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drawings/drawing2.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8431" codeName="{B1203076-2D4D-A25B-A398-973B695A806A}"/>
  <workbookPr showInkAnnotation="0" codeName="ThisWorkbook" defaultThemeVersion="124226"/>
  <mc:AlternateContent xmlns:mc="http://schemas.openxmlformats.org/markup-compatibility/2006">
    <mc:Choice Requires="x15">
      <x15ac:absPath xmlns:x15ac="http://schemas.microsoft.com/office/spreadsheetml/2010/11/ac" url="D:\maritza.beltran\Documents\Seg  Plan Anticor y atenc al ciud\2019\SEGUNDO_CUATRIMESTRE\"/>
    </mc:Choice>
  </mc:AlternateContent>
  <bookViews>
    <workbookView xWindow="-120" yWindow="-120" windowWidth="20610" windowHeight="8940" tabRatio="601" firstSheet="6" activeTab="6"/>
  </bookViews>
  <sheets>
    <sheet name="Inicio" sheetId="1" state="hidden" r:id="rId1"/>
    <sheet name="Comp1" sheetId="2" state="hidden" r:id="rId2"/>
    <sheet name="Comp3" sheetId="4" state="hidden" r:id="rId3"/>
    <sheet name="Comp4" sheetId="5" state="hidden" r:id="rId4"/>
    <sheet name="Comp5" sheetId="6" state="hidden" r:id="rId5"/>
    <sheet name="Comp6" sheetId="7" state="hidden" r:id="rId6"/>
    <sheet name="PAAC versión imprimible" sheetId="9" r:id="rId7"/>
    <sheet name="Comp 2" sheetId="3" r:id="rId8"/>
    <sheet name="Matriz de Riesgos Procesos 2019" sheetId="17" r:id="rId9"/>
    <sheet name="Seg Plan de Participacion Ciuda" sheetId="18" r:id="rId10"/>
    <sheet name="Mapas Calor 2018 - Calidad" sheetId="13" state="hidden" r:id="rId11"/>
    <sheet name="Mapas Calor 2018 - Corrupción" sheetId="14" state="hidden" r:id="rId12"/>
    <sheet name="Hoja1" sheetId="10" state="hidden" r:id="rId13"/>
  </sheets>
  <externalReferences>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s>
  <definedNames>
    <definedName name="_xlnm._FilterDatabase" localSheetId="4" hidden="1">Comp5!$A$11:$JA$11</definedName>
    <definedName name="_xlnm._FilterDatabase" localSheetId="8" hidden="1">'Matriz de Riesgos Procesos 2019'!$A$6:$AL$21</definedName>
    <definedName name="_xlnm._FilterDatabase" localSheetId="9" hidden="1">'Seg Plan de Participacion Ciuda'!$A$3:$DA$3</definedName>
    <definedName name="ANEXO" localSheetId="8">'[1]Matriz de Riesgos Nueva Metodol'!#REF!</definedName>
    <definedName name="ANEXO">#REF!</definedName>
    <definedName name="ANEXOS" localSheetId="8">'[1]Matriz de Riesgos Nueva Metodol'!#REF!</definedName>
    <definedName name="ANEXOS">#REF!</definedName>
    <definedName name="_xlnm.Print_Area" localSheetId="1">Comp1!$A$1:$X$31</definedName>
    <definedName name="_xlnm.Print_Area" localSheetId="2">Comp3!$A$1:$X$46</definedName>
    <definedName name="_xlnm.Print_Area" localSheetId="3">Comp4!$A$1:$X$29</definedName>
    <definedName name="_xlnm.Print_Area" localSheetId="4">Comp5!$A$1:$X$43</definedName>
    <definedName name="_xlnm.Print_Area" localSheetId="5">Comp6!$A$1:$X$16</definedName>
    <definedName name="ATLANTICO" localSheetId="8">'[1]Matriz de Riesgos Nueva Metodol'!#REF!</definedName>
    <definedName name="ATLANTICO">#REF!</definedName>
    <definedName name="BOGOTÁ" localSheetId="8">'[1]Matriz de Riesgos Nueva Metodol'!#REF!</definedName>
    <definedName name="BOGOTÁ">#REF!</definedName>
    <definedName name="BOLÍVAR" localSheetId="8">'[1]Matriz de Riesgos Nueva Metodol'!#REF!</definedName>
    <definedName name="BOLÍVAR">#REF!</definedName>
    <definedName name="BOYACÁ" localSheetId="8">'[1]Matriz de Riesgos Nueva Metodol'!#REF!</definedName>
    <definedName name="BOYACÁ">#REF!</definedName>
    <definedName name="bvxbv">[2]Hoja1!$A$1:$A$6</definedName>
    <definedName name="CALDAS" localSheetId="8">'[1]Matriz de Riesgos Nueva Metodol'!#REF!</definedName>
    <definedName name="CALDAS">#REF!</definedName>
    <definedName name="Califica">Hoja1!$A$1:$A$6</definedName>
    <definedName name="Califica2">Hoja1!$A$9:$A$11</definedName>
    <definedName name="CAQUETÁ" localSheetId="8">'[1]Matriz de Riesgos Nueva Metodol'!#REF!</definedName>
    <definedName name="CAQUETÁ">#REF!</definedName>
    <definedName name="CASANARE" localSheetId="8">'[1]Matriz de Riesgos Nueva Metodol'!#REF!</definedName>
    <definedName name="CASANARE">#REF!</definedName>
    <definedName name="CAUCA" localSheetId="8">'[1]Matriz de Riesgos Nueva Metodol'!#REF!</definedName>
    <definedName name="CAUCA">#REF!</definedName>
    <definedName name="CESAR" localSheetId="8">'[1]Matriz de Riesgos Nueva Metodol'!#REF!</definedName>
    <definedName name="CESAR">#REF!</definedName>
    <definedName name="CHOCO" localSheetId="8">'[1]Matriz de Riesgos Nueva Metodol'!#REF!</definedName>
    <definedName name="CHOCO">#REF!</definedName>
    <definedName name="CONSECUENCIAS" localSheetId="8">'[1]Matriz de Riesgos Nueva Metodol'!#REF!</definedName>
    <definedName name="CONSECUENCIAS">#REF!</definedName>
    <definedName name="CONTROL" localSheetId="8">'[1]Matriz de Riesgos Nueva Metodol'!#REF!</definedName>
    <definedName name="CONTROL">#REF!</definedName>
    <definedName name="CONTROL_DOCUMENTADO">[1]DATOS!$AS$33:$AS$35</definedName>
    <definedName name="CONTROL_EFECTIVIDAD">[1]DATOS!$AS$43:$AS$45</definedName>
    <definedName name="CONTROL_EJECUCION">[1]DATOS!$AS$38:$AS$40</definedName>
    <definedName name="CONTROL_NATURALEZA">[1]DATOS!$AS$27:$AS$30</definedName>
    <definedName name="CONTROL_TIPO">[1]DATOS!$AS$23:$AS$26</definedName>
    <definedName name="CONTROLES_FRECUENCIA">[1]DATOS!$AV$31:$AV$39</definedName>
    <definedName name="CONTROLES_IMPACTO">[1]DATOS!$AS$77:$AS$78</definedName>
    <definedName name="CONTROLES_PROBABILIDAD">[1]DATOS!$AR$77:$AR$78</definedName>
    <definedName name="CÓRDOBA" localSheetId="8">'[1]Matriz de Riesgos Nueva Metodol'!#REF!</definedName>
    <definedName name="CÓRDOBA">#REF!</definedName>
    <definedName name="_xlnm.Criteria" localSheetId="8">'[1]Matriz de Riesgos Nueva Metodol'!#REF!</definedName>
    <definedName name="_xlnm.Criteria">#REF!</definedName>
    <definedName name="CUNDINAMARCA" localSheetId="8">'[1]Matriz de Riesgos Nueva Metodol'!#REF!</definedName>
    <definedName name="CUNDINAMARCA">#REF!</definedName>
    <definedName name="DatosContextoInterno" localSheetId="10">'[3]Matriz Riesgos Corrupción 2016'!#REF!</definedName>
    <definedName name="DatosContextoInterno" localSheetId="8">#REF!</definedName>
    <definedName name="DatosContextoInterno">#REF!</definedName>
    <definedName name="dfsdfa">[4]Hoja1!$A$1:$A$6</definedName>
    <definedName name="EJE">[1]DATOS!$BL$2:$BL$3</definedName>
    <definedName name="festivos">OFFSET([5]Listas!$V$2,0,0,COUNTA([5]Listas!$V:$V)-1,1)</definedName>
    <definedName name="FUENTE" localSheetId="8">'[1]Matriz de Riesgos Nueva Metodol'!#REF!</definedName>
    <definedName name="FUENTE">#REF!</definedName>
    <definedName name="GUAINIA" localSheetId="8">'[1]Matriz de Riesgos Nueva Metodol'!#REF!</definedName>
    <definedName name="GUAINIA">#REF!</definedName>
    <definedName name="GUAVIARE" localSheetId="8">'[1]Matriz de Riesgos Nueva Metodol'!#REF!</definedName>
    <definedName name="GUAVIARE">#REF!</definedName>
    <definedName name="HUILA" localSheetId="8">'[1]Matriz de Riesgos Nueva Metodol'!#REF!</definedName>
    <definedName name="HUILA">#REF!</definedName>
    <definedName name="IDENTIFICACION_RIESGO" localSheetId="8">#REF!</definedName>
    <definedName name="IDENTIFICACION_RIESGO">#REF!</definedName>
    <definedName name="IMPACTO" localSheetId="8">'[1]Matriz de Riesgos Nueva Metodol'!#REF!</definedName>
    <definedName name="IMPACTO">#REF!</definedName>
    <definedName name="LA_GUAJIRA" localSheetId="8">'[1]Matriz de Riesgos Nueva Metodol'!#REF!</definedName>
    <definedName name="LA_GUAJIRA">#REF!</definedName>
    <definedName name="Lista_Fase">OFFSET([5]Listas!$K$2,0,0,COUNTA([5]Listas!$K:$K)-1,1)</definedName>
    <definedName name="lista2">OFFSET([5]Listas!$K$2,0,0,COUNTA([5]Listas!$K:$K)-1,2)</definedName>
    <definedName name="MAGDALENA" localSheetId="8">'[1]Matriz de Riesgos Nueva Metodol'!#REF!</definedName>
    <definedName name="MAGDALENA">#REF!</definedName>
    <definedName name="MATRIZ_RIESGOS" localSheetId="10">[6]DATOS!$BD$5:$BH$9</definedName>
    <definedName name="MATRIZ_RIESGOS">[1]DATOS!$BD$5:$BH$9</definedName>
    <definedName name="MATRIZ_RIESGOS_CORRUPCION" localSheetId="10">[6]DATOS!$BD$18:$BF$22</definedName>
    <definedName name="MATRIZ_RIESGOS_CORRUPCION">[7]DATOS!$BD$18:$BF$22</definedName>
    <definedName name="META" localSheetId="8">'[1]Matriz de Riesgos Nueva Metodol'!#REF!</definedName>
    <definedName name="META">#REF!</definedName>
    <definedName name="N_SANTANDER" localSheetId="8">'[1]Matriz de Riesgos Nueva Metodol'!#REF!</definedName>
    <definedName name="N_SANTANDER">#REF!</definedName>
    <definedName name="NACIONAL" localSheetId="8">'[1]Matriz de Riesgos Nueva Metodol'!#REF!</definedName>
    <definedName name="NACIONAL">#REF!</definedName>
    <definedName name="NARIÑO" localSheetId="8">'[1]Matriz de Riesgos Nueva Metodol'!#REF!</definedName>
    <definedName name="NARIÑO">#REF!</definedName>
    <definedName name="OBJETIVOS" localSheetId="8">'[1]Matriz de Riesgos Nueva Metodol'!#REF!</definedName>
    <definedName name="OBJETIVOS">#REF!</definedName>
    <definedName name="PROBABILIDAD" localSheetId="8">'[1]Matriz de Riesgos Nueva Metodol'!#REF!</definedName>
    <definedName name="PROBABILIDAD">#REF!</definedName>
    <definedName name="PUTUMAYO" localSheetId="8">'[1]Matriz de Riesgos Nueva Metodol'!#REF!</definedName>
    <definedName name="PUTUMAYO">#REF!</definedName>
    <definedName name="QUINDIO" localSheetId="8">'[1]Matriz de Riesgos Nueva Metodol'!#REF!</definedName>
    <definedName name="QUINDIO">#REF!</definedName>
    <definedName name="REGIONAL" localSheetId="8">'[1]Matriz de Riesgos Nueva Metodol'!#REF!</definedName>
    <definedName name="REGIONAL">#REF!</definedName>
    <definedName name="Regionales" localSheetId="8">'[1]Matriz de Riesgos Nueva Metodol'!#REF!</definedName>
    <definedName name="Regionales">#REF!</definedName>
    <definedName name="RISARALDA" localSheetId="8">'[1]Matriz de Riesgos Nueva Metodol'!#REF!</definedName>
    <definedName name="RISARALDA">#REF!</definedName>
    <definedName name="SAN_ANDRES" localSheetId="8">'[1]Matriz de Riesgos Nueva Metodol'!#REF!</definedName>
    <definedName name="SAN_ANDRES">#REF!</definedName>
    <definedName name="SANTANDER" localSheetId="8">'[1]Matriz de Riesgos Nueva Metodol'!#REF!</definedName>
    <definedName name="SANTANDER">#REF!</definedName>
    <definedName name="SEDE_NACIONAL" localSheetId="8">'[1]Matriz de Riesgos Nueva Metodol'!#REF!</definedName>
    <definedName name="SEDE_NACIONAL">#REF!</definedName>
    <definedName name="SUCRE" localSheetId="8">'[1]Matriz de Riesgos Nueva Metodol'!#REF!</definedName>
    <definedName name="SUCRE">#REF!</definedName>
    <definedName name="Tipos">OFFSET([5]Listas!$Q$2,0,0,COUNTA([5]Listas!$Q:$Q)-1,2)</definedName>
    <definedName name="_xlnm.Print_Titles" localSheetId="1">Comp1!$2:$8</definedName>
    <definedName name="_xlnm.Print_Titles" localSheetId="2">Comp3!$2:$8</definedName>
    <definedName name="_xlnm.Print_Titles" localSheetId="3">Comp4!$2:$8</definedName>
    <definedName name="_xlnm.Print_Titles" localSheetId="4">Comp5!$2:$8</definedName>
    <definedName name="_xlnm.Print_Titles" localSheetId="5">Comp6!$2:$8</definedName>
    <definedName name="_xlnm.Print_Titles" localSheetId="8">'Matriz de Riesgos Procesos 2019'!$4:$6</definedName>
    <definedName name="_xlnm.Print_Titles" localSheetId="6">'PAAC versión imprimible'!$2:$8</definedName>
    <definedName name="TOLIMA" localSheetId="8">'[1]Matriz de Riesgos Nueva Metodol'!#REF!</definedName>
    <definedName name="TOLIMA">#REF!</definedName>
    <definedName name="VALLE" localSheetId="8">'[1]Matriz de Riesgos Nueva Metodol'!#REF!</definedName>
    <definedName name="VALLE">#REF!</definedName>
    <definedName name="VAUPES" localSheetId="8">'[1]Matriz de Riesgos Nueva Metodol'!#REF!</definedName>
    <definedName name="VAUPES">#REF!</definedName>
    <definedName name="VICHADA" localSheetId="8">'[1]Matriz de Riesgos Nueva Metodol'!#REF!</definedName>
    <definedName name="VICHADA">#REF!</definedName>
    <definedName name="Z_071506DA_266B_4D33_97E0_D576C70FE271_.wvu.FilterData" localSheetId="8" hidden="1">'Matriz de Riesgos Procesos 2019'!$A$6:$AI$21</definedName>
    <definedName name="Z_13CE4E0B_6D7C_47AC_BA40_02AD9E229BD1_.wvu.Cols" localSheetId="7" hidden="1">'Comp 2'!$AH:$XFD</definedName>
    <definedName name="Z_13CE4E0B_6D7C_47AC_BA40_02AD9E229BD1_.wvu.Cols" localSheetId="1" hidden="1">Comp1!$Z:$XFD</definedName>
    <definedName name="Z_13CE4E0B_6D7C_47AC_BA40_02AD9E229BD1_.wvu.Cols" localSheetId="2" hidden="1">Comp3!$Z:$XFD</definedName>
    <definedName name="Z_13CE4E0B_6D7C_47AC_BA40_02AD9E229BD1_.wvu.Cols" localSheetId="3" hidden="1">Comp4!$Z:$XFD</definedName>
    <definedName name="Z_13CE4E0B_6D7C_47AC_BA40_02AD9E229BD1_.wvu.Cols" localSheetId="4" hidden="1">Comp5!$Z:$XFD</definedName>
    <definedName name="Z_13CE4E0B_6D7C_47AC_BA40_02AD9E229BD1_.wvu.Cols" localSheetId="5" hidden="1">Comp6!$Z:$XFD</definedName>
    <definedName name="Z_13CE4E0B_6D7C_47AC_BA40_02AD9E229BD1_.wvu.Cols" localSheetId="0" hidden="1">Inicio!$S:$XFD</definedName>
    <definedName name="Z_13CE4E0B_6D7C_47AC_BA40_02AD9E229BD1_.wvu.Cols" localSheetId="6" hidden="1">'PAAC versión imprimible'!$Z:$XFD</definedName>
    <definedName name="Z_13CE4E0B_6D7C_47AC_BA40_02AD9E229BD1_.wvu.PrintArea" localSheetId="1" hidden="1">Comp1!$A$1:$X$31</definedName>
    <definedName name="Z_13CE4E0B_6D7C_47AC_BA40_02AD9E229BD1_.wvu.PrintArea" localSheetId="2" hidden="1">Comp3!$A$1:$X$46</definedName>
    <definedName name="Z_13CE4E0B_6D7C_47AC_BA40_02AD9E229BD1_.wvu.PrintArea" localSheetId="3" hidden="1">Comp4!$A$1:$X$29</definedName>
    <definedName name="Z_13CE4E0B_6D7C_47AC_BA40_02AD9E229BD1_.wvu.PrintArea" localSheetId="4" hidden="1">Comp5!$A$1:$X$42</definedName>
    <definedName name="Z_13CE4E0B_6D7C_47AC_BA40_02AD9E229BD1_.wvu.PrintArea" localSheetId="5" hidden="1">Comp6!$A$1:$X$16</definedName>
    <definedName name="Z_13CE4E0B_6D7C_47AC_BA40_02AD9E229BD1_.wvu.PrintArea" localSheetId="6" hidden="1">'PAAC versión imprimible'!$A$1:$X$121</definedName>
    <definedName name="Z_13CE4E0B_6D7C_47AC_BA40_02AD9E229BD1_.wvu.PrintTitles" localSheetId="1" hidden="1">Comp1!$2:$8</definedName>
    <definedName name="Z_13CE4E0B_6D7C_47AC_BA40_02AD9E229BD1_.wvu.PrintTitles" localSheetId="2" hidden="1">Comp3!$2:$8</definedName>
    <definedName name="Z_13CE4E0B_6D7C_47AC_BA40_02AD9E229BD1_.wvu.PrintTitles" localSheetId="3" hidden="1">Comp4!$2:$8</definedName>
    <definedName name="Z_13CE4E0B_6D7C_47AC_BA40_02AD9E229BD1_.wvu.PrintTitles" localSheetId="4" hidden="1">Comp5!$2:$8</definedName>
    <definedName name="Z_13CE4E0B_6D7C_47AC_BA40_02AD9E229BD1_.wvu.PrintTitles" localSheetId="5" hidden="1">Comp6!$2:$8</definedName>
    <definedName name="Z_13CE4E0B_6D7C_47AC_BA40_02AD9E229BD1_.wvu.PrintTitles" localSheetId="6" hidden="1">'PAAC versión imprimible'!$2:$8</definedName>
    <definedName name="Z_13CE4E0B_6D7C_47AC_BA40_02AD9E229BD1_.wvu.Rows" localSheetId="7" hidden="1">'Comp 2'!$20:$1048576</definedName>
    <definedName name="Z_13CE4E0B_6D7C_47AC_BA40_02AD9E229BD1_.wvu.Rows" localSheetId="1" hidden="1">Comp1!$131:$1048576,Comp1!$32:$130</definedName>
    <definedName name="Z_13CE4E0B_6D7C_47AC_BA40_02AD9E229BD1_.wvu.Rows" localSheetId="2" hidden="1">Comp3!$135:$1048576,Comp3!$47:$134</definedName>
    <definedName name="Z_13CE4E0B_6D7C_47AC_BA40_02AD9E229BD1_.wvu.Rows" localSheetId="3" hidden="1">Comp4!$128:$1048576,Comp4!$31:$127</definedName>
    <definedName name="Z_13CE4E0B_6D7C_47AC_BA40_02AD9E229BD1_.wvu.Rows" localSheetId="4" hidden="1">Comp5!$133:$1048576,Comp5!$45:$132</definedName>
    <definedName name="Z_13CE4E0B_6D7C_47AC_BA40_02AD9E229BD1_.wvu.Rows" localSheetId="5" hidden="1">Comp6!$133:$1048576,Comp6!$40:$132</definedName>
    <definedName name="Z_13CE4E0B_6D7C_47AC_BA40_02AD9E229BD1_.wvu.Rows" localSheetId="0" hidden="1">Inicio!$23:$1048576,Inicio!$1:$1,Inicio!$9:$9,Inicio!$19:$22</definedName>
    <definedName name="Z_36940B96_A6B6_4814_AFB4_2B48F6A6F875_.wvu.FilterData" localSheetId="8" hidden="1">'Matriz de Riesgos Procesos 2019'!$A$6:$AI$21</definedName>
    <definedName name="Z_6B512399_5852_489A_AE70_B870F9F5D564_.wvu.FilterData" localSheetId="8" hidden="1">'Matriz de Riesgos Procesos 2019'!$A$6:$AI$21</definedName>
    <definedName name="Z_6D2BA85D_D74C_43B1_8902_8D962B9088DF_.wvu.FilterData" localSheetId="8" hidden="1">'Matriz de Riesgos Procesos 2019'!$A$6:$AI$21</definedName>
    <definedName name="Z_8DCE9345_9BCF_4BE9_B3B7_1C4F31CF51EB_.wvu.FilterData" localSheetId="8" hidden="1">'Matriz de Riesgos Procesos 2019'!$A$6:$AI$21</definedName>
    <definedName name="Z_9728FE42_F28A_47D7_A884_EEAE45169F97_.wvu.FilterData" localSheetId="8" hidden="1">'Matriz de Riesgos Procesos 2019'!$A$6:$AI$21</definedName>
    <definedName name="Z_9C7ECB6F_BDD4_49E8_904E_40F4AF87BFA1_.wvu.FilterData" localSheetId="8" hidden="1">'Matriz de Riesgos Procesos 2019'!$A$6:$AI$21</definedName>
    <definedName name="Z_A18BB86E_DB44_47F1_B842_D73307AB453F_.wvu.Cols" localSheetId="7" hidden="1">'Comp 2'!$AH:$XFD</definedName>
    <definedName name="Z_A18BB86E_DB44_47F1_B842_D73307AB453F_.wvu.Cols" localSheetId="1" hidden="1">Comp1!$Z:$XFD</definedName>
    <definedName name="Z_A18BB86E_DB44_47F1_B842_D73307AB453F_.wvu.Cols" localSheetId="2" hidden="1">Comp3!$Z:$XFD</definedName>
    <definedName name="Z_A18BB86E_DB44_47F1_B842_D73307AB453F_.wvu.Cols" localSheetId="3" hidden="1">Comp4!$Z:$XFD</definedName>
    <definedName name="Z_A18BB86E_DB44_47F1_B842_D73307AB453F_.wvu.Cols" localSheetId="4" hidden="1">Comp5!$Z:$XFD</definedName>
    <definedName name="Z_A18BB86E_DB44_47F1_B842_D73307AB453F_.wvu.Cols" localSheetId="5" hidden="1">Comp6!$Z:$XFD</definedName>
    <definedName name="Z_A18BB86E_DB44_47F1_B842_D73307AB453F_.wvu.Cols" localSheetId="0" hidden="1">Inicio!$S:$XFD</definedName>
    <definedName name="Z_A18BB86E_DB44_47F1_B842_D73307AB453F_.wvu.Cols" localSheetId="6" hidden="1">'PAAC versión imprimible'!$Z:$XFD</definedName>
    <definedName name="Z_A18BB86E_DB44_47F1_B842_D73307AB453F_.wvu.PrintArea" localSheetId="1" hidden="1">Comp1!$A$1:$X$31</definedName>
    <definedName name="Z_A18BB86E_DB44_47F1_B842_D73307AB453F_.wvu.PrintArea" localSheetId="2" hidden="1">Comp3!$A$1:$X$46</definedName>
    <definedName name="Z_A18BB86E_DB44_47F1_B842_D73307AB453F_.wvu.PrintArea" localSheetId="3" hidden="1">Comp4!$A$1:$X$29</definedName>
    <definedName name="Z_A18BB86E_DB44_47F1_B842_D73307AB453F_.wvu.PrintArea" localSheetId="4" hidden="1">Comp5!$A$1:$X$42</definedName>
    <definedName name="Z_A18BB86E_DB44_47F1_B842_D73307AB453F_.wvu.PrintArea" localSheetId="5" hidden="1">Comp6!$A$1:$X$16</definedName>
    <definedName name="Z_A18BB86E_DB44_47F1_B842_D73307AB453F_.wvu.PrintArea" localSheetId="6" hidden="1">'PAAC versión imprimible'!$A$1:$X$121</definedName>
    <definedName name="Z_A18BB86E_DB44_47F1_B842_D73307AB453F_.wvu.PrintTitles" localSheetId="1" hidden="1">Comp1!$2:$8</definedName>
    <definedName name="Z_A18BB86E_DB44_47F1_B842_D73307AB453F_.wvu.PrintTitles" localSheetId="2" hidden="1">Comp3!$2:$8</definedName>
    <definedName name="Z_A18BB86E_DB44_47F1_B842_D73307AB453F_.wvu.PrintTitles" localSheetId="3" hidden="1">Comp4!$2:$8</definedName>
    <definedName name="Z_A18BB86E_DB44_47F1_B842_D73307AB453F_.wvu.PrintTitles" localSheetId="4" hidden="1">Comp5!$2:$8</definedName>
    <definedName name="Z_A18BB86E_DB44_47F1_B842_D73307AB453F_.wvu.PrintTitles" localSheetId="5" hidden="1">Comp6!$2:$8</definedName>
    <definedName name="Z_A18BB86E_DB44_47F1_B842_D73307AB453F_.wvu.PrintTitles" localSheetId="6" hidden="1">'PAAC versión imprimible'!$2:$8</definedName>
    <definedName name="Z_A18BB86E_DB44_47F1_B842_D73307AB453F_.wvu.Rows" localSheetId="7" hidden="1">'Comp 2'!$20:$1048576</definedName>
    <definedName name="Z_A18BB86E_DB44_47F1_B842_D73307AB453F_.wvu.Rows" localSheetId="1" hidden="1">Comp1!$131:$1048576,Comp1!$32:$130</definedName>
    <definedName name="Z_A18BB86E_DB44_47F1_B842_D73307AB453F_.wvu.Rows" localSheetId="2" hidden="1">Comp3!$135:$1048576,Comp3!$47:$134</definedName>
    <definedName name="Z_A18BB86E_DB44_47F1_B842_D73307AB453F_.wvu.Rows" localSheetId="3" hidden="1">Comp4!$128:$1048576,Comp4!$31:$127</definedName>
    <definedName name="Z_A18BB86E_DB44_47F1_B842_D73307AB453F_.wvu.Rows" localSheetId="4" hidden="1">Comp5!$133:$1048576,Comp5!$45:$132</definedName>
    <definedName name="Z_A18BB86E_DB44_47F1_B842_D73307AB453F_.wvu.Rows" localSheetId="5" hidden="1">Comp6!$133:$1048576,Comp6!$40:$132</definedName>
    <definedName name="Z_A18BB86E_DB44_47F1_B842_D73307AB453F_.wvu.Rows" localSheetId="0" hidden="1">Inicio!$23:$1048576,Inicio!$1:$1,Inicio!$9:$9,Inicio!$19:$22</definedName>
    <definedName name="Z_E379DA83_1DAB_4F92_BADF_F6A465991AC4_.wvu.FilterData" localSheetId="8" hidden="1">'Matriz de Riesgos Procesos 2019'!$A$6:$AI$21</definedName>
    <definedName name="ZONA_RIESGOS">[1]DATOS!$BN$2:$BN$21</definedName>
  </definedNames>
  <calcPr calcId="171027"/>
  <customWorkbookViews>
    <customWorkbookView name="Andres Fernando Muñoz Salazar - Vista personalizada" guid="{13CE4E0B-6D7C-47AC-BA40-02AD9E229BD1}" mergeInterval="0" personalView="1" maximized="1" xWindow="-8" yWindow="-8" windowWidth="1382" windowHeight="744" tabRatio="601" activeSheetId="8"/>
    <customWorkbookView name="Claudia Marcela Lopez Serrato - Vista personalizada" guid="{A18BB86E-DB44-47F1-B842-D73307AB453F}" mergeInterval="0" personalView="1" maximized="1" xWindow="-8" yWindow="-8" windowWidth="1936" windowHeight="1056" tabRatio="601" activeSheetId="9"/>
  </customWorkbookViews>
</workbook>
</file>

<file path=xl/calcChain.xml><?xml version="1.0" encoding="utf-8"?>
<calcChain xmlns="http://schemas.openxmlformats.org/spreadsheetml/2006/main">
  <c r="R80" i="9" l="1"/>
  <c r="BP26" i="18"/>
  <c r="BR26" i="18" s="1"/>
  <c r="AX26" i="18"/>
  <c r="AZ26" i="18" s="1"/>
  <c r="AF26" i="18"/>
  <c r="AH26" i="18" s="1"/>
  <c r="BP25" i="18"/>
  <c r="BR25" i="18" s="1"/>
  <c r="AX25" i="18"/>
  <c r="AZ25" i="18" s="1"/>
  <c r="AF25" i="18"/>
  <c r="AH25" i="18" s="1"/>
  <c r="BP24" i="18"/>
  <c r="BR24" i="18" s="1"/>
  <c r="AX24" i="18"/>
  <c r="AZ24" i="18" s="1"/>
  <c r="AF24" i="18"/>
  <c r="AH24" i="18" s="1"/>
  <c r="BP23" i="18"/>
  <c r="BR23" i="18" s="1"/>
  <c r="AX23" i="18"/>
  <c r="AZ23" i="18" s="1"/>
  <c r="AF23" i="18"/>
  <c r="AH23" i="18" s="1"/>
  <c r="BP22" i="18"/>
  <c r="BR22" i="18" s="1"/>
  <c r="AX22" i="18"/>
  <c r="AZ22" i="18" s="1"/>
  <c r="AF22" i="18"/>
  <c r="AH22" i="18" s="1"/>
  <c r="BP21" i="18"/>
  <c r="BR21" i="18" s="1"/>
  <c r="AX21" i="18"/>
  <c r="AZ21" i="18" s="1"/>
  <c r="AF21" i="18"/>
  <c r="AH21" i="18" s="1"/>
  <c r="BP20" i="18"/>
  <c r="BR20" i="18" s="1"/>
  <c r="AX20" i="18"/>
  <c r="AZ20" i="18" s="1"/>
  <c r="AF20" i="18"/>
  <c r="AH20" i="18" s="1"/>
  <c r="BP17" i="18"/>
  <c r="BR17" i="18" s="1"/>
  <c r="AX17" i="18"/>
  <c r="AZ17" i="18" s="1"/>
  <c r="AF17" i="18"/>
  <c r="AH17" i="18" s="1"/>
  <c r="BP16" i="18"/>
  <c r="BR16" i="18" s="1"/>
  <c r="AX16" i="18"/>
  <c r="AZ16" i="18" s="1"/>
  <c r="AF16" i="18"/>
  <c r="AH16" i="18" s="1"/>
  <c r="BP15" i="18"/>
  <c r="BR15" i="18" s="1"/>
  <c r="AX15" i="18"/>
  <c r="AZ15" i="18" s="1"/>
  <c r="AF15" i="18"/>
  <c r="AH15" i="18" s="1"/>
  <c r="BP14" i="18"/>
  <c r="BR14" i="18" s="1"/>
  <c r="AX14" i="18"/>
  <c r="AZ14" i="18" s="1"/>
  <c r="AF14" i="18"/>
  <c r="AH14" i="18" s="1"/>
  <c r="BP13" i="18"/>
  <c r="BR13" i="18" s="1"/>
  <c r="AX13" i="18"/>
  <c r="AZ13" i="18" s="1"/>
  <c r="AF13" i="18"/>
  <c r="AH13" i="18" s="1"/>
  <c r="BP12" i="18"/>
  <c r="BR12" i="18" s="1"/>
  <c r="AX12" i="18"/>
  <c r="AZ12" i="18" s="1"/>
  <c r="AF12" i="18"/>
  <c r="AH12" i="18" s="1"/>
  <c r="BP11" i="18"/>
  <c r="BR11" i="18" s="1"/>
  <c r="AX11" i="18"/>
  <c r="AZ11" i="18" s="1"/>
  <c r="AF11" i="18"/>
  <c r="AH11" i="18" s="1"/>
  <c r="BP10" i="18"/>
  <c r="BR10" i="18" s="1"/>
  <c r="AX10" i="18"/>
  <c r="AZ10" i="18" s="1"/>
  <c r="AF10" i="18"/>
  <c r="AH10" i="18" s="1"/>
  <c r="BP9" i="18"/>
  <c r="BR9" i="18" s="1"/>
  <c r="AX9" i="18"/>
  <c r="AZ9" i="18" s="1"/>
  <c r="AF9" i="18"/>
  <c r="AH9" i="18" s="1"/>
  <c r="BP8" i="18"/>
  <c r="BR8" i="18" s="1"/>
  <c r="AX8" i="18"/>
  <c r="AZ8" i="18" s="1"/>
  <c r="AF8" i="18"/>
  <c r="AH8" i="18" s="1"/>
  <c r="BP7" i="18"/>
  <c r="BR7" i="18" s="1"/>
  <c r="AX7" i="18"/>
  <c r="AZ7" i="18" s="1"/>
  <c r="AF7" i="18"/>
  <c r="AH7" i="18" s="1"/>
  <c r="BP6" i="18"/>
  <c r="BR6" i="18" s="1"/>
  <c r="AX6" i="18"/>
  <c r="AZ6" i="18" s="1"/>
  <c r="AF6" i="18"/>
  <c r="AH6" i="18" s="1"/>
  <c r="AH27" i="18" s="1"/>
  <c r="BP5" i="18"/>
  <c r="BR5" i="18" s="1"/>
  <c r="AX5" i="18"/>
  <c r="AZ5" i="18" s="1"/>
  <c r="AF5" i="18"/>
  <c r="AH5" i="18" s="1"/>
  <c r="BP4" i="18"/>
  <c r="BR4" i="18" s="1"/>
  <c r="AX4" i="18"/>
  <c r="AZ4" i="18" s="1"/>
  <c r="AF4" i="18"/>
  <c r="AH4" i="18" s="1"/>
  <c r="AZ27" i="18" l="1"/>
  <c r="BR27" i="18"/>
  <c r="O26" i="6" l="1"/>
  <c r="P26" i="6" s="1"/>
  <c r="I12" i="4" l="1"/>
  <c r="P12" i="2"/>
  <c r="P14" i="2"/>
  <c r="N40" i="9"/>
  <c r="O40" i="9"/>
  <c r="P40" i="9"/>
  <c r="Q40" i="9"/>
  <c r="R40" i="9"/>
  <c r="N41" i="9"/>
  <c r="O41" i="9"/>
  <c r="P41" i="9"/>
  <c r="Q41" i="9"/>
  <c r="R41" i="9"/>
  <c r="N42" i="9"/>
  <c r="O42" i="9"/>
  <c r="P42" i="9"/>
  <c r="Q42" i="9"/>
  <c r="R42" i="9"/>
  <c r="N43" i="9"/>
  <c r="O43" i="9"/>
  <c r="P43" i="9"/>
  <c r="Q43" i="9"/>
  <c r="R43" i="9"/>
  <c r="N44" i="9"/>
  <c r="O44" i="9"/>
  <c r="P44" i="9"/>
  <c r="Q44" i="9"/>
  <c r="R44" i="9"/>
  <c r="N45" i="9"/>
  <c r="O45" i="9"/>
  <c r="P45" i="9"/>
  <c r="Q45" i="9"/>
  <c r="R45" i="9"/>
  <c r="R13" i="9"/>
  <c r="Q13" i="9"/>
  <c r="P13" i="9"/>
  <c r="Y13" i="9"/>
  <c r="AC130" i="9"/>
  <c r="AB130" i="9"/>
  <c r="AA130" i="9"/>
  <c r="Z130" i="9"/>
  <c r="Y130" i="9"/>
  <c r="AC129" i="9"/>
  <c r="AB129" i="9"/>
  <c r="AA129" i="9"/>
  <c r="Z129" i="9"/>
  <c r="Y129" i="9"/>
  <c r="AC128" i="9"/>
  <c r="AB128" i="9"/>
  <c r="AA128" i="9"/>
  <c r="Z128" i="9"/>
  <c r="Y128" i="9"/>
  <c r="AC127" i="9"/>
  <c r="AB127" i="9"/>
  <c r="AA127" i="9"/>
  <c r="Z127" i="9"/>
  <c r="Y127" i="9"/>
  <c r="AC126" i="9"/>
  <c r="AB126" i="9"/>
  <c r="AA126" i="9"/>
  <c r="Z126" i="9"/>
  <c r="Y126" i="9"/>
  <c r="AC122" i="9"/>
  <c r="AB122" i="9"/>
  <c r="AA122" i="9"/>
  <c r="Z122" i="9"/>
  <c r="Y122" i="9"/>
  <c r="AC121" i="9"/>
  <c r="AB121" i="9"/>
  <c r="AA121" i="9"/>
  <c r="Z121" i="9"/>
  <c r="Y121" i="9"/>
  <c r="AC120" i="9"/>
  <c r="AB120" i="9"/>
  <c r="AA120" i="9"/>
  <c r="Z120" i="9"/>
  <c r="Y120" i="9"/>
  <c r="AC119" i="9"/>
  <c r="AB119" i="9"/>
  <c r="AA119" i="9"/>
  <c r="Z119" i="9"/>
  <c r="Y119" i="9"/>
  <c r="AC118" i="9"/>
  <c r="AB118" i="9"/>
  <c r="AA118" i="9"/>
  <c r="Z118" i="9"/>
  <c r="Y118" i="9"/>
  <c r="AC117" i="9"/>
  <c r="AB117" i="9"/>
  <c r="AA117" i="9"/>
  <c r="Z117" i="9"/>
  <c r="Y117" i="9"/>
  <c r="AC116" i="9"/>
  <c r="AB116" i="9"/>
  <c r="AA116" i="9"/>
  <c r="Z116" i="9"/>
  <c r="Y116" i="9"/>
  <c r="AC115" i="9"/>
  <c r="AB115" i="9"/>
  <c r="AA115" i="9"/>
  <c r="Z115" i="9"/>
  <c r="Y115" i="9"/>
  <c r="AC114" i="9"/>
  <c r="AB114" i="9"/>
  <c r="AA114" i="9"/>
  <c r="Z114" i="9"/>
  <c r="Y114" i="9"/>
  <c r="AC113" i="9"/>
  <c r="AB113" i="9"/>
  <c r="AA113" i="9"/>
  <c r="Z113" i="9"/>
  <c r="Y113" i="9"/>
  <c r="AC112" i="9"/>
  <c r="AB112" i="9"/>
  <c r="AA112" i="9"/>
  <c r="Z112" i="9"/>
  <c r="Y112" i="9"/>
  <c r="AC111" i="9"/>
  <c r="AB111" i="9"/>
  <c r="AA111" i="9"/>
  <c r="Z111" i="9"/>
  <c r="Y111" i="9"/>
  <c r="AC110" i="9"/>
  <c r="AB110" i="9"/>
  <c r="AA110" i="9"/>
  <c r="Z110" i="9"/>
  <c r="Y110" i="9"/>
  <c r="AC109" i="9"/>
  <c r="AB109" i="9"/>
  <c r="AA109" i="9"/>
  <c r="Z109" i="9"/>
  <c r="Y109" i="9"/>
  <c r="AC108" i="9"/>
  <c r="AB108" i="9"/>
  <c r="AA108" i="9"/>
  <c r="Z108" i="9"/>
  <c r="Y108" i="9"/>
  <c r="AC107" i="9"/>
  <c r="AB107" i="9"/>
  <c r="AA107" i="9"/>
  <c r="Z107" i="9"/>
  <c r="Y107" i="9"/>
  <c r="AC106" i="9"/>
  <c r="AB106" i="9"/>
  <c r="AA106" i="9"/>
  <c r="Z106" i="9"/>
  <c r="Y106" i="9"/>
  <c r="AC105" i="9"/>
  <c r="AB105" i="9"/>
  <c r="AA105" i="9"/>
  <c r="Z105" i="9"/>
  <c r="Y105" i="9"/>
  <c r="AC104" i="9"/>
  <c r="AB104" i="9"/>
  <c r="AA104" i="9"/>
  <c r="Z104" i="9"/>
  <c r="Y104" i="9"/>
  <c r="AC103" i="9"/>
  <c r="AB103" i="9"/>
  <c r="AA103" i="9"/>
  <c r="Z103" i="9"/>
  <c r="Y103" i="9"/>
  <c r="AC102" i="9"/>
  <c r="AB102" i="9"/>
  <c r="AA102" i="9"/>
  <c r="Z102" i="9"/>
  <c r="Y102" i="9"/>
  <c r="AC101" i="9"/>
  <c r="AB101" i="9"/>
  <c r="AA101" i="9"/>
  <c r="Z101" i="9"/>
  <c r="Y101" i="9"/>
  <c r="AC100" i="9"/>
  <c r="AB100" i="9"/>
  <c r="AA100" i="9"/>
  <c r="Z100" i="9"/>
  <c r="Y100" i="9"/>
  <c r="AC99" i="9"/>
  <c r="AB99" i="9"/>
  <c r="AA99" i="9"/>
  <c r="Z99" i="9"/>
  <c r="Y99" i="9"/>
  <c r="AC98" i="9"/>
  <c r="AB98" i="9"/>
  <c r="AA98" i="9"/>
  <c r="Z98" i="9"/>
  <c r="Y98" i="9"/>
  <c r="AC97" i="9"/>
  <c r="AB97" i="9"/>
  <c r="AA97" i="9"/>
  <c r="Z97" i="9"/>
  <c r="Y97" i="9"/>
  <c r="AC96" i="9"/>
  <c r="AB96" i="9"/>
  <c r="AA96" i="9"/>
  <c r="Z96" i="9"/>
  <c r="Y96" i="9"/>
  <c r="AC95" i="9"/>
  <c r="AB95" i="9"/>
  <c r="AA95" i="9"/>
  <c r="Z95" i="9"/>
  <c r="Y95" i="9"/>
  <c r="AC94" i="9"/>
  <c r="AB94" i="9"/>
  <c r="AA94" i="9"/>
  <c r="Z94" i="9"/>
  <c r="Y94" i="9"/>
  <c r="AC93" i="9"/>
  <c r="AB93" i="9"/>
  <c r="AA93" i="9"/>
  <c r="Z93" i="9"/>
  <c r="Y93" i="9"/>
  <c r="AC92" i="9"/>
  <c r="AB92" i="9"/>
  <c r="AA92" i="9"/>
  <c r="Z92" i="9"/>
  <c r="Y92" i="9"/>
  <c r="AC91" i="9"/>
  <c r="AB91" i="9"/>
  <c r="AA91" i="9"/>
  <c r="Z91" i="9"/>
  <c r="Y91" i="9"/>
  <c r="AC87" i="9"/>
  <c r="AB87" i="9"/>
  <c r="AA87" i="9"/>
  <c r="Z87" i="9"/>
  <c r="Y87" i="9"/>
  <c r="AC86" i="9"/>
  <c r="AB86" i="9"/>
  <c r="AA86" i="9"/>
  <c r="Z86" i="9"/>
  <c r="Y86" i="9"/>
  <c r="AC85" i="9"/>
  <c r="AB85" i="9"/>
  <c r="AA85" i="9"/>
  <c r="Z85" i="9"/>
  <c r="Y85" i="9"/>
  <c r="AC84" i="9"/>
  <c r="AB84" i="9"/>
  <c r="AA84" i="9"/>
  <c r="Z84" i="9"/>
  <c r="Y84" i="9"/>
  <c r="AC83" i="9"/>
  <c r="AB83" i="9"/>
  <c r="AA83" i="9"/>
  <c r="Z83" i="9"/>
  <c r="Y83" i="9"/>
  <c r="AC82" i="9"/>
  <c r="AB82" i="9"/>
  <c r="AA82" i="9"/>
  <c r="Z82" i="9"/>
  <c r="Y82" i="9"/>
  <c r="AC81" i="9"/>
  <c r="AB81" i="9"/>
  <c r="AA81" i="9"/>
  <c r="Z81" i="9"/>
  <c r="Y81" i="9"/>
  <c r="AC80" i="9"/>
  <c r="AB80" i="9"/>
  <c r="AA80" i="9"/>
  <c r="Z80" i="9"/>
  <c r="Y80" i="9"/>
  <c r="AC79" i="9"/>
  <c r="AB79" i="9"/>
  <c r="AA79" i="9"/>
  <c r="Z79" i="9"/>
  <c r="Y79" i="9"/>
  <c r="AC78" i="9"/>
  <c r="AB78" i="9"/>
  <c r="AA78" i="9"/>
  <c r="Z78" i="9"/>
  <c r="Y78" i="9"/>
  <c r="AC77" i="9"/>
  <c r="AB77" i="9"/>
  <c r="AA77" i="9"/>
  <c r="Z77" i="9"/>
  <c r="Y77" i="9"/>
  <c r="AC76" i="9"/>
  <c r="AB76" i="9"/>
  <c r="AA76" i="9"/>
  <c r="Z76" i="9"/>
  <c r="Y76" i="9"/>
  <c r="AC75" i="9"/>
  <c r="AB75" i="9"/>
  <c r="AA75" i="9"/>
  <c r="Z75" i="9"/>
  <c r="Y75" i="9"/>
  <c r="AC74" i="9"/>
  <c r="AB74" i="9"/>
  <c r="AA74" i="9"/>
  <c r="Z74" i="9"/>
  <c r="Y74" i="9"/>
  <c r="AC73" i="9"/>
  <c r="AB73" i="9"/>
  <c r="AA73" i="9"/>
  <c r="Z73" i="9"/>
  <c r="Y73" i="9"/>
  <c r="AC72" i="9"/>
  <c r="AB72" i="9"/>
  <c r="AA72" i="9"/>
  <c r="Z72" i="9"/>
  <c r="Y72" i="9"/>
  <c r="AC71" i="9"/>
  <c r="AB71" i="9"/>
  <c r="AA71" i="9"/>
  <c r="Z71" i="9"/>
  <c r="Y71" i="9"/>
  <c r="AC70" i="9"/>
  <c r="AB70" i="9"/>
  <c r="AA70" i="9"/>
  <c r="Z70" i="9"/>
  <c r="Y70" i="9"/>
  <c r="AC66" i="9"/>
  <c r="AB66" i="9"/>
  <c r="AA66" i="9"/>
  <c r="Z66" i="9"/>
  <c r="Y66" i="9"/>
  <c r="AC65" i="9"/>
  <c r="AB65" i="9"/>
  <c r="AA65" i="9"/>
  <c r="Z65" i="9"/>
  <c r="Y65" i="9"/>
  <c r="AC64" i="9"/>
  <c r="AB64" i="9"/>
  <c r="AA64" i="9"/>
  <c r="Z64" i="9"/>
  <c r="Y64" i="9"/>
  <c r="AC63" i="9"/>
  <c r="AB63" i="9"/>
  <c r="AA63" i="9"/>
  <c r="Z63" i="9"/>
  <c r="Y63" i="9"/>
  <c r="AC62" i="9"/>
  <c r="AB62" i="9"/>
  <c r="AA62" i="9"/>
  <c r="Z62" i="9"/>
  <c r="Y62" i="9"/>
  <c r="AC61" i="9"/>
  <c r="AB61" i="9"/>
  <c r="AA61" i="9"/>
  <c r="Z61" i="9"/>
  <c r="Y61" i="9"/>
  <c r="AC60" i="9"/>
  <c r="AB60" i="9"/>
  <c r="AA60" i="9"/>
  <c r="Z60" i="9"/>
  <c r="Y60" i="9"/>
  <c r="AC59" i="9"/>
  <c r="AB59" i="9"/>
  <c r="AA59" i="9"/>
  <c r="Z59" i="9"/>
  <c r="Y59" i="9"/>
  <c r="AC58" i="9"/>
  <c r="AB58" i="9"/>
  <c r="AA58" i="9"/>
  <c r="Z58" i="9"/>
  <c r="Y58" i="9"/>
  <c r="AC57" i="9"/>
  <c r="AB57" i="9"/>
  <c r="AA57" i="9"/>
  <c r="Z57" i="9"/>
  <c r="Y57" i="9"/>
  <c r="AC56" i="9"/>
  <c r="AB56" i="9"/>
  <c r="AA56" i="9"/>
  <c r="Z56" i="9"/>
  <c r="Y56" i="9"/>
  <c r="AC55" i="9"/>
  <c r="AB55" i="9"/>
  <c r="AA55" i="9"/>
  <c r="Z55" i="9"/>
  <c r="Y55" i="9"/>
  <c r="AC54" i="9"/>
  <c r="AB54" i="9"/>
  <c r="AA54" i="9"/>
  <c r="Z54" i="9"/>
  <c r="Y54" i="9"/>
  <c r="AC53" i="9"/>
  <c r="AB53" i="9"/>
  <c r="AA53" i="9"/>
  <c r="Z53" i="9"/>
  <c r="Y53" i="9"/>
  <c r="AC52" i="9"/>
  <c r="AB52" i="9"/>
  <c r="AA52" i="9"/>
  <c r="Z52" i="9"/>
  <c r="Y52" i="9"/>
  <c r="AC51" i="9"/>
  <c r="AB51" i="9"/>
  <c r="AA51" i="9"/>
  <c r="Z51" i="9"/>
  <c r="Y51" i="9"/>
  <c r="AC50" i="9"/>
  <c r="AB50" i="9"/>
  <c r="AA50" i="9"/>
  <c r="Z50" i="9"/>
  <c r="Y50" i="9"/>
  <c r="AC49" i="9"/>
  <c r="AB49" i="9"/>
  <c r="AA49" i="9"/>
  <c r="Z49" i="9"/>
  <c r="Y49" i="9"/>
  <c r="AC48" i="9"/>
  <c r="AB48" i="9"/>
  <c r="AA48" i="9"/>
  <c r="Z48" i="9"/>
  <c r="Y48" i="9"/>
  <c r="AC47" i="9"/>
  <c r="AB47" i="9"/>
  <c r="AA47" i="9"/>
  <c r="Z47" i="9"/>
  <c r="Y47" i="9"/>
  <c r="AC46" i="9"/>
  <c r="AB46" i="9"/>
  <c r="AA46" i="9"/>
  <c r="Z46" i="9"/>
  <c r="Y46" i="9"/>
  <c r="AC45" i="9"/>
  <c r="AB45" i="9"/>
  <c r="AA45" i="9"/>
  <c r="Z45" i="9"/>
  <c r="Y45" i="9"/>
  <c r="AC44" i="9"/>
  <c r="AB44" i="9"/>
  <c r="AA44" i="9"/>
  <c r="Z44" i="9"/>
  <c r="Y44" i="9"/>
  <c r="AC43" i="9"/>
  <c r="AB43" i="9"/>
  <c r="AA43" i="9"/>
  <c r="Z43" i="9"/>
  <c r="Y43" i="9"/>
  <c r="AC42" i="9"/>
  <c r="AB42" i="9"/>
  <c r="AA42" i="9"/>
  <c r="Z42" i="9"/>
  <c r="Y42" i="9"/>
  <c r="AC41" i="9"/>
  <c r="AB41" i="9"/>
  <c r="AA41" i="9"/>
  <c r="Z41" i="9"/>
  <c r="Y41" i="9"/>
  <c r="AC40" i="9"/>
  <c r="AB40" i="9"/>
  <c r="AA40" i="9"/>
  <c r="Z40" i="9"/>
  <c r="Y40" i="9"/>
  <c r="AC39" i="9"/>
  <c r="AB39" i="9"/>
  <c r="AA39" i="9"/>
  <c r="Z39" i="9"/>
  <c r="Y39" i="9"/>
  <c r="AC38" i="9"/>
  <c r="AB38" i="9"/>
  <c r="AA38" i="9"/>
  <c r="Z38" i="9"/>
  <c r="Y38" i="9"/>
  <c r="AC37" i="9"/>
  <c r="AB37" i="9"/>
  <c r="AA37" i="9"/>
  <c r="Z37" i="9"/>
  <c r="Y37" i="9"/>
  <c r="AC36" i="9"/>
  <c r="AB36" i="9"/>
  <c r="AA36" i="9"/>
  <c r="Z36" i="9"/>
  <c r="Y36" i="9"/>
  <c r="AC35" i="9"/>
  <c r="AB35" i="9"/>
  <c r="AA35" i="9"/>
  <c r="Z35" i="9"/>
  <c r="Y35" i="9"/>
  <c r="AC31" i="9"/>
  <c r="AB31" i="9"/>
  <c r="AA31" i="9"/>
  <c r="Z31" i="9"/>
  <c r="Y31" i="9"/>
  <c r="AC30" i="9"/>
  <c r="AB30" i="9"/>
  <c r="AA30" i="9"/>
  <c r="Z30" i="9"/>
  <c r="Y30" i="9"/>
  <c r="AC29" i="9"/>
  <c r="AB29" i="9"/>
  <c r="AA29" i="9"/>
  <c r="Z29" i="9"/>
  <c r="Y29" i="9"/>
  <c r="AC28" i="9"/>
  <c r="AB28" i="9"/>
  <c r="AA28" i="9"/>
  <c r="Z28" i="9"/>
  <c r="Y28" i="9"/>
  <c r="AC27" i="9"/>
  <c r="AB27" i="9"/>
  <c r="AA27" i="9"/>
  <c r="Z27" i="9"/>
  <c r="Y27" i="9"/>
  <c r="AC26" i="9"/>
  <c r="AB26" i="9"/>
  <c r="AA26" i="9"/>
  <c r="Z26" i="9"/>
  <c r="Y26" i="9"/>
  <c r="AC25" i="9"/>
  <c r="AB25" i="9"/>
  <c r="AA25" i="9"/>
  <c r="Z25" i="9"/>
  <c r="Y25" i="9"/>
  <c r="AC24" i="9"/>
  <c r="AB24" i="9"/>
  <c r="AA24" i="9"/>
  <c r="Z24" i="9"/>
  <c r="Y24" i="9"/>
  <c r="AC23" i="9"/>
  <c r="AB23" i="9"/>
  <c r="AA23" i="9"/>
  <c r="Z23" i="9"/>
  <c r="Y23" i="9"/>
  <c r="AC22" i="9"/>
  <c r="AB22" i="9"/>
  <c r="AA22" i="9"/>
  <c r="Z22" i="9"/>
  <c r="Y22" i="9"/>
  <c r="AC21" i="9"/>
  <c r="AB21" i="9"/>
  <c r="AA21" i="9"/>
  <c r="Z21" i="9"/>
  <c r="Y21" i="9"/>
  <c r="AC20" i="9"/>
  <c r="AB20" i="9"/>
  <c r="AA20" i="9"/>
  <c r="Z20" i="9"/>
  <c r="Y20" i="9"/>
  <c r="AC19" i="9"/>
  <c r="AB19" i="9"/>
  <c r="AA19" i="9"/>
  <c r="Z19" i="9"/>
  <c r="Y19" i="9"/>
  <c r="AC18" i="9"/>
  <c r="AB18" i="9"/>
  <c r="AA18" i="9"/>
  <c r="Z18" i="9"/>
  <c r="Y18" i="9"/>
  <c r="AC17" i="9"/>
  <c r="AB17" i="9"/>
  <c r="AA17" i="9"/>
  <c r="Z17" i="9"/>
  <c r="Y17" i="9"/>
  <c r="AC16" i="9"/>
  <c r="AB16" i="9"/>
  <c r="AA16" i="9"/>
  <c r="Z16" i="9"/>
  <c r="Y16" i="9"/>
  <c r="AC15" i="9"/>
  <c r="AB15" i="9"/>
  <c r="AA15" i="9"/>
  <c r="Z15" i="9"/>
  <c r="Y15" i="9"/>
  <c r="AC14" i="9"/>
  <c r="AB14" i="9"/>
  <c r="AA14" i="9"/>
  <c r="Z14" i="9"/>
  <c r="Y14" i="9"/>
  <c r="AC13" i="9"/>
  <c r="AB13" i="9"/>
  <c r="AA13" i="9"/>
  <c r="Z13" i="9"/>
  <c r="AC12" i="9"/>
  <c r="AB12" i="9"/>
  <c r="AA12" i="9"/>
  <c r="Z12" i="9"/>
  <c r="Y12" i="9"/>
  <c r="M45" i="9"/>
  <c r="L45" i="9"/>
  <c r="K45" i="9"/>
  <c r="J45" i="9"/>
  <c r="I45" i="9"/>
  <c r="H45" i="9"/>
  <c r="F45" i="9"/>
  <c r="E45" i="9"/>
  <c r="D45" i="9"/>
  <c r="C45" i="9"/>
  <c r="B45" i="9"/>
  <c r="M44" i="9"/>
  <c r="L44" i="9"/>
  <c r="K44" i="9"/>
  <c r="J44" i="9"/>
  <c r="I44" i="9"/>
  <c r="H44" i="9"/>
  <c r="F44" i="9"/>
  <c r="E44" i="9"/>
  <c r="D44" i="9"/>
  <c r="C44" i="9"/>
  <c r="B44" i="9"/>
  <c r="M43" i="9"/>
  <c r="L43" i="9"/>
  <c r="K43" i="9"/>
  <c r="J43" i="9"/>
  <c r="I43" i="9"/>
  <c r="H43" i="9"/>
  <c r="F43" i="9"/>
  <c r="E43" i="9"/>
  <c r="D43" i="9"/>
  <c r="C43" i="9"/>
  <c r="B43" i="9"/>
  <c r="M42" i="9"/>
  <c r="L42" i="9"/>
  <c r="K42" i="9"/>
  <c r="J42" i="9"/>
  <c r="I42" i="9"/>
  <c r="H42" i="9"/>
  <c r="F42" i="9"/>
  <c r="E42" i="9"/>
  <c r="D42" i="9"/>
  <c r="C42" i="9"/>
  <c r="B42" i="9"/>
  <c r="M41" i="9"/>
  <c r="L41" i="9"/>
  <c r="K41" i="9"/>
  <c r="J41" i="9"/>
  <c r="I41" i="9"/>
  <c r="H41" i="9"/>
  <c r="F41" i="9"/>
  <c r="E41" i="9"/>
  <c r="D41" i="9"/>
  <c r="C41" i="9"/>
  <c r="B41" i="9"/>
  <c r="M40" i="9"/>
  <c r="L40" i="9"/>
  <c r="K40" i="9"/>
  <c r="J40" i="9"/>
  <c r="I40" i="9"/>
  <c r="H40" i="9"/>
  <c r="F40" i="9"/>
  <c r="E40" i="9"/>
  <c r="D40" i="9"/>
  <c r="C40" i="9"/>
  <c r="B40" i="9"/>
  <c r="L111" i="9" l="1"/>
  <c r="H17" i="9" l="1"/>
  <c r="I17" i="9"/>
  <c r="J17" i="9"/>
  <c r="K17" i="9"/>
  <c r="L17" i="9"/>
  <c r="H18" i="9"/>
  <c r="I18" i="9"/>
  <c r="J18" i="9"/>
  <c r="K18" i="9"/>
  <c r="L18" i="9"/>
  <c r="H19" i="9"/>
  <c r="K19" i="9"/>
  <c r="L19" i="9"/>
  <c r="H20" i="9"/>
  <c r="I20" i="9"/>
  <c r="J20" i="9"/>
  <c r="K20" i="9"/>
  <c r="L20" i="9"/>
  <c r="H21" i="9"/>
  <c r="I21" i="9"/>
  <c r="J21" i="9"/>
  <c r="K21" i="9"/>
  <c r="L21" i="9"/>
  <c r="H22" i="9"/>
  <c r="I22" i="9"/>
  <c r="J22" i="9"/>
  <c r="K22" i="9"/>
  <c r="L22" i="9"/>
  <c r="H16" i="9"/>
  <c r="I16" i="9"/>
  <c r="J16" i="9"/>
  <c r="K16" i="9"/>
  <c r="L16" i="9"/>
  <c r="H14" i="9"/>
  <c r="K14" i="9"/>
  <c r="L14" i="9"/>
  <c r="H15" i="9"/>
  <c r="I15" i="9"/>
  <c r="J15" i="9"/>
  <c r="K15" i="9"/>
  <c r="L15" i="9"/>
  <c r="I13" i="9"/>
  <c r="H13" i="9"/>
  <c r="I39" i="6" l="1"/>
  <c r="I33" i="6"/>
  <c r="I26" i="6"/>
  <c r="J26" i="6" s="1"/>
  <c r="I12" i="6"/>
  <c r="B16" i="9" l="1"/>
  <c r="C16" i="9"/>
  <c r="D16" i="9"/>
  <c r="E16" i="9"/>
  <c r="F16" i="9"/>
  <c r="M16" i="9"/>
  <c r="N16" i="9"/>
  <c r="O16" i="9"/>
  <c r="P16" i="9"/>
  <c r="Q16" i="9"/>
  <c r="R16" i="9"/>
  <c r="S16" i="9"/>
  <c r="T16" i="9"/>
  <c r="U16" i="9"/>
  <c r="V16" i="9"/>
  <c r="W16" i="9"/>
  <c r="X16" i="9"/>
  <c r="B17" i="9"/>
  <c r="C17" i="9"/>
  <c r="D17" i="9"/>
  <c r="E17" i="9"/>
  <c r="F17" i="9"/>
  <c r="M17" i="9"/>
  <c r="N17" i="9"/>
  <c r="O17" i="9"/>
  <c r="P17" i="9"/>
  <c r="Q17" i="9"/>
  <c r="R17" i="9"/>
  <c r="S17" i="9"/>
  <c r="T17" i="9"/>
  <c r="U17" i="9"/>
  <c r="V17" i="9"/>
  <c r="W17" i="9"/>
  <c r="X17" i="9"/>
  <c r="B18" i="9"/>
  <c r="C18" i="9"/>
  <c r="D18" i="9"/>
  <c r="E18" i="9"/>
  <c r="F18" i="9"/>
  <c r="M18" i="9"/>
  <c r="N18" i="9"/>
  <c r="O18" i="9"/>
  <c r="P18" i="9"/>
  <c r="Q18" i="9"/>
  <c r="R18" i="9"/>
  <c r="S18" i="9"/>
  <c r="T18" i="9"/>
  <c r="U18" i="9"/>
  <c r="V18" i="9"/>
  <c r="W18" i="9"/>
  <c r="X18" i="9"/>
  <c r="F130" i="9" l="1"/>
  <c r="H98" i="9" l="1"/>
  <c r="R122" i="9"/>
  <c r="H122" i="9"/>
  <c r="I122" i="9"/>
  <c r="J122" i="9"/>
  <c r="K122" i="9"/>
  <c r="L122" i="9"/>
  <c r="M122" i="9"/>
  <c r="N122" i="9"/>
  <c r="O122" i="9"/>
  <c r="P122" i="9"/>
  <c r="Q122" i="9"/>
  <c r="S122" i="9"/>
  <c r="B122" i="9"/>
  <c r="C122" i="9"/>
  <c r="D122" i="9"/>
  <c r="E122" i="9"/>
  <c r="F122" i="9"/>
  <c r="C13" i="9"/>
  <c r="J39" i="6"/>
  <c r="O39" i="6"/>
  <c r="P39" i="6" l="1"/>
  <c r="K13" i="9"/>
  <c r="E130" i="9" l="1"/>
  <c r="D130" i="9"/>
  <c r="C130" i="9"/>
  <c r="B130" i="9"/>
  <c r="F128" i="9"/>
  <c r="E128" i="9"/>
  <c r="D128" i="9"/>
  <c r="C128" i="9"/>
  <c r="B128" i="9"/>
  <c r="F127" i="9"/>
  <c r="E127" i="9"/>
  <c r="D127" i="9"/>
  <c r="C127" i="9"/>
  <c r="B127" i="9"/>
  <c r="I130" i="9"/>
  <c r="O130" i="9"/>
  <c r="X121" i="9"/>
  <c r="W121" i="9"/>
  <c r="V121" i="9"/>
  <c r="U121" i="9"/>
  <c r="T121" i="9"/>
  <c r="S121" i="9"/>
  <c r="R121" i="9"/>
  <c r="Q121" i="9"/>
  <c r="P121" i="9"/>
  <c r="O121" i="9"/>
  <c r="N121" i="9"/>
  <c r="M121" i="9"/>
  <c r="L121" i="9"/>
  <c r="K121" i="9"/>
  <c r="J121" i="9"/>
  <c r="I121" i="9"/>
  <c r="H121" i="9"/>
  <c r="F121" i="9"/>
  <c r="E121" i="9"/>
  <c r="D121" i="9"/>
  <c r="C121" i="9"/>
  <c r="B121" i="9"/>
  <c r="X120" i="9"/>
  <c r="W120" i="9"/>
  <c r="V120" i="9"/>
  <c r="U120" i="9"/>
  <c r="T120" i="9"/>
  <c r="S120" i="9"/>
  <c r="R120" i="9"/>
  <c r="Q120" i="9"/>
  <c r="P120" i="9"/>
  <c r="O120" i="9"/>
  <c r="N120" i="9"/>
  <c r="M120" i="9"/>
  <c r="L120" i="9"/>
  <c r="K120" i="9"/>
  <c r="J120" i="9"/>
  <c r="I120" i="9"/>
  <c r="H120" i="9"/>
  <c r="F120" i="9"/>
  <c r="E120" i="9"/>
  <c r="D120" i="9"/>
  <c r="C120" i="9"/>
  <c r="B120" i="9"/>
  <c r="X119" i="9"/>
  <c r="W119" i="9"/>
  <c r="V119" i="9"/>
  <c r="U119" i="9"/>
  <c r="T119" i="9"/>
  <c r="S119" i="9"/>
  <c r="R119" i="9"/>
  <c r="Q119" i="9"/>
  <c r="P119" i="9"/>
  <c r="O119" i="9"/>
  <c r="N119" i="9"/>
  <c r="M119" i="9"/>
  <c r="L119" i="9"/>
  <c r="K119" i="9"/>
  <c r="J119" i="9"/>
  <c r="I119" i="9"/>
  <c r="H119" i="9"/>
  <c r="F119" i="9"/>
  <c r="E119" i="9"/>
  <c r="D119" i="9"/>
  <c r="C119" i="9"/>
  <c r="B119" i="9"/>
  <c r="X117" i="9"/>
  <c r="W117" i="9"/>
  <c r="V117" i="9"/>
  <c r="U117" i="9"/>
  <c r="T117" i="9"/>
  <c r="S117" i="9"/>
  <c r="R117" i="9"/>
  <c r="Q117" i="9"/>
  <c r="P117" i="9"/>
  <c r="O117" i="9"/>
  <c r="N117" i="9"/>
  <c r="M117" i="9"/>
  <c r="L117" i="9"/>
  <c r="K117" i="9"/>
  <c r="J117" i="9"/>
  <c r="I117" i="9"/>
  <c r="H117" i="9"/>
  <c r="F117" i="9"/>
  <c r="E117" i="9"/>
  <c r="D117" i="9"/>
  <c r="C117" i="9"/>
  <c r="B117" i="9"/>
  <c r="F115" i="9"/>
  <c r="E115" i="9"/>
  <c r="D115" i="9"/>
  <c r="C115" i="9"/>
  <c r="B115" i="9"/>
  <c r="F114" i="9"/>
  <c r="E114" i="9"/>
  <c r="D114" i="9"/>
  <c r="C114" i="9"/>
  <c r="B114" i="9"/>
  <c r="F113" i="9"/>
  <c r="E113" i="9"/>
  <c r="D113" i="9"/>
  <c r="C113" i="9"/>
  <c r="B113" i="9"/>
  <c r="F111" i="9"/>
  <c r="E111" i="9"/>
  <c r="D111" i="9"/>
  <c r="C111" i="9"/>
  <c r="B111" i="9"/>
  <c r="F110" i="9"/>
  <c r="E110" i="9"/>
  <c r="D110" i="9"/>
  <c r="C110" i="9"/>
  <c r="B110" i="9"/>
  <c r="F109" i="9"/>
  <c r="E109" i="9"/>
  <c r="D109" i="9"/>
  <c r="C109" i="9"/>
  <c r="B109" i="9"/>
  <c r="F108" i="9"/>
  <c r="E108" i="9"/>
  <c r="D108" i="9"/>
  <c r="C108" i="9"/>
  <c r="B108" i="9"/>
  <c r="F107" i="9"/>
  <c r="E107" i="9"/>
  <c r="D107" i="9"/>
  <c r="C107" i="9"/>
  <c r="B107" i="9"/>
  <c r="F106" i="9"/>
  <c r="E106" i="9"/>
  <c r="D106" i="9"/>
  <c r="C106" i="9"/>
  <c r="B106" i="9"/>
  <c r="F104" i="9"/>
  <c r="E104" i="9"/>
  <c r="D104" i="9"/>
  <c r="C104" i="9"/>
  <c r="B104" i="9"/>
  <c r="F102" i="9"/>
  <c r="E102" i="9"/>
  <c r="D102" i="9"/>
  <c r="C102" i="9"/>
  <c r="B102" i="9"/>
  <c r="F101" i="9"/>
  <c r="E101" i="9"/>
  <c r="D101" i="9"/>
  <c r="C101" i="9"/>
  <c r="B101" i="9"/>
  <c r="F100" i="9"/>
  <c r="E100" i="9"/>
  <c r="D100" i="9"/>
  <c r="C100" i="9"/>
  <c r="B100" i="9"/>
  <c r="F99" i="9"/>
  <c r="E99" i="9"/>
  <c r="D99" i="9"/>
  <c r="C99" i="9"/>
  <c r="B99" i="9"/>
  <c r="F98" i="9"/>
  <c r="E98" i="9"/>
  <c r="D98" i="9"/>
  <c r="C98" i="9"/>
  <c r="B98" i="9"/>
  <c r="F97" i="9"/>
  <c r="E97" i="9"/>
  <c r="D97" i="9"/>
  <c r="C97" i="9"/>
  <c r="B97" i="9"/>
  <c r="F96" i="9"/>
  <c r="E96" i="9"/>
  <c r="D96" i="9"/>
  <c r="C96" i="9"/>
  <c r="B96" i="9"/>
  <c r="F95" i="9"/>
  <c r="E95" i="9"/>
  <c r="D95" i="9"/>
  <c r="C95" i="9"/>
  <c r="B95" i="9"/>
  <c r="F94" i="9"/>
  <c r="E94" i="9"/>
  <c r="D94" i="9"/>
  <c r="C94" i="9"/>
  <c r="B94" i="9"/>
  <c r="F93" i="9"/>
  <c r="E93" i="9"/>
  <c r="D93" i="9"/>
  <c r="C93" i="9"/>
  <c r="B93" i="9"/>
  <c r="F92" i="9"/>
  <c r="E92" i="9"/>
  <c r="D92" i="9"/>
  <c r="C92" i="9"/>
  <c r="B92" i="9"/>
  <c r="F87" i="9"/>
  <c r="E87" i="9"/>
  <c r="D87" i="9"/>
  <c r="C87" i="9"/>
  <c r="B87" i="9"/>
  <c r="F86" i="9"/>
  <c r="E86" i="9"/>
  <c r="D86" i="9"/>
  <c r="C86" i="9"/>
  <c r="B86" i="9"/>
  <c r="F84" i="9"/>
  <c r="E84" i="9"/>
  <c r="D84" i="9"/>
  <c r="C84" i="9"/>
  <c r="B84" i="9"/>
  <c r="F83" i="9"/>
  <c r="E83" i="9"/>
  <c r="D83" i="9"/>
  <c r="C83" i="9"/>
  <c r="B83" i="9"/>
  <c r="F82" i="9"/>
  <c r="E82" i="9"/>
  <c r="D82" i="9"/>
  <c r="C82" i="9"/>
  <c r="B82" i="9"/>
  <c r="F80" i="9" l="1"/>
  <c r="E80" i="9"/>
  <c r="D80" i="9"/>
  <c r="C80" i="9"/>
  <c r="B80" i="9"/>
  <c r="C78" i="9"/>
  <c r="C76" i="9"/>
  <c r="F78" i="9"/>
  <c r="E78" i="9"/>
  <c r="D78" i="9"/>
  <c r="B78" i="9"/>
  <c r="F77" i="9"/>
  <c r="E77" i="9"/>
  <c r="D77" i="9"/>
  <c r="C77" i="9"/>
  <c r="B77" i="9"/>
  <c r="F76" i="9"/>
  <c r="E76" i="9"/>
  <c r="D76" i="9"/>
  <c r="B76" i="9"/>
  <c r="F75" i="9"/>
  <c r="E75" i="9"/>
  <c r="D75" i="9"/>
  <c r="C75" i="9"/>
  <c r="B75" i="9"/>
  <c r="F74" i="9"/>
  <c r="E74" i="9"/>
  <c r="D74" i="9"/>
  <c r="C74" i="9"/>
  <c r="B74" i="9"/>
  <c r="F73" i="9"/>
  <c r="E73" i="9"/>
  <c r="D73" i="9"/>
  <c r="C73" i="9"/>
  <c r="B73" i="9"/>
  <c r="F71" i="9"/>
  <c r="E71" i="9"/>
  <c r="D71" i="9"/>
  <c r="C71" i="9"/>
  <c r="B71" i="9"/>
  <c r="F66" i="9"/>
  <c r="E66" i="9"/>
  <c r="D66" i="9"/>
  <c r="C66" i="9"/>
  <c r="B66" i="9"/>
  <c r="F65" i="9"/>
  <c r="E65" i="9"/>
  <c r="D65" i="9"/>
  <c r="C65" i="9"/>
  <c r="B65" i="9"/>
  <c r="F64" i="9"/>
  <c r="E64" i="9"/>
  <c r="D64" i="9"/>
  <c r="C64" i="9"/>
  <c r="B64" i="9"/>
  <c r="F63" i="9"/>
  <c r="E63" i="9"/>
  <c r="D63" i="9"/>
  <c r="C63" i="9"/>
  <c r="B63" i="9"/>
  <c r="F61" i="9"/>
  <c r="E61" i="9"/>
  <c r="D61" i="9"/>
  <c r="C61" i="9"/>
  <c r="B61" i="9"/>
  <c r="F60" i="9"/>
  <c r="E60" i="9"/>
  <c r="D60" i="9"/>
  <c r="C60" i="9"/>
  <c r="B60" i="9"/>
  <c r="F59" i="9"/>
  <c r="E59" i="9"/>
  <c r="D59" i="9"/>
  <c r="C59" i="9"/>
  <c r="B59" i="9"/>
  <c r="F58" i="9"/>
  <c r="E58" i="9"/>
  <c r="D58" i="9"/>
  <c r="C58" i="9"/>
  <c r="B58" i="9"/>
  <c r="F57" i="9"/>
  <c r="E57" i="9"/>
  <c r="D57" i="9"/>
  <c r="C57" i="9"/>
  <c r="B57" i="9"/>
  <c r="F55" i="9"/>
  <c r="E55" i="9"/>
  <c r="D55" i="9"/>
  <c r="C55" i="9"/>
  <c r="B55" i="9"/>
  <c r="F54" i="9"/>
  <c r="E54" i="9"/>
  <c r="D54" i="9"/>
  <c r="C54" i="9"/>
  <c r="B54" i="9"/>
  <c r="F53" i="9"/>
  <c r="E53" i="9"/>
  <c r="D53" i="9"/>
  <c r="C53" i="9"/>
  <c r="B53" i="9"/>
  <c r="F51" i="9"/>
  <c r="E51" i="9"/>
  <c r="D51" i="9"/>
  <c r="C51" i="9"/>
  <c r="B51" i="9"/>
  <c r="F50" i="9"/>
  <c r="E50" i="9"/>
  <c r="D50" i="9"/>
  <c r="C50" i="9"/>
  <c r="B50" i="9"/>
  <c r="F49" i="9"/>
  <c r="E49" i="9"/>
  <c r="D49" i="9"/>
  <c r="C49" i="9"/>
  <c r="B49" i="9"/>
  <c r="F48" i="9"/>
  <c r="E48" i="9"/>
  <c r="D48" i="9"/>
  <c r="C48" i="9"/>
  <c r="B48" i="9"/>
  <c r="F47" i="9"/>
  <c r="E47" i="9"/>
  <c r="D47" i="9"/>
  <c r="C47" i="9"/>
  <c r="B47" i="9"/>
  <c r="F39" i="9"/>
  <c r="E39" i="9"/>
  <c r="D39" i="9"/>
  <c r="C39" i="9"/>
  <c r="B39" i="9"/>
  <c r="F38" i="9"/>
  <c r="E38" i="9"/>
  <c r="D38" i="9"/>
  <c r="C38" i="9"/>
  <c r="B38" i="9"/>
  <c r="F37" i="9"/>
  <c r="E37" i="9"/>
  <c r="D37" i="9"/>
  <c r="C37" i="9"/>
  <c r="B37" i="9"/>
  <c r="F36" i="9"/>
  <c r="E36" i="9"/>
  <c r="D36" i="9"/>
  <c r="C36" i="9"/>
  <c r="B36" i="9"/>
  <c r="F31" i="9"/>
  <c r="E31" i="9"/>
  <c r="C31" i="9"/>
  <c r="B31" i="9"/>
  <c r="F30" i="9"/>
  <c r="E30" i="9"/>
  <c r="D30" i="9"/>
  <c r="C30" i="9"/>
  <c r="B30" i="9"/>
  <c r="F28" i="9"/>
  <c r="E28" i="9"/>
  <c r="D28" i="9"/>
  <c r="C28" i="9"/>
  <c r="B28" i="9"/>
  <c r="F27" i="9"/>
  <c r="E27" i="9"/>
  <c r="D27" i="9"/>
  <c r="C27" i="9"/>
  <c r="B27" i="9"/>
  <c r="F26" i="9"/>
  <c r="E26" i="9"/>
  <c r="D26" i="9"/>
  <c r="C26" i="9"/>
  <c r="B26" i="9"/>
  <c r="F25" i="9"/>
  <c r="E25" i="9"/>
  <c r="D25" i="9"/>
  <c r="C25" i="9"/>
  <c r="B25" i="9"/>
  <c r="F23" i="9"/>
  <c r="E23" i="9"/>
  <c r="D23" i="9"/>
  <c r="C23" i="9"/>
  <c r="B23" i="9"/>
  <c r="F22" i="9"/>
  <c r="E22" i="9"/>
  <c r="D22" i="9"/>
  <c r="C22" i="9"/>
  <c r="B22" i="9"/>
  <c r="F21" i="9"/>
  <c r="E21" i="9"/>
  <c r="D21" i="9"/>
  <c r="C21" i="9"/>
  <c r="B21" i="9"/>
  <c r="F20" i="9"/>
  <c r="E20" i="9"/>
  <c r="D20" i="9"/>
  <c r="C20" i="9"/>
  <c r="B20" i="9"/>
  <c r="F15" i="9"/>
  <c r="E15" i="9"/>
  <c r="D15" i="9"/>
  <c r="C15" i="9"/>
  <c r="B15" i="9"/>
  <c r="F13" i="9" l="1"/>
  <c r="E13" i="9"/>
  <c r="D13" i="9"/>
  <c r="B13" i="9"/>
  <c r="S15" i="14" l="1"/>
  <c r="U15" i="14"/>
  <c r="S16" i="14"/>
  <c r="U16" i="14"/>
  <c r="S17" i="14"/>
  <c r="U17" i="14"/>
  <c r="S18" i="14"/>
  <c r="U18" i="14"/>
  <c r="G19" i="14"/>
  <c r="H15" i="14" s="1"/>
  <c r="N19" i="14"/>
  <c r="O15" i="14" s="1"/>
  <c r="N49" i="13"/>
  <c r="H15" i="7"/>
  <c r="I15" i="7"/>
  <c r="O15" i="7"/>
  <c r="P15" i="7" s="1"/>
  <c r="T15" i="7"/>
  <c r="U15" i="7"/>
  <c r="V15" i="7" s="1"/>
  <c r="J15" i="7" l="1"/>
  <c r="S19" i="14"/>
  <c r="T17" i="14" s="1"/>
  <c r="O18" i="14"/>
  <c r="O16" i="14"/>
  <c r="O19" i="14"/>
  <c r="H17" i="14"/>
  <c r="H18" i="14"/>
  <c r="H16" i="14"/>
  <c r="U19" i="14"/>
  <c r="V15" i="14" s="1"/>
  <c r="H19" i="14"/>
  <c r="O17" i="14"/>
  <c r="L126" i="9"/>
  <c r="K126" i="9"/>
  <c r="T16" i="14" l="1"/>
  <c r="T15" i="14"/>
  <c r="T18" i="14"/>
  <c r="V16" i="14"/>
  <c r="V18" i="14"/>
  <c r="V17" i="14"/>
  <c r="O21" i="5"/>
  <c r="O15" i="9" l="1"/>
  <c r="O13" i="9"/>
  <c r="O127" i="9"/>
  <c r="I127" i="9"/>
  <c r="X130" i="9" l="1"/>
  <c r="W130" i="9"/>
  <c r="V130" i="9"/>
  <c r="U130" i="9"/>
  <c r="T130" i="9"/>
  <c r="S130" i="9"/>
  <c r="R130" i="9"/>
  <c r="Q130" i="9"/>
  <c r="P130" i="9"/>
  <c r="N130" i="9"/>
  <c r="M130" i="9"/>
  <c r="L130" i="9"/>
  <c r="K130" i="9"/>
  <c r="J130" i="9"/>
  <c r="H130" i="9"/>
  <c r="X129" i="9"/>
  <c r="W129" i="9"/>
  <c r="S129" i="9"/>
  <c r="R129" i="9"/>
  <c r="Q129" i="9"/>
  <c r="M129" i="9"/>
  <c r="L129" i="9"/>
  <c r="K129" i="9"/>
  <c r="X128" i="9"/>
  <c r="W128" i="9"/>
  <c r="V128" i="9"/>
  <c r="U128" i="9"/>
  <c r="T128" i="9"/>
  <c r="S128" i="9"/>
  <c r="R128" i="9"/>
  <c r="Q128" i="9"/>
  <c r="P128" i="9"/>
  <c r="O128" i="9"/>
  <c r="N128" i="9"/>
  <c r="M128" i="9"/>
  <c r="L128" i="9"/>
  <c r="K128" i="9"/>
  <c r="J128" i="9"/>
  <c r="I128" i="9"/>
  <c r="H128" i="9"/>
  <c r="X127" i="9"/>
  <c r="W127" i="9"/>
  <c r="V127" i="9"/>
  <c r="U127" i="9"/>
  <c r="T127" i="9"/>
  <c r="S127" i="9"/>
  <c r="R127" i="9"/>
  <c r="Q127" i="9"/>
  <c r="P127" i="9"/>
  <c r="N127" i="9"/>
  <c r="M127" i="9"/>
  <c r="L127" i="9"/>
  <c r="K127" i="9"/>
  <c r="J127" i="9"/>
  <c r="H127" i="9"/>
  <c r="AC16" i="3" l="1"/>
  <c r="AB16" i="3"/>
  <c r="W16" i="3"/>
  <c r="V16" i="3"/>
  <c r="Q16" i="3"/>
  <c r="P16" i="3"/>
  <c r="X16" i="3" l="1"/>
  <c r="AD16" i="3"/>
  <c r="R16" i="3"/>
  <c r="U129" i="9"/>
  <c r="T129" i="9"/>
  <c r="O129" i="9"/>
  <c r="N129" i="9"/>
  <c r="I129" i="9"/>
  <c r="H129" i="9"/>
  <c r="U12" i="7"/>
  <c r="T12" i="7"/>
  <c r="T126" i="9" s="1"/>
  <c r="O12" i="7"/>
  <c r="N126" i="9"/>
  <c r="I12" i="7"/>
  <c r="I126" i="9" s="1"/>
  <c r="H12" i="7"/>
  <c r="H126" i="9" s="1"/>
  <c r="X126" i="9"/>
  <c r="W126" i="9"/>
  <c r="V126" i="9"/>
  <c r="S126" i="9"/>
  <c r="R126" i="9"/>
  <c r="Q126" i="9"/>
  <c r="M126" i="9"/>
  <c r="U126" i="9" l="1"/>
  <c r="V12" i="7"/>
  <c r="O126" i="9"/>
  <c r="P12" i="7"/>
  <c r="P126" i="9" s="1"/>
  <c r="J12" i="7"/>
  <c r="J126" i="9" s="1"/>
  <c r="P129" i="9"/>
  <c r="J129" i="9"/>
  <c r="V129" i="9"/>
  <c r="X35" i="9" l="1"/>
  <c r="W35" i="9"/>
  <c r="S35" i="9"/>
  <c r="R35" i="9"/>
  <c r="Q35" i="9"/>
  <c r="M35" i="9"/>
  <c r="L35" i="9"/>
  <c r="K35" i="9"/>
  <c r="U12" i="4"/>
  <c r="U35" i="9" s="1"/>
  <c r="T12" i="4"/>
  <c r="T35" i="9" s="1"/>
  <c r="O12" i="4"/>
  <c r="O35" i="9" s="1"/>
  <c r="N35" i="9"/>
  <c r="I35" i="9"/>
  <c r="H35" i="9"/>
  <c r="X118" i="9"/>
  <c r="W118" i="9"/>
  <c r="S118" i="9"/>
  <c r="R118" i="9"/>
  <c r="Q118" i="9"/>
  <c r="P118" i="9"/>
  <c r="M118" i="9"/>
  <c r="L118" i="9"/>
  <c r="K118" i="9"/>
  <c r="J118" i="9"/>
  <c r="X116" i="9"/>
  <c r="W116" i="9"/>
  <c r="S116" i="9"/>
  <c r="R116" i="9"/>
  <c r="Q116" i="9"/>
  <c r="M116" i="9"/>
  <c r="L116" i="9"/>
  <c r="K116" i="9"/>
  <c r="X115" i="9"/>
  <c r="W115" i="9"/>
  <c r="V115" i="9"/>
  <c r="U115" i="9"/>
  <c r="T115" i="9"/>
  <c r="S115" i="9"/>
  <c r="R115" i="9"/>
  <c r="Q115" i="9"/>
  <c r="P115" i="9"/>
  <c r="O115" i="9"/>
  <c r="N115" i="9"/>
  <c r="M115" i="9"/>
  <c r="L115" i="9"/>
  <c r="K115" i="9"/>
  <c r="J115" i="9"/>
  <c r="I115" i="9"/>
  <c r="H115" i="9"/>
  <c r="X114" i="9"/>
  <c r="W114" i="9"/>
  <c r="V114" i="9"/>
  <c r="U114" i="9"/>
  <c r="T114" i="9"/>
  <c r="S114" i="9"/>
  <c r="R114" i="9"/>
  <c r="Q114" i="9"/>
  <c r="P114" i="9"/>
  <c r="O114" i="9"/>
  <c r="N114" i="9"/>
  <c r="M114" i="9"/>
  <c r="L114" i="9"/>
  <c r="K114" i="9"/>
  <c r="J114" i="9"/>
  <c r="I114" i="9"/>
  <c r="H114" i="9"/>
  <c r="X113" i="9"/>
  <c r="W113" i="9"/>
  <c r="V113" i="9"/>
  <c r="U113" i="9"/>
  <c r="T113" i="9"/>
  <c r="S113" i="9"/>
  <c r="R113" i="9"/>
  <c r="Q113" i="9"/>
  <c r="P113" i="9"/>
  <c r="O113" i="9"/>
  <c r="N113" i="9"/>
  <c r="M113" i="9"/>
  <c r="L113" i="9"/>
  <c r="K113" i="9"/>
  <c r="J113" i="9"/>
  <c r="I113" i="9"/>
  <c r="H113" i="9"/>
  <c r="X112" i="9"/>
  <c r="W112" i="9"/>
  <c r="S112" i="9"/>
  <c r="R112" i="9"/>
  <c r="Q112" i="9"/>
  <c r="M112" i="9"/>
  <c r="L112" i="9"/>
  <c r="K112" i="9"/>
  <c r="X111" i="9"/>
  <c r="W111" i="9"/>
  <c r="V111" i="9"/>
  <c r="U111" i="9"/>
  <c r="T111" i="9"/>
  <c r="S111" i="9"/>
  <c r="R111" i="9"/>
  <c r="Q111" i="9"/>
  <c r="P111" i="9"/>
  <c r="O111" i="9"/>
  <c r="N111" i="9"/>
  <c r="M111" i="9"/>
  <c r="K111" i="9"/>
  <c r="J111" i="9"/>
  <c r="I111" i="9"/>
  <c r="H111" i="9"/>
  <c r="X110" i="9"/>
  <c r="W110" i="9"/>
  <c r="V110" i="9"/>
  <c r="U110" i="9"/>
  <c r="T110" i="9"/>
  <c r="S110" i="9"/>
  <c r="R110" i="9"/>
  <c r="Q110" i="9"/>
  <c r="P110" i="9"/>
  <c r="O110" i="9"/>
  <c r="N110" i="9"/>
  <c r="M110" i="9"/>
  <c r="L110" i="9"/>
  <c r="K110" i="9"/>
  <c r="J110" i="9"/>
  <c r="I110" i="9"/>
  <c r="H110" i="9"/>
  <c r="X109" i="9"/>
  <c r="W109" i="9"/>
  <c r="V109" i="9"/>
  <c r="U109" i="9"/>
  <c r="T109" i="9"/>
  <c r="S109" i="9"/>
  <c r="R109" i="9"/>
  <c r="Q109" i="9"/>
  <c r="P109" i="9"/>
  <c r="O109" i="9"/>
  <c r="N109" i="9"/>
  <c r="M109" i="9"/>
  <c r="L109" i="9"/>
  <c r="K109" i="9"/>
  <c r="J109" i="9"/>
  <c r="I109" i="9"/>
  <c r="H109" i="9"/>
  <c r="X108" i="9"/>
  <c r="W108" i="9"/>
  <c r="V108" i="9"/>
  <c r="U108" i="9"/>
  <c r="T108" i="9"/>
  <c r="S108" i="9"/>
  <c r="R108" i="9"/>
  <c r="Q108" i="9"/>
  <c r="P108" i="9"/>
  <c r="O108" i="9"/>
  <c r="N108" i="9"/>
  <c r="M108" i="9"/>
  <c r="L108" i="9"/>
  <c r="K108" i="9"/>
  <c r="J108" i="9"/>
  <c r="I108" i="9"/>
  <c r="H108" i="9"/>
  <c r="X107" i="9"/>
  <c r="W107" i="9"/>
  <c r="V107" i="9"/>
  <c r="U107" i="9"/>
  <c r="T107" i="9"/>
  <c r="S107" i="9"/>
  <c r="R107" i="9"/>
  <c r="Q107" i="9"/>
  <c r="P107" i="9"/>
  <c r="O107" i="9"/>
  <c r="N107" i="9"/>
  <c r="M107" i="9"/>
  <c r="L107" i="9"/>
  <c r="K107" i="9"/>
  <c r="J107" i="9"/>
  <c r="I107" i="9"/>
  <c r="H107" i="9"/>
  <c r="X106" i="9"/>
  <c r="W106" i="9"/>
  <c r="V106" i="9"/>
  <c r="U106" i="9"/>
  <c r="T106" i="9"/>
  <c r="S106" i="9"/>
  <c r="R106" i="9"/>
  <c r="Q106" i="9"/>
  <c r="P106" i="9"/>
  <c r="O106" i="9"/>
  <c r="N106" i="9"/>
  <c r="M106" i="9"/>
  <c r="L106" i="9"/>
  <c r="K106" i="9"/>
  <c r="J106" i="9"/>
  <c r="I106" i="9"/>
  <c r="H106" i="9"/>
  <c r="X105" i="9"/>
  <c r="W105" i="9"/>
  <c r="S105" i="9"/>
  <c r="R105" i="9"/>
  <c r="Q105" i="9"/>
  <c r="M105" i="9"/>
  <c r="L105" i="9"/>
  <c r="K105" i="9"/>
  <c r="X104" i="9"/>
  <c r="W104" i="9"/>
  <c r="V104" i="9"/>
  <c r="U104" i="9"/>
  <c r="T104" i="9"/>
  <c r="S104" i="9"/>
  <c r="R104" i="9"/>
  <c r="Q104" i="9"/>
  <c r="P104" i="9"/>
  <c r="O104" i="9"/>
  <c r="N104" i="9"/>
  <c r="M104" i="9"/>
  <c r="L104" i="9"/>
  <c r="K104" i="9"/>
  <c r="J104" i="9"/>
  <c r="I104" i="9"/>
  <c r="H104" i="9"/>
  <c r="X103" i="9"/>
  <c r="W103" i="9"/>
  <c r="S103" i="9"/>
  <c r="R103" i="9"/>
  <c r="Q103" i="9"/>
  <c r="M103" i="9"/>
  <c r="L103" i="9"/>
  <c r="K103" i="9"/>
  <c r="X102" i="9"/>
  <c r="W102" i="9"/>
  <c r="V102" i="9"/>
  <c r="U102" i="9"/>
  <c r="T102" i="9"/>
  <c r="S102" i="9"/>
  <c r="R102" i="9"/>
  <c r="Q102" i="9"/>
  <c r="P102" i="9"/>
  <c r="O102" i="9"/>
  <c r="N102" i="9"/>
  <c r="M102" i="9"/>
  <c r="L102" i="9"/>
  <c r="K102" i="9"/>
  <c r="J102" i="9"/>
  <c r="I102" i="9"/>
  <c r="H102" i="9"/>
  <c r="X101" i="9"/>
  <c r="W101" i="9"/>
  <c r="V101" i="9"/>
  <c r="U101" i="9"/>
  <c r="T101" i="9"/>
  <c r="S101" i="9"/>
  <c r="R101" i="9"/>
  <c r="Q101" i="9"/>
  <c r="P101" i="9"/>
  <c r="O101" i="9"/>
  <c r="N101" i="9"/>
  <c r="M101" i="9"/>
  <c r="L101" i="9"/>
  <c r="K101" i="9"/>
  <c r="J101" i="9"/>
  <c r="I101" i="9"/>
  <c r="H101" i="9"/>
  <c r="X100" i="9"/>
  <c r="W100" i="9"/>
  <c r="V100" i="9"/>
  <c r="U100" i="9"/>
  <c r="T100" i="9"/>
  <c r="S100" i="9"/>
  <c r="R100" i="9"/>
  <c r="Q100" i="9"/>
  <c r="P100" i="9"/>
  <c r="O100" i="9"/>
  <c r="N100" i="9"/>
  <c r="M100" i="9"/>
  <c r="L100" i="9"/>
  <c r="K100" i="9"/>
  <c r="J100" i="9"/>
  <c r="I100" i="9"/>
  <c r="H100" i="9"/>
  <c r="X99" i="9"/>
  <c r="W99" i="9"/>
  <c r="V99" i="9"/>
  <c r="U99" i="9"/>
  <c r="T99" i="9"/>
  <c r="S99" i="9"/>
  <c r="R99" i="9"/>
  <c r="Q99" i="9"/>
  <c r="P99" i="9"/>
  <c r="O99" i="9"/>
  <c r="N99" i="9"/>
  <c r="M99" i="9"/>
  <c r="L99" i="9"/>
  <c r="K99" i="9"/>
  <c r="J99" i="9"/>
  <c r="I99" i="9"/>
  <c r="H99" i="9"/>
  <c r="X98" i="9"/>
  <c r="W98" i="9"/>
  <c r="V98" i="9"/>
  <c r="U98" i="9"/>
  <c r="T98" i="9"/>
  <c r="S98" i="9"/>
  <c r="R98" i="9"/>
  <c r="Q98" i="9"/>
  <c r="P98" i="9"/>
  <c r="O98" i="9"/>
  <c r="N98" i="9"/>
  <c r="M98" i="9"/>
  <c r="L98" i="9"/>
  <c r="K98" i="9"/>
  <c r="J98" i="9"/>
  <c r="I98" i="9"/>
  <c r="X97" i="9"/>
  <c r="W97" i="9"/>
  <c r="V97" i="9"/>
  <c r="U97" i="9"/>
  <c r="T97" i="9"/>
  <c r="S97" i="9"/>
  <c r="R97" i="9"/>
  <c r="Q97" i="9"/>
  <c r="P97" i="9"/>
  <c r="O97" i="9"/>
  <c r="N97" i="9"/>
  <c r="M97" i="9"/>
  <c r="L97" i="9"/>
  <c r="K97" i="9"/>
  <c r="J97" i="9"/>
  <c r="I97" i="9"/>
  <c r="H97" i="9"/>
  <c r="X96" i="9"/>
  <c r="W96" i="9"/>
  <c r="V96" i="9"/>
  <c r="U96" i="9"/>
  <c r="T96" i="9"/>
  <c r="S96" i="9"/>
  <c r="R96" i="9"/>
  <c r="Q96" i="9"/>
  <c r="P96" i="9"/>
  <c r="O96" i="9"/>
  <c r="N96" i="9"/>
  <c r="M96" i="9"/>
  <c r="L96" i="9"/>
  <c r="K96" i="9"/>
  <c r="J96" i="9"/>
  <c r="I96" i="9"/>
  <c r="H96" i="9"/>
  <c r="X95" i="9"/>
  <c r="W95" i="9"/>
  <c r="V95" i="9"/>
  <c r="U95" i="9"/>
  <c r="T95" i="9"/>
  <c r="S95" i="9"/>
  <c r="R95" i="9"/>
  <c r="Q95" i="9"/>
  <c r="P95" i="9"/>
  <c r="O95" i="9"/>
  <c r="N95" i="9"/>
  <c r="M95" i="9"/>
  <c r="L95" i="9"/>
  <c r="K95" i="9"/>
  <c r="J95" i="9"/>
  <c r="I95" i="9"/>
  <c r="H95" i="9"/>
  <c r="X94" i="9"/>
  <c r="W94" i="9"/>
  <c r="V94" i="9"/>
  <c r="U94" i="9"/>
  <c r="T94" i="9"/>
  <c r="S94" i="9"/>
  <c r="R94" i="9"/>
  <c r="Q94" i="9"/>
  <c r="P94" i="9"/>
  <c r="O94" i="9"/>
  <c r="N94" i="9"/>
  <c r="M94" i="9"/>
  <c r="L94" i="9"/>
  <c r="K94" i="9"/>
  <c r="J94" i="9"/>
  <c r="I94" i="9"/>
  <c r="H94" i="9"/>
  <c r="X93" i="9"/>
  <c r="W93" i="9"/>
  <c r="V93" i="9"/>
  <c r="U93" i="9"/>
  <c r="T93" i="9"/>
  <c r="S93" i="9"/>
  <c r="R93" i="9"/>
  <c r="Q93" i="9"/>
  <c r="P93" i="9"/>
  <c r="O93" i="9"/>
  <c r="N93" i="9"/>
  <c r="M93" i="9"/>
  <c r="L93" i="9"/>
  <c r="K93" i="9"/>
  <c r="J93" i="9"/>
  <c r="I93" i="9"/>
  <c r="H93" i="9"/>
  <c r="X92" i="9"/>
  <c r="W92" i="9"/>
  <c r="V92" i="9"/>
  <c r="U92" i="9"/>
  <c r="T92" i="9"/>
  <c r="S92" i="9"/>
  <c r="R92" i="9"/>
  <c r="Q92" i="9"/>
  <c r="P92" i="9"/>
  <c r="O92" i="9"/>
  <c r="N92" i="9"/>
  <c r="M92" i="9"/>
  <c r="L92" i="9"/>
  <c r="K92" i="9"/>
  <c r="J92" i="9"/>
  <c r="I92" i="9"/>
  <c r="H92" i="9"/>
  <c r="X91" i="9"/>
  <c r="W91" i="9"/>
  <c r="S91" i="9"/>
  <c r="R91" i="9"/>
  <c r="Q91" i="9"/>
  <c r="M91" i="9"/>
  <c r="L91" i="9"/>
  <c r="K91" i="9"/>
  <c r="X87" i="9"/>
  <c r="W87" i="9"/>
  <c r="V87" i="9"/>
  <c r="U87" i="9"/>
  <c r="T87" i="9"/>
  <c r="S87" i="9"/>
  <c r="R87" i="9"/>
  <c r="Q87" i="9"/>
  <c r="P87" i="9"/>
  <c r="O87" i="9"/>
  <c r="N87" i="9"/>
  <c r="M87" i="9"/>
  <c r="L87" i="9"/>
  <c r="K87" i="9"/>
  <c r="J87" i="9"/>
  <c r="I87" i="9"/>
  <c r="H87" i="9"/>
  <c r="X86" i="9"/>
  <c r="W86" i="9"/>
  <c r="V86" i="9"/>
  <c r="U86" i="9"/>
  <c r="T86" i="9"/>
  <c r="S86" i="9"/>
  <c r="R86" i="9"/>
  <c r="Q86" i="9"/>
  <c r="P86" i="9"/>
  <c r="O86" i="9"/>
  <c r="N86" i="9"/>
  <c r="M86" i="9"/>
  <c r="L86" i="9"/>
  <c r="K86" i="9"/>
  <c r="J86" i="9"/>
  <c r="I86" i="9"/>
  <c r="H86" i="9"/>
  <c r="X85" i="9"/>
  <c r="W85" i="9"/>
  <c r="V85" i="9"/>
  <c r="S85" i="9"/>
  <c r="R85" i="9"/>
  <c r="Q85" i="9"/>
  <c r="M85" i="9"/>
  <c r="L85" i="9"/>
  <c r="K85" i="9"/>
  <c r="X84" i="9"/>
  <c r="W84" i="9"/>
  <c r="V84" i="9"/>
  <c r="U84" i="9"/>
  <c r="T84" i="9"/>
  <c r="S84" i="9"/>
  <c r="R84" i="9"/>
  <c r="Q84" i="9"/>
  <c r="P84" i="9"/>
  <c r="O84" i="9"/>
  <c r="N84" i="9"/>
  <c r="M84" i="9"/>
  <c r="L84" i="9"/>
  <c r="K84" i="9"/>
  <c r="J84" i="9"/>
  <c r="I84" i="9"/>
  <c r="H84" i="9"/>
  <c r="X83" i="9"/>
  <c r="W83" i="9"/>
  <c r="V83" i="9"/>
  <c r="U83" i="9"/>
  <c r="T83" i="9"/>
  <c r="S83" i="9"/>
  <c r="R83" i="9"/>
  <c r="Q83" i="9"/>
  <c r="P83" i="9"/>
  <c r="O83" i="9"/>
  <c r="N83" i="9"/>
  <c r="M83" i="9"/>
  <c r="L83" i="9"/>
  <c r="K83" i="9"/>
  <c r="J83" i="9"/>
  <c r="I83" i="9"/>
  <c r="H83" i="9"/>
  <c r="X82" i="9"/>
  <c r="W82" i="9"/>
  <c r="V82" i="9"/>
  <c r="U82" i="9"/>
  <c r="T82" i="9"/>
  <c r="S82" i="9"/>
  <c r="R82" i="9"/>
  <c r="Q82" i="9"/>
  <c r="P82" i="9"/>
  <c r="O82" i="9"/>
  <c r="N82" i="9"/>
  <c r="M82" i="9"/>
  <c r="L82" i="9"/>
  <c r="K82" i="9"/>
  <c r="J82" i="9"/>
  <c r="I82" i="9"/>
  <c r="H82" i="9"/>
  <c r="X81" i="9"/>
  <c r="W81" i="9"/>
  <c r="V81" i="9"/>
  <c r="S81" i="9"/>
  <c r="R81" i="9"/>
  <c r="Q81" i="9"/>
  <c r="M81" i="9"/>
  <c r="L81" i="9"/>
  <c r="K81" i="9"/>
  <c r="X80" i="9"/>
  <c r="W80" i="9"/>
  <c r="V80" i="9"/>
  <c r="U80" i="9"/>
  <c r="T80" i="9"/>
  <c r="S80" i="9"/>
  <c r="Q80" i="9"/>
  <c r="P80" i="9"/>
  <c r="O80" i="9"/>
  <c r="N80" i="9"/>
  <c r="M80" i="9"/>
  <c r="L80" i="9"/>
  <c r="K80" i="9"/>
  <c r="J80" i="9"/>
  <c r="I80" i="9"/>
  <c r="H80" i="9"/>
  <c r="X79" i="9"/>
  <c r="W79" i="9"/>
  <c r="V79" i="9"/>
  <c r="S79" i="9"/>
  <c r="R79" i="9"/>
  <c r="Q79" i="9"/>
  <c r="M79" i="9"/>
  <c r="L79" i="9"/>
  <c r="K79" i="9"/>
  <c r="X78" i="9"/>
  <c r="W78" i="9"/>
  <c r="V78" i="9"/>
  <c r="U78" i="9"/>
  <c r="T78" i="9"/>
  <c r="S78" i="9"/>
  <c r="R78" i="9"/>
  <c r="Q78" i="9"/>
  <c r="P78" i="9"/>
  <c r="O78" i="9"/>
  <c r="N78" i="9"/>
  <c r="M78" i="9"/>
  <c r="L78" i="9"/>
  <c r="K78" i="9"/>
  <c r="J78" i="9"/>
  <c r="I78" i="9"/>
  <c r="H78" i="9"/>
  <c r="X77" i="9"/>
  <c r="W77" i="9"/>
  <c r="V77" i="9"/>
  <c r="U77" i="9"/>
  <c r="T77" i="9"/>
  <c r="S77" i="9"/>
  <c r="R77" i="9"/>
  <c r="Q77" i="9"/>
  <c r="P77" i="9"/>
  <c r="O77" i="9"/>
  <c r="N77" i="9"/>
  <c r="M77" i="9"/>
  <c r="L77" i="9"/>
  <c r="K77" i="9"/>
  <c r="J77" i="9"/>
  <c r="I77" i="9"/>
  <c r="H77" i="9"/>
  <c r="X76" i="9"/>
  <c r="W76" i="9"/>
  <c r="V76" i="9"/>
  <c r="U76" i="9"/>
  <c r="T76" i="9"/>
  <c r="S76" i="9"/>
  <c r="R76" i="9"/>
  <c r="Q76" i="9"/>
  <c r="P76" i="9"/>
  <c r="O76" i="9"/>
  <c r="N76" i="9"/>
  <c r="M76" i="9"/>
  <c r="L76" i="9"/>
  <c r="K76" i="9"/>
  <c r="J76" i="9"/>
  <c r="I76" i="9"/>
  <c r="H76" i="9"/>
  <c r="X75" i="9"/>
  <c r="W75" i="9"/>
  <c r="V75" i="9"/>
  <c r="U75" i="9"/>
  <c r="T75" i="9"/>
  <c r="S75" i="9"/>
  <c r="R75" i="9"/>
  <c r="Q75" i="9"/>
  <c r="P75" i="9"/>
  <c r="O75" i="9"/>
  <c r="N75" i="9"/>
  <c r="M75" i="9"/>
  <c r="L75" i="9"/>
  <c r="K75" i="9"/>
  <c r="J75" i="9"/>
  <c r="I75" i="9"/>
  <c r="H75" i="9"/>
  <c r="X74" i="9"/>
  <c r="W74" i="9"/>
  <c r="V74" i="9"/>
  <c r="U74" i="9"/>
  <c r="T74" i="9"/>
  <c r="S74" i="9"/>
  <c r="R74" i="9"/>
  <c r="Q74" i="9"/>
  <c r="P74" i="9"/>
  <c r="O74" i="9"/>
  <c r="N74" i="9"/>
  <c r="M74" i="9"/>
  <c r="L74" i="9"/>
  <c r="K74" i="9"/>
  <c r="J74" i="9"/>
  <c r="I74" i="9"/>
  <c r="H74" i="9"/>
  <c r="X73" i="9"/>
  <c r="W73" i="9"/>
  <c r="V73" i="9"/>
  <c r="U73" i="9"/>
  <c r="T73" i="9"/>
  <c r="S73" i="9"/>
  <c r="R73" i="9"/>
  <c r="Q73" i="9"/>
  <c r="P73" i="9"/>
  <c r="O73" i="9"/>
  <c r="N73" i="9"/>
  <c r="M73" i="9"/>
  <c r="L73" i="9"/>
  <c r="K73" i="9"/>
  <c r="J73" i="9"/>
  <c r="I73" i="9"/>
  <c r="H73" i="9"/>
  <c r="X72" i="9"/>
  <c r="W72" i="9"/>
  <c r="V72" i="9"/>
  <c r="S72" i="9"/>
  <c r="R72" i="9"/>
  <c r="Q72" i="9"/>
  <c r="M72" i="9"/>
  <c r="L72" i="9"/>
  <c r="K72" i="9"/>
  <c r="X71" i="9"/>
  <c r="W71" i="9"/>
  <c r="V71" i="9"/>
  <c r="U71" i="9"/>
  <c r="T71" i="9"/>
  <c r="S71" i="9"/>
  <c r="R71" i="9"/>
  <c r="Q71" i="9"/>
  <c r="P71" i="9"/>
  <c r="O71" i="9"/>
  <c r="N71" i="9"/>
  <c r="M71" i="9"/>
  <c r="L71" i="9"/>
  <c r="K71" i="9"/>
  <c r="J71" i="9"/>
  <c r="I71" i="9"/>
  <c r="H71" i="9"/>
  <c r="X70" i="9"/>
  <c r="W70" i="9"/>
  <c r="V70" i="9"/>
  <c r="S70" i="9"/>
  <c r="R70" i="9"/>
  <c r="Q70" i="9"/>
  <c r="M70" i="9"/>
  <c r="L70" i="9"/>
  <c r="K70" i="9"/>
  <c r="X66" i="9"/>
  <c r="W66" i="9"/>
  <c r="V66" i="9"/>
  <c r="U66" i="9"/>
  <c r="T66" i="9"/>
  <c r="S66" i="9"/>
  <c r="R66" i="9"/>
  <c r="Q66" i="9"/>
  <c r="P66" i="9"/>
  <c r="O66" i="9"/>
  <c r="N66" i="9"/>
  <c r="M66" i="9"/>
  <c r="L66" i="9"/>
  <c r="K66" i="9"/>
  <c r="J66" i="9"/>
  <c r="I66" i="9"/>
  <c r="H66" i="9"/>
  <c r="X65" i="9"/>
  <c r="W65" i="9"/>
  <c r="V65" i="9"/>
  <c r="U65" i="9"/>
  <c r="T65" i="9"/>
  <c r="S65" i="9"/>
  <c r="R65" i="9"/>
  <c r="Q65" i="9"/>
  <c r="P65" i="9"/>
  <c r="O65" i="9"/>
  <c r="N65" i="9"/>
  <c r="M65" i="9"/>
  <c r="L65" i="9"/>
  <c r="K65" i="9"/>
  <c r="J65" i="9"/>
  <c r="I65" i="9"/>
  <c r="H65" i="9"/>
  <c r="X64" i="9"/>
  <c r="W64" i="9"/>
  <c r="V64" i="9"/>
  <c r="U64" i="9"/>
  <c r="T64" i="9"/>
  <c r="S64" i="9"/>
  <c r="R64" i="9"/>
  <c r="Q64" i="9"/>
  <c r="P64" i="9"/>
  <c r="O64" i="9"/>
  <c r="N64" i="9"/>
  <c r="M64" i="9"/>
  <c r="L64" i="9"/>
  <c r="K64" i="9"/>
  <c r="J64" i="9"/>
  <c r="I64" i="9"/>
  <c r="H64" i="9"/>
  <c r="X63" i="9"/>
  <c r="W63" i="9"/>
  <c r="V63" i="9"/>
  <c r="U63" i="9"/>
  <c r="T63" i="9"/>
  <c r="S63" i="9"/>
  <c r="R63" i="9"/>
  <c r="Q63" i="9"/>
  <c r="P63" i="9"/>
  <c r="O63" i="9"/>
  <c r="N63" i="9"/>
  <c r="M63" i="9"/>
  <c r="L63" i="9"/>
  <c r="K63" i="9"/>
  <c r="J63" i="9"/>
  <c r="I63" i="9"/>
  <c r="H63" i="9"/>
  <c r="X62" i="9"/>
  <c r="W62" i="9"/>
  <c r="S62" i="9"/>
  <c r="R62" i="9"/>
  <c r="Q62" i="9"/>
  <c r="M62" i="9"/>
  <c r="L62" i="9"/>
  <c r="K62" i="9"/>
  <c r="H41" i="4"/>
  <c r="H62" i="9" s="1"/>
  <c r="X61" i="9"/>
  <c r="W61" i="9"/>
  <c r="V61" i="9"/>
  <c r="U61" i="9"/>
  <c r="T61" i="9"/>
  <c r="S61" i="9"/>
  <c r="R61" i="9"/>
  <c r="Q61" i="9"/>
  <c r="P61" i="9"/>
  <c r="O61" i="9"/>
  <c r="N61" i="9"/>
  <c r="M61" i="9"/>
  <c r="L61" i="9"/>
  <c r="K61" i="9"/>
  <c r="J61" i="9"/>
  <c r="I61" i="9"/>
  <c r="H61" i="9"/>
  <c r="X60" i="9"/>
  <c r="W60" i="9"/>
  <c r="V60" i="9"/>
  <c r="U60" i="9"/>
  <c r="T60" i="9"/>
  <c r="S60" i="9"/>
  <c r="R60" i="9"/>
  <c r="Q60" i="9"/>
  <c r="P60" i="9"/>
  <c r="O60" i="9"/>
  <c r="N60" i="9"/>
  <c r="M60" i="9"/>
  <c r="L60" i="9"/>
  <c r="K60" i="9"/>
  <c r="J60" i="9"/>
  <c r="I60" i="9"/>
  <c r="H60" i="9"/>
  <c r="X59" i="9"/>
  <c r="W59" i="9"/>
  <c r="V59" i="9"/>
  <c r="U59" i="9"/>
  <c r="T59" i="9"/>
  <c r="S59" i="9"/>
  <c r="R59" i="9"/>
  <c r="Q59" i="9"/>
  <c r="P59" i="9"/>
  <c r="O59" i="9"/>
  <c r="N59" i="9"/>
  <c r="M59" i="9"/>
  <c r="L59" i="9"/>
  <c r="K59" i="9"/>
  <c r="J59" i="9"/>
  <c r="I59" i="9"/>
  <c r="H59" i="9"/>
  <c r="X58" i="9"/>
  <c r="W58" i="9"/>
  <c r="V58" i="9"/>
  <c r="U58" i="9"/>
  <c r="T58" i="9"/>
  <c r="S58" i="9"/>
  <c r="R58" i="9"/>
  <c r="Q58" i="9"/>
  <c r="P58" i="9"/>
  <c r="O58" i="9"/>
  <c r="N58" i="9"/>
  <c r="M58" i="9"/>
  <c r="L58" i="9"/>
  <c r="K58" i="9"/>
  <c r="J58" i="9"/>
  <c r="I58" i="9"/>
  <c r="H58" i="9"/>
  <c r="X57" i="9"/>
  <c r="W57" i="9"/>
  <c r="V57" i="9"/>
  <c r="U57" i="9"/>
  <c r="T57" i="9"/>
  <c r="S57" i="9"/>
  <c r="R57" i="9"/>
  <c r="Q57" i="9"/>
  <c r="P57" i="9"/>
  <c r="O57" i="9"/>
  <c r="N57" i="9"/>
  <c r="M57" i="9"/>
  <c r="L57" i="9"/>
  <c r="K57" i="9"/>
  <c r="J57" i="9"/>
  <c r="I57" i="9"/>
  <c r="H57" i="9"/>
  <c r="X56" i="9"/>
  <c r="W56" i="9"/>
  <c r="S56" i="9"/>
  <c r="R56" i="9"/>
  <c r="Q56" i="9"/>
  <c r="M56" i="9"/>
  <c r="L56" i="9"/>
  <c r="K56" i="9"/>
  <c r="X55" i="9"/>
  <c r="W55" i="9"/>
  <c r="V55" i="9"/>
  <c r="U55" i="9"/>
  <c r="T55" i="9"/>
  <c r="S55" i="9"/>
  <c r="R55" i="9"/>
  <c r="Q55" i="9"/>
  <c r="P55" i="9"/>
  <c r="O55" i="9"/>
  <c r="N55" i="9"/>
  <c r="M55" i="9"/>
  <c r="L55" i="9"/>
  <c r="K55" i="9"/>
  <c r="J55" i="9"/>
  <c r="I55" i="9"/>
  <c r="H55" i="9"/>
  <c r="X54" i="9"/>
  <c r="W54" i="9"/>
  <c r="V54" i="9"/>
  <c r="U54" i="9"/>
  <c r="T54" i="9"/>
  <c r="S54" i="9"/>
  <c r="R54" i="9"/>
  <c r="Q54" i="9"/>
  <c r="P54" i="9"/>
  <c r="O54" i="9"/>
  <c r="N54" i="9"/>
  <c r="M54" i="9"/>
  <c r="L54" i="9"/>
  <c r="K54" i="9"/>
  <c r="J54" i="9"/>
  <c r="I54" i="9"/>
  <c r="H54" i="9"/>
  <c r="X53" i="9"/>
  <c r="W53" i="9"/>
  <c r="V53" i="9"/>
  <c r="U53" i="9"/>
  <c r="T53" i="9"/>
  <c r="S53" i="9"/>
  <c r="R53" i="9"/>
  <c r="Q53" i="9"/>
  <c r="P53" i="9"/>
  <c r="O53" i="9"/>
  <c r="N53" i="9"/>
  <c r="M53" i="9"/>
  <c r="L53" i="9"/>
  <c r="K53" i="9"/>
  <c r="J53" i="9"/>
  <c r="I53" i="9"/>
  <c r="H53" i="9"/>
  <c r="X52" i="9"/>
  <c r="W52" i="9"/>
  <c r="S52" i="9"/>
  <c r="R52" i="9"/>
  <c r="Q52" i="9"/>
  <c r="M52" i="9"/>
  <c r="L52" i="9"/>
  <c r="K52" i="9"/>
  <c r="H31" i="4"/>
  <c r="H52" i="9" s="1"/>
  <c r="X51" i="9"/>
  <c r="W51" i="9"/>
  <c r="V51" i="9"/>
  <c r="U51" i="9"/>
  <c r="T51" i="9"/>
  <c r="S51" i="9"/>
  <c r="R51" i="9"/>
  <c r="Q51" i="9"/>
  <c r="P51" i="9"/>
  <c r="O51" i="9"/>
  <c r="N51" i="9"/>
  <c r="M51" i="9"/>
  <c r="L51" i="9"/>
  <c r="K51" i="9"/>
  <c r="J51" i="9"/>
  <c r="I51" i="9"/>
  <c r="H51" i="9"/>
  <c r="X50" i="9"/>
  <c r="W50" i="9"/>
  <c r="V50" i="9"/>
  <c r="U50" i="9"/>
  <c r="T50" i="9"/>
  <c r="S50" i="9"/>
  <c r="R50" i="9"/>
  <c r="Q50" i="9"/>
  <c r="P50" i="9"/>
  <c r="O50" i="9"/>
  <c r="N50" i="9"/>
  <c r="M50" i="9"/>
  <c r="L50" i="9"/>
  <c r="K50" i="9"/>
  <c r="J50" i="9"/>
  <c r="I50" i="9"/>
  <c r="H50" i="9"/>
  <c r="X49" i="9"/>
  <c r="W49" i="9"/>
  <c r="V49" i="9"/>
  <c r="U49" i="9"/>
  <c r="T49" i="9"/>
  <c r="S49" i="9"/>
  <c r="R49" i="9"/>
  <c r="Q49" i="9"/>
  <c r="P49" i="9"/>
  <c r="O49" i="9"/>
  <c r="N49" i="9"/>
  <c r="M49" i="9"/>
  <c r="L49" i="9"/>
  <c r="K49" i="9"/>
  <c r="J49" i="9"/>
  <c r="I49" i="9"/>
  <c r="H49" i="9"/>
  <c r="X48" i="9"/>
  <c r="W48" i="9"/>
  <c r="V48" i="9"/>
  <c r="U48" i="9"/>
  <c r="T48" i="9"/>
  <c r="S48" i="9"/>
  <c r="R48" i="9"/>
  <c r="Q48" i="9"/>
  <c r="P48" i="9"/>
  <c r="O48" i="9"/>
  <c r="N48" i="9"/>
  <c r="M48" i="9"/>
  <c r="L48" i="9"/>
  <c r="K48" i="9"/>
  <c r="J48" i="9"/>
  <c r="I48" i="9"/>
  <c r="H48" i="9"/>
  <c r="X47" i="9"/>
  <c r="W47" i="9"/>
  <c r="V47" i="9"/>
  <c r="U47" i="9"/>
  <c r="T47" i="9"/>
  <c r="S47" i="9"/>
  <c r="R47" i="9"/>
  <c r="Q47" i="9"/>
  <c r="P47" i="9"/>
  <c r="O47" i="9"/>
  <c r="N47" i="9"/>
  <c r="M47" i="9"/>
  <c r="L47" i="9"/>
  <c r="K47" i="9"/>
  <c r="J47" i="9"/>
  <c r="I47" i="9"/>
  <c r="H47" i="9"/>
  <c r="X46" i="9"/>
  <c r="W46" i="9"/>
  <c r="S46" i="9"/>
  <c r="R46" i="9"/>
  <c r="Q46" i="9"/>
  <c r="M46" i="9"/>
  <c r="L46" i="9"/>
  <c r="K46" i="9"/>
  <c r="H46" i="9"/>
  <c r="X45" i="9"/>
  <c r="W45" i="9"/>
  <c r="V45" i="9"/>
  <c r="U45" i="9"/>
  <c r="T45" i="9"/>
  <c r="S45" i="9"/>
  <c r="X44" i="9"/>
  <c r="W44" i="9"/>
  <c r="V44" i="9"/>
  <c r="U44" i="9"/>
  <c r="T44" i="9"/>
  <c r="S44" i="9"/>
  <c r="X41" i="9"/>
  <c r="W41" i="9"/>
  <c r="V41" i="9"/>
  <c r="U41" i="9"/>
  <c r="T41" i="9"/>
  <c r="S41" i="9"/>
  <c r="X40" i="9"/>
  <c r="W40" i="9"/>
  <c r="V40" i="9"/>
  <c r="U40" i="9"/>
  <c r="T40" i="9"/>
  <c r="S40" i="9"/>
  <c r="X39" i="9"/>
  <c r="W39" i="9"/>
  <c r="V39" i="9"/>
  <c r="U39" i="9"/>
  <c r="T39" i="9"/>
  <c r="S39" i="9"/>
  <c r="R39" i="9"/>
  <c r="Q39" i="9"/>
  <c r="P39" i="9"/>
  <c r="O39" i="9"/>
  <c r="N39" i="9"/>
  <c r="M39" i="9"/>
  <c r="L39" i="9"/>
  <c r="K39" i="9"/>
  <c r="J39" i="9"/>
  <c r="I39" i="9"/>
  <c r="H39" i="9"/>
  <c r="X38" i="9"/>
  <c r="W38" i="9"/>
  <c r="V38" i="9"/>
  <c r="U38" i="9"/>
  <c r="T38" i="9"/>
  <c r="S38" i="9"/>
  <c r="R38" i="9"/>
  <c r="Q38" i="9"/>
  <c r="P38" i="9"/>
  <c r="O38" i="9"/>
  <c r="N38" i="9"/>
  <c r="M38" i="9"/>
  <c r="L38" i="9"/>
  <c r="K38" i="9"/>
  <c r="J38" i="9"/>
  <c r="I38" i="9"/>
  <c r="H38" i="9"/>
  <c r="X37" i="9"/>
  <c r="W37" i="9"/>
  <c r="V37" i="9"/>
  <c r="U37" i="9"/>
  <c r="T37" i="9"/>
  <c r="S37" i="9"/>
  <c r="R37" i="9"/>
  <c r="Q37" i="9"/>
  <c r="P37" i="9"/>
  <c r="O37" i="9"/>
  <c r="N37" i="9"/>
  <c r="M37" i="9"/>
  <c r="L37" i="9"/>
  <c r="K37" i="9"/>
  <c r="J37" i="9"/>
  <c r="I37" i="9"/>
  <c r="H37" i="9"/>
  <c r="X36" i="9"/>
  <c r="W36" i="9"/>
  <c r="V36" i="9"/>
  <c r="U36" i="9"/>
  <c r="T36" i="9"/>
  <c r="S36" i="9"/>
  <c r="R36" i="9"/>
  <c r="Q36" i="9"/>
  <c r="P36" i="9"/>
  <c r="O36" i="9"/>
  <c r="N36" i="9"/>
  <c r="M36" i="9"/>
  <c r="L36" i="9"/>
  <c r="K36" i="9"/>
  <c r="J36" i="9"/>
  <c r="I36" i="9"/>
  <c r="H36" i="9"/>
  <c r="X31" i="9"/>
  <c r="W31" i="9"/>
  <c r="V31" i="9"/>
  <c r="U31" i="9"/>
  <c r="T31" i="9"/>
  <c r="S31" i="9"/>
  <c r="R31" i="9"/>
  <c r="Q31" i="9"/>
  <c r="P31" i="9"/>
  <c r="O31" i="9"/>
  <c r="N31" i="9"/>
  <c r="M31" i="9"/>
  <c r="L31" i="9"/>
  <c r="K31" i="9"/>
  <c r="J31" i="9"/>
  <c r="I31" i="9"/>
  <c r="H31" i="9"/>
  <c r="X30" i="9"/>
  <c r="W30" i="9"/>
  <c r="V30" i="9"/>
  <c r="U30" i="9"/>
  <c r="T30" i="9"/>
  <c r="S30" i="9"/>
  <c r="R30" i="9"/>
  <c r="Q30" i="9"/>
  <c r="P30" i="9"/>
  <c r="O30" i="9"/>
  <c r="N30" i="9"/>
  <c r="M30" i="9"/>
  <c r="L30" i="9"/>
  <c r="K30" i="9"/>
  <c r="J30" i="9"/>
  <c r="I30" i="9"/>
  <c r="H30" i="9"/>
  <c r="X29" i="9"/>
  <c r="W29" i="9"/>
  <c r="S29" i="9"/>
  <c r="R29" i="9"/>
  <c r="Q29" i="9"/>
  <c r="M29" i="9"/>
  <c r="L29" i="9"/>
  <c r="K29" i="9"/>
  <c r="H28" i="2"/>
  <c r="H29" i="9" s="1"/>
  <c r="X28" i="9"/>
  <c r="W28" i="9"/>
  <c r="V28" i="9"/>
  <c r="U28" i="9"/>
  <c r="T28" i="9"/>
  <c r="S28" i="9"/>
  <c r="R28" i="9"/>
  <c r="Q28" i="9"/>
  <c r="P28" i="9"/>
  <c r="O28" i="9"/>
  <c r="N28" i="9"/>
  <c r="M28" i="9"/>
  <c r="L28" i="9"/>
  <c r="K28" i="9"/>
  <c r="J28" i="9"/>
  <c r="I28" i="9"/>
  <c r="H28" i="9"/>
  <c r="X27" i="9"/>
  <c r="W27" i="9"/>
  <c r="V27" i="9"/>
  <c r="U27" i="9"/>
  <c r="T27" i="9"/>
  <c r="S27" i="9"/>
  <c r="R27" i="9"/>
  <c r="Q27" i="9"/>
  <c r="P27" i="9"/>
  <c r="O27" i="9"/>
  <c r="N27" i="9"/>
  <c r="M27" i="9"/>
  <c r="L27" i="9"/>
  <c r="K27" i="9"/>
  <c r="J27" i="9"/>
  <c r="I27" i="9"/>
  <c r="H27" i="9"/>
  <c r="X26" i="9"/>
  <c r="W26" i="9"/>
  <c r="V26" i="9"/>
  <c r="U26" i="9"/>
  <c r="T26" i="9"/>
  <c r="S26" i="9"/>
  <c r="R26" i="9"/>
  <c r="Q26" i="9"/>
  <c r="P26" i="9"/>
  <c r="O26" i="9"/>
  <c r="N26" i="9"/>
  <c r="M26" i="9"/>
  <c r="L26" i="9"/>
  <c r="K26" i="9"/>
  <c r="J26" i="9"/>
  <c r="I26" i="9"/>
  <c r="H26" i="9"/>
  <c r="X25" i="9"/>
  <c r="W25" i="9"/>
  <c r="V25" i="9"/>
  <c r="U25" i="9"/>
  <c r="T25" i="9"/>
  <c r="S25" i="9"/>
  <c r="R25" i="9"/>
  <c r="Q25" i="9"/>
  <c r="P25" i="9"/>
  <c r="O25" i="9"/>
  <c r="N25" i="9"/>
  <c r="M25" i="9"/>
  <c r="L25" i="9"/>
  <c r="K25" i="9"/>
  <c r="J25" i="9"/>
  <c r="I25" i="9"/>
  <c r="H25" i="9"/>
  <c r="X24" i="9"/>
  <c r="W24" i="9"/>
  <c r="S24" i="9"/>
  <c r="R24" i="9"/>
  <c r="Q24" i="9"/>
  <c r="M24" i="9"/>
  <c r="L24" i="9"/>
  <c r="K24" i="9"/>
  <c r="H23" i="2"/>
  <c r="H24" i="9" s="1"/>
  <c r="I23" i="2"/>
  <c r="X23" i="9"/>
  <c r="W23" i="9"/>
  <c r="V23" i="9"/>
  <c r="U23" i="9"/>
  <c r="T23" i="9"/>
  <c r="S23" i="9"/>
  <c r="R23" i="9"/>
  <c r="Q23" i="9"/>
  <c r="P23" i="9"/>
  <c r="O23" i="9"/>
  <c r="N23" i="9"/>
  <c r="M23" i="9"/>
  <c r="L23" i="9"/>
  <c r="K23" i="9"/>
  <c r="J23" i="9"/>
  <c r="I23" i="9"/>
  <c r="H23" i="9"/>
  <c r="X22" i="9"/>
  <c r="W22" i="9"/>
  <c r="V22" i="9"/>
  <c r="U22" i="9"/>
  <c r="T22" i="9"/>
  <c r="S22" i="9"/>
  <c r="R22" i="9"/>
  <c r="Q22" i="9"/>
  <c r="P22" i="9"/>
  <c r="O22" i="9"/>
  <c r="N22" i="9"/>
  <c r="M22" i="9"/>
  <c r="X21" i="9"/>
  <c r="W21" i="9"/>
  <c r="V21" i="9"/>
  <c r="U21" i="9"/>
  <c r="T21" i="9"/>
  <c r="S21" i="9"/>
  <c r="R21" i="9"/>
  <c r="Q21" i="9"/>
  <c r="P21" i="9"/>
  <c r="O21" i="9"/>
  <c r="N21" i="9"/>
  <c r="M21" i="9"/>
  <c r="X20" i="9"/>
  <c r="W20" i="9"/>
  <c r="V20" i="9"/>
  <c r="U20" i="9"/>
  <c r="T20" i="9"/>
  <c r="S20" i="9"/>
  <c r="R20" i="9"/>
  <c r="Q20" i="9"/>
  <c r="P20" i="9"/>
  <c r="O20" i="9"/>
  <c r="N20" i="9"/>
  <c r="M20" i="9"/>
  <c r="X19" i="9"/>
  <c r="W19" i="9"/>
  <c r="S19" i="9"/>
  <c r="R19" i="9"/>
  <c r="Q19" i="9"/>
  <c r="M19" i="9"/>
  <c r="I19" i="2"/>
  <c r="I19" i="9" s="1"/>
  <c r="X15" i="9"/>
  <c r="W15" i="9"/>
  <c r="V15" i="9"/>
  <c r="U15" i="9"/>
  <c r="T15" i="9"/>
  <c r="S15" i="9"/>
  <c r="R15" i="9"/>
  <c r="Q15" i="9"/>
  <c r="P15" i="9"/>
  <c r="N15" i="9"/>
  <c r="M15" i="9"/>
  <c r="X14" i="9"/>
  <c r="W14" i="9"/>
  <c r="S14" i="9"/>
  <c r="R14" i="9"/>
  <c r="Q14" i="9"/>
  <c r="M14" i="9"/>
  <c r="X13" i="9"/>
  <c r="W13" i="9"/>
  <c r="V13" i="9"/>
  <c r="U13" i="9"/>
  <c r="T13" i="9"/>
  <c r="S13" i="9"/>
  <c r="N13" i="9"/>
  <c r="M13" i="9"/>
  <c r="L13" i="9"/>
  <c r="J13" i="9"/>
  <c r="X12" i="9"/>
  <c r="W12" i="9"/>
  <c r="S12" i="9"/>
  <c r="R12" i="9"/>
  <c r="Q12" i="9"/>
  <c r="M12" i="9"/>
  <c r="L12" i="9"/>
  <c r="K12" i="9"/>
  <c r="I12" i="2"/>
  <c r="I12" i="9" s="1"/>
  <c r="U39" i="6"/>
  <c r="T39" i="6"/>
  <c r="T118" i="9" s="1"/>
  <c r="O118" i="9"/>
  <c r="N118" i="9"/>
  <c r="I118" i="9"/>
  <c r="H118" i="9"/>
  <c r="U37" i="6"/>
  <c r="U116" i="9" s="1"/>
  <c r="T37" i="6"/>
  <c r="T116" i="9" s="1"/>
  <c r="O37" i="6"/>
  <c r="O116" i="9" s="1"/>
  <c r="I37" i="6"/>
  <c r="I116" i="9" s="1"/>
  <c r="H116" i="9"/>
  <c r="U33" i="6"/>
  <c r="T33" i="6"/>
  <c r="T112" i="9" s="1"/>
  <c r="O33" i="6"/>
  <c r="O112" i="9" s="1"/>
  <c r="N112" i="9"/>
  <c r="H112" i="9"/>
  <c r="U105" i="9"/>
  <c r="T105" i="9"/>
  <c r="O105" i="9"/>
  <c r="N105" i="9"/>
  <c r="I105" i="9"/>
  <c r="H105" i="9"/>
  <c r="U24" i="6"/>
  <c r="T24" i="6"/>
  <c r="T103" i="9" s="1"/>
  <c r="O24" i="6"/>
  <c r="O103" i="9" s="1"/>
  <c r="N103" i="9"/>
  <c r="I24" i="6"/>
  <c r="I103" i="9" s="1"/>
  <c r="H103" i="9"/>
  <c r="U12" i="6"/>
  <c r="T12" i="6"/>
  <c r="T91" i="9" s="1"/>
  <c r="O12" i="6"/>
  <c r="N91" i="9"/>
  <c r="I91" i="9"/>
  <c r="U27" i="5"/>
  <c r="U85" i="9" s="1"/>
  <c r="T27" i="5"/>
  <c r="T85" i="9" s="1"/>
  <c r="O27" i="5"/>
  <c r="O85" i="9" s="1"/>
  <c r="I27" i="5"/>
  <c r="H27" i="5"/>
  <c r="H85" i="9" s="1"/>
  <c r="U23" i="5"/>
  <c r="U81" i="9" s="1"/>
  <c r="T23" i="5"/>
  <c r="T81" i="9" s="1"/>
  <c r="O23" i="5"/>
  <c r="N81" i="9"/>
  <c r="I23" i="5"/>
  <c r="H23" i="5"/>
  <c r="H81" i="9" s="1"/>
  <c r="U21" i="5"/>
  <c r="U79" i="9" s="1"/>
  <c r="T21" i="5"/>
  <c r="T79" i="9" s="1"/>
  <c r="O79" i="9"/>
  <c r="I21" i="5"/>
  <c r="H21" i="5"/>
  <c r="H79" i="9" s="1"/>
  <c r="U14" i="5"/>
  <c r="U72" i="9" s="1"/>
  <c r="T14" i="5"/>
  <c r="T72" i="9" s="1"/>
  <c r="O14" i="5"/>
  <c r="N72" i="9"/>
  <c r="I14" i="5"/>
  <c r="I72" i="9" s="1"/>
  <c r="H14" i="5"/>
  <c r="U12" i="5"/>
  <c r="U70" i="9" s="1"/>
  <c r="T12" i="5"/>
  <c r="T70" i="9" s="1"/>
  <c r="O12" i="5"/>
  <c r="N70" i="9"/>
  <c r="I12" i="5"/>
  <c r="H12" i="5"/>
  <c r="H70" i="9" s="1"/>
  <c r="U41" i="4"/>
  <c r="U62" i="9" s="1"/>
  <c r="T41" i="4"/>
  <c r="T62" i="9" s="1"/>
  <c r="O41" i="4"/>
  <c r="O62" i="9" s="1"/>
  <c r="N62" i="9"/>
  <c r="I41" i="4"/>
  <c r="I62" i="9" s="1"/>
  <c r="U35" i="4"/>
  <c r="U56" i="9" s="1"/>
  <c r="T35" i="4"/>
  <c r="T56" i="9" s="1"/>
  <c r="O35" i="4"/>
  <c r="O56" i="9" s="1"/>
  <c r="N56" i="9"/>
  <c r="I35" i="4"/>
  <c r="I56" i="9" s="1"/>
  <c r="H56" i="9"/>
  <c r="U31" i="4"/>
  <c r="U52" i="9" s="1"/>
  <c r="T31" i="4"/>
  <c r="T52" i="9" s="1"/>
  <c r="O31" i="4"/>
  <c r="O52" i="9" s="1"/>
  <c r="I31" i="4"/>
  <c r="U25" i="4"/>
  <c r="U46" i="9" s="1"/>
  <c r="T25" i="4"/>
  <c r="T46" i="9" s="1"/>
  <c r="O25" i="4"/>
  <c r="O46" i="9" s="1"/>
  <c r="N46" i="9"/>
  <c r="I25" i="4"/>
  <c r="I46" i="9" s="1"/>
  <c r="U28" i="2"/>
  <c r="U29" i="9" s="1"/>
  <c r="U23" i="2"/>
  <c r="U24" i="9" s="1"/>
  <c r="U19" i="2"/>
  <c r="U19" i="9" s="1"/>
  <c r="U14" i="2"/>
  <c r="U12" i="2"/>
  <c r="T28" i="2"/>
  <c r="T29" i="9" s="1"/>
  <c r="O28" i="2"/>
  <c r="O29" i="9" s="1"/>
  <c r="N29" i="9"/>
  <c r="I28" i="2"/>
  <c r="I29" i="9" s="1"/>
  <c r="T23" i="2"/>
  <c r="T24" i="9" s="1"/>
  <c r="O23" i="2"/>
  <c r="N24" i="9"/>
  <c r="T19" i="2"/>
  <c r="T19" i="9" s="1"/>
  <c r="O19" i="2"/>
  <c r="O19" i="9" s="1"/>
  <c r="N19" i="9"/>
  <c r="T14" i="2"/>
  <c r="T14" i="9" s="1"/>
  <c r="O14" i="2"/>
  <c r="O14" i="9" s="1"/>
  <c r="N14" i="9"/>
  <c r="I14" i="2"/>
  <c r="I14" i="9" s="1"/>
  <c r="T12" i="2"/>
  <c r="T12" i="9" s="1"/>
  <c r="O12" i="2"/>
  <c r="O12" i="9" s="1"/>
  <c r="N12" i="9"/>
  <c r="H12" i="2"/>
  <c r="H12" i="9" s="1"/>
  <c r="O91" i="9" l="1"/>
  <c r="P12" i="6"/>
  <c r="P91" i="9" s="1"/>
  <c r="U118" i="9"/>
  <c r="V39" i="6"/>
  <c r="V118" i="9" s="1"/>
  <c r="U91" i="9"/>
  <c r="V12" i="6"/>
  <c r="V91" i="9" s="1"/>
  <c r="N79" i="9"/>
  <c r="P21" i="5"/>
  <c r="P79" i="9" s="1"/>
  <c r="O70" i="9"/>
  <c r="P12" i="5"/>
  <c r="P70" i="9" s="1"/>
  <c r="I81" i="9"/>
  <c r="J23" i="5"/>
  <c r="J81" i="9" s="1"/>
  <c r="I70" i="9"/>
  <c r="J12" i="5"/>
  <c r="J70" i="9" s="1"/>
  <c r="O72" i="9"/>
  <c r="P14" i="5"/>
  <c r="P72" i="9" s="1"/>
  <c r="I79" i="9"/>
  <c r="J21" i="5"/>
  <c r="J79" i="9" s="1"/>
  <c r="O81" i="9"/>
  <c r="P23" i="5"/>
  <c r="P81" i="9" s="1"/>
  <c r="I85" i="9"/>
  <c r="J27" i="5"/>
  <c r="J85" i="9" s="1"/>
  <c r="N116" i="9"/>
  <c r="P37" i="6"/>
  <c r="P116" i="9" s="1"/>
  <c r="H72" i="9"/>
  <c r="J14" i="5"/>
  <c r="J72" i="9" s="1"/>
  <c r="N85" i="9"/>
  <c r="P27" i="5"/>
  <c r="P85" i="9" s="1"/>
  <c r="H91" i="9"/>
  <c r="J12" i="6"/>
  <c r="J91" i="9" s="1"/>
  <c r="J31" i="4"/>
  <c r="J52" i="9" s="1"/>
  <c r="V23" i="2"/>
  <c r="V24" i="9" s="1"/>
  <c r="V37" i="6"/>
  <c r="V116" i="9" s="1"/>
  <c r="P23" i="2"/>
  <c r="P24" i="9" s="1"/>
  <c r="J14" i="2"/>
  <c r="J14" i="9" s="1"/>
  <c r="V41" i="4"/>
  <c r="V62" i="9" s="1"/>
  <c r="V28" i="2"/>
  <c r="V29" i="9" s="1"/>
  <c r="P12" i="9"/>
  <c r="V12" i="2"/>
  <c r="V12" i="9" s="1"/>
  <c r="V24" i="6"/>
  <c r="V103" i="9" s="1"/>
  <c r="V33" i="6"/>
  <c r="V112" i="9" s="1"/>
  <c r="P35" i="4"/>
  <c r="P56" i="9" s="1"/>
  <c r="P12" i="4"/>
  <c r="P35" i="9" s="1"/>
  <c r="P28" i="2"/>
  <c r="P29" i="9" s="1"/>
  <c r="V25" i="4"/>
  <c r="V46" i="9" s="1"/>
  <c r="V14" i="2"/>
  <c r="V14" i="9" s="1"/>
  <c r="U12" i="9"/>
  <c r="P25" i="4"/>
  <c r="P46" i="9" s="1"/>
  <c r="P31" i="4"/>
  <c r="P52" i="9" s="1"/>
  <c r="J23" i="2"/>
  <c r="J24" i="9" s="1"/>
  <c r="J19" i="2"/>
  <c r="J19" i="9" s="1"/>
  <c r="J33" i="6"/>
  <c r="J112" i="9" s="1"/>
  <c r="J37" i="6"/>
  <c r="J116" i="9" s="1"/>
  <c r="P24" i="6"/>
  <c r="P103" i="9" s="1"/>
  <c r="P33" i="6"/>
  <c r="P112" i="9" s="1"/>
  <c r="I24" i="9"/>
  <c r="J12" i="4"/>
  <c r="J35" i="9" s="1"/>
  <c r="J12" i="2"/>
  <c r="J12" i="9" s="1"/>
  <c r="J35" i="4"/>
  <c r="J56" i="9" s="1"/>
  <c r="V105" i="9"/>
  <c r="N52" i="9"/>
  <c r="I112" i="9"/>
  <c r="U112" i="9"/>
  <c r="V12" i="4"/>
  <c r="V35" i="9" s="1"/>
  <c r="J105" i="9"/>
  <c r="P14" i="9"/>
  <c r="P19" i="2"/>
  <c r="P19" i="9" s="1"/>
  <c r="P41" i="4"/>
  <c r="P62" i="9" s="1"/>
  <c r="J24" i="6"/>
  <c r="J103" i="9" s="1"/>
  <c r="P105" i="9"/>
  <c r="O24" i="9"/>
  <c r="J25" i="4"/>
  <c r="J46" i="9" s="1"/>
  <c r="I52" i="9"/>
  <c r="J41" i="4"/>
  <c r="J62" i="9" s="1"/>
  <c r="U14" i="9"/>
  <c r="U103" i="9"/>
  <c r="V19" i="2"/>
  <c r="V19" i="9" s="1"/>
  <c r="V31" i="4"/>
  <c r="V52" i="9" s="1"/>
  <c r="V35" i="4"/>
  <c r="V56" i="9" s="1"/>
  <c r="J28" i="2"/>
  <c r="J29" i="9" s="1"/>
</calcChain>
</file>

<file path=xl/comments1.xml><?xml version="1.0" encoding="utf-8"?>
<comments xmlns="http://schemas.openxmlformats.org/spreadsheetml/2006/main">
  <authors>
    <author>Andres Fernando Muñoz Salazar</author>
    <author>Rosa Valentina Aceros Garcia</author>
  </authors>
  <commentList>
    <comment ref="I10" authorId="0" shapeId="0">
      <text>
        <r>
          <rPr>
            <b/>
            <sz val="9"/>
            <color indexed="81"/>
            <rFont val="Tahoma"/>
            <family val="2"/>
          </rPr>
          <t>Seleccionar una calificación</t>
        </r>
      </text>
    </comment>
    <comment ref="O10" authorId="0" shapeId="0">
      <text>
        <r>
          <rPr>
            <b/>
            <sz val="9"/>
            <color indexed="81"/>
            <rFont val="Tahoma"/>
            <family val="2"/>
          </rPr>
          <t>Seleccionar una calificación</t>
        </r>
      </text>
    </comment>
    <comment ref="U10" authorId="0" shapeId="0">
      <text>
        <r>
          <rPr>
            <b/>
            <sz val="9"/>
            <color indexed="81"/>
            <rFont val="Tahoma"/>
            <family val="2"/>
          </rPr>
          <t>Seleccionar una calificación</t>
        </r>
      </text>
    </comment>
    <comment ref="B11" authorId="1" shapeId="0">
      <text>
        <r>
          <rPr>
            <b/>
            <sz val="9"/>
            <color indexed="81"/>
            <rFont val="Tahoma"/>
            <family val="2"/>
          </rPr>
          <t>Precise los objetivos que la entidad desea lograr en la vigencia y Enuncie una a una las actividades que se realizarán  al logro de cada objetivo planteado.</t>
        </r>
      </text>
    </comment>
    <comment ref="J11" authorId="0" shapeId="0">
      <text>
        <r>
          <rPr>
            <b/>
            <sz val="9"/>
            <color indexed="81"/>
            <rFont val="Tahoma"/>
            <family val="2"/>
          </rPr>
          <t>Corresponde al porcentaje establecido de la actividades cumplidas sobre el las actividades
programadas.</t>
        </r>
      </text>
    </comment>
    <comment ref="P11" authorId="0" shapeId="0">
      <text>
        <r>
          <rPr>
            <b/>
            <sz val="9"/>
            <color indexed="81"/>
            <rFont val="Tahoma"/>
            <family val="2"/>
          </rPr>
          <t>Corresponde al porcentaje establecido de la actividades cumplidas sobre el las actividades
programadas.</t>
        </r>
      </text>
    </comment>
    <comment ref="V11" authorId="0" shapeId="0">
      <text>
        <r>
          <rPr>
            <b/>
            <sz val="9"/>
            <color indexed="81"/>
            <rFont val="Tahoma"/>
            <family val="2"/>
          </rPr>
          <t>Corresponde al porcentaje establecido de la actividades cumplidas sobre el las actividades
programadas.</t>
        </r>
      </text>
    </comment>
    <comment ref="I12" authorId="0" shapeId="0">
      <text>
        <r>
          <rPr>
            <b/>
            <sz val="9"/>
            <color indexed="81"/>
            <rFont val="Tahoma"/>
            <family val="2"/>
          </rPr>
          <t>Corresponde a todo lo cumplido Fuera de los Términos establecidos</t>
        </r>
      </text>
    </comment>
    <comment ref="O12" authorId="0" shapeId="0">
      <text>
        <r>
          <rPr>
            <b/>
            <sz val="9"/>
            <color indexed="81"/>
            <rFont val="Tahoma"/>
            <family val="2"/>
          </rPr>
          <t>Corresponde a todo lo cumplido Fuera de los Términos establecidos</t>
        </r>
      </text>
    </comment>
    <comment ref="U12" authorId="0" shapeId="0">
      <text>
        <r>
          <rPr>
            <b/>
            <sz val="9"/>
            <color indexed="81"/>
            <rFont val="Tahoma"/>
            <family val="2"/>
          </rPr>
          <t>Corresponde a todo lo cumplido Fuera de los Términos establecidos</t>
        </r>
      </text>
    </comment>
    <comment ref="I14" authorId="0" shapeId="0">
      <text>
        <r>
          <rPr>
            <b/>
            <sz val="9"/>
            <color indexed="81"/>
            <rFont val="Tahoma"/>
            <family val="2"/>
          </rPr>
          <t>Actividad iniciada y dentro de los términos.</t>
        </r>
      </text>
    </comment>
    <comment ref="O14" authorId="0" shapeId="0">
      <text>
        <r>
          <rPr>
            <b/>
            <sz val="9"/>
            <color indexed="81"/>
            <rFont val="Tahoma"/>
            <family val="2"/>
          </rPr>
          <t>Seleccionar una calificación</t>
        </r>
      </text>
    </comment>
    <comment ref="U14" authorId="0" shapeId="0">
      <text>
        <r>
          <rPr>
            <b/>
            <sz val="9"/>
            <color indexed="81"/>
            <rFont val="Tahoma"/>
            <family val="2"/>
          </rPr>
          <t>Seleccionar una calificación</t>
        </r>
      </text>
    </comment>
    <comment ref="I19" authorId="0" shapeId="0">
      <text>
        <r>
          <rPr>
            <b/>
            <sz val="9"/>
            <color indexed="81"/>
            <rFont val="Tahoma"/>
            <family val="2"/>
          </rPr>
          <t>Seleccionar una calificación</t>
        </r>
      </text>
    </comment>
    <comment ref="O19" authorId="0" shapeId="0">
      <text>
        <r>
          <rPr>
            <b/>
            <sz val="9"/>
            <color indexed="81"/>
            <rFont val="Tahoma"/>
            <family val="2"/>
          </rPr>
          <t>Seleccionar una calificación</t>
        </r>
      </text>
    </comment>
    <comment ref="U19" authorId="0" shapeId="0">
      <text>
        <r>
          <rPr>
            <b/>
            <sz val="9"/>
            <color indexed="81"/>
            <rFont val="Tahoma"/>
            <family val="2"/>
          </rPr>
          <t>Seleccionar una calificación</t>
        </r>
      </text>
    </comment>
    <comment ref="I22" authorId="0" shapeId="0">
      <text>
        <r>
          <rPr>
            <sz val="9"/>
            <color indexed="81"/>
            <rFont val="Tahoma"/>
            <family val="2"/>
          </rPr>
          <t>Seleccionar una calificación</t>
        </r>
      </text>
    </comment>
    <comment ref="O22" authorId="0" shapeId="0">
      <text>
        <r>
          <rPr>
            <sz val="9"/>
            <color indexed="81"/>
            <rFont val="Tahoma"/>
            <family val="2"/>
          </rPr>
          <t>Seleccionar una calificación</t>
        </r>
      </text>
    </comment>
    <comment ref="U22" authorId="0" shapeId="0">
      <text>
        <r>
          <rPr>
            <sz val="9"/>
            <color indexed="81"/>
            <rFont val="Tahoma"/>
            <family val="2"/>
          </rPr>
          <t>Seleccionar una calificación</t>
        </r>
      </text>
    </comment>
    <comment ref="I23" authorId="0" shapeId="0">
      <text>
        <r>
          <rPr>
            <b/>
            <sz val="9"/>
            <color indexed="81"/>
            <rFont val="Tahoma"/>
            <family val="2"/>
          </rPr>
          <t>Seleccionar una calificación</t>
        </r>
      </text>
    </comment>
    <comment ref="O23" authorId="0" shapeId="0">
      <text>
        <r>
          <rPr>
            <b/>
            <sz val="9"/>
            <color indexed="81"/>
            <rFont val="Tahoma"/>
            <family val="2"/>
          </rPr>
          <t>Seleccionar una calificación</t>
        </r>
      </text>
    </comment>
    <comment ref="U23" authorId="0" shapeId="0">
      <text>
        <r>
          <rPr>
            <b/>
            <sz val="9"/>
            <color indexed="81"/>
            <rFont val="Tahoma"/>
            <family val="2"/>
          </rPr>
          <t>Seleccionar una calificación</t>
        </r>
      </text>
    </comment>
    <comment ref="I28" authorId="0" shapeId="0">
      <text>
        <r>
          <rPr>
            <b/>
            <sz val="9"/>
            <color indexed="81"/>
            <rFont val="Tahoma"/>
            <family val="2"/>
          </rPr>
          <t>Seleccionar una calificación</t>
        </r>
      </text>
    </comment>
    <comment ref="O28" authorId="0" shapeId="0">
      <text>
        <r>
          <rPr>
            <b/>
            <sz val="9"/>
            <color indexed="81"/>
            <rFont val="Tahoma"/>
            <family val="2"/>
          </rPr>
          <t>Seleccionar una calificación</t>
        </r>
      </text>
    </comment>
    <comment ref="U28" authorId="0" shapeId="0">
      <text>
        <r>
          <rPr>
            <b/>
            <sz val="9"/>
            <color indexed="81"/>
            <rFont val="Tahoma"/>
            <family val="2"/>
          </rPr>
          <t>Seleccionar una calificación</t>
        </r>
      </text>
    </comment>
  </commentList>
</comments>
</file>

<file path=xl/comments2.xml><?xml version="1.0" encoding="utf-8"?>
<comments xmlns="http://schemas.openxmlformats.org/spreadsheetml/2006/main">
  <authors>
    <author>Andres Fernando Muñoz Salazar</author>
    <author>Rosa Valentina Aceros Garcia</author>
  </authors>
  <commentList>
    <comment ref="I10" authorId="0" shapeId="0">
      <text>
        <r>
          <rPr>
            <b/>
            <sz val="9"/>
            <color indexed="81"/>
            <rFont val="Tahoma"/>
            <family val="2"/>
          </rPr>
          <t>Seleccionar una calificación</t>
        </r>
      </text>
    </comment>
    <comment ref="O10" authorId="0" shapeId="0">
      <text>
        <r>
          <rPr>
            <b/>
            <sz val="9"/>
            <color indexed="81"/>
            <rFont val="Tahoma"/>
            <family val="2"/>
          </rPr>
          <t>Seleccionar una calificación</t>
        </r>
      </text>
    </comment>
    <comment ref="U10" authorId="0" shapeId="0">
      <text>
        <r>
          <rPr>
            <b/>
            <sz val="9"/>
            <color indexed="81"/>
            <rFont val="Tahoma"/>
            <family val="2"/>
          </rPr>
          <t>Seleccionar una calificación</t>
        </r>
      </text>
    </comment>
    <comment ref="B11" authorId="1" shapeId="0">
      <text>
        <r>
          <rPr>
            <b/>
            <sz val="9"/>
            <color indexed="81"/>
            <rFont val="Tahoma"/>
            <family val="2"/>
          </rPr>
          <t>Precise los objetivos que la entidad desea lograr en la vigencia y Enuncie una a una las actividades que se realizarán  al logro de cada objetivo planteado.</t>
        </r>
      </text>
    </comment>
    <comment ref="I11" authorId="0" shapeId="0">
      <text>
        <r>
          <rPr>
            <b/>
            <sz val="9"/>
            <color indexed="81"/>
            <rFont val="Tahoma"/>
            <family val="2"/>
          </rPr>
          <t>Seleccionar una calificación</t>
        </r>
      </text>
    </comment>
    <comment ref="O11" authorId="0" shapeId="0">
      <text>
        <r>
          <rPr>
            <b/>
            <sz val="9"/>
            <color indexed="81"/>
            <rFont val="Tahoma"/>
            <family val="2"/>
          </rPr>
          <t>Seleccionar una calificación</t>
        </r>
      </text>
    </comment>
    <comment ref="U11" authorId="0" shapeId="0">
      <text>
        <r>
          <rPr>
            <b/>
            <sz val="9"/>
            <color indexed="81"/>
            <rFont val="Tahoma"/>
            <family val="2"/>
          </rPr>
          <t>Seleccionar una calificación</t>
        </r>
      </text>
    </comment>
    <comment ref="I12" authorId="0" shapeId="0">
      <text>
        <r>
          <rPr>
            <b/>
            <sz val="9"/>
            <color indexed="81"/>
            <rFont val="Tahoma"/>
            <family val="2"/>
          </rPr>
          <t>Seleccionar una calificación</t>
        </r>
      </text>
    </comment>
    <comment ref="O12" authorId="0" shapeId="0">
      <text>
        <r>
          <rPr>
            <b/>
            <sz val="9"/>
            <color indexed="81"/>
            <rFont val="Tahoma"/>
            <family val="2"/>
          </rPr>
          <t>Seleccionar una calificación</t>
        </r>
      </text>
    </comment>
    <comment ref="U12" authorId="0" shapeId="0">
      <text>
        <r>
          <rPr>
            <b/>
            <sz val="9"/>
            <color indexed="81"/>
            <rFont val="Tahoma"/>
            <family val="2"/>
          </rPr>
          <t>Seleccionar una calificación</t>
        </r>
      </text>
    </comment>
    <comment ref="I23" authorId="0" shapeId="0">
      <text>
        <r>
          <rPr>
            <sz val="9"/>
            <color indexed="81"/>
            <rFont val="Tahoma"/>
            <family val="2"/>
          </rPr>
          <t>Seleccionar una calificación</t>
        </r>
      </text>
    </comment>
    <comment ref="O23" authorId="0" shapeId="0">
      <text>
        <r>
          <rPr>
            <sz val="9"/>
            <color indexed="81"/>
            <rFont val="Tahoma"/>
            <family val="2"/>
          </rPr>
          <t>Seleccionar una calificación</t>
        </r>
      </text>
    </comment>
    <comment ref="U23" authorId="0" shapeId="0">
      <text>
        <r>
          <rPr>
            <sz val="9"/>
            <color indexed="81"/>
            <rFont val="Tahoma"/>
            <family val="2"/>
          </rPr>
          <t>Seleccionar una calificación</t>
        </r>
      </text>
    </comment>
    <comment ref="I24" authorId="0" shapeId="0">
      <text>
        <r>
          <rPr>
            <sz val="9"/>
            <color indexed="81"/>
            <rFont val="Tahoma"/>
            <family val="2"/>
          </rPr>
          <t>Seleccionar una calificación</t>
        </r>
      </text>
    </comment>
    <comment ref="O24" authorId="0" shapeId="0">
      <text>
        <r>
          <rPr>
            <sz val="9"/>
            <color indexed="81"/>
            <rFont val="Tahoma"/>
            <family val="2"/>
          </rPr>
          <t>Seleccionar una calificación</t>
        </r>
      </text>
    </comment>
    <comment ref="U24" authorId="0" shapeId="0">
      <text>
        <r>
          <rPr>
            <sz val="9"/>
            <color indexed="81"/>
            <rFont val="Tahoma"/>
            <family val="2"/>
          </rPr>
          <t>Seleccionar una calificación</t>
        </r>
      </text>
    </comment>
    <comment ref="I25" authorId="0" shapeId="0">
      <text>
        <r>
          <rPr>
            <b/>
            <sz val="9"/>
            <color indexed="81"/>
            <rFont val="Tahoma"/>
            <family val="2"/>
          </rPr>
          <t>Seleccionar una calificación</t>
        </r>
      </text>
    </comment>
    <comment ref="O25" authorId="0" shapeId="0">
      <text>
        <r>
          <rPr>
            <b/>
            <sz val="9"/>
            <color indexed="81"/>
            <rFont val="Tahoma"/>
            <family val="2"/>
          </rPr>
          <t>Seleccionar una calificación</t>
        </r>
      </text>
    </comment>
    <comment ref="U25" authorId="0" shapeId="0">
      <text>
        <r>
          <rPr>
            <b/>
            <sz val="9"/>
            <color indexed="81"/>
            <rFont val="Tahoma"/>
            <family val="2"/>
          </rPr>
          <t>Seleccionar una calificación</t>
        </r>
      </text>
    </comment>
    <comment ref="I28" authorId="0" shapeId="0">
      <text>
        <r>
          <rPr>
            <sz val="9"/>
            <color indexed="81"/>
            <rFont val="Tahoma"/>
            <family val="2"/>
          </rPr>
          <t>Seleccionar una calificación</t>
        </r>
      </text>
    </comment>
    <comment ref="O28" authorId="0" shapeId="0">
      <text>
        <r>
          <rPr>
            <sz val="9"/>
            <color indexed="81"/>
            <rFont val="Tahoma"/>
            <family val="2"/>
          </rPr>
          <t>Seleccionar una calificación</t>
        </r>
      </text>
    </comment>
    <comment ref="U28" authorId="0" shapeId="0">
      <text>
        <r>
          <rPr>
            <sz val="9"/>
            <color indexed="81"/>
            <rFont val="Tahoma"/>
            <family val="2"/>
          </rPr>
          <t>Seleccionar una calificación</t>
        </r>
      </text>
    </comment>
    <comment ref="I29" authorId="0" shapeId="0">
      <text>
        <r>
          <rPr>
            <sz val="9"/>
            <color indexed="81"/>
            <rFont val="Tahoma"/>
            <family val="2"/>
          </rPr>
          <t>Seleccionar una calificación</t>
        </r>
      </text>
    </comment>
    <comment ref="O29" authorId="0" shapeId="0">
      <text>
        <r>
          <rPr>
            <sz val="9"/>
            <color indexed="81"/>
            <rFont val="Tahoma"/>
            <family val="2"/>
          </rPr>
          <t>Seleccionar una calificación</t>
        </r>
      </text>
    </comment>
    <comment ref="U29" authorId="0" shapeId="0">
      <text>
        <r>
          <rPr>
            <sz val="9"/>
            <color indexed="81"/>
            <rFont val="Tahoma"/>
            <family val="2"/>
          </rPr>
          <t>Seleccionar una calificación</t>
        </r>
      </text>
    </comment>
    <comment ref="I30" authorId="0" shapeId="0">
      <text>
        <r>
          <rPr>
            <sz val="9"/>
            <color indexed="81"/>
            <rFont val="Tahoma"/>
            <family val="2"/>
          </rPr>
          <t>Seleccionar una calificación</t>
        </r>
      </text>
    </comment>
    <comment ref="O30" authorId="0" shapeId="0">
      <text>
        <r>
          <rPr>
            <sz val="9"/>
            <color indexed="81"/>
            <rFont val="Tahoma"/>
            <family val="2"/>
          </rPr>
          <t>Seleccionar una calificación</t>
        </r>
      </text>
    </comment>
    <comment ref="U30" authorId="0" shapeId="0">
      <text>
        <r>
          <rPr>
            <sz val="9"/>
            <color indexed="81"/>
            <rFont val="Tahoma"/>
            <family val="2"/>
          </rPr>
          <t>Seleccionar una calificación</t>
        </r>
      </text>
    </comment>
    <comment ref="I31" authorId="0" shapeId="0">
      <text>
        <r>
          <rPr>
            <b/>
            <sz val="9"/>
            <color indexed="81"/>
            <rFont val="Tahoma"/>
            <family val="2"/>
          </rPr>
          <t>Seleccionar una calificación</t>
        </r>
      </text>
    </comment>
    <comment ref="O31" authorId="0" shapeId="0">
      <text>
        <r>
          <rPr>
            <b/>
            <sz val="9"/>
            <color indexed="81"/>
            <rFont val="Tahoma"/>
            <family val="2"/>
          </rPr>
          <t>Seleccionar una calificación</t>
        </r>
      </text>
    </comment>
    <comment ref="U31" authorId="0" shapeId="0">
      <text>
        <r>
          <rPr>
            <b/>
            <sz val="9"/>
            <color indexed="81"/>
            <rFont val="Tahoma"/>
            <family val="2"/>
          </rPr>
          <t>Seleccionar una calificación</t>
        </r>
      </text>
    </comment>
    <comment ref="I34" authorId="0" shapeId="0">
      <text>
        <r>
          <rPr>
            <sz val="9"/>
            <color indexed="81"/>
            <rFont val="Tahoma"/>
            <family val="2"/>
          </rPr>
          <t>Seleccionar una calificación</t>
        </r>
      </text>
    </comment>
    <comment ref="O34" authorId="0" shapeId="0">
      <text>
        <r>
          <rPr>
            <sz val="9"/>
            <color indexed="81"/>
            <rFont val="Tahoma"/>
            <family val="2"/>
          </rPr>
          <t>Seleccionar una calificación</t>
        </r>
      </text>
    </comment>
    <comment ref="U34" authorId="0" shapeId="0">
      <text>
        <r>
          <rPr>
            <sz val="9"/>
            <color indexed="81"/>
            <rFont val="Tahoma"/>
            <family val="2"/>
          </rPr>
          <t>Seleccionar una calificación</t>
        </r>
      </text>
    </comment>
    <comment ref="I35" authorId="0" shapeId="0">
      <text>
        <r>
          <rPr>
            <b/>
            <sz val="9"/>
            <color indexed="81"/>
            <rFont val="Tahoma"/>
            <family val="2"/>
          </rPr>
          <t>Seleccionar una calificación</t>
        </r>
      </text>
    </comment>
    <comment ref="O35" authorId="0" shapeId="0">
      <text>
        <r>
          <rPr>
            <b/>
            <sz val="9"/>
            <color indexed="81"/>
            <rFont val="Tahoma"/>
            <family val="2"/>
          </rPr>
          <t>Seleccionar una calificación</t>
        </r>
      </text>
    </comment>
    <comment ref="U35" authorId="0" shapeId="0">
      <text>
        <r>
          <rPr>
            <b/>
            <sz val="9"/>
            <color indexed="81"/>
            <rFont val="Tahoma"/>
            <family val="2"/>
          </rPr>
          <t>Seleccionar una calificación</t>
        </r>
      </text>
    </comment>
    <comment ref="I39" authorId="0" shapeId="0">
      <text>
        <r>
          <rPr>
            <sz val="9"/>
            <color indexed="81"/>
            <rFont val="Tahoma"/>
            <family val="2"/>
          </rPr>
          <t>Seleccionar una calificación</t>
        </r>
      </text>
    </comment>
    <comment ref="O39" authorId="0" shapeId="0">
      <text>
        <r>
          <rPr>
            <sz val="9"/>
            <color indexed="81"/>
            <rFont val="Tahoma"/>
            <family val="2"/>
          </rPr>
          <t>Seleccionar una calificación</t>
        </r>
      </text>
    </comment>
    <comment ref="U39" authorId="0" shapeId="0">
      <text>
        <r>
          <rPr>
            <sz val="9"/>
            <color indexed="81"/>
            <rFont val="Tahoma"/>
            <family val="2"/>
          </rPr>
          <t>Seleccionar una calificación</t>
        </r>
      </text>
    </comment>
    <comment ref="I40" authorId="0" shapeId="0">
      <text>
        <r>
          <rPr>
            <sz val="9"/>
            <color indexed="81"/>
            <rFont val="Tahoma"/>
            <family val="2"/>
          </rPr>
          <t>Seleccionar una calificación</t>
        </r>
      </text>
    </comment>
    <comment ref="O40" authorId="0" shapeId="0">
      <text>
        <r>
          <rPr>
            <sz val="9"/>
            <color indexed="81"/>
            <rFont val="Tahoma"/>
            <family val="2"/>
          </rPr>
          <t>Seleccionar una calificación</t>
        </r>
      </text>
    </comment>
    <comment ref="U40" authorId="0" shapeId="0">
      <text>
        <r>
          <rPr>
            <sz val="9"/>
            <color indexed="81"/>
            <rFont val="Tahoma"/>
            <family val="2"/>
          </rPr>
          <t>Seleccionar una calificación</t>
        </r>
      </text>
    </comment>
    <comment ref="I41" authorId="0" shapeId="0">
      <text>
        <r>
          <rPr>
            <b/>
            <sz val="9"/>
            <color indexed="81"/>
            <rFont val="Tahoma"/>
            <family val="2"/>
          </rPr>
          <t>Seleccionar una calificación</t>
        </r>
      </text>
    </comment>
    <comment ref="O41" authorId="0" shapeId="0">
      <text>
        <r>
          <rPr>
            <b/>
            <sz val="9"/>
            <color indexed="81"/>
            <rFont val="Tahoma"/>
            <family val="2"/>
          </rPr>
          <t>Seleccionar una calificación</t>
        </r>
      </text>
    </comment>
    <comment ref="U41" authorId="0" shapeId="0">
      <text>
        <r>
          <rPr>
            <b/>
            <sz val="9"/>
            <color indexed="81"/>
            <rFont val="Tahoma"/>
            <family val="2"/>
          </rPr>
          <t>Seleccionar una calificación</t>
        </r>
      </text>
    </comment>
    <comment ref="I45" authorId="0" shapeId="0">
      <text>
        <r>
          <rPr>
            <sz val="9"/>
            <color indexed="81"/>
            <rFont val="Tahoma"/>
            <family val="2"/>
          </rPr>
          <t>Seleccionar una calificación</t>
        </r>
      </text>
    </comment>
    <comment ref="O45" authorId="0" shapeId="0">
      <text>
        <r>
          <rPr>
            <sz val="9"/>
            <color indexed="81"/>
            <rFont val="Tahoma"/>
            <family val="2"/>
          </rPr>
          <t>Seleccionar una calificación</t>
        </r>
      </text>
    </comment>
    <comment ref="U45" authorId="0" shapeId="0">
      <text>
        <r>
          <rPr>
            <sz val="9"/>
            <color indexed="81"/>
            <rFont val="Tahoma"/>
            <family val="2"/>
          </rPr>
          <t>Seleccionar una calificación</t>
        </r>
      </text>
    </comment>
  </commentList>
</comments>
</file>

<file path=xl/comments3.xml><?xml version="1.0" encoding="utf-8"?>
<comments xmlns="http://schemas.openxmlformats.org/spreadsheetml/2006/main">
  <authors>
    <author>Andres Fernando Muñoz Salazar</author>
    <author>Rosa Valentina Aceros Garcia</author>
  </authors>
  <commentList>
    <comment ref="I10" authorId="0" shapeId="0">
      <text>
        <r>
          <rPr>
            <b/>
            <sz val="9"/>
            <color indexed="81"/>
            <rFont val="Tahoma"/>
            <family val="2"/>
          </rPr>
          <t>Seleccionar una calificación</t>
        </r>
      </text>
    </comment>
    <comment ref="O10" authorId="0" shapeId="0">
      <text>
        <r>
          <rPr>
            <b/>
            <sz val="9"/>
            <color indexed="81"/>
            <rFont val="Tahoma"/>
            <family val="2"/>
          </rPr>
          <t>Seleccionar una calificación</t>
        </r>
      </text>
    </comment>
    <comment ref="U10" authorId="0" shapeId="0">
      <text>
        <r>
          <rPr>
            <b/>
            <sz val="9"/>
            <color indexed="81"/>
            <rFont val="Tahoma"/>
            <family val="2"/>
          </rPr>
          <t>Seleccionar una calificación</t>
        </r>
      </text>
    </comment>
    <comment ref="B11" authorId="1" shapeId="0">
      <text>
        <r>
          <rPr>
            <b/>
            <sz val="9"/>
            <color indexed="81"/>
            <rFont val="Tahoma"/>
            <family val="2"/>
          </rPr>
          <t>Precise los objetivos que la entidad desea lograr en la vigencia y Enuncie una a una las actividades que se realizarán  al logro de cada objetivo planteado.</t>
        </r>
      </text>
    </comment>
    <comment ref="I11" authorId="0" shapeId="0">
      <text>
        <r>
          <rPr>
            <b/>
            <sz val="9"/>
            <color indexed="81"/>
            <rFont val="Tahoma"/>
            <family val="2"/>
          </rPr>
          <t>Seleccionar una calificación</t>
        </r>
      </text>
    </comment>
    <comment ref="O11" authorId="0" shapeId="0">
      <text>
        <r>
          <rPr>
            <b/>
            <sz val="9"/>
            <color indexed="81"/>
            <rFont val="Tahoma"/>
            <family val="2"/>
          </rPr>
          <t>Seleccionar una calificación</t>
        </r>
      </text>
    </comment>
    <comment ref="U11" authorId="0" shapeId="0">
      <text>
        <r>
          <rPr>
            <b/>
            <sz val="9"/>
            <color indexed="81"/>
            <rFont val="Tahoma"/>
            <family val="2"/>
          </rPr>
          <t>Seleccionar una calificación</t>
        </r>
      </text>
    </comment>
    <comment ref="I12" authorId="0" shapeId="0">
      <text>
        <r>
          <rPr>
            <b/>
            <sz val="9"/>
            <color indexed="81"/>
            <rFont val="Tahoma"/>
            <family val="2"/>
          </rPr>
          <t>Seleccionar una calificación</t>
        </r>
      </text>
    </comment>
    <comment ref="O12" authorId="0" shapeId="0">
      <text>
        <r>
          <rPr>
            <b/>
            <sz val="9"/>
            <color indexed="81"/>
            <rFont val="Tahoma"/>
            <family val="2"/>
          </rPr>
          <t>Seleccionar una calificación</t>
        </r>
      </text>
    </comment>
    <comment ref="U12" authorId="0" shapeId="0">
      <text>
        <r>
          <rPr>
            <b/>
            <sz val="9"/>
            <color indexed="81"/>
            <rFont val="Tahoma"/>
            <family val="2"/>
          </rPr>
          <t>Seleccionar una calificación</t>
        </r>
      </text>
    </comment>
    <comment ref="I14" authorId="0" shapeId="0">
      <text>
        <r>
          <rPr>
            <b/>
            <sz val="9"/>
            <color indexed="81"/>
            <rFont val="Tahoma"/>
            <family val="2"/>
          </rPr>
          <t>Actividad iniciada y dentro de los términos.</t>
        </r>
      </text>
    </comment>
    <comment ref="O14" authorId="0" shapeId="0">
      <text>
        <r>
          <rPr>
            <b/>
            <sz val="9"/>
            <color indexed="81"/>
            <rFont val="Tahoma"/>
            <family val="2"/>
          </rPr>
          <t>Seleccionar una calificación</t>
        </r>
      </text>
    </comment>
    <comment ref="U14" authorId="0" shapeId="0">
      <text>
        <r>
          <rPr>
            <b/>
            <sz val="9"/>
            <color indexed="81"/>
            <rFont val="Tahoma"/>
            <family val="2"/>
          </rPr>
          <t>Seleccionar una calificación</t>
        </r>
      </text>
    </comment>
    <comment ref="I17" authorId="0" shapeId="0">
      <text>
        <r>
          <rPr>
            <sz val="9"/>
            <color indexed="81"/>
            <rFont val="Tahoma"/>
            <family val="2"/>
          </rPr>
          <t>Seleccionar una calificación</t>
        </r>
      </text>
    </comment>
    <comment ref="O17" authorId="0" shapeId="0">
      <text>
        <r>
          <rPr>
            <sz val="9"/>
            <color indexed="81"/>
            <rFont val="Tahoma"/>
            <family val="2"/>
          </rPr>
          <t>Seleccionar una calificación</t>
        </r>
      </text>
    </comment>
    <comment ref="U17" authorId="0" shapeId="0">
      <text>
        <r>
          <rPr>
            <sz val="9"/>
            <color indexed="81"/>
            <rFont val="Tahoma"/>
            <family val="2"/>
          </rPr>
          <t>Seleccionar una calificación</t>
        </r>
      </text>
    </comment>
    <comment ref="I18" authorId="0" shapeId="0">
      <text>
        <r>
          <rPr>
            <sz val="9"/>
            <color indexed="81"/>
            <rFont val="Tahoma"/>
            <family val="2"/>
          </rPr>
          <t>Seleccionar una calificación</t>
        </r>
      </text>
    </comment>
    <comment ref="O18" authorId="0" shapeId="0">
      <text>
        <r>
          <rPr>
            <sz val="9"/>
            <color indexed="81"/>
            <rFont val="Tahoma"/>
            <family val="2"/>
          </rPr>
          <t>Seleccionar una calificación</t>
        </r>
      </text>
    </comment>
    <comment ref="U18" authorId="0" shapeId="0">
      <text>
        <r>
          <rPr>
            <sz val="9"/>
            <color indexed="81"/>
            <rFont val="Tahoma"/>
            <family val="2"/>
          </rPr>
          <t>Seleccionar una calificación</t>
        </r>
      </text>
    </comment>
    <comment ref="I19" authorId="0" shapeId="0">
      <text>
        <r>
          <rPr>
            <sz val="9"/>
            <color indexed="81"/>
            <rFont val="Tahoma"/>
            <family val="2"/>
          </rPr>
          <t>Seleccionar una calificación</t>
        </r>
      </text>
    </comment>
    <comment ref="O19" authorId="0" shapeId="0">
      <text>
        <r>
          <rPr>
            <sz val="9"/>
            <color indexed="81"/>
            <rFont val="Tahoma"/>
            <family val="2"/>
          </rPr>
          <t>Seleccionar una calificación</t>
        </r>
      </text>
    </comment>
    <comment ref="U19" authorId="0" shapeId="0">
      <text>
        <r>
          <rPr>
            <sz val="9"/>
            <color indexed="81"/>
            <rFont val="Tahoma"/>
            <family val="2"/>
          </rPr>
          <t>Seleccionar una calificación</t>
        </r>
      </text>
    </comment>
    <comment ref="I20" authorId="0" shapeId="0">
      <text>
        <r>
          <rPr>
            <sz val="9"/>
            <color indexed="81"/>
            <rFont val="Tahoma"/>
            <family val="2"/>
          </rPr>
          <t>Seleccionar una calificación</t>
        </r>
      </text>
    </comment>
    <comment ref="O20" authorId="0" shapeId="0">
      <text>
        <r>
          <rPr>
            <sz val="9"/>
            <color indexed="81"/>
            <rFont val="Tahoma"/>
            <family val="2"/>
          </rPr>
          <t>Seleccionar una calificación</t>
        </r>
      </text>
    </comment>
    <comment ref="U20" authorId="0" shapeId="0">
      <text>
        <r>
          <rPr>
            <sz val="9"/>
            <color indexed="81"/>
            <rFont val="Tahoma"/>
            <family val="2"/>
          </rPr>
          <t>Seleccionar una calificación</t>
        </r>
      </text>
    </comment>
    <comment ref="I21" authorId="0" shapeId="0">
      <text>
        <r>
          <rPr>
            <b/>
            <sz val="9"/>
            <color indexed="81"/>
            <rFont val="Tahoma"/>
            <family val="2"/>
          </rPr>
          <t>Seleccionar una calificación</t>
        </r>
      </text>
    </comment>
    <comment ref="O21" authorId="0" shapeId="0">
      <text>
        <r>
          <rPr>
            <b/>
            <sz val="9"/>
            <color indexed="81"/>
            <rFont val="Tahoma"/>
            <family val="2"/>
          </rPr>
          <t>Seleccionar una calificación</t>
        </r>
      </text>
    </comment>
    <comment ref="U21" authorId="0" shapeId="0">
      <text>
        <r>
          <rPr>
            <b/>
            <sz val="9"/>
            <color indexed="81"/>
            <rFont val="Tahoma"/>
            <family val="2"/>
          </rPr>
          <t>Seleccionar una calificación</t>
        </r>
      </text>
    </comment>
    <comment ref="I23" authorId="0" shapeId="0">
      <text>
        <r>
          <rPr>
            <b/>
            <sz val="9"/>
            <color indexed="81"/>
            <rFont val="Tahoma"/>
            <family val="2"/>
          </rPr>
          <t>Seleccionar una calificación</t>
        </r>
      </text>
    </comment>
    <comment ref="O23" authorId="0" shapeId="0">
      <text>
        <r>
          <rPr>
            <b/>
            <sz val="9"/>
            <color indexed="81"/>
            <rFont val="Tahoma"/>
            <family val="2"/>
          </rPr>
          <t>Seleccionar una calificación</t>
        </r>
      </text>
    </comment>
    <comment ref="U23" authorId="0" shapeId="0">
      <text>
        <r>
          <rPr>
            <b/>
            <sz val="9"/>
            <color indexed="81"/>
            <rFont val="Tahoma"/>
            <family val="2"/>
          </rPr>
          <t>Seleccionar una calificación</t>
        </r>
      </text>
    </comment>
    <comment ref="I25" authorId="0" shapeId="0">
      <text>
        <r>
          <rPr>
            <sz val="9"/>
            <color indexed="81"/>
            <rFont val="Tahoma"/>
            <family val="2"/>
          </rPr>
          <t>Seleccionar una calificación</t>
        </r>
      </text>
    </comment>
    <comment ref="O25" authorId="0" shapeId="0">
      <text>
        <r>
          <rPr>
            <sz val="9"/>
            <color indexed="81"/>
            <rFont val="Tahoma"/>
            <family val="2"/>
          </rPr>
          <t>Seleccionar una calificación</t>
        </r>
      </text>
    </comment>
    <comment ref="U25" authorId="0" shapeId="0">
      <text>
        <r>
          <rPr>
            <sz val="9"/>
            <color indexed="81"/>
            <rFont val="Tahoma"/>
            <family val="2"/>
          </rPr>
          <t>Seleccionar una calificación</t>
        </r>
      </text>
    </comment>
    <comment ref="I26" authorId="0" shapeId="0">
      <text>
        <r>
          <rPr>
            <sz val="9"/>
            <color indexed="81"/>
            <rFont val="Tahoma"/>
            <family val="2"/>
          </rPr>
          <t>Seleccionar una calificación</t>
        </r>
      </text>
    </comment>
    <comment ref="O26" authorId="0" shapeId="0">
      <text>
        <r>
          <rPr>
            <sz val="9"/>
            <color indexed="81"/>
            <rFont val="Tahoma"/>
            <family val="2"/>
          </rPr>
          <t>Seleccionar una calificación</t>
        </r>
      </text>
    </comment>
    <comment ref="U26" authorId="0" shapeId="0">
      <text>
        <r>
          <rPr>
            <sz val="9"/>
            <color indexed="81"/>
            <rFont val="Tahoma"/>
            <family val="2"/>
          </rPr>
          <t>Seleccionar una calificación</t>
        </r>
      </text>
    </comment>
    <comment ref="I27" authorId="0" shapeId="0">
      <text>
        <r>
          <rPr>
            <b/>
            <sz val="9"/>
            <color indexed="81"/>
            <rFont val="Tahoma"/>
            <family val="2"/>
          </rPr>
          <t>Seleccionar una calificación</t>
        </r>
      </text>
    </comment>
    <comment ref="O27" authorId="0" shapeId="0">
      <text>
        <r>
          <rPr>
            <b/>
            <sz val="9"/>
            <color indexed="81"/>
            <rFont val="Tahoma"/>
            <family val="2"/>
          </rPr>
          <t>Seleccionar una calificación</t>
        </r>
      </text>
    </comment>
    <comment ref="U27" authorId="0" shapeId="0">
      <text>
        <r>
          <rPr>
            <b/>
            <sz val="9"/>
            <color indexed="81"/>
            <rFont val="Tahoma"/>
            <family val="2"/>
          </rPr>
          <t>Seleccionar una calificación</t>
        </r>
      </text>
    </comment>
  </commentList>
</comments>
</file>

<file path=xl/comments4.xml><?xml version="1.0" encoding="utf-8"?>
<comments xmlns="http://schemas.openxmlformats.org/spreadsheetml/2006/main">
  <authors>
    <author>Andres Fernando Muñoz Salazar</author>
    <author>Rosa Valentina Aceros Garcia</author>
  </authors>
  <commentList>
    <comment ref="I10" authorId="0" shapeId="0">
      <text>
        <r>
          <rPr>
            <b/>
            <sz val="9"/>
            <color indexed="81"/>
            <rFont val="Tahoma"/>
            <family val="2"/>
          </rPr>
          <t>Seleccionar una calificación</t>
        </r>
      </text>
    </comment>
    <comment ref="O10" authorId="0" shapeId="0">
      <text>
        <r>
          <rPr>
            <b/>
            <sz val="9"/>
            <color indexed="81"/>
            <rFont val="Tahoma"/>
            <family val="2"/>
          </rPr>
          <t>Seleccionar una calificación</t>
        </r>
      </text>
    </comment>
    <comment ref="U10" authorId="0" shapeId="0">
      <text>
        <r>
          <rPr>
            <b/>
            <sz val="9"/>
            <color indexed="81"/>
            <rFont val="Tahoma"/>
            <family val="2"/>
          </rPr>
          <t>Seleccionar una calificación</t>
        </r>
      </text>
    </comment>
    <comment ref="B11" authorId="1" shapeId="0">
      <text>
        <r>
          <rPr>
            <b/>
            <sz val="9"/>
            <color indexed="81"/>
            <rFont val="Tahoma"/>
            <family val="2"/>
          </rPr>
          <t>Precise los objetivos que la entidad desea lograr en la vigencia y Enuncie una a una las actividades que se realizarán  al logro de cada objetivo planteado.</t>
        </r>
      </text>
    </comment>
    <comment ref="I11" authorId="0" shapeId="0">
      <text>
        <r>
          <rPr>
            <b/>
            <sz val="9"/>
            <color indexed="81"/>
            <rFont val="Tahoma"/>
            <family val="2"/>
          </rPr>
          <t>Seleccionar una calificación</t>
        </r>
      </text>
    </comment>
    <comment ref="O11" authorId="0" shapeId="0">
      <text>
        <r>
          <rPr>
            <b/>
            <sz val="9"/>
            <color indexed="81"/>
            <rFont val="Tahoma"/>
            <family val="2"/>
          </rPr>
          <t>Seleccionar una calificación</t>
        </r>
      </text>
    </comment>
    <comment ref="U11" authorId="0" shapeId="0">
      <text>
        <r>
          <rPr>
            <b/>
            <sz val="9"/>
            <color indexed="81"/>
            <rFont val="Tahoma"/>
            <family val="2"/>
          </rPr>
          <t>Seleccionar una calificación</t>
        </r>
      </text>
    </comment>
    <comment ref="I12" authorId="0" shapeId="0">
      <text>
        <r>
          <rPr>
            <b/>
            <sz val="9"/>
            <color indexed="81"/>
            <rFont val="Tahoma"/>
            <family val="2"/>
          </rPr>
          <t>Seleccionar una calificación</t>
        </r>
      </text>
    </comment>
    <comment ref="O12" authorId="0" shapeId="0">
      <text>
        <r>
          <rPr>
            <b/>
            <sz val="9"/>
            <color indexed="81"/>
            <rFont val="Tahoma"/>
            <family val="2"/>
          </rPr>
          <t>Seleccionar una calificación</t>
        </r>
      </text>
    </comment>
    <comment ref="U12" authorId="0" shapeId="0">
      <text>
        <r>
          <rPr>
            <b/>
            <sz val="9"/>
            <color indexed="81"/>
            <rFont val="Tahoma"/>
            <family val="2"/>
          </rPr>
          <t>Seleccionar una calificación</t>
        </r>
      </text>
    </comment>
    <comment ref="I22" authorId="0" shapeId="0">
      <text>
        <r>
          <rPr>
            <sz val="9"/>
            <color indexed="81"/>
            <rFont val="Tahoma"/>
            <family val="2"/>
          </rPr>
          <t>Seleccionar una calificación</t>
        </r>
      </text>
    </comment>
    <comment ref="O22" authorId="0" shapeId="0">
      <text>
        <r>
          <rPr>
            <sz val="9"/>
            <color indexed="81"/>
            <rFont val="Tahoma"/>
            <family val="2"/>
          </rPr>
          <t>Seleccionar una calificación</t>
        </r>
      </text>
    </comment>
    <comment ref="U22" authorId="0" shapeId="0">
      <text>
        <r>
          <rPr>
            <sz val="9"/>
            <color indexed="81"/>
            <rFont val="Tahoma"/>
            <family val="2"/>
          </rPr>
          <t>Seleccionar una calificación</t>
        </r>
      </text>
    </comment>
    <comment ref="I23" authorId="0" shapeId="0">
      <text>
        <r>
          <rPr>
            <sz val="9"/>
            <color indexed="81"/>
            <rFont val="Tahoma"/>
            <family val="2"/>
          </rPr>
          <t>Seleccionar una calificación</t>
        </r>
      </text>
    </comment>
    <comment ref="O23" authorId="0" shapeId="0">
      <text>
        <r>
          <rPr>
            <sz val="9"/>
            <color indexed="81"/>
            <rFont val="Tahoma"/>
            <family val="2"/>
          </rPr>
          <t>Seleccionar una calificación</t>
        </r>
      </text>
    </comment>
    <comment ref="U23" authorId="0" shapeId="0">
      <text>
        <r>
          <rPr>
            <sz val="9"/>
            <color indexed="81"/>
            <rFont val="Tahoma"/>
            <family val="2"/>
          </rPr>
          <t>Seleccionar una calificación</t>
        </r>
      </text>
    </comment>
    <comment ref="I24" authorId="0" shapeId="0">
      <text>
        <r>
          <rPr>
            <b/>
            <sz val="9"/>
            <color indexed="81"/>
            <rFont val="Tahoma"/>
            <family val="2"/>
          </rPr>
          <t>Seleccionar una calificación</t>
        </r>
      </text>
    </comment>
    <comment ref="O24" authorId="0" shapeId="0">
      <text>
        <r>
          <rPr>
            <b/>
            <sz val="9"/>
            <color indexed="81"/>
            <rFont val="Tahoma"/>
            <family val="2"/>
          </rPr>
          <t>Seleccionar una calificación</t>
        </r>
      </text>
    </comment>
    <comment ref="U24" authorId="0" shapeId="0">
      <text>
        <r>
          <rPr>
            <b/>
            <sz val="9"/>
            <color indexed="81"/>
            <rFont val="Tahoma"/>
            <family val="2"/>
          </rPr>
          <t>Seleccionar una calificación</t>
        </r>
      </text>
    </comment>
    <comment ref="I26" authorId="0" shapeId="0">
      <text>
        <r>
          <rPr>
            <b/>
            <sz val="9"/>
            <color indexed="81"/>
            <rFont val="Tahoma"/>
            <family val="2"/>
          </rPr>
          <t>Seleccionar una calificación</t>
        </r>
      </text>
    </comment>
    <comment ref="O26" authorId="0" shapeId="0">
      <text>
        <r>
          <rPr>
            <b/>
            <sz val="9"/>
            <color indexed="81"/>
            <rFont val="Tahoma"/>
            <family val="2"/>
          </rPr>
          <t>Seleccionar una calificación</t>
        </r>
      </text>
    </comment>
    <comment ref="U26" authorId="0" shapeId="0">
      <text>
        <r>
          <rPr>
            <b/>
            <sz val="9"/>
            <color indexed="81"/>
            <rFont val="Tahoma"/>
            <family val="2"/>
          </rPr>
          <t>Seleccionar una calificación</t>
        </r>
      </text>
    </comment>
    <comment ref="I33" authorId="0" shapeId="0">
      <text>
        <r>
          <rPr>
            <b/>
            <sz val="9"/>
            <color indexed="81"/>
            <rFont val="Tahoma"/>
            <family val="2"/>
          </rPr>
          <t>Seleccionar una calificación</t>
        </r>
      </text>
    </comment>
    <comment ref="O33" authorId="0" shapeId="0">
      <text>
        <r>
          <rPr>
            <b/>
            <sz val="9"/>
            <color indexed="81"/>
            <rFont val="Tahoma"/>
            <family val="2"/>
          </rPr>
          <t>Seleccionar una calificación</t>
        </r>
      </text>
    </comment>
    <comment ref="U33" authorId="0" shapeId="0">
      <text>
        <r>
          <rPr>
            <b/>
            <sz val="9"/>
            <color indexed="81"/>
            <rFont val="Tahoma"/>
            <family val="2"/>
          </rPr>
          <t>Seleccionar una calificación</t>
        </r>
      </text>
    </comment>
    <comment ref="I35" authorId="0" shapeId="0">
      <text>
        <r>
          <rPr>
            <sz val="9"/>
            <color indexed="81"/>
            <rFont val="Tahoma"/>
            <family val="2"/>
          </rPr>
          <t>Seleccionar una calificación</t>
        </r>
      </text>
    </comment>
    <comment ref="O35" authorId="0" shapeId="0">
      <text>
        <r>
          <rPr>
            <sz val="9"/>
            <color indexed="81"/>
            <rFont val="Tahoma"/>
            <family val="2"/>
          </rPr>
          <t>Seleccionar una calificación</t>
        </r>
      </text>
    </comment>
    <comment ref="U35" authorId="0" shapeId="0">
      <text>
        <r>
          <rPr>
            <sz val="9"/>
            <color indexed="81"/>
            <rFont val="Tahoma"/>
            <family val="2"/>
          </rPr>
          <t>Seleccionar una calificación</t>
        </r>
      </text>
    </comment>
    <comment ref="I36" authorId="0" shapeId="0">
      <text>
        <r>
          <rPr>
            <sz val="9"/>
            <color indexed="81"/>
            <rFont val="Tahoma"/>
            <family val="2"/>
          </rPr>
          <t>Seleccionar una calificación</t>
        </r>
      </text>
    </comment>
    <comment ref="O36" authorId="0" shapeId="0">
      <text>
        <r>
          <rPr>
            <sz val="9"/>
            <color indexed="81"/>
            <rFont val="Tahoma"/>
            <family val="2"/>
          </rPr>
          <t>Seleccionar una calificación</t>
        </r>
      </text>
    </comment>
    <comment ref="U36" authorId="0" shapeId="0">
      <text>
        <r>
          <rPr>
            <sz val="9"/>
            <color indexed="81"/>
            <rFont val="Tahoma"/>
            <family val="2"/>
          </rPr>
          <t>Seleccionar una calificación</t>
        </r>
      </text>
    </comment>
    <comment ref="I37" authorId="0" shapeId="0">
      <text>
        <r>
          <rPr>
            <b/>
            <sz val="9"/>
            <color indexed="81"/>
            <rFont val="Tahoma"/>
            <family val="2"/>
          </rPr>
          <t>Seleccionar una calificación</t>
        </r>
      </text>
    </comment>
    <comment ref="O37" authorId="0" shapeId="0">
      <text>
        <r>
          <rPr>
            <b/>
            <sz val="9"/>
            <color indexed="81"/>
            <rFont val="Tahoma"/>
            <family val="2"/>
          </rPr>
          <t>Seleccionar una calificación</t>
        </r>
      </text>
    </comment>
    <comment ref="U37" authorId="0" shapeId="0">
      <text>
        <r>
          <rPr>
            <b/>
            <sz val="9"/>
            <color indexed="81"/>
            <rFont val="Tahoma"/>
            <family val="2"/>
          </rPr>
          <t>Seleccionar una calificación</t>
        </r>
      </text>
    </comment>
    <comment ref="I39" authorId="0" shapeId="0">
      <text>
        <r>
          <rPr>
            <b/>
            <sz val="9"/>
            <color indexed="81"/>
            <rFont val="Tahoma"/>
            <family val="2"/>
          </rPr>
          <t>Actividad iniciada y dentro de los términos.</t>
        </r>
      </text>
    </comment>
    <comment ref="O39" authorId="0" shapeId="0">
      <text>
        <r>
          <rPr>
            <b/>
            <sz val="9"/>
            <color indexed="81"/>
            <rFont val="Tahoma"/>
            <family val="2"/>
          </rPr>
          <t>Actividad iniciada y dentro de los términos.</t>
        </r>
      </text>
    </comment>
    <comment ref="U39" authorId="0" shapeId="0">
      <text>
        <r>
          <rPr>
            <b/>
            <sz val="9"/>
            <color indexed="81"/>
            <rFont val="Tahoma"/>
            <family val="2"/>
          </rPr>
          <t>Seleccionar una calificación</t>
        </r>
      </text>
    </comment>
  </commentList>
</comments>
</file>

<file path=xl/comments5.xml><?xml version="1.0" encoding="utf-8"?>
<comments xmlns="http://schemas.openxmlformats.org/spreadsheetml/2006/main">
  <authors>
    <author>Andres Fernando Muñoz Salazar</author>
    <author>Rosa Valentina Aceros Garcia</author>
  </authors>
  <commentList>
    <comment ref="I10" authorId="0" shapeId="0">
      <text>
        <r>
          <rPr>
            <b/>
            <sz val="9"/>
            <color indexed="81"/>
            <rFont val="Tahoma"/>
            <family val="2"/>
          </rPr>
          <t>Seleccionar una calificación</t>
        </r>
      </text>
    </comment>
    <comment ref="O10" authorId="0" shapeId="0">
      <text>
        <r>
          <rPr>
            <b/>
            <sz val="9"/>
            <color indexed="81"/>
            <rFont val="Tahoma"/>
            <family val="2"/>
          </rPr>
          <t>Seleccionar una calificación</t>
        </r>
      </text>
    </comment>
    <comment ref="U10" authorId="0" shapeId="0">
      <text>
        <r>
          <rPr>
            <b/>
            <sz val="9"/>
            <color indexed="81"/>
            <rFont val="Tahoma"/>
            <family val="2"/>
          </rPr>
          <t>Seleccionar una calificación</t>
        </r>
      </text>
    </comment>
    <comment ref="B11" authorId="1" shapeId="0">
      <text>
        <r>
          <rPr>
            <b/>
            <sz val="9"/>
            <color indexed="81"/>
            <rFont val="Tahoma"/>
            <family val="2"/>
          </rPr>
          <t>Precise los objetivos que la entidad desea lograr en la vigencia y Enuncie una a una las actividades que se realizarán  al logro de cada objetivo planteado.</t>
        </r>
      </text>
    </comment>
    <comment ref="I11" authorId="0" shapeId="0">
      <text>
        <r>
          <rPr>
            <b/>
            <sz val="9"/>
            <color indexed="81"/>
            <rFont val="Tahoma"/>
            <family val="2"/>
          </rPr>
          <t>Seleccionar una calificación</t>
        </r>
      </text>
    </comment>
    <comment ref="O11" authorId="0" shapeId="0">
      <text>
        <r>
          <rPr>
            <b/>
            <sz val="9"/>
            <color indexed="81"/>
            <rFont val="Tahoma"/>
            <family val="2"/>
          </rPr>
          <t>Seleccionar una calificación</t>
        </r>
      </text>
    </comment>
    <comment ref="U11" authorId="0" shapeId="0">
      <text>
        <r>
          <rPr>
            <b/>
            <sz val="9"/>
            <color indexed="81"/>
            <rFont val="Tahoma"/>
            <family val="2"/>
          </rPr>
          <t>Seleccionar una calificación</t>
        </r>
      </text>
    </comment>
    <comment ref="I12" authorId="0" shapeId="0">
      <text>
        <r>
          <rPr>
            <b/>
            <sz val="9"/>
            <color indexed="81"/>
            <rFont val="Tahoma"/>
            <family val="2"/>
          </rPr>
          <t>Seleccionar una calificación</t>
        </r>
      </text>
    </comment>
    <comment ref="O12" authorId="0" shapeId="0">
      <text>
        <r>
          <rPr>
            <b/>
            <sz val="9"/>
            <color indexed="81"/>
            <rFont val="Tahoma"/>
            <family val="2"/>
          </rPr>
          <t>Seleccionar una calificación</t>
        </r>
      </text>
    </comment>
    <comment ref="U12" authorId="0" shapeId="0">
      <text>
        <r>
          <rPr>
            <b/>
            <sz val="9"/>
            <color indexed="81"/>
            <rFont val="Tahoma"/>
            <family val="2"/>
          </rPr>
          <t>Seleccionar una calificación</t>
        </r>
      </text>
    </comment>
    <comment ref="I13" authorId="0" shapeId="0">
      <text>
        <r>
          <rPr>
            <sz val="9"/>
            <color indexed="81"/>
            <rFont val="Tahoma"/>
            <family val="2"/>
          </rPr>
          <t>Actividad no realizada y dentro de los términos.</t>
        </r>
      </text>
    </comment>
    <comment ref="O13" authorId="0" shapeId="0">
      <text>
        <r>
          <rPr>
            <sz val="9"/>
            <color indexed="81"/>
            <rFont val="Tahoma"/>
            <family val="2"/>
          </rPr>
          <t>Actividad iniciada y dentro de los términos.</t>
        </r>
      </text>
    </comment>
    <comment ref="U13" authorId="0" shapeId="0">
      <text>
        <r>
          <rPr>
            <sz val="9"/>
            <color indexed="81"/>
            <rFont val="Tahoma"/>
            <family val="2"/>
          </rPr>
          <t>Seleccionar una calificación</t>
        </r>
      </text>
    </comment>
    <comment ref="I14" authorId="0" shapeId="0">
      <text>
        <r>
          <rPr>
            <sz val="9"/>
            <color indexed="81"/>
            <rFont val="Tahoma"/>
            <family val="2"/>
          </rPr>
          <t>Actividad iniciada y dentro de los términos.</t>
        </r>
      </text>
    </comment>
    <comment ref="O14" authorId="0" shapeId="0">
      <text>
        <r>
          <rPr>
            <sz val="9"/>
            <color indexed="81"/>
            <rFont val="Tahoma"/>
            <family val="2"/>
          </rPr>
          <t>Seleccionar una calificación</t>
        </r>
      </text>
    </comment>
    <comment ref="U14" authorId="0" shapeId="0">
      <text>
        <r>
          <rPr>
            <sz val="9"/>
            <color indexed="81"/>
            <rFont val="Tahoma"/>
            <family val="2"/>
          </rPr>
          <t>Seleccionar una calificación</t>
        </r>
      </text>
    </comment>
    <comment ref="I15" authorId="0" shapeId="0">
      <text>
        <r>
          <rPr>
            <b/>
            <sz val="9"/>
            <color indexed="81"/>
            <rFont val="Tahoma"/>
            <family val="2"/>
          </rPr>
          <t>Seleccionar una calificación</t>
        </r>
      </text>
    </comment>
    <comment ref="O15" authorId="0" shapeId="0">
      <text>
        <r>
          <rPr>
            <b/>
            <sz val="9"/>
            <color indexed="81"/>
            <rFont val="Tahoma"/>
            <family val="2"/>
          </rPr>
          <t>Seleccionar una calificación</t>
        </r>
      </text>
    </comment>
    <comment ref="U15" authorId="0" shapeId="0">
      <text>
        <r>
          <rPr>
            <b/>
            <sz val="9"/>
            <color indexed="81"/>
            <rFont val="Tahoma"/>
            <family val="2"/>
          </rPr>
          <t>Seleccionar una calificación</t>
        </r>
      </text>
    </comment>
    <comment ref="I16" authorId="0" shapeId="0">
      <text>
        <r>
          <rPr>
            <sz val="9"/>
            <color indexed="81"/>
            <rFont val="Tahoma"/>
            <family val="2"/>
          </rPr>
          <t xml:space="preserve">Seleccionar una calificación
</t>
        </r>
      </text>
    </comment>
    <comment ref="O16" authorId="0" shapeId="0">
      <text>
        <r>
          <rPr>
            <sz val="9"/>
            <color indexed="81"/>
            <rFont val="Tahoma"/>
            <family val="2"/>
          </rPr>
          <t>Seleccionar una calificación</t>
        </r>
      </text>
    </comment>
    <comment ref="U16" authorId="0" shapeId="0">
      <text>
        <r>
          <rPr>
            <sz val="9"/>
            <color indexed="81"/>
            <rFont val="Tahoma"/>
            <family val="2"/>
          </rPr>
          <t>Seleccionar una calificación</t>
        </r>
      </text>
    </comment>
  </commentList>
</comments>
</file>

<file path=xl/comments6.xml><?xml version="1.0" encoding="utf-8"?>
<comments xmlns="http://schemas.openxmlformats.org/spreadsheetml/2006/main">
  <authors>
    <author>Rosa Valentina Aceros Garcia</author>
    <author>Andres Fernando Muñoz Salazar</author>
  </authors>
  <commentList>
    <comment ref="B11" authorId="0" shapeId="0">
      <text>
        <r>
          <rPr>
            <b/>
            <sz val="9"/>
            <color indexed="81"/>
            <rFont val="Tahoma"/>
            <family val="2"/>
          </rPr>
          <t>Precise los objetivos que la entidad desea lograr en la vigencia y Enuncie una a una las actividades que se realizarán  al logro de cada objetivo planteado.</t>
        </r>
      </text>
    </comment>
    <comment ref="J11" authorId="1" shapeId="0">
      <text>
        <r>
          <rPr>
            <b/>
            <sz val="9"/>
            <color indexed="81"/>
            <rFont val="Tahoma"/>
            <family val="2"/>
          </rPr>
          <t>Corresponde al porcentaje establecido de la actividades cumplidas sobre el las actividades
programadas.</t>
        </r>
      </text>
    </comment>
    <comment ref="P11" authorId="1" shapeId="0">
      <text>
        <r>
          <rPr>
            <b/>
            <sz val="9"/>
            <color indexed="81"/>
            <rFont val="Tahoma"/>
            <family val="2"/>
          </rPr>
          <t>Corresponde al porcentaje establecido de la actividades cumplidas sobre el las actividades
programadas.</t>
        </r>
      </text>
    </comment>
    <comment ref="V11" authorId="1" shapeId="0">
      <text>
        <r>
          <rPr>
            <b/>
            <sz val="9"/>
            <color indexed="81"/>
            <rFont val="Tahoma"/>
            <family val="2"/>
          </rPr>
          <t>Corresponde al porcentaje establecido de la actividades cumplidas sobre el las actividades
programadas.</t>
        </r>
      </text>
    </comment>
    <comment ref="I12" authorId="1" shapeId="0">
      <text/>
    </comment>
    <comment ref="O12" authorId="1" shapeId="0">
      <text/>
    </comment>
    <comment ref="U12" authorId="1" shapeId="0">
      <text/>
    </comment>
    <comment ref="Z12" authorId="1" shapeId="0">
      <text/>
    </comment>
    <comment ref="O14" authorId="1" shapeId="0">
      <text>
        <r>
          <rPr>
            <sz val="9"/>
            <color indexed="81"/>
            <rFont val="Tahoma"/>
            <family val="2"/>
          </rPr>
          <t>Actividad iniciada y dentro de los términos.</t>
        </r>
      </text>
    </comment>
    <comment ref="U14" authorId="1" shapeId="0">
      <text>
        <r>
          <rPr>
            <sz val="9"/>
            <color indexed="81"/>
            <rFont val="Tahoma"/>
            <family val="2"/>
          </rPr>
          <t>Seleccionar una calificación</t>
        </r>
      </text>
    </comment>
    <comment ref="O15" authorId="1" shapeId="0">
      <text>
        <r>
          <rPr>
            <sz val="9"/>
            <color indexed="81"/>
            <rFont val="Tahoma"/>
            <family val="2"/>
          </rPr>
          <t>Actividad realizada totalmente y en el plazo indicado.</t>
        </r>
      </text>
    </comment>
    <comment ref="U15" authorId="1" shapeId="0">
      <text>
        <r>
          <rPr>
            <sz val="9"/>
            <color indexed="81"/>
            <rFont val="Tahoma"/>
            <family val="2"/>
          </rPr>
          <t>Seleccionar una calificación</t>
        </r>
      </text>
    </comment>
    <comment ref="O16" authorId="1" shapeId="0">
      <text>
        <r>
          <rPr>
            <sz val="9"/>
            <color indexed="81"/>
            <rFont val="Tahoma"/>
            <family val="2"/>
          </rPr>
          <t>Actividad realizada totalmente y en el plazo indicado.</t>
        </r>
      </text>
    </comment>
    <comment ref="U16" authorId="1" shapeId="0">
      <text>
        <r>
          <rPr>
            <sz val="9"/>
            <color indexed="81"/>
            <rFont val="Tahoma"/>
            <family val="2"/>
          </rPr>
          <t>Seleccionar una calificación</t>
        </r>
      </text>
    </comment>
    <comment ref="O17" authorId="1" shapeId="0">
      <text>
        <r>
          <rPr>
            <sz val="9"/>
            <color indexed="81"/>
            <rFont val="Tahoma"/>
            <family val="2"/>
          </rPr>
          <t>Actividad realizada totalmente y en el plazo indicado.</t>
        </r>
      </text>
    </comment>
    <comment ref="U17" authorId="1" shapeId="0">
      <text>
        <r>
          <rPr>
            <sz val="9"/>
            <color indexed="81"/>
            <rFont val="Tahoma"/>
            <family val="2"/>
          </rPr>
          <t>Seleccionar una calificación</t>
        </r>
      </text>
    </comment>
    <comment ref="O18" authorId="1" shapeId="0">
      <text>
        <r>
          <rPr>
            <sz val="9"/>
            <color indexed="81"/>
            <rFont val="Tahoma"/>
            <family val="2"/>
          </rPr>
          <t>Actividad iniciada y dentro de los términos.</t>
        </r>
      </text>
    </comment>
    <comment ref="U18" authorId="1" shapeId="0">
      <text>
        <r>
          <rPr>
            <sz val="9"/>
            <color indexed="81"/>
            <rFont val="Tahoma"/>
            <family val="2"/>
          </rPr>
          <t>Seleccionar una calificación</t>
        </r>
      </text>
    </comment>
    <comment ref="O19" authorId="1" shapeId="0">
      <text>
        <r>
          <rPr>
            <sz val="9"/>
            <color indexed="81"/>
            <rFont val="Tahoma"/>
            <family val="2"/>
          </rPr>
          <t>Actividad iniciada y dentro de los términos.</t>
        </r>
      </text>
    </comment>
    <comment ref="U19" authorId="1" shapeId="0">
      <text>
        <r>
          <rPr>
            <sz val="9"/>
            <color indexed="81"/>
            <rFont val="Tahoma"/>
            <family val="2"/>
          </rPr>
          <t>Seleccionar una calificación</t>
        </r>
      </text>
    </comment>
    <comment ref="O20" authorId="1" shapeId="0">
      <text>
        <r>
          <rPr>
            <sz val="9"/>
            <color indexed="81"/>
            <rFont val="Tahoma"/>
            <family val="2"/>
          </rPr>
          <t>Actividad realizada totalmente y en el plazo indicado.</t>
        </r>
      </text>
    </comment>
    <comment ref="U20" authorId="1" shapeId="0">
      <text>
        <r>
          <rPr>
            <sz val="9"/>
            <color indexed="81"/>
            <rFont val="Tahoma"/>
            <family val="2"/>
          </rPr>
          <t>Seleccionar una calificación</t>
        </r>
      </text>
    </comment>
    <comment ref="O21" authorId="1" shapeId="0">
      <text>
        <r>
          <rPr>
            <sz val="9"/>
            <color indexed="81"/>
            <rFont val="Tahoma"/>
            <family val="2"/>
          </rPr>
          <t>Actividad realizada totalmente y en el plazo indicado.</t>
        </r>
      </text>
    </comment>
    <comment ref="U21" authorId="1" shapeId="0">
      <text>
        <r>
          <rPr>
            <sz val="9"/>
            <color indexed="81"/>
            <rFont val="Tahoma"/>
            <family val="2"/>
          </rPr>
          <t>Seleccionar una calificación</t>
        </r>
      </text>
    </comment>
    <comment ref="O22" authorId="1" shapeId="0">
      <text>
        <r>
          <rPr>
            <sz val="9"/>
            <color indexed="81"/>
            <rFont val="Tahoma"/>
            <family val="2"/>
          </rPr>
          <t>Actividad iniciada y dentro de los términos.</t>
        </r>
      </text>
    </comment>
    <comment ref="U22" authorId="1" shapeId="0">
      <text>
        <r>
          <rPr>
            <sz val="9"/>
            <color indexed="81"/>
            <rFont val="Tahoma"/>
            <family val="2"/>
          </rPr>
          <t>Seleccionar una calificación</t>
        </r>
      </text>
    </comment>
    <comment ref="O23" authorId="1" shapeId="0">
      <text>
        <r>
          <rPr>
            <sz val="9"/>
            <color indexed="81"/>
            <rFont val="Tahoma"/>
            <family val="2"/>
          </rPr>
          <t>Seleccionar una calificación</t>
        </r>
      </text>
    </comment>
    <comment ref="U23" authorId="1" shapeId="0">
      <text>
        <r>
          <rPr>
            <sz val="9"/>
            <color indexed="81"/>
            <rFont val="Tahoma"/>
            <family val="2"/>
          </rPr>
          <t>Seleccionar una calificación</t>
        </r>
      </text>
    </comment>
    <comment ref="O24" authorId="1" shapeId="0">
      <text>
        <r>
          <rPr>
            <sz val="9"/>
            <color indexed="81"/>
            <rFont val="Tahoma"/>
            <family val="2"/>
          </rPr>
          <t>Seleccionar una calificación</t>
        </r>
      </text>
    </comment>
    <comment ref="U24" authorId="1" shapeId="0">
      <text>
        <r>
          <rPr>
            <sz val="9"/>
            <color indexed="81"/>
            <rFont val="Tahoma"/>
            <family val="2"/>
          </rPr>
          <t>Seleccionar una calificación</t>
        </r>
      </text>
    </comment>
    <comment ref="O25" authorId="1" shapeId="0">
      <text>
        <r>
          <rPr>
            <sz val="9"/>
            <color indexed="81"/>
            <rFont val="Tahoma"/>
            <family val="2"/>
          </rPr>
          <t>Actividad iniciada y dentro de los términos.</t>
        </r>
      </text>
    </comment>
    <comment ref="U25" authorId="1" shapeId="0">
      <text>
        <r>
          <rPr>
            <sz val="9"/>
            <color indexed="81"/>
            <rFont val="Tahoma"/>
            <family val="2"/>
          </rPr>
          <t>Seleccionar una calificación</t>
        </r>
      </text>
    </comment>
    <comment ref="O26" authorId="1" shapeId="0">
      <text>
        <r>
          <rPr>
            <sz val="9"/>
            <color indexed="81"/>
            <rFont val="Tahoma"/>
            <family val="2"/>
          </rPr>
          <t>Actividad iniciada y dentro de los términos.</t>
        </r>
      </text>
    </comment>
    <comment ref="U26" authorId="1" shapeId="0">
      <text>
        <r>
          <rPr>
            <sz val="9"/>
            <color indexed="81"/>
            <rFont val="Tahoma"/>
            <family val="2"/>
          </rPr>
          <t>Seleccionar una calificación</t>
        </r>
      </text>
    </comment>
    <comment ref="O27" authorId="1" shapeId="0">
      <text>
        <r>
          <rPr>
            <sz val="9"/>
            <color indexed="81"/>
            <rFont val="Tahoma"/>
            <family val="2"/>
          </rPr>
          <t>Actividad iniciada y dentro de los términos.</t>
        </r>
      </text>
    </comment>
    <comment ref="U27" authorId="1" shapeId="0">
      <text>
        <r>
          <rPr>
            <sz val="9"/>
            <color indexed="81"/>
            <rFont val="Tahoma"/>
            <family val="2"/>
          </rPr>
          <t>Seleccionar una calificación</t>
        </r>
      </text>
    </comment>
    <comment ref="O28" authorId="1" shapeId="0">
      <text>
        <r>
          <rPr>
            <sz val="9"/>
            <color indexed="81"/>
            <rFont val="Tahoma"/>
            <family val="2"/>
          </rPr>
          <t>Actividad iniciada y dentro de los términos.</t>
        </r>
      </text>
    </comment>
    <comment ref="U28" authorId="1" shapeId="0">
      <text>
        <r>
          <rPr>
            <sz val="9"/>
            <color indexed="81"/>
            <rFont val="Tahoma"/>
            <family val="2"/>
          </rPr>
          <t>Seleccionar una calificación</t>
        </r>
      </text>
    </comment>
    <comment ref="O29" authorId="1" shapeId="0">
      <text>
        <r>
          <rPr>
            <sz val="9"/>
            <color indexed="81"/>
            <rFont val="Tahoma"/>
            <family val="2"/>
          </rPr>
          <t>Actividad iniciada y dentro de los términos.</t>
        </r>
      </text>
    </comment>
    <comment ref="U29" authorId="1" shapeId="0">
      <text>
        <r>
          <rPr>
            <sz val="9"/>
            <color indexed="81"/>
            <rFont val="Tahoma"/>
            <family val="2"/>
          </rPr>
          <t>Seleccionar una calificación</t>
        </r>
      </text>
    </comment>
    <comment ref="O30" authorId="1" shapeId="0">
      <text>
        <r>
          <rPr>
            <sz val="9"/>
            <color indexed="81"/>
            <rFont val="Tahoma"/>
            <family val="2"/>
          </rPr>
          <t>Actividad realizada totalmente y en el plazo indicado.</t>
        </r>
      </text>
    </comment>
    <comment ref="U30" authorId="1" shapeId="0">
      <text>
        <r>
          <rPr>
            <sz val="9"/>
            <color indexed="81"/>
            <rFont val="Tahoma"/>
            <family val="2"/>
          </rPr>
          <t>Seleccionar una calificación</t>
        </r>
      </text>
    </comment>
    <comment ref="O31" authorId="1" shapeId="0">
      <text>
        <r>
          <rPr>
            <sz val="9"/>
            <color indexed="81"/>
            <rFont val="Tahoma"/>
            <family val="2"/>
          </rPr>
          <t>Actividad realizada totalmente y en el plazo indicado.</t>
        </r>
      </text>
    </comment>
    <comment ref="U31" authorId="1" shapeId="0">
      <text>
        <r>
          <rPr>
            <sz val="9"/>
            <color indexed="81"/>
            <rFont val="Tahoma"/>
            <family val="2"/>
          </rPr>
          <t>Seleccionar una calificación</t>
        </r>
      </text>
    </comment>
    <comment ref="O32" authorId="1" shapeId="0">
      <text>
        <r>
          <rPr>
            <sz val="9"/>
            <color indexed="81"/>
            <rFont val="Tahoma"/>
            <family val="2"/>
          </rPr>
          <t>Seleccionar una calificación</t>
        </r>
      </text>
    </comment>
    <comment ref="U32" authorId="1" shapeId="0">
      <text>
        <r>
          <rPr>
            <sz val="9"/>
            <color indexed="81"/>
            <rFont val="Tahoma"/>
            <family val="2"/>
          </rPr>
          <t>Seleccionar una calificación</t>
        </r>
      </text>
    </comment>
    <comment ref="O33" authorId="1" shapeId="0">
      <text>
        <r>
          <rPr>
            <sz val="9"/>
            <color indexed="81"/>
            <rFont val="Tahoma"/>
            <family val="2"/>
          </rPr>
          <t>Seleccionar una calificación</t>
        </r>
      </text>
    </comment>
    <comment ref="U33" authorId="1" shapeId="0">
      <text>
        <r>
          <rPr>
            <sz val="9"/>
            <color indexed="81"/>
            <rFont val="Tahoma"/>
            <family val="2"/>
          </rPr>
          <t>Seleccionar una calificación</t>
        </r>
      </text>
    </comment>
    <comment ref="B34" authorId="0" shapeId="0">
      <text>
        <r>
          <rPr>
            <b/>
            <sz val="9"/>
            <color indexed="81"/>
            <rFont val="Tahoma"/>
            <family val="2"/>
          </rPr>
          <t>Precise los objetivos que la entidad desea lograr en la vigencia y Enuncie una a una las actividades que se realizarán  al logro de cada objetivo planteado.</t>
        </r>
      </text>
    </comment>
    <comment ref="O34" authorId="1" shapeId="0">
      <text>
        <r>
          <rPr>
            <sz val="9"/>
            <color indexed="81"/>
            <rFont val="Tahoma"/>
            <family val="2"/>
          </rPr>
          <t>Seleccionar una calificación</t>
        </r>
      </text>
    </comment>
    <comment ref="U34" authorId="1" shapeId="0">
      <text>
        <r>
          <rPr>
            <sz val="9"/>
            <color indexed="81"/>
            <rFont val="Tahoma"/>
            <family val="2"/>
          </rPr>
          <t>Seleccionar una calificación</t>
        </r>
      </text>
    </comment>
    <comment ref="O35" authorId="1" shapeId="0">
      <text>
        <r>
          <rPr>
            <sz val="9"/>
            <color indexed="81"/>
            <rFont val="Tahoma"/>
            <family val="2"/>
          </rPr>
          <t>Seleccionar una calificación</t>
        </r>
      </text>
    </comment>
    <comment ref="U35" authorId="1" shapeId="0">
      <text>
        <r>
          <rPr>
            <sz val="9"/>
            <color indexed="81"/>
            <rFont val="Tahoma"/>
            <family val="2"/>
          </rPr>
          <t>Seleccionar una calificación</t>
        </r>
      </text>
    </comment>
    <comment ref="O36" authorId="1" shapeId="0">
      <text>
        <r>
          <rPr>
            <sz val="9"/>
            <color indexed="81"/>
            <rFont val="Tahoma"/>
            <family val="2"/>
          </rPr>
          <t>Actividad realizada totalmente y en el plazo indicado.</t>
        </r>
      </text>
    </comment>
    <comment ref="U36" authorId="1" shapeId="0">
      <text>
        <r>
          <rPr>
            <sz val="9"/>
            <color indexed="81"/>
            <rFont val="Tahoma"/>
            <family val="2"/>
          </rPr>
          <t>Seleccionar una calificación</t>
        </r>
      </text>
    </comment>
    <comment ref="O37" authorId="1" shapeId="0">
      <text>
        <r>
          <rPr>
            <sz val="9"/>
            <color indexed="81"/>
            <rFont val="Tahoma"/>
            <family val="2"/>
          </rPr>
          <t>Actividad realizada totalmente y en el plazo indicado.</t>
        </r>
      </text>
    </comment>
    <comment ref="U37" authorId="1" shapeId="0">
      <text>
        <r>
          <rPr>
            <sz val="9"/>
            <color indexed="81"/>
            <rFont val="Tahoma"/>
            <family val="2"/>
          </rPr>
          <t>Seleccionar una calificación</t>
        </r>
      </text>
    </comment>
    <comment ref="O38" authorId="1" shapeId="0">
      <text>
        <r>
          <rPr>
            <sz val="9"/>
            <color indexed="81"/>
            <rFont val="Tahoma"/>
            <family val="2"/>
          </rPr>
          <t>Actividad realizada totalmente y en el plazo indicado.</t>
        </r>
      </text>
    </comment>
    <comment ref="U38" authorId="1" shapeId="0">
      <text>
        <r>
          <rPr>
            <sz val="9"/>
            <color indexed="81"/>
            <rFont val="Tahoma"/>
            <family val="2"/>
          </rPr>
          <t>Seleccionar una calificación</t>
        </r>
      </text>
    </comment>
    <comment ref="O39" authorId="1" shapeId="0">
      <text>
        <r>
          <rPr>
            <sz val="9"/>
            <color indexed="81"/>
            <rFont val="Tahoma"/>
            <family val="2"/>
          </rPr>
          <t>Actividad realizada totalmente y en el plazo indicado.</t>
        </r>
      </text>
    </comment>
    <comment ref="U39" authorId="1" shapeId="0">
      <text>
        <r>
          <rPr>
            <sz val="9"/>
            <color indexed="81"/>
            <rFont val="Tahoma"/>
            <family val="2"/>
          </rPr>
          <t>Seleccionar una calificación</t>
        </r>
      </text>
    </comment>
    <comment ref="O40" authorId="1" shapeId="0">
      <text>
        <r>
          <rPr>
            <sz val="9"/>
            <color indexed="81"/>
            <rFont val="Tahoma"/>
            <family val="2"/>
          </rPr>
          <t>Actividad no realizada y dentro de los términos.</t>
        </r>
      </text>
    </comment>
    <comment ref="U40" authorId="1" shapeId="0">
      <text>
        <r>
          <rPr>
            <sz val="9"/>
            <color indexed="81"/>
            <rFont val="Tahoma"/>
            <family val="2"/>
          </rPr>
          <t>Seleccionar una calificación</t>
        </r>
      </text>
    </comment>
    <comment ref="O41" authorId="1" shapeId="0">
      <text>
        <r>
          <rPr>
            <sz val="9"/>
            <color indexed="81"/>
            <rFont val="Tahoma"/>
            <family val="2"/>
          </rPr>
          <t>Actividad no realizada y dentro de los términos.</t>
        </r>
      </text>
    </comment>
    <comment ref="U41" authorId="1" shapeId="0">
      <text>
        <r>
          <rPr>
            <sz val="9"/>
            <color indexed="81"/>
            <rFont val="Tahoma"/>
            <family val="2"/>
          </rPr>
          <t>Seleccionar una calificación</t>
        </r>
      </text>
    </comment>
    <comment ref="O42" authorId="1" shapeId="0">
      <text>
        <r>
          <rPr>
            <sz val="9"/>
            <color indexed="81"/>
            <rFont val="Tahoma"/>
            <family val="2"/>
          </rPr>
          <t>Actividad no realizada y dentro de los términos.</t>
        </r>
      </text>
    </comment>
    <comment ref="O43" authorId="1" shapeId="0">
      <text>
        <r>
          <rPr>
            <sz val="9"/>
            <color indexed="81"/>
            <rFont val="Tahoma"/>
            <family val="2"/>
          </rPr>
          <t>Actividad no realizada y dentro de los términos.</t>
        </r>
      </text>
    </comment>
    <comment ref="O44" authorId="1" shapeId="0">
      <text>
        <r>
          <rPr>
            <sz val="9"/>
            <color indexed="81"/>
            <rFont val="Tahoma"/>
            <family val="2"/>
          </rPr>
          <t>Actividad no realizada y dentro de los términos.</t>
        </r>
      </text>
    </comment>
    <comment ref="U44" authorId="1" shapeId="0">
      <text>
        <r>
          <rPr>
            <sz val="9"/>
            <color indexed="81"/>
            <rFont val="Tahoma"/>
            <family val="2"/>
          </rPr>
          <t>Seleccionar una calificación</t>
        </r>
      </text>
    </comment>
    <comment ref="O45" authorId="1" shapeId="0">
      <text>
        <r>
          <rPr>
            <sz val="9"/>
            <color indexed="81"/>
            <rFont val="Tahoma"/>
            <family val="2"/>
          </rPr>
          <t>Actividad no realizada y dentro de los términos.</t>
        </r>
      </text>
    </comment>
    <comment ref="U45" authorId="1" shapeId="0">
      <text>
        <r>
          <rPr>
            <sz val="9"/>
            <color indexed="81"/>
            <rFont val="Tahoma"/>
            <family val="2"/>
          </rPr>
          <t>Seleccionar una calificación</t>
        </r>
      </text>
    </comment>
    <comment ref="O46" authorId="1" shapeId="0">
      <text>
        <r>
          <rPr>
            <sz val="9"/>
            <color indexed="81"/>
            <rFont val="Tahoma"/>
            <family val="2"/>
          </rPr>
          <t>Seleccionar una calificación</t>
        </r>
      </text>
    </comment>
    <comment ref="U46" authorId="1" shapeId="0">
      <text>
        <r>
          <rPr>
            <sz val="9"/>
            <color indexed="81"/>
            <rFont val="Tahoma"/>
            <family val="2"/>
          </rPr>
          <t>Seleccionar una calificación</t>
        </r>
      </text>
    </comment>
    <comment ref="O47" authorId="1" shapeId="0">
      <text>
        <r>
          <rPr>
            <sz val="9"/>
            <color indexed="81"/>
            <rFont val="Tahoma"/>
            <family val="2"/>
          </rPr>
          <t>Actividad iniciada y dentro de los términos.</t>
        </r>
      </text>
    </comment>
    <comment ref="U47" authorId="1" shapeId="0">
      <text>
        <r>
          <rPr>
            <sz val="9"/>
            <color indexed="81"/>
            <rFont val="Tahoma"/>
            <family val="2"/>
          </rPr>
          <t>Seleccionar una calificación</t>
        </r>
      </text>
    </comment>
    <comment ref="O48" authorId="1" shapeId="0">
      <text>
        <r>
          <rPr>
            <sz val="9"/>
            <color indexed="81"/>
            <rFont val="Tahoma"/>
            <family val="2"/>
          </rPr>
          <t>Actividad realizada totalmente y en el plazo indicado.</t>
        </r>
      </text>
    </comment>
    <comment ref="U48" authorId="1" shapeId="0">
      <text>
        <r>
          <rPr>
            <sz val="9"/>
            <color indexed="81"/>
            <rFont val="Tahoma"/>
            <family val="2"/>
          </rPr>
          <t>Seleccionar una calificación</t>
        </r>
      </text>
    </comment>
    <comment ref="O49" authorId="1" shapeId="0">
      <text>
        <r>
          <rPr>
            <sz val="9"/>
            <color indexed="81"/>
            <rFont val="Tahoma"/>
            <family val="2"/>
          </rPr>
          <t>Seleccionar una calificación</t>
        </r>
      </text>
    </comment>
    <comment ref="U49" authorId="1" shapeId="0">
      <text>
        <r>
          <rPr>
            <sz val="9"/>
            <color indexed="81"/>
            <rFont val="Tahoma"/>
            <family val="2"/>
          </rPr>
          <t>Seleccionar una calificación</t>
        </r>
      </text>
    </comment>
    <comment ref="O50" authorId="1" shapeId="0">
      <text>
        <r>
          <rPr>
            <sz val="9"/>
            <color indexed="81"/>
            <rFont val="Tahoma"/>
            <family val="2"/>
          </rPr>
          <t>Seleccionar una calificación</t>
        </r>
      </text>
    </comment>
    <comment ref="U50" authorId="1" shapeId="0">
      <text>
        <r>
          <rPr>
            <sz val="9"/>
            <color indexed="81"/>
            <rFont val="Tahoma"/>
            <family val="2"/>
          </rPr>
          <t>Seleccionar una calificación</t>
        </r>
      </text>
    </comment>
    <comment ref="O51" authorId="1" shapeId="0">
      <text>
        <r>
          <rPr>
            <sz val="9"/>
            <color indexed="81"/>
            <rFont val="Tahoma"/>
            <family val="2"/>
          </rPr>
          <t>Seleccionar una calificación</t>
        </r>
      </text>
    </comment>
    <comment ref="U51" authorId="1" shapeId="0">
      <text>
        <r>
          <rPr>
            <sz val="9"/>
            <color indexed="81"/>
            <rFont val="Tahoma"/>
            <family val="2"/>
          </rPr>
          <t>Seleccionar una calificación</t>
        </r>
      </text>
    </comment>
    <comment ref="O52" authorId="1" shapeId="0">
      <text>
        <r>
          <rPr>
            <sz val="9"/>
            <color indexed="81"/>
            <rFont val="Tahoma"/>
            <family val="2"/>
          </rPr>
          <t>Seleccionar una calificación</t>
        </r>
      </text>
    </comment>
    <comment ref="U52" authorId="1" shapeId="0">
      <text>
        <r>
          <rPr>
            <sz val="9"/>
            <color indexed="81"/>
            <rFont val="Tahoma"/>
            <family val="2"/>
          </rPr>
          <t>Seleccionar una calificación</t>
        </r>
      </text>
    </comment>
    <comment ref="O53" authorId="1" shapeId="0">
      <text>
        <r>
          <rPr>
            <sz val="9"/>
            <color indexed="81"/>
            <rFont val="Tahoma"/>
            <family val="2"/>
          </rPr>
          <t>Actividad realizada totalmente y en el plazo indicado.</t>
        </r>
      </text>
    </comment>
    <comment ref="U53" authorId="1" shapeId="0">
      <text>
        <r>
          <rPr>
            <sz val="9"/>
            <color indexed="81"/>
            <rFont val="Tahoma"/>
            <family val="2"/>
          </rPr>
          <t>Seleccionar una calificación</t>
        </r>
      </text>
    </comment>
    <comment ref="O54" authorId="1" shapeId="0">
      <text>
        <r>
          <rPr>
            <sz val="9"/>
            <color indexed="81"/>
            <rFont val="Tahoma"/>
            <family val="2"/>
          </rPr>
          <t>Actividad iniciada y dentro de los términos.</t>
        </r>
      </text>
    </comment>
    <comment ref="U54" authorId="1" shapeId="0">
      <text>
        <r>
          <rPr>
            <sz val="9"/>
            <color indexed="81"/>
            <rFont val="Tahoma"/>
            <family val="2"/>
          </rPr>
          <t>Seleccionar una calificación</t>
        </r>
      </text>
    </comment>
    <comment ref="O55" authorId="1" shapeId="0">
      <text>
        <r>
          <rPr>
            <sz val="9"/>
            <color indexed="81"/>
            <rFont val="Tahoma"/>
            <family val="2"/>
          </rPr>
          <t>Seleccionar una calificación</t>
        </r>
      </text>
    </comment>
    <comment ref="U55" authorId="1" shapeId="0">
      <text>
        <r>
          <rPr>
            <sz val="9"/>
            <color indexed="81"/>
            <rFont val="Tahoma"/>
            <family val="2"/>
          </rPr>
          <t>Seleccionar una calificación</t>
        </r>
      </text>
    </comment>
    <comment ref="O56" authorId="1" shapeId="0">
      <text>
        <r>
          <rPr>
            <sz val="9"/>
            <color indexed="81"/>
            <rFont val="Tahoma"/>
            <family val="2"/>
          </rPr>
          <t>Seleccionar una calificación</t>
        </r>
      </text>
    </comment>
    <comment ref="U56" authorId="1" shapeId="0">
      <text>
        <r>
          <rPr>
            <sz val="9"/>
            <color indexed="81"/>
            <rFont val="Tahoma"/>
            <family val="2"/>
          </rPr>
          <t>Seleccionar una calificación</t>
        </r>
      </text>
    </comment>
    <comment ref="O57" authorId="1" shapeId="0">
      <text>
        <r>
          <rPr>
            <sz val="9"/>
            <color indexed="81"/>
            <rFont val="Tahoma"/>
            <family val="2"/>
          </rPr>
          <t>Actividad iniciada y dentro de los términos.</t>
        </r>
      </text>
    </comment>
    <comment ref="U57" authorId="1" shapeId="0">
      <text>
        <r>
          <rPr>
            <sz val="9"/>
            <color indexed="81"/>
            <rFont val="Tahoma"/>
            <family val="2"/>
          </rPr>
          <t>Seleccionar una calificación</t>
        </r>
      </text>
    </comment>
    <comment ref="O58" authorId="1" shapeId="0">
      <text>
        <r>
          <rPr>
            <sz val="9"/>
            <color indexed="81"/>
            <rFont val="Tahoma"/>
            <family val="2"/>
          </rPr>
          <t>Actividad iniciada y dentro de los términos.</t>
        </r>
      </text>
    </comment>
    <comment ref="U58" authorId="1" shapeId="0">
      <text>
        <r>
          <rPr>
            <sz val="9"/>
            <color indexed="81"/>
            <rFont val="Tahoma"/>
            <family val="2"/>
          </rPr>
          <t>Seleccionar una calificación</t>
        </r>
      </text>
    </comment>
    <comment ref="O59" authorId="1" shapeId="0">
      <text>
        <r>
          <rPr>
            <sz val="9"/>
            <color indexed="81"/>
            <rFont val="Tahoma"/>
            <family val="2"/>
          </rPr>
          <t>Actividad no realizada y dentro de los términos.</t>
        </r>
      </text>
    </comment>
    <comment ref="U59" authorId="1" shapeId="0">
      <text>
        <r>
          <rPr>
            <sz val="9"/>
            <color indexed="81"/>
            <rFont val="Tahoma"/>
            <family val="2"/>
          </rPr>
          <t>Seleccionar una calificación</t>
        </r>
      </text>
    </comment>
    <comment ref="O60" authorId="1" shapeId="0">
      <text>
        <r>
          <rPr>
            <sz val="9"/>
            <color indexed="81"/>
            <rFont val="Tahoma"/>
            <family val="2"/>
          </rPr>
          <t>Seleccionar una calificación</t>
        </r>
      </text>
    </comment>
    <comment ref="U60" authorId="1" shapeId="0">
      <text>
        <r>
          <rPr>
            <sz val="9"/>
            <color indexed="81"/>
            <rFont val="Tahoma"/>
            <family val="2"/>
          </rPr>
          <t>Seleccionar una calificación</t>
        </r>
      </text>
    </comment>
    <comment ref="O61" authorId="1" shapeId="0">
      <text>
        <r>
          <rPr>
            <sz val="9"/>
            <color indexed="81"/>
            <rFont val="Tahoma"/>
            <family val="2"/>
          </rPr>
          <t>Seleccionar una calificación</t>
        </r>
      </text>
    </comment>
    <comment ref="U61" authorId="1" shapeId="0">
      <text>
        <r>
          <rPr>
            <sz val="9"/>
            <color indexed="81"/>
            <rFont val="Tahoma"/>
            <family val="2"/>
          </rPr>
          <t>Seleccionar una calificación</t>
        </r>
      </text>
    </comment>
    <comment ref="O62" authorId="1" shapeId="0">
      <text>
        <r>
          <rPr>
            <sz val="9"/>
            <color indexed="81"/>
            <rFont val="Tahoma"/>
            <family val="2"/>
          </rPr>
          <t>Seleccionar una calificación</t>
        </r>
      </text>
    </comment>
    <comment ref="U62" authorId="1" shapeId="0">
      <text>
        <r>
          <rPr>
            <sz val="9"/>
            <color indexed="81"/>
            <rFont val="Tahoma"/>
            <family val="2"/>
          </rPr>
          <t>Seleccionar una calificación</t>
        </r>
      </text>
    </comment>
    <comment ref="O63" authorId="1" shapeId="0">
      <text>
        <r>
          <rPr>
            <sz val="9"/>
            <color indexed="81"/>
            <rFont val="Tahoma"/>
            <family val="2"/>
          </rPr>
          <t>Actividad no realizada y dentro de los términos.</t>
        </r>
      </text>
    </comment>
    <comment ref="U63" authorId="1" shapeId="0">
      <text>
        <r>
          <rPr>
            <sz val="9"/>
            <color indexed="81"/>
            <rFont val="Tahoma"/>
            <family val="2"/>
          </rPr>
          <t>Seleccionar una calificación</t>
        </r>
      </text>
    </comment>
    <comment ref="O64" authorId="1" shapeId="0">
      <text>
        <r>
          <rPr>
            <sz val="9"/>
            <color indexed="81"/>
            <rFont val="Tahoma"/>
            <family val="2"/>
          </rPr>
          <t>Actividad no realizada y dentro de los términos.</t>
        </r>
      </text>
    </comment>
    <comment ref="U64" authorId="1" shapeId="0">
      <text>
        <r>
          <rPr>
            <sz val="9"/>
            <color indexed="81"/>
            <rFont val="Tahoma"/>
            <family val="2"/>
          </rPr>
          <t>Seleccionar una calificación</t>
        </r>
      </text>
    </comment>
    <comment ref="O65" authorId="1" shapeId="0">
      <text>
        <r>
          <rPr>
            <sz val="9"/>
            <color indexed="81"/>
            <rFont val="Tahoma"/>
            <family val="2"/>
          </rPr>
          <t>Actividad iniciada y dentro de los términos.</t>
        </r>
      </text>
    </comment>
    <comment ref="U65" authorId="1" shapeId="0">
      <text>
        <r>
          <rPr>
            <sz val="9"/>
            <color indexed="81"/>
            <rFont val="Tahoma"/>
            <family val="2"/>
          </rPr>
          <t>Seleccionar una calificación</t>
        </r>
      </text>
    </comment>
    <comment ref="O66" authorId="1" shapeId="0">
      <text>
        <r>
          <rPr>
            <sz val="9"/>
            <color indexed="81"/>
            <rFont val="Tahoma"/>
            <family val="2"/>
          </rPr>
          <t>Seleccionar una calificación</t>
        </r>
      </text>
    </comment>
    <comment ref="U66" authorId="1" shapeId="0">
      <text>
        <r>
          <rPr>
            <sz val="9"/>
            <color indexed="81"/>
            <rFont val="Tahoma"/>
            <family val="2"/>
          </rPr>
          <t>Seleccionar una calificación</t>
        </r>
      </text>
    </comment>
    <comment ref="O67" authorId="1" shapeId="0">
      <text>
        <r>
          <rPr>
            <sz val="9"/>
            <color indexed="81"/>
            <rFont val="Tahoma"/>
            <family val="2"/>
          </rPr>
          <t>Seleccionar una calificación</t>
        </r>
      </text>
    </comment>
    <comment ref="U67" authorId="1" shapeId="0">
      <text>
        <r>
          <rPr>
            <sz val="9"/>
            <color indexed="81"/>
            <rFont val="Tahoma"/>
            <family val="2"/>
          </rPr>
          <t>Seleccionar una calificación</t>
        </r>
      </text>
    </comment>
    <comment ref="O68" authorId="1" shapeId="0">
      <text>
        <r>
          <rPr>
            <sz val="9"/>
            <color indexed="81"/>
            <rFont val="Tahoma"/>
            <family val="2"/>
          </rPr>
          <t>Seleccionar una calificación</t>
        </r>
      </text>
    </comment>
    <comment ref="U68" authorId="1" shapeId="0">
      <text>
        <r>
          <rPr>
            <sz val="9"/>
            <color indexed="81"/>
            <rFont val="Tahoma"/>
            <family val="2"/>
          </rPr>
          <t>Seleccionar una calificación</t>
        </r>
      </text>
    </comment>
    <comment ref="B69" authorId="0" shapeId="0">
      <text>
        <r>
          <rPr>
            <b/>
            <sz val="9"/>
            <color indexed="81"/>
            <rFont val="Tahoma"/>
            <family val="2"/>
          </rPr>
          <t>Precise los objetivos que la entidad desea lograr en la vigencia y Enuncie una a una las actividades que se realizarán  al logro de cada objetivo planteado.</t>
        </r>
      </text>
    </comment>
    <comment ref="O69" authorId="1" shapeId="0">
      <text>
        <r>
          <rPr>
            <sz val="9"/>
            <color indexed="81"/>
            <rFont val="Tahoma"/>
            <family val="2"/>
          </rPr>
          <t>Seleccionar una calificación</t>
        </r>
      </text>
    </comment>
    <comment ref="U69" authorId="1" shapeId="0">
      <text>
        <r>
          <rPr>
            <sz val="9"/>
            <color indexed="81"/>
            <rFont val="Tahoma"/>
            <family val="2"/>
          </rPr>
          <t>Seleccionar una calificación</t>
        </r>
      </text>
    </comment>
    <comment ref="O70" authorId="1" shapeId="0">
      <text>
        <r>
          <rPr>
            <sz val="9"/>
            <color indexed="81"/>
            <rFont val="Tahoma"/>
            <family val="2"/>
          </rPr>
          <t>Seleccionar una calificación</t>
        </r>
      </text>
    </comment>
    <comment ref="U70" authorId="1" shapeId="0">
      <text>
        <r>
          <rPr>
            <sz val="9"/>
            <color indexed="81"/>
            <rFont val="Tahoma"/>
            <family val="2"/>
          </rPr>
          <t>Seleccionar una calificación</t>
        </r>
      </text>
    </comment>
    <comment ref="O71" authorId="1" shapeId="0">
      <text>
        <r>
          <rPr>
            <sz val="9"/>
            <color indexed="81"/>
            <rFont val="Tahoma"/>
            <family val="2"/>
          </rPr>
          <t>Actividad iniciada y dentro de los términos.</t>
        </r>
      </text>
    </comment>
    <comment ref="U71" authorId="1" shapeId="0">
      <text>
        <r>
          <rPr>
            <sz val="9"/>
            <color indexed="81"/>
            <rFont val="Tahoma"/>
            <family val="2"/>
          </rPr>
          <t>Seleccionar una calificación</t>
        </r>
      </text>
    </comment>
    <comment ref="O72" authorId="1" shapeId="0">
      <text>
        <r>
          <rPr>
            <sz val="9"/>
            <color indexed="81"/>
            <rFont val="Tahoma"/>
            <family val="2"/>
          </rPr>
          <t>Actividad iniciada y dentro de los términos.</t>
        </r>
      </text>
    </comment>
    <comment ref="U72" authorId="1" shapeId="0">
      <text>
        <r>
          <rPr>
            <sz val="9"/>
            <color indexed="81"/>
            <rFont val="Tahoma"/>
            <family val="2"/>
          </rPr>
          <t>Seleccionar una calificación</t>
        </r>
      </text>
    </comment>
    <comment ref="O73" authorId="1" shapeId="0">
      <text>
        <r>
          <rPr>
            <sz val="9"/>
            <color indexed="81"/>
            <rFont val="Tahoma"/>
            <family val="2"/>
          </rPr>
          <t>Actividad iniciada y dentro de los términos.</t>
        </r>
      </text>
    </comment>
    <comment ref="U73" authorId="1" shapeId="0">
      <text>
        <r>
          <rPr>
            <sz val="9"/>
            <color indexed="81"/>
            <rFont val="Tahoma"/>
            <family val="2"/>
          </rPr>
          <t>Seleccionar una calificación</t>
        </r>
      </text>
    </comment>
    <comment ref="O74" authorId="1" shapeId="0">
      <text>
        <r>
          <rPr>
            <sz val="9"/>
            <color indexed="81"/>
            <rFont val="Tahoma"/>
            <family val="2"/>
          </rPr>
          <t>Actividad realizada totalmente y en el plazo indicado.</t>
        </r>
      </text>
    </comment>
    <comment ref="U74" authorId="1" shapeId="0">
      <text>
        <r>
          <rPr>
            <sz val="9"/>
            <color indexed="81"/>
            <rFont val="Tahoma"/>
            <family val="2"/>
          </rPr>
          <t>Seleccionar una calificación</t>
        </r>
      </text>
    </comment>
    <comment ref="O75" authorId="1" shapeId="0">
      <text>
        <r>
          <rPr>
            <sz val="9"/>
            <color indexed="81"/>
            <rFont val="Tahoma"/>
            <family val="2"/>
          </rPr>
          <t>Seleccionar una calificación</t>
        </r>
      </text>
    </comment>
    <comment ref="U75" authorId="1" shapeId="0">
      <text>
        <r>
          <rPr>
            <sz val="9"/>
            <color indexed="81"/>
            <rFont val="Tahoma"/>
            <family val="2"/>
          </rPr>
          <t>Seleccionar una calificación</t>
        </r>
      </text>
    </comment>
    <comment ref="O76" authorId="1" shapeId="0">
      <text>
        <r>
          <rPr>
            <sz val="9"/>
            <color indexed="81"/>
            <rFont val="Tahoma"/>
            <family val="2"/>
          </rPr>
          <t>Seleccionar una calificación</t>
        </r>
      </text>
    </comment>
    <comment ref="U76" authorId="1" shapeId="0">
      <text>
        <r>
          <rPr>
            <sz val="9"/>
            <color indexed="81"/>
            <rFont val="Tahoma"/>
            <family val="2"/>
          </rPr>
          <t>Seleccionar una calificación</t>
        </r>
      </text>
    </comment>
    <comment ref="O77" authorId="1" shapeId="0">
      <text>
        <r>
          <rPr>
            <sz val="9"/>
            <color indexed="81"/>
            <rFont val="Tahoma"/>
            <family val="2"/>
          </rPr>
          <t>Seleccionar una calificación</t>
        </r>
      </text>
    </comment>
    <comment ref="U77" authorId="1" shapeId="0">
      <text>
        <r>
          <rPr>
            <sz val="9"/>
            <color indexed="81"/>
            <rFont val="Tahoma"/>
            <family val="2"/>
          </rPr>
          <t>Seleccionar una calificación</t>
        </r>
      </text>
    </comment>
    <comment ref="O78" authorId="1" shapeId="0">
      <text>
        <r>
          <rPr>
            <sz val="9"/>
            <color indexed="81"/>
            <rFont val="Tahoma"/>
            <family val="2"/>
          </rPr>
          <t>Seleccionar una calificación</t>
        </r>
      </text>
    </comment>
    <comment ref="U78" authorId="1" shapeId="0">
      <text>
        <r>
          <rPr>
            <sz val="9"/>
            <color indexed="81"/>
            <rFont val="Tahoma"/>
            <family val="2"/>
          </rPr>
          <t>Seleccionar una calificación</t>
        </r>
      </text>
    </comment>
    <comment ref="O79" authorId="1" shapeId="0">
      <text>
        <r>
          <rPr>
            <sz val="9"/>
            <color indexed="81"/>
            <rFont val="Tahoma"/>
            <family val="2"/>
          </rPr>
          <t>Seleccionar una calificación</t>
        </r>
      </text>
    </comment>
    <comment ref="U79" authorId="1" shapeId="0">
      <text>
        <r>
          <rPr>
            <sz val="9"/>
            <color indexed="81"/>
            <rFont val="Tahoma"/>
            <family val="2"/>
          </rPr>
          <t>Seleccionar una calificación</t>
        </r>
      </text>
    </comment>
    <comment ref="O80" authorId="1" shapeId="0">
      <text>
        <r>
          <rPr>
            <sz val="9"/>
            <color indexed="81"/>
            <rFont val="Tahoma"/>
            <family val="2"/>
          </rPr>
          <t>Actividad iniciada y dentro de los términos.</t>
        </r>
      </text>
    </comment>
    <comment ref="U80" authorId="1" shapeId="0">
      <text>
        <r>
          <rPr>
            <sz val="9"/>
            <color indexed="81"/>
            <rFont val="Tahoma"/>
            <family val="2"/>
          </rPr>
          <t>Seleccionar una calificación</t>
        </r>
      </text>
    </comment>
    <comment ref="O81" authorId="1" shapeId="0">
      <text>
        <r>
          <rPr>
            <sz val="9"/>
            <color indexed="81"/>
            <rFont val="Tahoma"/>
            <family val="2"/>
          </rPr>
          <t>Actividad iniciada y dentro de los términos.</t>
        </r>
      </text>
    </comment>
    <comment ref="U81" authorId="1" shapeId="0">
      <text>
        <r>
          <rPr>
            <sz val="9"/>
            <color indexed="81"/>
            <rFont val="Tahoma"/>
            <family val="2"/>
          </rPr>
          <t>Seleccionar una calificación</t>
        </r>
      </text>
    </comment>
    <comment ref="O82" authorId="1" shapeId="0">
      <text>
        <r>
          <rPr>
            <sz val="9"/>
            <color indexed="81"/>
            <rFont val="Tahoma"/>
            <family val="2"/>
          </rPr>
          <t>Actividad iniciada y dentro de los términos.</t>
        </r>
      </text>
    </comment>
    <comment ref="U82" authorId="1" shapeId="0">
      <text>
        <r>
          <rPr>
            <sz val="9"/>
            <color indexed="81"/>
            <rFont val="Tahoma"/>
            <family val="2"/>
          </rPr>
          <t>Seleccionar una calificación</t>
        </r>
      </text>
    </comment>
    <comment ref="O83" authorId="1" shapeId="0">
      <text>
        <r>
          <rPr>
            <sz val="9"/>
            <color indexed="81"/>
            <rFont val="Tahoma"/>
            <family val="2"/>
          </rPr>
          <t>Seleccionar una calificación</t>
        </r>
      </text>
    </comment>
    <comment ref="U83" authorId="1" shapeId="0">
      <text>
        <r>
          <rPr>
            <sz val="9"/>
            <color indexed="81"/>
            <rFont val="Tahoma"/>
            <family val="2"/>
          </rPr>
          <t>Seleccionar una calificación</t>
        </r>
      </text>
    </comment>
    <comment ref="O84" authorId="1" shapeId="0">
      <text>
        <r>
          <rPr>
            <sz val="9"/>
            <color indexed="81"/>
            <rFont val="Tahoma"/>
            <family val="2"/>
          </rPr>
          <t>Seleccionar una calificación</t>
        </r>
      </text>
    </comment>
    <comment ref="U84" authorId="1" shapeId="0">
      <text>
        <r>
          <rPr>
            <sz val="9"/>
            <color indexed="81"/>
            <rFont val="Tahoma"/>
            <family val="2"/>
          </rPr>
          <t>Seleccionar una calificación</t>
        </r>
      </text>
    </comment>
    <comment ref="O85" authorId="1" shapeId="0">
      <text>
        <r>
          <rPr>
            <sz val="9"/>
            <color indexed="81"/>
            <rFont val="Tahoma"/>
            <family val="2"/>
          </rPr>
          <t>Seleccionar una calificación</t>
        </r>
      </text>
    </comment>
    <comment ref="U85" authorId="1" shapeId="0">
      <text>
        <r>
          <rPr>
            <sz val="9"/>
            <color indexed="81"/>
            <rFont val="Tahoma"/>
            <family val="2"/>
          </rPr>
          <t>Seleccionar una calificación</t>
        </r>
      </text>
    </comment>
    <comment ref="O86" authorId="1" shapeId="0">
      <text>
        <r>
          <rPr>
            <sz val="9"/>
            <color indexed="81"/>
            <rFont val="Tahoma"/>
            <family val="2"/>
          </rPr>
          <t>Actividad iniciada y dentro de los términos.</t>
        </r>
      </text>
    </comment>
    <comment ref="U86" authorId="1" shapeId="0">
      <text>
        <r>
          <rPr>
            <sz val="9"/>
            <color indexed="81"/>
            <rFont val="Tahoma"/>
            <family val="2"/>
          </rPr>
          <t>Seleccionar una calificación</t>
        </r>
      </text>
    </comment>
    <comment ref="O87" authorId="1" shapeId="0">
      <text>
        <r>
          <rPr>
            <sz val="9"/>
            <color indexed="81"/>
            <rFont val="Tahoma"/>
            <family val="2"/>
          </rPr>
          <t>Actividad iniciada y dentro de los términos.</t>
        </r>
      </text>
    </comment>
    <comment ref="U87" authorId="1" shapeId="0">
      <text>
        <r>
          <rPr>
            <sz val="9"/>
            <color indexed="81"/>
            <rFont val="Tahoma"/>
            <family val="2"/>
          </rPr>
          <t>Seleccionar una calificación</t>
        </r>
      </text>
    </comment>
    <comment ref="O88" authorId="1" shapeId="0">
      <text>
        <r>
          <rPr>
            <sz val="9"/>
            <color indexed="81"/>
            <rFont val="Tahoma"/>
            <family val="2"/>
          </rPr>
          <t>Seleccionar una calificación</t>
        </r>
      </text>
    </comment>
    <comment ref="U88" authorId="1" shapeId="0">
      <text>
        <r>
          <rPr>
            <sz val="9"/>
            <color indexed="81"/>
            <rFont val="Tahoma"/>
            <family val="2"/>
          </rPr>
          <t>Seleccionar una calificación</t>
        </r>
      </text>
    </comment>
    <comment ref="O89" authorId="1" shapeId="0">
      <text>
        <r>
          <rPr>
            <sz val="9"/>
            <color indexed="81"/>
            <rFont val="Tahoma"/>
            <family val="2"/>
          </rPr>
          <t>Seleccionar una calificación</t>
        </r>
      </text>
    </comment>
    <comment ref="U89" authorId="1" shapeId="0">
      <text>
        <r>
          <rPr>
            <sz val="9"/>
            <color indexed="81"/>
            <rFont val="Tahoma"/>
            <family val="2"/>
          </rPr>
          <t>Seleccionar una calificación</t>
        </r>
      </text>
    </comment>
    <comment ref="B90" authorId="0" shapeId="0">
      <text>
        <r>
          <rPr>
            <b/>
            <sz val="9"/>
            <color indexed="81"/>
            <rFont val="Tahoma"/>
            <family val="2"/>
          </rPr>
          <t>Precise los objetivos que la entidad desea lograr en la vigencia y Enuncie una a una las actividades que se realizarán  al logro de cada objetivo planteado.</t>
        </r>
      </text>
    </comment>
    <comment ref="O90" authorId="1" shapeId="0">
      <text>
        <r>
          <rPr>
            <sz val="9"/>
            <color indexed="81"/>
            <rFont val="Tahoma"/>
            <family val="2"/>
          </rPr>
          <t>Seleccionar una calificación</t>
        </r>
      </text>
    </comment>
    <comment ref="U90" authorId="1" shapeId="0">
      <text>
        <r>
          <rPr>
            <sz val="9"/>
            <color indexed="81"/>
            <rFont val="Tahoma"/>
            <family val="2"/>
          </rPr>
          <t>Seleccionar una calificación</t>
        </r>
      </text>
    </comment>
    <comment ref="O91" authorId="1" shapeId="0">
      <text>
        <r>
          <rPr>
            <sz val="9"/>
            <color indexed="81"/>
            <rFont val="Tahoma"/>
            <family val="2"/>
          </rPr>
          <t>Seleccionar una calificación</t>
        </r>
      </text>
    </comment>
    <comment ref="U91" authorId="1" shapeId="0">
      <text>
        <r>
          <rPr>
            <sz val="9"/>
            <color indexed="81"/>
            <rFont val="Tahoma"/>
            <family val="2"/>
          </rPr>
          <t>Seleccionar una calificación</t>
        </r>
      </text>
    </comment>
    <comment ref="O92" authorId="1" shapeId="0">
      <text>
        <r>
          <rPr>
            <sz val="9"/>
            <color indexed="81"/>
            <rFont val="Tahoma"/>
            <family val="2"/>
          </rPr>
          <t>Actividad realizada totalmente y en el plazo indicado.</t>
        </r>
      </text>
    </comment>
    <comment ref="U92" authorId="1" shapeId="0">
      <text>
        <r>
          <rPr>
            <sz val="9"/>
            <color indexed="81"/>
            <rFont val="Tahoma"/>
            <family val="2"/>
          </rPr>
          <t>Seleccionar una calificación</t>
        </r>
      </text>
    </comment>
    <comment ref="O93" authorId="1" shapeId="0">
      <text>
        <r>
          <rPr>
            <sz val="9"/>
            <color indexed="81"/>
            <rFont val="Tahoma"/>
            <family val="2"/>
          </rPr>
          <t>Actividad iniciada y dentro de los términos.</t>
        </r>
      </text>
    </comment>
    <comment ref="U93" authorId="1" shapeId="0">
      <text>
        <r>
          <rPr>
            <sz val="9"/>
            <color indexed="81"/>
            <rFont val="Tahoma"/>
            <family val="2"/>
          </rPr>
          <t>Seleccionar una calificación</t>
        </r>
      </text>
    </comment>
    <comment ref="O94" authorId="1" shapeId="0">
      <text>
        <r>
          <rPr>
            <sz val="9"/>
            <color indexed="81"/>
            <rFont val="Tahoma"/>
            <family val="2"/>
          </rPr>
          <t>Actividad iniciada y dentro de los términos.</t>
        </r>
      </text>
    </comment>
    <comment ref="U94" authorId="1" shapeId="0">
      <text>
        <r>
          <rPr>
            <sz val="9"/>
            <color indexed="81"/>
            <rFont val="Tahoma"/>
            <family val="2"/>
          </rPr>
          <t>Seleccionar una calificación</t>
        </r>
      </text>
    </comment>
    <comment ref="O95" authorId="1" shapeId="0">
      <text>
        <r>
          <rPr>
            <sz val="9"/>
            <color indexed="81"/>
            <rFont val="Tahoma"/>
            <family val="2"/>
          </rPr>
          <t>Actividad iniciada y dentro de los términos.</t>
        </r>
      </text>
    </comment>
    <comment ref="U95" authorId="1" shapeId="0">
      <text>
        <r>
          <rPr>
            <sz val="9"/>
            <color indexed="81"/>
            <rFont val="Tahoma"/>
            <family val="2"/>
          </rPr>
          <t>Seleccionar una calificación</t>
        </r>
      </text>
    </comment>
    <comment ref="O96" authorId="1" shapeId="0">
      <text>
        <r>
          <rPr>
            <sz val="9"/>
            <color indexed="81"/>
            <rFont val="Tahoma"/>
            <family val="2"/>
          </rPr>
          <t>Actividad iniciada y dentro de los términos.</t>
        </r>
      </text>
    </comment>
    <comment ref="U96" authorId="1" shapeId="0">
      <text>
        <r>
          <rPr>
            <sz val="9"/>
            <color indexed="81"/>
            <rFont val="Tahoma"/>
            <family val="2"/>
          </rPr>
          <t>Seleccionar una calificación</t>
        </r>
      </text>
    </comment>
    <comment ref="O97" authorId="1" shapeId="0">
      <text>
        <r>
          <rPr>
            <sz val="9"/>
            <color indexed="81"/>
            <rFont val="Tahoma"/>
            <family val="2"/>
          </rPr>
          <t>Actividad iniciada y dentro de los términos.</t>
        </r>
      </text>
    </comment>
    <comment ref="U97" authorId="1" shapeId="0">
      <text>
        <r>
          <rPr>
            <sz val="9"/>
            <color indexed="81"/>
            <rFont val="Tahoma"/>
            <family val="2"/>
          </rPr>
          <t>Seleccionar una calificación</t>
        </r>
      </text>
    </comment>
    <comment ref="O98" authorId="1" shapeId="0">
      <text>
        <r>
          <rPr>
            <sz val="9"/>
            <color indexed="81"/>
            <rFont val="Tahoma"/>
            <family val="2"/>
          </rPr>
          <t>Actividad realizada totalmente y en el plazo indicado.</t>
        </r>
      </text>
    </comment>
    <comment ref="U98" authorId="1" shapeId="0">
      <text>
        <r>
          <rPr>
            <sz val="9"/>
            <color indexed="81"/>
            <rFont val="Tahoma"/>
            <family val="2"/>
          </rPr>
          <t>Seleccionar una calificación</t>
        </r>
      </text>
    </comment>
    <comment ref="O99" authorId="1" shapeId="0">
      <text>
        <r>
          <rPr>
            <sz val="9"/>
            <color indexed="81"/>
            <rFont val="Tahoma"/>
            <family val="2"/>
          </rPr>
          <t>Actividad realizada totalmente y en el plazo indicado.</t>
        </r>
      </text>
    </comment>
    <comment ref="U99" authorId="1" shapeId="0">
      <text>
        <r>
          <rPr>
            <sz val="9"/>
            <color indexed="81"/>
            <rFont val="Tahoma"/>
            <family val="2"/>
          </rPr>
          <t>Seleccionar una calificación</t>
        </r>
      </text>
    </comment>
    <comment ref="O100" authorId="1" shapeId="0">
      <text>
        <r>
          <rPr>
            <sz val="9"/>
            <color indexed="81"/>
            <rFont val="Tahoma"/>
            <family val="2"/>
          </rPr>
          <t>Actividad iniciada y dentro de los términos.</t>
        </r>
      </text>
    </comment>
    <comment ref="U100" authorId="1" shapeId="0">
      <text>
        <r>
          <rPr>
            <sz val="9"/>
            <color indexed="81"/>
            <rFont val="Tahoma"/>
            <family val="2"/>
          </rPr>
          <t>Seleccionar una calificación</t>
        </r>
      </text>
    </comment>
    <comment ref="O101" authorId="1" shapeId="0">
      <text>
        <r>
          <rPr>
            <sz val="9"/>
            <color indexed="81"/>
            <rFont val="Tahoma"/>
            <family val="2"/>
          </rPr>
          <t>Seleccionar una calificación</t>
        </r>
      </text>
    </comment>
    <comment ref="U101" authorId="1" shapeId="0">
      <text>
        <r>
          <rPr>
            <sz val="9"/>
            <color indexed="81"/>
            <rFont val="Tahoma"/>
            <family val="2"/>
          </rPr>
          <t>Seleccionar una calificación</t>
        </r>
      </text>
    </comment>
    <comment ref="O102" authorId="1" shapeId="0">
      <text>
        <r>
          <rPr>
            <sz val="9"/>
            <color indexed="81"/>
            <rFont val="Tahoma"/>
            <family val="2"/>
          </rPr>
          <t>Seleccionar una calificación</t>
        </r>
      </text>
    </comment>
    <comment ref="U102" authorId="1" shapeId="0">
      <text>
        <r>
          <rPr>
            <sz val="9"/>
            <color indexed="81"/>
            <rFont val="Tahoma"/>
            <family val="2"/>
          </rPr>
          <t>Seleccionar una calificación</t>
        </r>
      </text>
    </comment>
    <comment ref="O103" authorId="1" shapeId="0">
      <text>
        <r>
          <rPr>
            <sz val="9"/>
            <color indexed="81"/>
            <rFont val="Tahoma"/>
            <family val="2"/>
          </rPr>
          <t>Seleccionar una calificación</t>
        </r>
      </text>
    </comment>
    <comment ref="U103" authorId="1" shapeId="0">
      <text>
        <r>
          <rPr>
            <sz val="9"/>
            <color indexed="81"/>
            <rFont val="Tahoma"/>
            <family val="2"/>
          </rPr>
          <t>Seleccionar una calificación</t>
        </r>
      </text>
    </comment>
    <comment ref="O104" authorId="1" shapeId="0">
      <text>
        <r>
          <rPr>
            <sz val="9"/>
            <color indexed="81"/>
            <rFont val="Tahoma"/>
            <family val="2"/>
          </rPr>
          <t>Actividad iniciada y dentro de los términos.</t>
        </r>
      </text>
    </comment>
    <comment ref="U104" authorId="1" shapeId="0">
      <text>
        <r>
          <rPr>
            <sz val="9"/>
            <color indexed="81"/>
            <rFont val="Tahoma"/>
            <family val="2"/>
          </rPr>
          <t>Seleccionar una calificación</t>
        </r>
      </text>
    </comment>
    <comment ref="O105" authorId="1" shapeId="0">
      <text>
        <r>
          <rPr>
            <sz val="9"/>
            <color indexed="81"/>
            <rFont val="Tahoma"/>
            <family val="2"/>
          </rPr>
          <t>Actividad realizada totalmente pero no en el plazo indicado.</t>
        </r>
      </text>
    </comment>
    <comment ref="U105" authorId="1" shapeId="0">
      <text>
        <r>
          <rPr>
            <sz val="9"/>
            <color indexed="81"/>
            <rFont val="Tahoma"/>
            <family val="2"/>
          </rPr>
          <t>Seleccionar una calificación</t>
        </r>
      </text>
    </comment>
    <comment ref="O106" authorId="1" shapeId="0">
      <text>
        <r>
          <rPr>
            <sz val="9"/>
            <color indexed="81"/>
            <rFont val="Tahoma"/>
            <family val="2"/>
          </rPr>
          <t>Actividad realizada totalmente pero no en el plazo indicado.</t>
        </r>
      </text>
    </comment>
    <comment ref="U106" authorId="1" shapeId="0">
      <text>
        <r>
          <rPr>
            <sz val="9"/>
            <color indexed="81"/>
            <rFont val="Tahoma"/>
            <family val="2"/>
          </rPr>
          <t>Seleccionar una calificación</t>
        </r>
      </text>
    </comment>
    <comment ref="O107" authorId="1" shapeId="0">
      <text>
        <r>
          <rPr>
            <sz val="9"/>
            <color indexed="81"/>
            <rFont val="Tahoma"/>
            <family val="2"/>
          </rPr>
          <t>Actividad realizada totalmente pero no en el plazo indicado.</t>
        </r>
      </text>
    </comment>
    <comment ref="U107" authorId="1" shapeId="0">
      <text>
        <r>
          <rPr>
            <sz val="9"/>
            <color indexed="81"/>
            <rFont val="Tahoma"/>
            <family val="2"/>
          </rPr>
          <t>Seleccionar una calificación</t>
        </r>
      </text>
    </comment>
    <comment ref="O108" authorId="1" shapeId="0">
      <text>
        <r>
          <rPr>
            <sz val="9"/>
            <color indexed="81"/>
            <rFont val="Tahoma"/>
            <family val="2"/>
          </rPr>
          <t>Actividad iniciada y dentro de los términos.</t>
        </r>
      </text>
    </comment>
    <comment ref="U108" authorId="1" shapeId="0">
      <text>
        <r>
          <rPr>
            <sz val="9"/>
            <color indexed="81"/>
            <rFont val="Tahoma"/>
            <family val="2"/>
          </rPr>
          <t>Seleccionar una calificación</t>
        </r>
      </text>
    </comment>
    <comment ref="O109" authorId="1" shapeId="0">
      <text>
        <r>
          <rPr>
            <sz val="9"/>
            <color indexed="81"/>
            <rFont val="Tahoma"/>
            <family val="2"/>
          </rPr>
          <t>Actividad iniciada y dentro de los términos.</t>
        </r>
      </text>
    </comment>
    <comment ref="U109" authorId="1" shapeId="0">
      <text>
        <r>
          <rPr>
            <sz val="9"/>
            <color indexed="81"/>
            <rFont val="Tahoma"/>
            <family val="2"/>
          </rPr>
          <t>Seleccionar una calificación</t>
        </r>
      </text>
    </comment>
    <comment ref="O110" authorId="1" shapeId="0">
      <text>
        <r>
          <rPr>
            <sz val="9"/>
            <color indexed="81"/>
            <rFont val="Tahoma"/>
            <family val="2"/>
          </rPr>
          <t>Actividad iniciada y dentro de los términos.</t>
        </r>
      </text>
    </comment>
    <comment ref="U110" authorId="1" shapeId="0">
      <text>
        <r>
          <rPr>
            <sz val="9"/>
            <color indexed="81"/>
            <rFont val="Tahoma"/>
            <family val="2"/>
          </rPr>
          <t>Seleccionar una calificación</t>
        </r>
      </text>
    </comment>
    <comment ref="O111" authorId="1" shapeId="0">
      <text>
        <r>
          <rPr>
            <sz val="9"/>
            <color indexed="81"/>
            <rFont val="Tahoma"/>
            <family val="2"/>
          </rPr>
          <t>Actividad iniciada y dentro de los términos.</t>
        </r>
      </text>
    </comment>
    <comment ref="U111" authorId="1" shapeId="0">
      <text>
        <r>
          <rPr>
            <sz val="9"/>
            <color indexed="81"/>
            <rFont val="Tahoma"/>
            <family val="2"/>
          </rPr>
          <t>Seleccionar una calificación</t>
        </r>
      </text>
    </comment>
    <comment ref="O112" authorId="1" shapeId="0">
      <text>
        <r>
          <rPr>
            <sz val="9"/>
            <color indexed="81"/>
            <rFont val="Tahoma"/>
            <family val="2"/>
          </rPr>
          <t>Actividad iniciada y dentro de los términos.</t>
        </r>
      </text>
    </comment>
    <comment ref="U112" authorId="1" shapeId="0">
      <text>
        <r>
          <rPr>
            <sz val="9"/>
            <color indexed="81"/>
            <rFont val="Tahoma"/>
            <family val="2"/>
          </rPr>
          <t>Seleccionar una calificación</t>
        </r>
      </text>
    </comment>
    <comment ref="O113" authorId="1" shapeId="0">
      <text>
        <r>
          <rPr>
            <sz val="9"/>
            <color indexed="81"/>
            <rFont val="Tahoma"/>
            <family val="2"/>
          </rPr>
          <t>Actividad iniciada y dentro de los términos.</t>
        </r>
      </text>
    </comment>
    <comment ref="U113" authorId="1" shapeId="0">
      <text>
        <r>
          <rPr>
            <sz val="9"/>
            <color indexed="81"/>
            <rFont val="Tahoma"/>
            <family val="2"/>
          </rPr>
          <t>Seleccionar una calificación</t>
        </r>
      </text>
    </comment>
    <comment ref="O114" authorId="1" shapeId="0">
      <text>
        <r>
          <rPr>
            <sz val="9"/>
            <color indexed="81"/>
            <rFont val="Tahoma"/>
            <family val="2"/>
          </rPr>
          <t>Seleccionar una calificación</t>
        </r>
      </text>
    </comment>
    <comment ref="U114" authorId="1" shapeId="0">
      <text>
        <r>
          <rPr>
            <sz val="9"/>
            <color indexed="81"/>
            <rFont val="Tahoma"/>
            <family val="2"/>
          </rPr>
          <t>Seleccionar una calificación</t>
        </r>
      </text>
    </comment>
    <comment ref="O115" authorId="1" shapeId="0">
      <text>
        <r>
          <rPr>
            <sz val="9"/>
            <color indexed="81"/>
            <rFont val="Tahoma"/>
            <family val="2"/>
          </rPr>
          <t>Seleccionar una calificación</t>
        </r>
      </text>
    </comment>
    <comment ref="U115" authorId="1" shapeId="0">
      <text>
        <r>
          <rPr>
            <sz val="9"/>
            <color indexed="81"/>
            <rFont val="Tahoma"/>
            <family val="2"/>
          </rPr>
          <t>Seleccionar una calificación</t>
        </r>
      </text>
    </comment>
    <comment ref="O116" authorId="1" shapeId="0">
      <text>
        <r>
          <rPr>
            <sz val="9"/>
            <color indexed="81"/>
            <rFont val="Tahoma"/>
            <family val="2"/>
          </rPr>
          <t>Seleccionar una calificación</t>
        </r>
      </text>
    </comment>
    <comment ref="U116" authorId="1" shapeId="0">
      <text>
        <r>
          <rPr>
            <sz val="9"/>
            <color indexed="81"/>
            <rFont val="Tahoma"/>
            <family val="2"/>
          </rPr>
          <t>Seleccionar una calificación</t>
        </r>
      </text>
    </comment>
    <comment ref="O117" authorId="1" shapeId="0">
      <text>
        <r>
          <rPr>
            <sz val="9"/>
            <color indexed="81"/>
            <rFont val="Tahoma"/>
            <family val="2"/>
          </rPr>
          <t>Actividad iniciada y dentro de los términos.</t>
        </r>
      </text>
    </comment>
    <comment ref="U117" authorId="1" shapeId="0">
      <text>
        <r>
          <rPr>
            <sz val="9"/>
            <color indexed="81"/>
            <rFont val="Tahoma"/>
            <family val="2"/>
          </rPr>
          <t>Seleccionar una calificación</t>
        </r>
      </text>
    </comment>
    <comment ref="O118" authorId="1" shapeId="0">
      <text>
        <r>
          <rPr>
            <sz val="9"/>
            <color indexed="81"/>
            <rFont val="Tahoma"/>
            <family val="2"/>
          </rPr>
          <t>Actividad iniciada y dentro de los términos.</t>
        </r>
      </text>
    </comment>
    <comment ref="U118" authorId="1" shapeId="0">
      <text>
        <r>
          <rPr>
            <sz val="9"/>
            <color indexed="81"/>
            <rFont val="Tahoma"/>
            <family val="2"/>
          </rPr>
          <t>Seleccionar una calificación</t>
        </r>
      </text>
    </comment>
    <comment ref="O119" authorId="1" shapeId="0">
      <text>
        <r>
          <rPr>
            <sz val="9"/>
            <color indexed="81"/>
            <rFont val="Tahoma"/>
            <family val="2"/>
          </rPr>
          <t>Actividad iniciada y dentro de los términos.</t>
        </r>
      </text>
    </comment>
    <comment ref="U119" authorId="1" shapeId="0">
      <text>
        <r>
          <rPr>
            <sz val="9"/>
            <color indexed="81"/>
            <rFont val="Tahoma"/>
            <family val="2"/>
          </rPr>
          <t>Seleccionar una calificación</t>
        </r>
      </text>
    </comment>
    <comment ref="O120" authorId="1" shapeId="0">
      <text>
        <r>
          <rPr>
            <sz val="9"/>
            <color indexed="81"/>
            <rFont val="Tahoma"/>
            <family val="2"/>
          </rPr>
          <t>Actividad iniciada y dentro de los términos.</t>
        </r>
      </text>
    </comment>
    <comment ref="U120" authorId="1" shapeId="0">
      <text>
        <r>
          <rPr>
            <sz val="9"/>
            <color indexed="81"/>
            <rFont val="Tahoma"/>
            <family val="2"/>
          </rPr>
          <t>Seleccionar una calificación</t>
        </r>
      </text>
    </comment>
    <comment ref="O121" authorId="1" shapeId="0">
      <text>
        <r>
          <rPr>
            <sz val="9"/>
            <color indexed="81"/>
            <rFont val="Tahoma"/>
            <family val="2"/>
          </rPr>
          <t>Actividad iniciada y dentro de los términos.</t>
        </r>
      </text>
    </comment>
    <comment ref="U121" authorId="1" shapeId="0">
      <text>
        <r>
          <rPr>
            <sz val="9"/>
            <color indexed="81"/>
            <rFont val="Tahoma"/>
            <family val="2"/>
          </rPr>
          <t>Seleccionar una calificación</t>
        </r>
      </text>
    </comment>
    <comment ref="O123" authorId="1" shapeId="0">
      <text>
        <r>
          <rPr>
            <sz val="9"/>
            <color indexed="81"/>
            <rFont val="Tahoma"/>
            <family val="2"/>
          </rPr>
          <t>Seleccionar una calificación</t>
        </r>
      </text>
    </comment>
    <comment ref="U123" authorId="1" shapeId="0">
      <text>
        <r>
          <rPr>
            <sz val="9"/>
            <color indexed="81"/>
            <rFont val="Tahoma"/>
            <family val="2"/>
          </rPr>
          <t>Seleccionar una calificación</t>
        </r>
      </text>
    </comment>
    <comment ref="O124" authorId="1" shapeId="0">
      <text>
        <r>
          <rPr>
            <sz val="9"/>
            <color indexed="81"/>
            <rFont val="Tahoma"/>
            <family val="2"/>
          </rPr>
          <t>Seleccionar una calificación</t>
        </r>
      </text>
    </comment>
    <comment ref="U124" authorId="1" shapeId="0">
      <text>
        <r>
          <rPr>
            <sz val="9"/>
            <color indexed="81"/>
            <rFont val="Tahoma"/>
            <family val="2"/>
          </rPr>
          <t>Seleccionar una calificación</t>
        </r>
      </text>
    </comment>
    <comment ref="B125" authorId="0" shapeId="0">
      <text>
        <r>
          <rPr>
            <b/>
            <sz val="9"/>
            <color indexed="81"/>
            <rFont val="Tahoma"/>
            <family val="2"/>
          </rPr>
          <t>Precise los objetivos que la entidad desea lograr en la vigencia y Enuncie una a una las actividades que se realizarán  al logro de cada objetivo planteado.</t>
        </r>
      </text>
    </comment>
    <comment ref="O125" authorId="1" shapeId="0">
      <text>
        <r>
          <rPr>
            <sz val="9"/>
            <color indexed="81"/>
            <rFont val="Tahoma"/>
            <family val="2"/>
          </rPr>
          <t>Seleccionar una calificación</t>
        </r>
      </text>
    </comment>
    <comment ref="U125" authorId="1" shapeId="0">
      <text>
        <r>
          <rPr>
            <sz val="9"/>
            <color indexed="81"/>
            <rFont val="Tahoma"/>
            <family val="2"/>
          </rPr>
          <t>Seleccionar una calificación</t>
        </r>
      </text>
    </comment>
    <comment ref="J126" authorId="1" shapeId="0">
      <text>
        <r>
          <rPr>
            <sz val="9"/>
            <color indexed="81"/>
            <rFont val="Tahoma"/>
            <family val="2"/>
          </rPr>
          <t>Seleccionar una calificación</t>
        </r>
      </text>
    </comment>
    <comment ref="O126" authorId="1" shapeId="0">
      <text>
        <r>
          <rPr>
            <sz val="9"/>
            <color indexed="81"/>
            <rFont val="Tahoma"/>
            <family val="2"/>
          </rPr>
          <t>Seleccionar una calificación</t>
        </r>
      </text>
    </comment>
    <comment ref="U126" authorId="1" shapeId="0">
      <text>
        <r>
          <rPr>
            <sz val="9"/>
            <color indexed="81"/>
            <rFont val="Tahoma"/>
            <family val="2"/>
          </rPr>
          <t>Seleccionar una calificación</t>
        </r>
      </text>
    </comment>
    <comment ref="AA126" authorId="1" shapeId="0">
      <text>
        <r>
          <rPr>
            <sz val="9"/>
            <color indexed="81"/>
            <rFont val="Tahoma"/>
            <family val="2"/>
          </rPr>
          <t>Seleccionar una calificación</t>
        </r>
      </text>
    </comment>
    <comment ref="O127" authorId="1" shapeId="0">
      <text>
        <r>
          <rPr>
            <sz val="9"/>
            <color indexed="81"/>
            <rFont val="Tahoma"/>
            <family val="2"/>
          </rPr>
          <t>Actividad iniciada y dentro de los términos.</t>
        </r>
      </text>
    </comment>
    <comment ref="U127" authorId="1" shapeId="0">
      <text>
        <r>
          <rPr>
            <sz val="9"/>
            <color indexed="81"/>
            <rFont val="Tahoma"/>
            <family val="2"/>
          </rPr>
          <t>Seleccionar una calificación</t>
        </r>
      </text>
    </comment>
    <comment ref="O128" authorId="1" shapeId="0">
      <text>
        <r>
          <rPr>
            <sz val="9"/>
            <color indexed="81"/>
            <rFont val="Tahoma"/>
            <family val="2"/>
          </rPr>
          <t>Actividad no realizada ni parcial, ni totalmente en el plazo indicado.</t>
        </r>
      </text>
    </comment>
    <comment ref="U128" authorId="1" shapeId="0">
      <text>
        <r>
          <rPr>
            <sz val="9"/>
            <color indexed="81"/>
            <rFont val="Tahoma"/>
            <family val="2"/>
          </rPr>
          <t>Seleccionar una calificación</t>
        </r>
      </text>
    </comment>
    <comment ref="O129" authorId="1" shapeId="0">
      <text>
        <r>
          <rPr>
            <sz val="9"/>
            <color indexed="81"/>
            <rFont val="Tahoma"/>
            <family val="2"/>
          </rPr>
          <t>Seleccionar una calificación</t>
        </r>
      </text>
    </comment>
    <comment ref="U129" authorId="1" shapeId="0">
      <text>
        <r>
          <rPr>
            <sz val="9"/>
            <color indexed="81"/>
            <rFont val="Tahoma"/>
            <family val="2"/>
          </rPr>
          <t>Seleccionar una calificación</t>
        </r>
      </text>
    </comment>
    <comment ref="O130" authorId="1" shapeId="0">
      <text>
        <r>
          <rPr>
            <sz val="9"/>
            <color indexed="81"/>
            <rFont val="Tahoma"/>
            <family val="2"/>
          </rPr>
          <t>Seleccionar una calificación</t>
        </r>
      </text>
    </comment>
    <comment ref="U130" authorId="1" shapeId="0">
      <text>
        <r>
          <rPr>
            <sz val="9"/>
            <color indexed="81"/>
            <rFont val="Tahoma"/>
            <family val="2"/>
          </rPr>
          <t>Seleccionar una calificación</t>
        </r>
      </text>
    </comment>
  </commentList>
</comments>
</file>

<file path=xl/comments7.xml><?xml version="1.0" encoding="utf-8"?>
<comments xmlns="http://schemas.openxmlformats.org/spreadsheetml/2006/main">
  <authors>
    <author>Andres Fernando Muñoz Salazar</author>
  </authors>
  <commentList>
    <comment ref="Q17" authorId="0" shapeId="0">
      <text>
        <r>
          <rPr>
            <sz val="9"/>
            <color indexed="81"/>
            <rFont val="Tahoma"/>
            <family val="2"/>
          </rPr>
          <t>Actividad no realizada y dentro de los términos.</t>
        </r>
      </text>
    </comment>
    <comment ref="Q18" authorId="0" shapeId="0">
      <text>
        <r>
          <rPr>
            <sz val="9"/>
            <color indexed="81"/>
            <rFont val="Tahoma"/>
            <family val="2"/>
          </rPr>
          <t>Actividad no realizada y dentro de los términos.</t>
        </r>
      </text>
    </comment>
    <comment ref="Q19" authorId="0" shapeId="0">
      <text>
        <r>
          <rPr>
            <sz val="9"/>
            <color indexed="81"/>
            <rFont val="Tahoma"/>
            <family val="2"/>
          </rPr>
          <t>Actividad no realizada y dentro de los términos.</t>
        </r>
      </text>
    </comment>
  </commentList>
</comments>
</file>

<file path=xl/comments8.xml><?xml version="1.0" encoding="utf-8"?>
<comments xmlns="http://schemas.openxmlformats.org/spreadsheetml/2006/main">
  <authors>
    <author>Sandra Isabel Anaya Florez</author>
  </authors>
  <commentList>
    <comment ref="S13" authorId="0" shapeId="0">
      <text>
        <r>
          <rPr>
            <b/>
            <sz val="9"/>
            <color indexed="81"/>
            <rFont val="Tahoma"/>
            <family val="2"/>
          </rPr>
          <t>Sandra Isabel Anaya Florez:</t>
        </r>
        <r>
          <rPr>
            <sz val="9"/>
            <color indexed="81"/>
            <rFont val="Tahoma"/>
            <family val="2"/>
          </rPr>
          <t xml:space="preserve">
4.1 esta actividad se realiza desde la mitigación del riesgo anterior con la actividad 4.1</t>
        </r>
      </text>
    </comment>
  </commentList>
</comments>
</file>

<file path=xl/sharedStrings.xml><?xml version="1.0" encoding="utf-8"?>
<sst xmlns="http://schemas.openxmlformats.org/spreadsheetml/2006/main" count="3635" uniqueCount="1538">
  <si>
    <t>Observaciones</t>
  </si>
  <si>
    <t>1.1</t>
  </si>
  <si>
    <t>1.2</t>
  </si>
  <si>
    <t>1.3</t>
  </si>
  <si>
    <t>2.1</t>
  </si>
  <si>
    <t>2.2</t>
  </si>
  <si>
    <t>2.3</t>
  </si>
  <si>
    <t>Seguimiento 1 OCI</t>
  </si>
  <si>
    <t>Seguimiento 2 OCI</t>
  </si>
  <si>
    <t>Seguimiento 3 OCI</t>
  </si>
  <si>
    <t>Actividades cumplidas</t>
  </si>
  <si>
    <t>Subcomponente</t>
  </si>
  <si>
    <t>Actividades programadas</t>
  </si>
  <si>
    <t>Entidad:</t>
  </si>
  <si>
    <t>INSTITUTO COLOMBIANO DE BIENESTAR FAMILIAR</t>
  </si>
  <si>
    <t>Responsable</t>
  </si>
  <si>
    <t>Oficina de Control Interno</t>
  </si>
  <si>
    <t xml:space="preserve">Socializar y visibilizar la información </t>
  </si>
  <si>
    <t>1.4</t>
  </si>
  <si>
    <t>4.3</t>
  </si>
  <si>
    <t>3.1</t>
  </si>
  <si>
    <t>3.2</t>
  </si>
  <si>
    <t>3.3</t>
  </si>
  <si>
    <t>Acciones racionalización</t>
  </si>
  <si>
    <t>Tipo racionalización</t>
  </si>
  <si>
    <t>Mejora a implementar</t>
  </si>
  <si>
    <t>Situación actual</t>
  </si>
  <si>
    <t>Estado</t>
  </si>
  <si>
    <t>Nombre</t>
  </si>
  <si>
    <t>Número</t>
  </si>
  <si>
    <t>Tipo</t>
  </si>
  <si>
    <t>PLAN DE EJECUCIÓN</t>
  </si>
  <si>
    <t>DATOS TRÁMITES A RACIONALIZAR</t>
  </si>
  <si>
    <t/>
  </si>
  <si>
    <t>BOGOTÁ</t>
  </si>
  <si>
    <t>Municipio:</t>
  </si>
  <si>
    <t>Bogotá D.C</t>
  </si>
  <si>
    <t>Departamento:</t>
  </si>
  <si>
    <t>Año vigencia:</t>
  </si>
  <si>
    <t>Inclusión Social y Reconciliación</t>
  </si>
  <si>
    <t>Sector administrativo:</t>
  </si>
  <si>
    <t>Nacional</t>
  </si>
  <si>
    <t>Orden:</t>
  </si>
  <si>
    <t>Nombre de la entidad:</t>
  </si>
  <si>
    <t>2.4</t>
  </si>
  <si>
    <t>3.4</t>
  </si>
  <si>
    <t>4.1</t>
  </si>
  <si>
    <t>4.2</t>
  </si>
  <si>
    <t>4.4</t>
  </si>
  <si>
    <t>5.1</t>
  </si>
  <si>
    <t>5.2</t>
  </si>
  <si>
    <t>1.5</t>
  </si>
  <si>
    <t>1.6</t>
  </si>
  <si>
    <t>1.7</t>
  </si>
  <si>
    <t>Actualizar el  instrumento de inventario de activos de Información del ICBF.</t>
  </si>
  <si>
    <t>Actualizar el  Esquema de publicación de información del ICBF.</t>
  </si>
  <si>
    <t>Actualizar el  Índice de Información Clasificada y Reservada del ICBF.</t>
  </si>
  <si>
    <t>6.1</t>
  </si>
  <si>
    <t>6.2</t>
  </si>
  <si>
    <t>6.3</t>
  </si>
  <si>
    <t>FORMATO  PLAN ANTICORRUPCIÓN Y DE ATENCIÓN AL CIUDADANO</t>
  </si>
  <si>
    <t>Plan Anticorrupción y de Atención al Ciudadano</t>
  </si>
  <si>
    <t>Componente 1:</t>
  </si>
  <si>
    <t>Subcomponente 1</t>
  </si>
  <si>
    <t>Subcomponente 2</t>
  </si>
  <si>
    <t>Subcomponente 3</t>
  </si>
  <si>
    <t>Subcomponente 4</t>
  </si>
  <si>
    <t>Subcomponente 5</t>
  </si>
  <si>
    <t>Objetivos y Actividades</t>
  </si>
  <si>
    <t>Meta</t>
  </si>
  <si>
    <t xml:space="preserve">Responsable </t>
  </si>
  <si>
    <t>Fecha programada</t>
  </si>
  <si>
    <t>Componente 3:</t>
  </si>
  <si>
    <t>% de avance por objetivo</t>
  </si>
  <si>
    <t>Componente 4:</t>
  </si>
  <si>
    <t>Componente 5:</t>
  </si>
  <si>
    <t>Actividades programadas hasta la fecha</t>
  </si>
  <si>
    <t>Actividades cumplidas hasta la fecha</t>
  </si>
  <si>
    <t>Subdirección de Mejoramiento Organizacional</t>
  </si>
  <si>
    <t>Política de Administración de Riesgos</t>
  </si>
  <si>
    <t>_INSTITUTO COLOMBIANO DE BIENESTAR FAMILIAR__</t>
  </si>
  <si>
    <t xml:space="preserve">Vigencia: </t>
  </si>
  <si>
    <r>
      <t>Fecha publicación:</t>
    </r>
    <r>
      <rPr>
        <u/>
        <sz val="10"/>
        <color theme="1"/>
        <rFont val="Calibri"/>
        <family val="2"/>
        <scheme val="minor"/>
      </rPr>
      <t/>
    </r>
  </si>
  <si>
    <t>3.5</t>
  </si>
  <si>
    <t>Lideres de Proceso
Subdirección de Mejoramiento Organizacional</t>
  </si>
  <si>
    <t>Elaborar informe de seguimiento a la gestión de riesgos de corrupción</t>
  </si>
  <si>
    <t>Dirección de Gestión Humana</t>
  </si>
  <si>
    <t>Información de calidad y en lenguaje comprensible</t>
  </si>
  <si>
    <t>Diálogo de doble vía con la ciudadanía y sus organizaciones</t>
  </si>
  <si>
    <t>Incentivos para motivar la cultura de la rendición y petición de cuentas</t>
  </si>
  <si>
    <t>Evaluación y retroalimentación a la gestión institucional</t>
  </si>
  <si>
    <t>Dirección de Servicios y Atención</t>
  </si>
  <si>
    <t>Estructura Administrativa y Direccionamiento Estratégico</t>
  </si>
  <si>
    <t>Talento Humano</t>
  </si>
  <si>
    <t>Normativo y procedimental</t>
  </si>
  <si>
    <t>Relacionamiento con el Ciudadano</t>
  </si>
  <si>
    <t>Dirección de Contratación</t>
  </si>
  <si>
    <t>Transparencia Activa</t>
  </si>
  <si>
    <t>Transparencia Pasiva</t>
  </si>
  <si>
    <t>Oficina Asesora de Comunicaciones</t>
  </si>
  <si>
    <t>Dirección Servicios y atención y Oficina Asesora Jurídica</t>
  </si>
  <si>
    <t>Dirección Administrativa- Gestión Documental</t>
  </si>
  <si>
    <t>Instrumentos de Gestión de la Información</t>
  </si>
  <si>
    <t>Criterio diferencial de accesibilidad</t>
  </si>
  <si>
    <t>Monitoreo del Acceso a la Información Pública</t>
  </si>
  <si>
    <t>Subcomponente 6</t>
  </si>
  <si>
    <t>Código de Ética y Código de Buen gobierno</t>
  </si>
  <si>
    <t>ACCIONES DE RACIONALIZACIÓN A DESARROLLAR</t>
  </si>
  <si>
    <t>Fecha
final
racionalización</t>
  </si>
  <si>
    <t>I. Fase de alistamiento</t>
  </si>
  <si>
    <t>3.6</t>
  </si>
  <si>
    <t>(1) Inventario de activos de información actualizado.</t>
  </si>
  <si>
    <t>(1) Índice de Información clasificada y reservada actualizado.</t>
  </si>
  <si>
    <t>Promover videos institucionales en lenguaje de señas</t>
  </si>
  <si>
    <t>Seguimiento al indicador de oportunidad en la gestión de peticiones</t>
  </si>
  <si>
    <t>Construcción de la Matriz de Riesgos de Corrupción</t>
  </si>
  <si>
    <t>Consulta y Divulgación</t>
  </si>
  <si>
    <t>Monitoreo y revisión</t>
  </si>
  <si>
    <t>Seguimiento</t>
  </si>
  <si>
    <t>Sin Avance</t>
  </si>
  <si>
    <t>No Cumplida</t>
  </si>
  <si>
    <t>En Avance</t>
  </si>
  <si>
    <t>Cumplida (DT)</t>
  </si>
  <si>
    <t>Cumplida (FT)</t>
  </si>
  <si>
    <t>% de avance</t>
  </si>
  <si>
    <t>Responsable del Seguimiento</t>
  </si>
  <si>
    <t>Verde</t>
  </si>
  <si>
    <t>Amarillo</t>
  </si>
  <si>
    <t>Gris</t>
  </si>
  <si>
    <t>Rojo</t>
  </si>
  <si>
    <t xml:space="preserve">             Fecha seguimiento:</t>
  </si>
  <si>
    <t>Vencida</t>
  </si>
  <si>
    <t>Naranja</t>
  </si>
  <si>
    <t>Actividad realizada totalmente y en el plazo indicado.</t>
  </si>
  <si>
    <t>Actividad realizada totalmente pero no en el plazo indicado.</t>
  </si>
  <si>
    <t>Actividad no realizada ni parcial, ni totalmente en el plazo indicado.</t>
  </si>
  <si>
    <t>Actividad no realizada a 31 de Diciembre.</t>
  </si>
  <si>
    <t>Actividad iniciada y dentro de los términos.</t>
  </si>
  <si>
    <t>Actividad no realizada y dentro de los términos.</t>
  </si>
  <si>
    <t>Seguimiento Plan Anticorrupción</t>
  </si>
  <si>
    <t>Vigencia</t>
  </si>
  <si>
    <t>Inscrito</t>
  </si>
  <si>
    <t>Único</t>
  </si>
  <si>
    <t>Fase de alistamiento</t>
  </si>
  <si>
    <t>Direccionamiento Estratégico</t>
  </si>
  <si>
    <t>Promoción y Prevención</t>
  </si>
  <si>
    <t>Protección</t>
  </si>
  <si>
    <t>Relación con el Ciudadano</t>
  </si>
  <si>
    <t>Adquisición de Bienes y Servicios</t>
  </si>
  <si>
    <t>Gestión de Talento Humano</t>
  </si>
  <si>
    <t>Servicios Administrativos</t>
  </si>
  <si>
    <t>Monitoreo y Seguimiento a la Gestión</t>
  </si>
  <si>
    <t>Inspección, Vigilancia y Control</t>
  </si>
  <si>
    <t>Evaluación Independiente</t>
  </si>
  <si>
    <t>1.Ausencias y/o fallas de control, registro y verificación de información por parte del área técnica y la Dirección de Contratación en la elaboración de documentación previa.
2.Desconocimiento de la normatividad en materia de adquisición de bienes y servicios.
3. Ausencia y/o deficientes procedimientos para la adquisición de bienes y servicios.
4. Falta de divulgación y socialización de los procedimientos para la adquisición de bienes y servicios.
5. Manipulación de información y documentación del proceso por parte de servidores y colaboradores con intereses particulares.
6.Extralimitación de funciones por parte de servidores públicos y/o colaboradores en la ausencia y/o toma de decisiones.
7.Existencia de tráfico de influencias.</t>
  </si>
  <si>
    <t>Intereses personales.
Intereses políticos.
No aplicación de las medidas de seguridad establecidas.
Vulnerabilidad Informática.</t>
  </si>
  <si>
    <t>Conflicto de intereses</t>
  </si>
  <si>
    <t>Componente 6:</t>
  </si>
  <si>
    <t>Marcela López</t>
  </si>
  <si>
    <t>Blanco</t>
  </si>
  <si>
    <t>Actividad con inicio posterior a la fecha de corte.</t>
  </si>
  <si>
    <t>N/A</t>
  </si>
  <si>
    <t>SEGUIMIENTO 31 DE DICIEMBRE DE 2018
(Oficina de Control Interno)</t>
  </si>
  <si>
    <t>Dirección Financiera</t>
  </si>
  <si>
    <t xml:space="preserve">Recursos para logística garantizados </t>
  </si>
  <si>
    <t xml:space="preserve">Subdirección de  Monitoreo y Evaluación </t>
  </si>
  <si>
    <t>Desarrollar y promover el curso del Proceso de Relacionamiento con el Ciudadano entre los colaboradores de servicios y atención, en el Aula Virtual</t>
  </si>
  <si>
    <t xml:space="preserve">Dirección de Servicios y Atención </t>
  </si>
  <si>
    <t xml:space="preserve">Promover la oferta de Servicios del Instituto, dirigida a comunidades étnicas en lenguas nativas o dialectos oficiales </t>
  </si>
  <si>
    <t xml:space="preserve">Documento de Caracterización </t>
  </si>
  <si>
    <t xml:space="preserve"> Acciones de Mejora formuladas en ISOLUCION</t>
  </si>
  <si>
    <t>Información institucional y de funcionarios actualizada en el Portal Web de la Entidad.</t>
  </si>
  <si>
    <t>Planes de Mejoramiento de auditorias de los Órganos  de control actualizados en el Portal Web de la Entidad.</t>
  </si>
  <si>
    <t xml:space="preserve"> Tablas de Retención documental aplicadas y socializadas </t>
  </si>
  <si>
    <t>Elaborar Tablas de Valoración Documental - TVD.</t>
  </si>
  <si>
    <t>Tablas de Valoración Documental - TVD definidas</t>
  </si>
  <si>
    <t>(5)Videos institucionales en lenguaje de señas promovido</t>
  </si>
  <si>
    <t>POSIBLE</t>
  </si>
  <si>
    <t>X</t>
  </si>
  <si>
    <t>EI4</t>
  </si>
  <si>
    <t>BAJA 10</t>
  </si>
  <si>
    <t>MODERADO</t>
  </si>
  <si>
    <t>Corrupción</t>
  </si>
  <si>
    <t xml:space="preserve">Incumplimiento del principio de confidencialidad en el ejercicio auditor. 
Pérdida de imagen institucional.
Pérdida de confianza y credibilidad en el proceso auditor. </t>
  </si>
  <si>
    <t>Previamente o posterior a una auditoria los auditores pueden entregar información confidencial relacionada con el proceso de auditoría afectando positiva o negativamente el resultado del mismo.</t>
  </si>
  <si>
    <t>EI3+</t>
  </si>
  <si>
    <t>Revelación o entrega de información confidencial</t>
  </si>
  <si>
    <t>MODERADA 20</t>
  </si>
  <si>
    <t>MAYOR</t>
  </si>
  <si>
    <t>IMPROBABLE</t>
  </si>
  <si>
    <t xml:space="preserve">El auditor puede llegar a perder independencia y objetividad frente a un auditado con quien haya mantenido una relación laboral, vinculo personal o afinidad sobre el proceso a auditar, que afecte positiva o negativamente el resultado de la auditoria. </t>
  </si>
  <si>
    <t>EI2+</t>
  </si>
  <si>
    <t xml:space="preserve">PROBABLE </t>
  </si>
  <si>
    <t>EI1</t>
  </si>
  <si>
    <t>Moderado</t>
  </si>
  <si>
    <t>Probable</t>
  </si>
  <si>
    <t>IV2+</t>
  </si>
  <si>
    <t>Mayor</t>
  </si>
  <si>
    <t>Posible</t>
  </si>
  <si>
    <t>IV1</t>
  </si>
  <si>
    <t>ALTA 30</t>
  </si>
  <si>
    <t>Incumplimientos legales.
Pérdida de Credibilidad.
Pérdida de Imagen  y reputación.
Sanciones a nivel personal e institucional.
Falta de transparencia de la Gestión Institucional.</t>
  </si>
  <si>
    <t>Al realizar el  monitoreo y evaluación de la gestión  es posible que se utilice o manipule indebidamente la información de  los resultados de las mediciones para beneficio propio de los funcionarios del proceso o terceros.</t>
  </si>
  <si>
    <t>MS2+</t>
  </si>
  <si>
    <t>FUERTE</t>
  </si>
  <si>
    <t>Menor</t>
  </si>
  <si>
    <t>MS1</t>
  </si>
  <si>
    <t>GF8</t>
  </si>
  <si>
    <t>GF7</t>
  </si>
  <si>
    <t>GF6</t>
  </si>
  <si>
    <t>GF2</t>
  </si>
  <si>
    <t>Gestión Financiera</t>
  </si>
  <si>
    <t>SA4</t>
  </si>
  <si>
    <t>CATASTROFICO</t>
  </si>
  <si>
    <t>SA3</t>
  </si>
  <si>
    <t>SA2</t>
  </si>
  <si>
    <t>CASI SEGURO</t>
  </si>
  <si>
    <t>SA1+</t>
  </si>
  <si>
    <t>GJ3</t>
  </si>
  <si>
    <t>GJ2</t>
  </si>
  <si>
    <t>GJ1</t>
  </si>
  <si>
    <t>Gestión Jurídica</t>
  </si>
  <si>
    <t>TH11</t>
  </si>
  <si>
    <t>TH10</t>
  </si>
  <si>
    <t>ALTA 40</t>
  </si>
  <si>
    <t>Impunidad:  Promover, inducir y/o provocar actuaciones administrativas atendiendo intereses personales o de un tercero.</t>
  </si>
  <si>
    <t xml:space="preserve">
La acción u omisión de un colaborador en desarrollo del proceso disciplinario  para favorecer o desfavorecer a los sujetos procesales.
La posible dilación de las actuaciones dentro del proceso disciplinario por parte de quienes puedan intervenir en el mismo.
Debilidades en seguimiento y control del estado actual de las actuaciones</t>
  </si>
  <si>
    <t>TH8</t>
  </si>
  <si>
    <t>TH7</t>
  </si>
  <si>
    <t>TH5</t>
  </si>
  <si>
    <t>TH3</t>
  </si>
  <si>
    <t>TH2</t>
  </si>
  <si>
    <t>TH1</t>
  </si>
  <si>
    <t>AB6+</t>
  </si>
  <si>
    <t>Manual de Contratación
Elaboración de estudios previos y estudios de sector y costos
Controles de legalidad de los procesos de adquisición de bienes y servicios
Comité de Contratación Nivel Nacional
Comité de Contratación Nivel Regional
Seguimiento al Plan Anual de Adquisiciones</t>
  </si>
  <si>
    <t>Procesos de adquisición de bienes y servicios desarrollados en favor propio o de un tercero en particular, en cualquier modalidad de selección y contratación.</t>
  </si>
  <si>
    <t>AB5+</t>
  </si>
  <si>
    <t>AB4</t>
  </si>
  <si>
    <t>AB3</t>
  </si>
  <si>
    <t>AB2</t>
  </si>
  <si>
    <t>AB1</t>
  </si>
  <si>
    <t>RC5</t>
  </si>
  <si>
    <t>RC4</t>
  </si>
  <si>
    <t>RC3</t>
  </si>
  <si>
    <t>RC2</t>
  </si>
  <si>
    <t>BAJA 5</t>
  </si>
  <si>
    <t>Perdida de imagen,  reputación y credibilidad
Incumplimiento de requisitos legales.
Sanciones legales y disciplinarias</t>
  </si>
  <si>
    <t>Mal manejo de la información por parte de los colaboradores del ICBF</t>
  </si>
  <si>
    <t>RC1+</t>
  </si>
  <si>
    <t>Uso indebido de la información reservada y clasificada.</t>
  </si>
  <si>
    <t>PP15</t>
  </si>
  <si>
    <t>PP14</t>
  </si>
  <si>
    <t>PP13</t>
  </si>
  <si>
    <t>PP12</t>
  </si>
  <si>
    <t>PP9</t>
  </si>
  <si>
    <t>PP7</t>
  </si>
  <si>
    <t>PP6+</t>
  </si>
  <si>
    <t>PP5</t>
  </si>
  <si>
    <t>PP4</t>
  </si>
  <si>
    <t>PP3</t>
  </si>
  <si>
    <t>RARA VEZ</t>
  </si>
  <si>
    <t>PR7</t>
  </si>
  <si>
    <t xml:space="preserve">
Excluir en los comités de adopciones familias ya aprobadas para adopción, favoreciendo a otras, sin tener en cuenta los criterios de selección para la posible asignación de un niño, niña y adolescente.</t>
  </si>
  <si>
    <t>Omisión de solicitudes de adopción aprobadas
ADOPCIONES</t>
  </si>
  <si>
    <t xml:space="preserve">.-Falta de ética profesional
-Intereses personales
-Presión jerárquica
-Trafico de Influencias
-cohecho
- Deficiencia o ausencia en el registro de información en la herramienta tecnológica
</t>
  </si>
  <si>
    <t>Aprobar la solicitud de una familia residente en Colombia o en el extranjero sin el cumplimiento de los requisitos establecidos en la ley y el lineamiento técnico administrativo del programa de adopciones.</t>
  </si>
  <si>
    <t>PR5+</t>
  </si>
  <si>
    <t>Aprobación de solicitudes de adopción sin el cumplimiento de requisitos
ADOPCIONES</t>
  </si>
  <si>
    <t>.-Falta de ética profesional
-Intereses personales
-Presión jerárquica
-Trafico de Influencias
-Desconocimiento del proceso, actividad o procedimiento
-Fallas en el proceso de preparación, evaluación y selección de las familias adoptantes.</t>
  </si>
  <si>
    <t>Improbable</t>
  </si>
  <si>
    <t>PR4</t>
  </si>
  <si>
    <t>PR3</t>
  </si>
  <si>
    <t>Incumplimientos legales 
Pérdida de Credibilidad 
Sanciones legales 
Vulneración de derechos de los niños, niñas y adolescentes</t>
  </si>
  <si>
    <t>La  Defensoría de Familia adopta decisiones que no responde a la realidad probatoria y fáctica.</t>
  </si>
  <si>
    <t xml:space="preserve">Amenazas contra su vida o su familia
Incumplimiento de la normatividad legal vigente
Intereses personales
Falta de apropiación en los Defensores de Familia   de  los procesos de  formación  que se realizan a los profesionales.
Inasistencia de los Servidores Públicos a las actividades de asistencia técnica. </t>
  </si>
  <si>
    <t>MI5</t>
  </si>
  <si>
    <t>MI4</t>
  </si>
  <si>
    <t>MI3</t>
  </si>
  <si>
    <t>MI2</t>
  </si>
  <si>
    <t>MI1</t>
  </si>
  <si>
    <t>Mejora e Innovación</t>
  </si>
  <si>
    <t>GT3</t>
  </si>
  <si>
    <t>GT2</t>
  </si>
  <si>
    <t>Gestión de Tecnología e Información</t>
  </si>
  <si>
    <t>CE2</t>
  </si>
  <si>
    <t>CE1</t>
  </si>
  <si>
    <t>Comunicación Estratégica</t>
  </si>
  <si>
    <t>CA4</t>
  </si>
  <si>
    <t>CA3</t>
  </si>
  <si>
    <t>CA2</t>
  </si>
  <si>
    <t>CA1</t>
  </si>
  <si>
    <t>DE3+</t>
  </si>
  <si>
    <t>Uso Inadecuado de la autoridad</t>
  </si>
  <si>
    <t>DE2</t>
  </si>
  <si>
    <t>DE1</t>
  </si>
  <si>
    <t>Orientar a la entidad  en la  definición, formulación y evaluación de políticas, planes, programas, lineamientos,  y proyectos para lograr el cumplimiento de la misión institucional y responsabilidades asignadas al Instituto.</t>
  </si>
  <si>
    <t>REGISTRO O EVIDENCIA</t>
  </si>
  <si>
    <t>RESPONSABLE</t>
  </si>
  <si>
    <t>FECHA TERMINACIÓN</t>
  </si>
  <si>
    <t>FECHA INICIO</t>
  </si>
  <si>
    <t>ACCIONES</t>
  </si>
  <si>
    <t>NUEVOS CONTROLES POR IMPLEMENTAR</t>
  </si>
  <si>
    <t>RIESGO RESIDUAL</t>
  </si>
  <si>
    <t>SOLIDEZ DE LOS CONTROLES</t>
  </si>
  <si>
    <t>RIESGO INHERENTE</t>
  </si>
  <si>
    <t>IMPACTO</t>
  </si>
  <si>
    <t>PROBABILIDAD</t>
  </si>
  <si>
    <t>Centro Zonal</t>
  </si>
  <si>
    <t>Regional</t>
  </si>
  <si>
    <t>Sede Nacional</t>
  </si>
  <si>
    <t>APLICA EN EL NIVEL</t>
  </si>
  <si>
    <t>TIPO DE RIESGO</t>
  </si>
  <si>
    <t>CONSECUENCIA</t>
  </si>
  <si>
    <t>DESCRIPCIÓN</t>
  </si>
  <si>
    <t>CÓDIGO</t>
  </si>
  <si>
    <t>RIESGO</t>
  </si>
  <si>
    <t>CAUSA</t>
  </si>
  <si>
    <t>OBJETIVO</t>
  </si>
  <si>
    <t>PROCESO</t>
  </si>
  <si>
    <t>4. PLAN DE TRATAMIENTO</t>
  </si>
  <si>
    <t>3. EVALUACIÓN DE CONTROLES</t>
  </si>
  <si>
    <t>2. ANÁLISIS DEL RIESGO</t>
  </si>
  <si>
    <t>1. IDENTIFICACIÓN DEL RIESGO</t>
  </si>
  <si>
    <t>EI</t>
  </si>
  <si>
    <t>IV</t>
  </si>
  <si>
    <t>MS</t>
  </si>
  <si>
    <t>GF</t>
  </si>
  <si>
    <t>SA</t>
  </si>
  <si>
    <t>GJ</t>
  </si>
  <si>
    <t>TH</t>
  </si>
  <si>
    <t>Gestión del Talento Humano</t>
  </si>
  <si>
    <t>AB</t>
  </si>
  <si>
    <t>RC</t>
  </si>
  <si>
    <t>PP</t>
  </si>
  <si>
    <t>PR</t>
  </si>
  <si>
    <t>MI</t>
  </si>
  <si>
    <t>Extremo</t>
  </si>
  <si>
    <t>GT</t>
  </si>
  <si>
    <t>Alto</t>
  </si>
  <si>
    <t>CE</t>
  </si>
  <si>
    <t>CA</t>
  </si>
  <si>
    <t>Coordinación y Articulación del SNBF</t>
  </si>
  <si>
    <t>Bajo</t>
  </si>
  <si>
    <t>DE</t>
  </si>
  <si>
    <t>Procesos 2018</t>
  </si>
  <si>
    <t>Catastrófico</t>
  </si>
  <si>
    <t>Impacto</t>
  </si>
  <si>
    <t>PROBABLE</t>
  </si>
  <si>
    <t>MAPA DE CALOR - RIESGOS RESIDUAL ICBF 2018</t>
  </si>
  <si>
    <t>Probabilidad</t>
  </si>
  <si>
    <t>MAPA DE CALOR - RIESGOS INHERENTES ICBF 2018</t>
  </si>
  <si>
    <t>MAPAS DE CALOR DE GESTIÓN DE RIESGOS DE LA VIGENCIA 2018 DEL ICBF</t>
  </si>
  <si>
    <t>Extrema</t>
  </si>
  <si>
    <t>Alta</t>
  </si>
  <si>
    <t>Moderada</t>
  </si>
  <si>
    <t>Baja</t>
  </si>
  <si>
    <t>%</t>
  </si>
  <si>
    <t>Cantidad</t>
  </si>
  <si>
    <t>PR5+ PR6+ EI2+</t>
  </si>
  <si>
    <t>D3+ RC1+</t>
  </si>
  <si>
    <t>Rara Vez</t>
  </si>
  <si>
    <t>PR5+ PR6+</t>
  </si>
  <si>
    <t>AB5+ TH9+</t>
  </si>
  <si>
    <t>MS2+ EI3+</t>
  </si>
  <si>
    <t>D3+</t>
  </si>
  <si>
    <t>PR2+ AB6+</t>
  </si>
  <si>
    <t>RC1+ EI3+</t>
  </si>
  <si>
    <t>SA1+ IV2+</t>
  </si>
  <si>
    <t>PR2+ AB5+ AB6+ TH9+</t>
  </si>
  <si>
    <t>Casi Seguro</t>
  </si>
  <si>
    <t>MAPA DE RIESGOS DE CORRUPCIÓN - RIESGO RESIDUAL</t>
  </si>
  <si>
    <t>MAPA DE RIESGOS DE CORRUPCIÓN - RIESGO INHERENTE</t>
  </si>
  <si>
    <t>OBSERVACIONES OCI PRIMER CUATRIMESTRE</t>
  </si>
  <si>
    <t>Dirección  de Planeación y Control de Gestión</t>
  </si>
  <si>
    <t>Generar boletín  de  análisis de PQRS</t>
  </si>
  <si>
    <t xml:space="preserve">Publicar boletín con análisis de PQRS </t>
  </si>
  <si>
    <t>Insignificante</t>
  </si>
  <si>
    <t>6.4</t>
  </si>
  <si>
    <t>Sensibilización y capacitación a los aliados clave como multiplicadores y promotores de las prácticas de ética e integridad en la entidad.</t>
  </si>
  <si>
    <t xml:space="preserve">Videoconferencia a los referentes de Bienestar Social </t>
  </si>
  <si>
    <t>OBSERVACIONES OCI SEGUNDO CUATRIMESTRE</t>
  </si>
  <si>
    <t>Participación Ciudadana
Objetivo: Promover la transparencia, la lucha anticorrupción y el acceso a la información pública, como una forma de “hacer”, que debe permear toda la estructura organizacional de la entidad, es un asunto de generar cultura organizacional que requiere de un apoyo decidido del nivel directivo, el diseño y la  aplicación de estrategias de comunicación, el empoderamiento de todos los colaboradores y el acompañamiento de la ciudadanía.</t>
  </si>
  <si>
    <t>Uso indebido de los alimentos de alto valor nutricional.
NUTRICIÓN</t>
  </si>
  <si>
    <t xml:space="preserve">1. Fortalecimiento a la Supervisión e Interventoría a la entrega de Alimentos de Alto Valor Nutricional a través de Asistencia Técnica y el servicio de Interventoría. </t>
  </si>
  <si>
    <t>OBSERVACIONES OCI TERCER CUATRIMESTRE</t>
  </si>
  <si>
    <t>A1.1.PL1.DE</t>
  </si>
  <si>
    <t>VERSIÓN 1</t>
  </si>
  <si>
    <t>Pag 1 de 1</t>
  </si>
  <si>
    <t>Clasificación de la Información:
Pública</t>
  </si>
  <si>
    <t>5. MONITOREO Y REPORTE MENSUAL RIESGOS DE CORRUPCIÓN</t>
  </si>
  <si>
    <t>CONTROLES EXISTENTES</t>
  </si>
  <si>
    <t>ENE</t>
  </si>
  <si>
    <t>FEB</t>
  </si>
  <si>
    <t>MAR</t>
  </si>
  <si>
    <t>ABR</t>
  </si>
  <si>
    <t>MAY</t>
  </si>
  <si>
    <t>JUN</t>
  </si>
  <si>
    <t>JUL</t>
  </si>
  <si>
    <t>AGO</t>
  </si>
  <si>
    <t>SEP</t>
  </si>
  <si>
    <t>OCT</t>
  </si>
  <si>
    <t>NOV</t>
  </si>
  <si>
    <t>DIC</t>
  </si>
  <si>
    <t>El abuso del poder público para beneficio personal y/o privado, o  la influencia que pueden emplear los directivos con cierto nivel jerárquico en la Sede de la Dirección General, los Directores Regionales o los Coordinadores de Centros Zonales para lograr beneficios propios o a terceros.</t>
  </si>
  <si>
    <t>Seguimiento al Componente 1 del PAAC.</t>
  </si>
  <si>
    <t xml:space="preserve">1. Fortalecer el seguimiento a los componentes del PAAC
2. Definir e implementar acciones encaminadas a fortalecer los temas de transparencia en los tres niveles de la organización.
</t>
  </si>
  <si>
    <t>Sede Nacional
1. 14/01/2019
2. 14/01/2019
Regional
2. 05/04/2019
Centro Zonal
2. 05/04/2019</t>
  </si>
  <si>
    <t>Sede Nacional
1. 15/12/2019
2. 31/08/2019
Regional
1. 15/12/2019
Centro Zonal
1. 15/12/2019</t>
  </si>
  <si>
    <t>Sede nacional :
1.Dirección de Planeación y Control de Gestión
Regional:
1. Director Regional
Centro Zonal
1.  Coordinador de Centro Zonal</t>
  </si>
  <si>
    <t>Sede nacional :
1. Evidencia PAAC
2. Actas de reunión
Regional:
1. Actas de Reunión
Centro Zonal
1. Actas de Reunión</t>
  </si>
  <si>
    <t>Liderar el diseño, actualización y desarrollo de planes, programas, proyectos y modalidades, asegurando actuaciones oportunas y con calidad, que restablezcan los derechos de los niños, niñas, adolescentes y jóvenes en situación de inobservancia, amenaza, vulneración o en conflicto con la ley.</t>
  </si>
  <si>
    <t xml:space="preserve">Decisiones no correspondientes al acervo probatorio
RESTABLECIMIENTO DE DERECHOS 
Coordinación de Autoridades Administrativas  </t>
  </si>
  <si>
    <t>PR1+</t>
  </si>
  <si>
    <t>• Fortalecimiento al grupo de Defensorías de Familia en el proceso Administrativo de Restablecimiento de Derechos y temáticas afines mediante capacitaciones  y sensibilizaciones.
• Comité Consultivo de Restablecimiento de Derechos
• Constatar el cumplimiento del debido proceso en los Procesos Administrativos de Restablecimiento de Derechos, previamente a que se lleve a cabo la audiencia de pruebas y fallo
• Lineamientos Técnico Administrativos</t>
  </si>
  <si>
    <t>Centro Zonal
Sede Nacional
Generar procesos de acompañamiento y asesoría a las Regionales del ICBF para  la cualificación de las actuaciones administrativas y  fallos que emiten los Defensores de Familia para definir la situación jurídica de los niños, niñas y adolescentes con sustento factico y probatorio.</t>
  </si>
  <si>
    <t>Centro zonal
Sede Nacional
1. Construir el cronograma de Asistencia Técnica a los Defensores de Familia y equipos técnicos interdisciplinarios de las Regionales para su ejecución en la vigencia 2018
2.  Identificar las necesidades y temas que presenten falencias o dudas en su compresión y/o aplicación, con el objeto de incluirse en la temática de Asistencia Técnica.
3.  Brindar asistencia técnica a los Defensores de Familia y equipos técnicos interdisciplinarios cuya temática es el proceso Administrativo de Restablecimiento de Derechos, normatividad vigente, Lineamientos, Procedimientos. 
4. Realizar seguimiento mensual a los casos a través de los comités técnicos consultivos a nivel regional y zonal, con el objetivo de verificar que se surtan las actuaciones decretadas en la ley y subir actas a las NAS al grupo de Restablecimiento de Derechos.
5.Verificar semestralmente el comportamiento de los casos reportados por Control Interno disciplinario a los Defensores de Familia.</t>
  </si>
  <si>
    <t>Centro Zonal
1. 01/01/2019
2. 01/01/2019
3. 01/03/2019
4. 01/01/2019
5. 01/01/2019C</t>
  </si>
  <si>
    <t>Centro Zonal
1. 28/02/2019
2. 20/02/2019
3. 30/11/2019
4. 30/11/2019
5. 30/12/2019</t>
  </si>
  <si>
    <t>1. Coordinación de 
Centro Zonal
Autoridades Administrativas  /  Grupo de Asistencia Técnica/ Protección de las Regionales
Coordinadores de Centros Zonales
2.  Grupo de Asistencia Técnica/ Protección de las Regionales
Coordinadores de Centros Zonales
3. Coordinación de Autoridades Administrativas
4.  Grupo de Asistencia Técnica/ Protección de las Regionales
Coordinadores de Centros Zonales
5.  Coordinación de Autoridades Administrativas</t>
  </si>
  <si>
    <t>1.Cronograma
2.  Informes de necesidades y temas 
3.  Listados de asistencia 
4.  Actas
5.  Comunicación oficial emitida por Control Interno</t>
  </si>
  <si>
    <t>PR4+</t>
  </si>
  <si>
    <t>.- Amenaza de los derechos de los niños, niñas y adolescentes.
- Vulneración de los derechos de las familias adoptantes que cumplen con los requisitos.
- Pérdida de Credibilidad
- Perdida de Imagen y reputación 
- Incumplimientos legales 
- Sanciones legales</t>
  </si>
  <si>
    <t>Implementación del reporte automático “semáforo tramite de adopción” y seguimiento al proceso de preparación, evaluación y selección de familias residentes en Colombia
Comité de Adopciones con la participación de manera virtual como invitada el Enlace Regional de LA Subdirección Adopciones</t>
  </si>
  <si>
    <t>Sensibilización a los Comités de Adopciones frente a la importancia de realizar revisión permanente a las solitudes de adopción en proceso de preparación y evaluación para el cumplimiento de todos los requisitos</t>
  </si>
  <si>
    <t xml:space="preserve">Sede 
1. 01/03/2019
Regional
1. 01/03/2019
</t>
  </si>
  <si>
    <t xml:space="preserve">Sede 
1. 30/11/2019
Regional
1. 30/11/2019
</t>
  </si>
  <si>
    <t xml:space="preserve">Sede 
1. Equipo de enlaces regionales de la Subdirección de Adopciones 
Regional 
1. Comité de adopciones
</t>
  </si>
  <si>
    <t xml:space="preserve">Sede 
1. Acta de Comité de adopciones
Regional
1. Acta de Comité de adopciones
</t>
  </si>
  <si>
    <t>.- Vulneración de los derechos de las familias adoptantes 
- Pérdida de Credibilidad
- Perdida de Imagen y reputación 
- Violación al debido proceso</t>
  </si>
  <si>
    <t>Implementación de reporte automático de cruces nacionales y seguimiento a las familias residentes en Colombia y en el exterior. 
Comité de Adopciones con la participación de manera virtual como invitada el Enlace Regional de LA Subdirección Adopciones</t>
  </si>
  <si>
    <t>Sensibilización a los Comités de Adopciones frente a la importancia de llevar el control del número de familias aprobadas por rango de edad que tiene la regional</t>
  </si>
  <si>
    <t xml:space="preserve"> Sede:
1. Realizar sesión de sensibilización a los Comités de Adopciones regionales 
Regional:
1. Realizar seguimiento a los reportes de cruces nacionales</t>
  </si>
  <si>
    <t>Sede
1. Equipo de enlaces regionales de la Subdirección de Adopciones 
Regional 
1. Comité de adopciones</t>
  </si>
  <si>
    <t xml:space="preserve">Sede 
1. Acta de Comité de adopciones
Regional
1. Acta de Comité de adopciones
</t>
  </si>
  <si>
    <t>Liderar de manera articulada el diseño y desarrollo de planes, programas, proyectos y modalidades para la promoción de derechos y la prevención de vulneraciones en el marco de un enfoque integral para la población objetivo del ICBF</t>
  </si>
  <si>
    <t>El control social  por parte de la comunidad beneficiaria, no se cumple en todo el territorio nacional 
En épocas electorales  se puede utilizar la Bienestarina  con fines políticos.</t>
  </si>
  <si>
    <t>PP4+</t>
  </si>
  <si>
    <t xml:space="preserve">Potencial comercialización de los alimentos de alto valor nutricional que produce y entrega el ICBF a los puntos de entrega y/o beneficiarios.
Utilización de los alimentos a favor de terceros.
</t>
  </si>
  <si>
    <t>Inapropiado uso de los recursos
Sanciones y/o investigaciones por entes externos.
Disminución del impacto de los programas, modalidades , estrategias y acciones en  los NNA y familias
Niñas, Niñas adolescentes  con derechos vulnerados, amenazados e inobservados</t>
  </si>
  <si>
    <t>EXTREMA 80</t>
  </si>
  <si>
    <t>Mejoramiento de los esquemas de control y seguimiento a la entrega de AAVN</t>
  </si>
  <si>
    <t>1.1 Priorizar y programar visitas excepcionales a los puntos de entrega según sea el caso. (Mensual)
1. 2 Realizar seguimiento a las novedades presentadas y tomar acciones de acuerdo con el seguimiento (Mensual)
1.3 Sensibilizaciones relacionadas con el correcto uso de los AAVN (Trimestral)</t>
  </si>
  <si>
    <t>1.1  01/02/19
1.2 01/02/19
1.3 01/03/19</t>
  </si>
  <si>
    <t>1.1 15/12/19
1.2 15/12/19
1.3 15/12/19</t>
  </si>
  <si>
    <t>1.1 Plan de visitas
1.2 Matriz de seguimientos a las novedades
1.3 Actas de videoconferencias, informes, cartillas, ayudas audiovisuales.</t>
  </si>
  <si>
    <t>Acercar el ICBF a la ciudadanía, a través del acceso a la información, los servicios y el impulso a la participación ciudadana.</t>
  </si>
  <si>
    <t>Seguimiento a las denuncias de presuntos actos de corrupción asociados a el uso indebido de la información reservada y clasificada.
Revisión de peticiones negadas</t>
  </si>
  <si>
    <t>Promover la identificación de la información clasificada y reservada de la entidad entre los colaboradores de la Entidad como estrategia de mitigación del riesgo de Uso Indebido de la Información Reservada y Clasificada</t>
  </si>
  <si>
    <t xml:space="preserve">Sede Nacional
1. 01-09-19
2. 01-03-19
3. 02-01-19
</t>
  </si>
  <si>
    <t xml:space="preserve">Sede Nacional
1.  20-12-19
2.  30-06-19
3.  20-12-19
</t>
  </si>
  <si>
    <t>Sede Nacional 
Directora de Servicios y Atención</t>
  </si>
  <si>
    <t>Adquirir los Bienes y servicios que requiere la entidad para el cumplimiento de su misión institucional, con criterios de calidad, eficiencia y oportunidad bajo los parámetros de ley establecidos.</t>
  </si>
  <si>
    <t>Celebración y legalización de contratos sin el cumplimiento de requisitos.</t>
  </si>
  <si>
    <t>AB2+</t>
  </si>
  <si>
    <t>Incumplimiento de los requisitos de orden legal para la celebración de contratos y /o el inicio de su ejecución.</t>
  </si>
  <si>
    <t>Manual de Contratación
Comité de Contratación Nivel Nacional
Comité de Contratación Nivel Regional
Elaboración de estudios previos y estudios de sector y costos
Controles de legalidad de los procesos de adquisición de bienes y servicios
Canal de consultas regionales dispuesto para resolver inquietudes jurídicas.
Elaboración de estudios previos y estudios de sector y costos
Controles de legalidad de los procesos de adquisición de bienes y servicios</t>
  </si>
  <si>
    <t>1. Socialización a regionales de los procedimientos sobre  gestión contractual (etapa precontractual) .
2. Capacitación en temas precontractuales (principalmente  estudios previos, pliegos de condiciones)
3.Comité de Contratación para los procesos de selección que aplique.</t>
  </si>
  <si>
    <t>Interés indebido en procesos de selección y celebración de contratos</t>
  </si>
  <si>
    <t>1. Realizar los correspondientes estudios y validaciones de los posibles socios u operadores por parte del equipo técnico del área que reporte la necesidad contractual.
2. Articular la asistencia técnica a las mesas de trabajo en la Sede Nacional entre la DPI y las Direcciones Regionales, con el fin de desarrollar validaciones conjuntas de los operadores a contratar habilitados en el BNO.</t>
  </si>
  <si>
    <t>Interés indebido en la  supervisión de contratos</t>
  </si>
  <si>
    <t>Guía de Supervisión
Aplicación de los procedimientos para la correcta y oportuna liquidación de los contratos.</t>
  </si>
  <si>
    <t xml:space="preserve">
1. Realizar capacitaciones y socializaciones en lo que respecta a la etapa de supervisión de contratos.
2. Capacitaciones en temas relacionados con la liquidación de contratos de Primera Infancia.</t>
  </si>
  <si>
    <t>Atraer, vincular y desarrollar al mejor talento humano garantizando la aplicación de las normas que rigen a los colaboradores para lograr el cumplimiento de los objetivos institucionales.</t>
  </si>
  <si>
    <t>TH6+</t>
  </si>
  <si>
    <t>Emitir la decisión que no corresponde en derecho conforme las evidencias o  no solicitar la práctica de las pruebas conducentes y pertinentes para constatar los hechos denunciados.</t>
  </si>
  <si>
    <t>Operativo</t>
  </si>
  <si>
    <t>1.1 01-02-19
1.2 01-02-19
2.1 01-02-19
2.2. 01-02-19
3.1 01-03-19</t>
  </si>
  <si>
    <t>1.1 15/12/19
1.2 15/12/19
2.1 15/12/19
2.2 15/12/19
3.1 30-06-19</t>
  </si>
  <si>
    <t>1.1 Jefe OCID
1.2 Coordinadores de Grupo OCID
2.1 Coordinadores de Grupo OCID
2.2 Profesionales Abogados de la OCID
Coordinadora Grupo Especial de Actuación Inmediata.</t>
  </si>
  <si>
    <t>Asesorar jurídicamente los asuntos de carácter misional, estratégico y administrativo del ICBF;  mediante el análisis, el estudio normativo, constitucional y doctrinario, formulando conceptos, estrategias constitucionales, actos administrativos y realizando el cobro coactivo, ejerciendo la defensa judicial, administrativa y extrajudicial del Instituto; para garantizar el efectivo cumplimiento de la misión, los objetivos de la entidad y evitando los riesgos de desviación en la aplicación normativa.</t>
  </si>
  <si>
    <t>• Ausencia de medios para la vigilancia judicial.
• Inoportuna actuación por parte del abogado responsable del proceso.
• Inoportuna actuación de los colaboradores del ICBF que deben intervenir en el proceso.
• Insuficiencia de recursos  (Humanos, tecnológicos, físicos).
Pérdida de información.
Manipulación de información.</t>
  </si>
  <si>
    <t>Interés indebido en procesos judiciales en contra de los intereses del ICBF</t>
  </si>
  <si>
    <t>GJ7+</t>
  </si>
  <si>
    <t>• Detrimento Patrimonial del ICBF, pérdida de los recursos
•Pérdida de imagen Institucional.
•Procesos sancionatorios, disciplinarios, fiscales y penales.</t>
  </si>
  <si>
    <t>1. Actualizar los procedimientos del proceso de Gestión Jurídica.
2. Socializar los procedimientos del proceso de Gestión Jurídica.
REGIONAL
3. Socializar los procedimientos del proceso de Gestión Jurídica.</t>
  </si>
  <si>
    <t>1. 01/01/2019
2. 15/03/2019
REGIONAL
3. 15/04/2019</t>
  </si>
  <si>
    <t>1. 15/12/2019
2. 15/12/2019
REGIONAL
3. 15/12/2019</t>
  </si>
  <si>
    <t>1. Ultima versión procedimientos cargada en el SIGE.
2. Actas de asistencia, videos, fotos.
REGIONAL
3. Actas de asistencia, videos, fotos.</t>
  </si>
  <si>
    <t>Diseñar, recolectar, sistematizar y analizar los datos y la información generada por los procesos del ICBF en el desarrollo de sus actividades, con el fin de realizar seguimiento a la gestión institucional, y contribuir a la toma de decisiones basada en evidencias y a la mejora continua de la entidad.</t>
  </si>
  <si>
    <t>Fortalecer el Sistema Integral de Monitoreo y Evaluación Institucional  - SIMEI</t>
  </si>
  <si>
    <t>Actualizar y desarrollar nuevos módulos en el SIMEI para el manejo oportuno y adecuado de la información de la gestión institucional</t>
  </si>
  <si>
    <t>Subdirectora de Monitoreo y Evaluación</t>
  </si>
  <si>
    <t>FORMATO REQUERIMIENTO DE CAMBIOS INFORMÁTICOS (RFC) DE INFRAESTRUCTURA TECNOLÓGICA Y SISTEMAS DE INFORMACIÓN - F1.P4.GTI</t>
  </si>
  <si>
    <t>Los profesionales del proceso de IVC no verifican estrictamente lo definido, tanto en las normas, procedimientos, instrumentos y formatos correspondientes.
Interpretación diferente del alcance de los requisitos de los trámites por parte de los profesionales del proceso. 
Relaciones de amiguismo, negligencia, conflicto de intereses por parte de algunos  profesionales. 
No usar herramientas de trabajo (instrumentos -listas de chequeo) actualizados.</t>
  </si>
  <si>
    <t>Afectación del servicio público  del bienestar familiar por acciones de  inspección, vigilancia y control sin el rigor técnico, administrativo, financiero y legal requerido.</t>
  </si>
  <si>
    <t>Prestación de servicios a los niños, niñas y adolescentes sin las condiciones mínimas requeridas.
Medidas legales y disciplinarias en contra de la entidad contratista y de los funcionarios públicos involucrados.
Afectación de la imagen Institucional.
Posible vulneración de Derechos ante la falta de aplicación de normatividad vigente.</t>
  </si>
  <si>
    <t>1. Realizar auditorias cruzadas internas entre el grupo de auditorías y el grupo de licencias de funcionamiento.
2. Formular y desarrollar una campaña al interior de la dependencia y en las Direcciones Regionales, para promover acciones anticorrupción en el desarrollo del proceso de IVC.</t>
  </si>
  <si>
    <t xml:space="preserve">1. Programar y desarrollar dos auditorias internas cruzadas en cada vigencia, entre los procedimientos de la Oficina de Aseguramiento de la Calidad.  
2.1 Comunicar permanentemente tips sobre acciones anticorrupción.
2.2 Realizar gestión del conocimiento al interior de la dependencia con el fin de unificar criterios en la evaluación de requisitos. En caso de ser necesario se solicitará apoyo a Direcciones Misionales para ello. 
</t>
  </si>
  <si>
    <t>1. Jefe de la oficina de Aseguramiento de la Calidad
2.1 Profesional EPICO
2.2 Coordinadoras de grupos de Licencias de Funcionamiento y Auditorías.</t>
  </si>
  <si>
    <t>Actas 
Listados de asistencia
Presentaciones
registro fotográfico</t>
  </si>
  <si>
    <t>Apoyar a la Dirección en la toma de decisiones y generación de acciones orientadas al cumplimiento de objetivos, metas y obligaciones, mediante la realización de auditorías, evaluaciones, seguimientos, asesorías y la coordinación y/o atención a requerimientos externos.</t>
  </si>
  <si>
    <t xml:space="preserve">* Colaboradores de Control Interno relacionados directa o indirectamente con el proceso, o que mantienen lazos de amistad, enemistad o familiares con las personas auditadas o externas vinculadas con la prestación del servicio.
* Falta de conocimiento u omisión de las causales de inhabilidad.
* Errores en la asignación del personal auditor bien por desconocimiento u omisión de las causales de inhabilidad. </t>
  </si>
  <si>
    <t>Pérdida de confiabilidad en el resultado de la auditoría.
Manipulación del resultado de la auditoría.
No contribución a la mejora.
Pérdida imagen institucional.
Investigaciones disciplinarias.
Investigaciones penales.</t>
  </si>
  <si>
    <t>1. Socialización normatividad relacionada con conflicto de interés. 
2. Validación de la apropiación del Código de Ética del Auditor Interno</t>
  </si>
  <si>
    <t>1.1. Realizar socialización de normatividad relacionada con conflicto de interés. (una vez por semestre)
2.1. Aplicar encuesta que permita determinar el nivel de apropiación del Código de Ética del Auditor Interno por parte del equipo encargado (una vez por semestre)</t>
  </si>
  <si>
    <t>1.1. 15/01/2019
2.1  15/01/2019</t>
  </si>
  <si>
    <t>1.1. 31/12/2019
2.1. 31/12/2019</t>
  </si>
  <si>
    <t xml:space="preserve">
1.1. Coordinadores Oficina de Control Interno.
2.1. Coordinadores Oficina de Control Interno.</t>
  </si>
  <si>
    <t>1.1. Listados de asistencia a la socialización
2.1. Cuadro de resultados de la encuesta de apropiación</t>
  </si>
  <si>
    <t>Suscripción del Compromiso de Confidencialidad</t>
  </si>
  <si>
    <t xml:space="preserve">1. Socialización normatividad relacionada con reserva de la información y vulneración del principio de confidencialidad. 
2. Validación de la apropiación de la normatividad relacionada con reserva de la información y vulneración del principio de confidencialidad.  </t>
  </si>
  <si>
    <t>Divulgar y socializar la Política de riesgos aprobada por el Comité Institucional de Coordinación de Control Interno.</t>
  </si>
  <si>
    <t xml:space="preserve"> 2 socializaciones de la política de riesgos de corrupción en la sede de la dirección general y regionales. Así como su divulgación a todos los colaboradores de la entidad</t>
  </si>
  <si>
    <t xml:space="preserve">Subdirección de Mejoramiento Organizacional. </t>
  </si>
  <si>
    <t>30-03-19
30-08-19</t>
  </si>
  <si>
    <t>Consolidar la Matriz de Riesgos de Corrupción para la vigencia 2019.</t>
  </si>
  <si>
    <t xml:space="preserve">Matriz de Riesgos de Corrupción consolidada. </t>
  </si>
  <si>
    <t xml:space="preserve">Aprobar la Matriz de Riesgos de Corrupción para la vigencia 2019. </t>
  </si>
  <si>
    <t>Matriz de Riesgos de Corrupción aprobada por Comité</t>
  </si>
  <si>
    <t>Realizar mesas de trabajo con los líderes de proceso para la validación y/o actualización de los riesgos de corrupción definidos</t>
  </si>
  <si>
    <t>Actas de aprobación de las matrices de riesgos de calidad y corrupción por procesos en la sede de la Dirección General  para la vigencia 2020.</t>
  </si>
  <si>
    <t>Implementación de la herramienta tecnológica para la gestión de riesgos de corrupción para la Sede de la Dirección General</t>
  </si>
  <si>
    <t>Comité Institucional de Gestión y Desempeño / Dirección de Planeación y Control de Gestión</t>
  </si>
  <si>
    <t>3.1.</t>
  </si>
  <si>
    <t>Publicar la Matriz de Riesgos de Corrupción vigencia 2019.</t>
  </si>
  <si>
    <t>Matriz de Riesgos de Corrupción Publicada</t>
  </si>
  <si>
    <t>Publicar y divulgar la Política de Riesgos Actualizada.</t>
  </si>
  <si>
    <t>Política de Riesgos publicada y divulgada.</t>
  </si>
  <si>
    <t>Divulgar información sobre  riesgos de corrupción de la Entidad a las partes interesadas</t>
  </si>
  <si>
    <t>Piezas de Divulgación de información en la WEB y en el Boletín</t>
  </si>
  <si>
    <t>4.1.</t>
  </si>
  <si>
    <t>Realizar seguimiento y monitoreo a la gestión de riesgos de corrupción</t>
  </si>
  <si>
    <t xml:space="preserve">Reporte del seguimiento realizado. </t>
  </si>
  <si>
    <t>Realizar monitoreo a la  materialización de riesgos de corrupción y verificar de ser necesario las acciones correctivas derivadas</t>
  </si>
  <si>
    <t xml:space="preserve">Realizar monitoreo a los controles definidos en las matrices de riesgos de corrupción </t>
  </si>
  <si>
    <t>Consolidar el indicador de riesgos</t>
  </si>
  <si>
    <t>Indicador de riesgos informado a los lideres de proceso</t>
  </si>
  <si>
    <t>30-05-19
30-09-19
27-12-19</t>
  </si>
  <si>
    <t>30-05-19
30-09-19
30-01-20</t>
  </si>
  <si>
    <t>Verificar evidencias de la gestión de riesgos de corrupción</t>
  </si>
  <si>
    <t>3 Informes de seguimiento a la gestión de riesgos de corrupción</t>
  </si>
  <si>
    <t xml:space="preserve">Oficina de Control Interno </t>
  </si>
  <si>
    <t>16-01-19
15-05-19
13-09-19</t>
  </si>
  <si>
    <t>SEGUIMIENTO 31 DE AGOSTO DE 2019
(Oficina de Control Interno)</t>
  </si>
  <si>
    <t>SEGUIMIENTO 30 DE ABRILDE 2019
(Oficina de Control Interno)</t>
  </si>
  <si>
    <t>Adopción de un niño, niña o adolescente por persona, cónyuges o compañeros permanentes residentes en Colombia</t>
  </si>
  <si>
    <t>La solicitud actual del trámite se realiza presencialmente</t>
  </si>
  <si>
    <t>Tecnológica</t>
  </si>
  <si>
    <t>Automatización</t>
  </si>
  <si>
    <t>Regulación internacional de visitas.</t>
  </si>
  <si>
    <t>Análisis y diseño del trámite de Regulación internacional de visitas para su automatización parcial con el fin de que el ciudadano pueda solicitar su trámite en línea mediante el cargue de la documentación requerida por medio web</t>
  </si>
  <si>
    <t>Restitución internacional.</t>
  </si>
  <si>
    <t>Análisis y diseño del trámite de Restitución internacional, para su automatización parcial con el fin de que el ciudadano pueda solicitar su trámite en línea mediante el cargue de la documentación requerida por medio web</t>
  </si>
  <si>
    <t>Diagnosticar si los espacios de diálogo y  los canales de publicación y divulgación de información que empleó la entidad para ejecutar las actividades de rendición de cuentas en 2018, responde a las características de los ciudadanos, usuarios y grupos de interés</t>
  </si>
  <si>
    <t>Análisis de respuestas obtenidas en las preguntas # 2 y 8 de las encuestas de evaluación de las MP "2. la difusión de la Mesa publica fue:" y "8. Considera que en el desarrollo de la Mesa Publica se abrieron espacios de dialogo que facilitaron reflexiones y discusiones en torno a los temas tratados?"</t>
  </si>
  <si>
    <t>Identificar y documentar las debilidades y fortalezas de la entidad para promover la participación  en la implementación de los ejercicios de rendición de cuentas con base en fuentes externas. (FURAG_INT_EDI)</t>
  </si>
  <si>
    <t>Análisis requerido, basados en el FURAG, EDI e INT.</t>
  </si>
  <si>
    <t>Definir directrices de Mesas Publicas y Rendición Publica de Cuentas 2019.</t>
  </si>
  <si>
    <t>Directrices 2019 para Mesas Públicas y Rendición Pública de Cuentas</t>
  </si>
  <si>
    <t>Definir roles a nivel nacional, regional y zonal en el procedimiento Rendición de Cuentas y Mesas Públicas</t>
  </si>
  <si>
    <t>Procedimiento Rendición de Cuentas y Mesas Públicas con roles definidos a nivel nacional, regional y zonal.</t>
  </si>
  <si>
    <t>Ajustar los instrumentos de acuerdo a las directrices definidas</t>
  </si>
  <si>
    <t>Formatos relacionados con el Procedimiento Rendición Pública de Cuentas y Mesas Públicas ajustados</t>
  </si>
  <si>
    <t>Socializar directrices de Mesas Publicas y Rendición Publica de Cuentas 2019.</t>
  </si>
  <si>
    <t>Directrices e instrumentos socializados</t>
  </si>
  <si>
    <t>Disponer los recursos para la logística de realización o divulgación de Rendición Pública de Cuentas y Mesas Públicas.</t>
  </si>
  <si>
    <t>Definir temática de la Mesa Publica</t>
  </si>
  <si>
    <t>Temas definidos para dialogar con la comunidad en Mesas Públicas</t>
  </si>
  <si>
    <t>Actualizar y publicar el time line de mesas públicas y rendición pública de cuentas de la entidad  en la pagina WEB de la entidad.</t>
  </si>
  <si>
    <t>Calendario de eventos de mesas públicas y rendición pública de cuentas publicado en la pagina WEB de la entidad.</t>
  </si>
  <si>
    <t>Dirección de Abastecimiento</t>
  </si>
  <si>
    <t>Producir la información que se utilizara en Rendición Pública de Cuentas y Mesas Publicas de cada Regional / CZ</t>
  </si>
  <si>
    <t>Información en su medio de soporte construida para la Rendición Pública de Cuentas y Mesas Públicas en cada Regional / CZ</t>
  </si>
  <si>
    <t>Publicar en la pagina WEB la información correspondiente a cada Rendición Pública de Cuentas y Mesas Públicas.</t>
  </si>
  <si>
    <t>Documentos en pagina WEB institucional</t>
  </si>
  <si>
    <t>Convocar a las partes interesadas</t>
  </si>
  <si>
    <t>Actores involucrados convocados e invitados a participar en las Mesas Públicas y Rendición Pública de Cuentas verificable a partir de oficios, correos electrónicos e imágenes de invitaciones dispuestas en carteleras físicas.</t>
  </si>
  <si>
    <t>Realizar audiencias publicas participativas</t>
  </si>
  <si>
    <t>Mesas Públicas y Rendición Pública de Cuentas realizadas</t>
  </si>
  <si>
    <t>Fortalecer la temática Rendición de Cuentas en el Aula Virtual Estrategia de Transparencia, Participación y Buen Gobierno</t>
  </si>
  <si>
    <t>Aula virtual con información actualizada</t>
  </si>
  <si>
    <t xml:space="preserve">Estrategia de Comunicación: de transparencia verificable a partir de boletines ICBF, correos electrónicos o mensajes en redes sociales. </t>
  </si>
  <si>
    <t>Emitir directrices para uso de la información generada en las Mesas Públicas (compromisos adquiridos en el nivel zonal) para uso en la Rendición Pública de Cuentas (Nivel Regional).</t>
  </si>
  <si>
    <t>Directrices emitidas</t>
  </si>
  <si>
    <t>Realizar seguimiento a la gestión de los eventos de Rendición Pública de Cuentas y Mesas Públicas</t>
  </si>
  <si>
    <t xml:space="preserve">(4) Informe trimestral de Rendición de Cuentas y Mesas Públicas realizadas </t>
  </si>
  <si>
    <t>Realizar encuestas de evaluación del evento en cada una de las actividades de Rendición Pública de Cuentas y Mesas Públicas</t>
  </si>
  <si>
    <t>Encuestas de evaluación del evento</t>
  </si>
  <si>
    <t>Realizar seguimiento a los compromisos adquiridos con las comunidades en el desarrollo de las mesas públicas.</t>
  </si>
  <si>
    <t>Reporte indicador PA 98</t>
  </si>
  <si>
    <t xml:space="preserve">Aplicación del curso del aula virtual, logrando la certificacion del  20%  de los inscritos </t>
  </si>
  <si>
    <t>Análisis de los reportes de tiempos de espera y de atención de los Sistemas Electrónicos de Asignación de Turnos</t>
  </si>
  <si>
    <t>5 acciones de mejora registradas en ISOLUTION.</t>
  </si>
  <si>
    <t>2  Videos</t>
  </si>
  <si>
    <t>Fortalecimiento de los Canales de Atención</t>
  </si>
  <si>
    <t xml:space="preserve">Apropiar el conocimiento del personal vinculado al proceso de Relación con el Ciudadano. </t>
  </si>
  <si>
    <t>5 video conferencias y 2 valoraciones de conocimientos</t>
  </si>
  <si>
    <t>Socialización de los protocolos de atención actualizados en el 2018</t>
  </si>
  <si>
    <t>5 espacios de socialización</t>
  </si>
  <si>
    <t>Actualizar la caracterización de peticionarios ICBF</t>
  </si>
  <si>
    <t xml:space="preserve">Formular acciones de mejora con base en los resultados  obtenidos en la estrategia de medición de satisfacción 2018 </t>
  </si>
  <si>
    <t xml:space="preserve">Publicar  la información de planeación y gestión en el Portal Web de la Entidad, año 2019 </t>
  </si>
  <si>
    <t>(1) Informe de gestión publicado con histórico del informe de gestión. Del año anterior (2018)
(1) Proyectos de inversión para el 2019 publicados.
(1) Plan de acción 2019 publicado.
(1) Presupuesto en Ejercicio del ICBF
(1) Planes definidos en el Decreto 612 de 2018</t>
  </si>
  <si>
    <t xml:space="preserve">Informe de seguimiento  de contratos publicados en  SECOP I a nivel nacional </t>
  </si>
  <si>
    <t xml:space="preserve">Informe de seguimiento a la implementación Regional </t>
  </si>
  <si>
    <t>1.8</t>
  </si>
  <si>
    <t>Informe trimestral publicado en el Boletín de PQRS del ICBF.</t>
  </si>
  <si>
    <t>1.9</t>
  </si>
  <si>
    <t>Información institucional actualizada en el Portal Web de la Entidad.</t>
  </si>
  <si>
    <t xml:space="preserve">Oficina Asesora Jurídica </t>
  </si>
  <si>
    <t>Mejorar la experiencia de la sección de preguntas frecuentes del portal web de la entidad, con el fin de facilitar el acceso a la ciudadanía, a la información de mayor consulta.</t>
  </si>
  <si>
    <t>Crear enlace (Link) en la sección de transparencia del Portal Web de preguntas frecuentes con funcionalidades de búsqueda, filtro y consulta de información.</t>
  </si>
  <si>
    <t xml:space="preserve">Dirección de Servicios y Atención   </t>
  </si>
  <si>
    <t>(1) Esquema de Publicación actualizado a corte 31 de diciembre de 2019</t>
  </si>
  <si>
    <t>Dirección de Información y Tecnología</t>
  </si>
  <si>
    <t>Finalizar el acompañamiento a las regionales, con el fin de realizar la aplicación del “test de percepción de integridad” para tener una línea base que permita medir los resultados  de la implementación. Para así establecer el desarrollo de estrategias y acciones que fortalezcan y promuevan la integridad y la transparencia al interior del ICBF.</t>
  </si>
  <si>
    <t xml:space="preserve">Visualización gráfica que identifique la percepción de los colaboradores.
Plan de trabajo y cronograma de las estrategias de socialización del conjunto de valores que orienten a una conducta transparente y eficiente. </t>
  </si>
  <si>
    <t>Planes de trabajo con su respectivo cronograma donde se evidencia la planeación de la regional frente a las actividades a desarrollar sobre el código de integridad.</t>
  </si>
  <si>
    <t>Implementación y seguimiento de las actividades señaladas en el plan de trabajo de Código de Integridad por cada por regional y sede nacional.</t>
  </si>
  <si>
    <t>Elaboración de un Informe de seguimiento y un informe final en formato gráfico que evidencie el proceso realizado en el ICBF.</t>
  </si>
  <si>
    <t xml:space="preserve">Actualización del Modelo de Participación Ciudadana del ICBF </t>
  </si>
  <si>
    <t>Un (1) documento de Modelo de Participación Ciudadana actualizado</t>
  </si>
  <si>
    <t xml:space="preserve">Gestionar al interior de la entidad la construcción de la actividad propuesta por el ICBF para el IV Plan de Acción de la Alianza Gobierno Abierto. </t>
  </si>
  <si>
    <t xml:space="preserve">Una (1) actividad propuesta del ICBF remitida a la Secretaria de Transparencia de la República, cuando esta requiera a las Entidades. </t>
  </si>
  <si>
    <t xml:space="preserve">Fortalecimiento Institucional para la participación </t>
  </si>
  <si>
    <t>Monitorear la ejecución de las actividades del Plan de Participación Ciudadana 2019</t>
  </si>
  <si>
    <t>Cuatro (4) reportes  de monitoreo remitidos   través de correo electrónico.</t>
  </si>
  <si>
    <t>Maritza Liliana Beltrán Albadán
Yaneth Burgos Duitama (Acompañamiento)</t>
  </si>
  <si>
    <t>INSTITUTO COLOMBIANO DE BIENESTAR FAMILIAR__</t>
  </si>
  <si>
    <t>Informe de implementación de la herramienta tecnológica para los riesgos de corrupción de la Sede de la Dirección General</t>
  </si>
  <si>
    <t xml:space="preserve">Correos electrónicos, archivo de Excel que evidencia el monitoreo a la materialización de riesgos de corrupción. </t>
  </si>
  <si>
    <t xml:space="preserve">Correos electrónicos, archivo de Excel que evidencia el monitoreo  a los controles de los riesgos de corrupción. </t>
  </si>
  <si>
    <r>
      <t xml:space="preserve">Mapa de riesgos de corrupción
Objetivo: </t>
    </r>
    <r>
      <rPr>
        <b/>
        <i/>
        <sz val="10"/>
        <color theme="1"/>
        <rFont val="Arial"/>
        <family val="2"/>
      </rPr>
      <t>Fortalecer la cultura de la prevención del riesgo de corrupción, identificando, analizando y controlando las causas de los posibles hechos generadores de corrupción.</t>
    </r>
  </si>
  <si>
    <r>
      <t xml:space="preserve">Teniendo en cuenta la actividad programada al primer cuatrimestre se encontró que  las evidencias dan cuenta de la aprobación y  socialización de la política de riesgos de corrupción.
</t>
    </r>
    <r>
      <rPr>
        <b/>
        <sz val="10"/>
        <color theme="1"/>
        <rFont val="Arial"/>
        <family val="2"/>
      </rPr>
      <t xml:space="preserve">Evidencia:
</t>
    </r>
    <r>
      <rPr>
        <sz val="10"/>
        <color theme="1"/>
        <rFont val="Arial"/>
        <family val="2"/>
      </rPr>
      <t>1. Aprobación de la política de gestión de riesgos. Acta 01 de 2019 sesión virtual del 04 y 05 de febrero  2019 en el comité CICCI</t>
    </r>
    <r>
      <rPr>
        <b/>
        <sz val="10"/>
        <color theme="1"/>
        <rFont val="Arial"/>
        <family val="2"/>
      </rPr>
      <t xml:space="preserve">
</t>
    </r>
    <r>
      <rPr>
        <sz val="10"/>
        <color theme="1"/>
        <rFont val="Arial"/>
        <family val="2"/>
      </rPr>
      <t xml:space="preserve">2. Listado de asistencia  socialización de la política 25/01/2019, 26/01/2019 
3. Boletín Vive  ICBF N° 53-2019  4 al 10 de febrero  
4, Publicación en la Intranet https://intranet.icbf.gov.co/sistema-integrado-de-gestion
5. Presentación política de gestión del Riesgo en  power point </t>
    </r>
  </si>
  <si>
    <r>
      <t xml:space="preserve">Se evidencia aprobación  por parte del comité de Gestión y Desempeño (sesión virtual del  30/01/2019).
</t>
    </r>
    <r>
      <rPr>
        <b/>
        <sz val="10"/>
        <color theme="1"/>
        <rFont val="Arial"/>
        <family val="2"/>
      </rPr>
      <t xml:space="preserve">Evidencia:
</t>
    </r>
    <r>
      <rPr>
        <sz val="10"/>
        <color theme="1"/>
        <rFont val="Arial"/>
        <family val="2"/>
      </rPr>
      <t xml:space="preserve">- Acta de reunión de sesión virtual del 30/01/2019.
</t>
    </r>
  </si>
  <si>
    <r>
      <t xml:space="preserve">Teniendo en cuenta la actividad programada al primer cuatrimestre se encontró que  las evidencias dan cuenta de la divulgación y publicación de la política de riesgos de corrupción.
</t>
    </r>
    <r>
      <rPr>
        <b/>
        <sz val="10"/>
        <color theme="1"/>
        <rFont val="Arial"/>
        <family val="2"/>
      </rPr>
      <t xml:space="preserve">Evidencia:
</t>
    </r>
    <r>
      <rPr>
        <sz val="10"/>
        <color theme="1"/>
        <rFont val="Arial"/>
        <family val="2"/>
      </rPr>
      <t xml:space="preserve">1. Listado de asistencia  socialización de la política 25/01/2019, 26/01/2019 - videoconferencia con los épicos de los procesos y los referentes de calidad de las regionales.
2. Boletín Vive  ICBF N° 53-2019  4 al 10 de febrero  
3, Publicación en la Intranet https://intranet.icbf.gov.co/sistema-integrado-de-gestion
4. Presentación política de gestión del Riesgo en  power point </t>
    </r>
  </si>
  <si>
    <r>
      <t xml:space="preserve">Se evidencia que para la actividad monitoreo a los controles definidos en las matrices de riesgos de corrupción se realizo el respectivo monitoreo.
</t>
    </r>
    <r>
      <rPr>
        <b/>
        <sz val="10"/>
        <color theme="1"/>
        <rFont val="Arial"/>
        <family val="2"/>
      </rPr>
      <t xml:space="preserve">Evidencia: 
</t>
    </r>
    <r>
      <rPr>
        <sz val="10"/>
        <color theme="1"/>
        <rFont val="Arial"/>
        <family val="2"/>
      </rPr>
      <t xml:space="preserve">Informe  de seguimiento a la materialización de los riesgos de los procesos y los controles asociados, donde da cuenta del seguimiento a Riesgos materializados y acciones correctivas y/o servicios no conformes abiertos, Controles revisados por la SMO que no son ejecutados por sus responsables.,Controles revisados por la SMO que no cumplen la periodicidad establecida., Controles revisados por la SMO donde se visualiza que la evidencia no está completa, Controles revisados por la SMO que se recomienda revisar. Como resultado de la revsión la SMO sugiere hacer mesas de trabajo con el fin de fortalecer los controles </t>
    </r>
  </si>
  <si>
    <r>
      <t xml:space="preserve">La oficina de Control interno verificó los soportes resultados del seguimiento del resultado de la Gestión de riegos de corrupción  </t>
    </r>
    <r>
      <rPr>
        <b/>
        <sz val="10"/>
        <color theme="1"/>
        <rFont val="Arial"/>
        <family val="2"/>
      </rPr>
      <t xml:space="preserve">
Evidencia </t>
    </r>
    <r>
      <rPr>
        <sz val="10"/>
        <color theme="1"/>
        <rFont val="Arial"/>
        <family val="2"/>
      </rPr>
      <t xml:space="preserve">
Correo electronico del día 27/12/2018 de la Oficina de Control Interno informando el cronograma de  revisión al seguimineto  PAAC- Corte 31 de diciembre de 2018. </t>
    </r>
  </si>
  <si>
    <r>
      <t xml:space="preserve">Se evidencia aprobación  por parte del comité de Gestión y Desempeño (sesión virtual del  30/01/2019) adicionalmente, se evidenció la publicación de la matriz al 31 de enero de 2019.
</t>
    </r>
    <r>
      <rPr>
        <b/>
        <sz val="10"/>
        <color theme="1"/>
        <rFont val="Arial"/>
        <family val="2"/>
      </rPr>
      <t xml:space="preserve">Evidencia:
</t>
    </r>
    <r>
      <rPr>
        <sz val="10"/>
        <color theme="1"/>
        <rFont val="Arial"/>
        <family val="2"/>
      </rPr>
      <t>- Acta de reunión de sesión virtual del 30/01/2019.
- https://www.icbf.gov.co/gestion-transparencia/transparencia/planeacion/plan-anticorrupcion</t>
    </r>
  </si>
  <si>
    <r>
      <t>La oficina de Control interno realiza y publica en informe en la pagina web de la Entidad.</t>
    </r>
    <r>
      <rPr>
        <b/>
        <sz val="10"/>
        <color theme="1"/>
        <rFont val="Arial"/>
        <family val="2"/>
      </rPr>
      <t xml:space="preserve">
Evidencia </t>
    </r>
    <r>
      <rPr>
        <sz val="10"/>
        <color theme="1"/>
        <rFont val="Arial"/>
        <family val="2"/>
      </rPr>
      <t xml:space="preserve">
Correo electronico 16/01/2019 Informe Final Seguimiento PAAC Diciembre 2018.
Publicación Plan Anticorrupción III cuatrimestre de 2018 </t>
    </r>
  </si>
  <si>
    <t xml:space="preserve">Elizabeth Castillo Rincón </t>
  </si>
  <si>
    <r>
      <t xml:space="preserve">Se evidencio que la actividad  "Divulgar información sobre  riesgos de corrupción de la Entidad a las partes interesadas" se encuentra en avance y que los soportes allegados dan cuenta de su nivel de desarrollo.
</t>
    </r>
    <r>
      <rPr>
        <b/>
        <sz val="10"/>
        <color theme="1"/>
        <rFont val="Arial"/>
        <family val="2"/>
      </rPr>
      <t xml:space="preserve">
Evidencia</t>
    </r>
    <r>
      <rPr>
        <sz val="10"/>
        <color theme="1"/>
        <rFont val="Arial"/>
        <family val="2"/>
      </rPr>
      <t xml:space="preserve">:
1. Correo electrónico del 08/02/19 con Boletín # 53 el cual contiene Política de Riesgos y Riesgo de corrupción # 12 
2. Correo electrónico 30/01/2019  Boletín Vive  ICBF N° 52-2019    el cual contiene el riesgo numero 11 
3. Correo electrónico 15/02/2019. Boletín Vive ICBF N° 54 _ el cual contiene el riesgo número 13
4. Correo electrónico 11/03/2019. Boletín Vive ICBF N° 57 el cual contiene el riesgo numero 15.
5. Correo electrónico 30/04/2019 El cual contiene información monitoreo a los riesgos de corrupción </t>
    </r>
  </si>
  <si>
    <r>
      <t xml:space="preserve">Se observa avance y monitoreo a  la gestión de riesgo de corrupción para los meses de febrero y marzo de 2019. 
</t>
    </r>
    <r>
      <rPr>
        <b/>
        <sz val="10"/>
        <color theme="1"/>
        <rFont val="Arial"/>
        <family val="2"/>
      </rPr>
      <t xml:space="preserve">Evidencia </t>
    </r>
    <r>
      <rPr>
        <sz val="10"/>
        <color theme="1"/>
        <rFont val="Arial"/>
        <family val="2"/>
      </rPr>
      <t xml:space="preserve">
1. Correo electrónico del  01/03/2019 y el 02/04/2019 solicitando nivel y cargue de evidencias en el repositorio de los planes de tratamiento a corte de los meses de marzo y abril.
2. Soportes al seguimiento y monitoreo a los riesgos en corrupción en el repositorio \\icbf.gov.co\FS_DPC\SMO\MC\Gestion de Riesgos\SDG\2019\SEG_CONTROL_2019\1. DE\DE1</t>
    </r>
  </si>
  <si>
    <r>
      <t xml:space="preserve">A corte  de </t>
    </r>
    <r>
      <rPr>
        <sz val="10"/>
        <rFont val="Arial"/>
        <family val="2"/>
      </rPr>
      <t xml:space="preserve">30 de abril </t>
    </r>
    <r>
      <rPr>
        <sz val="10"/>
        <color theme="1"/>
        <rFont val="Arial"/>
        <family val="2"/>
      </rPr>
      <t xml:space="preserve">de 2019 no se presentan riesgos de corrupción materializados según soportes de monitoreo y seguimiento presentados. 
</t>
    </r>
    <r>
      <rPr>
        <b/>
        <sz val="10"/>
        <color theme="1"/>
        <rFont val="Arial"/>
        <family val="2"/>
      </rPr>
      <t xml:space="preserve">Evidencia 
</t>
    </r>
    <r>
      <rPr>
        <sz val="10"/>
        <color theme="1"/>
        <rFont val="Arial"/>
        <family val="2"/>
      </rPr>
      <t>1. Matriz de seguimiento de riesgo materializado 2019 con información de corte de seguimiento a 3</t>
    </r>
    <r>
      <rPr>
        <sz val="10"/>
        <rFont val="Arial"/>
        <family val="2"/>
      </rPr>
      <t>0 de marzo de 201</t>
    </r>
    <r>
      <rPr>
        <sz val="10"/>
        <color theme="1"/>
        <rFont val="Arial"/>
        <family val="2"/>
      </rPr>
      <t>9 donde se evidencia que no se  reporta   seguimiento al riesgo "TH6+Impunidad:  Promover, inducir y/o provocar actuaciones administrativas atendiendo intereses personales o de un tercero" del proceso de Gestión de talento humano" y no se hizo seguimiento al diseño y ejecución de los controles por no presentar controles en la matriz de riesgos.</t>
    </r>
  </si>
  <si>
    <t>Fecha
Inicio</t>
  </si>
  <si>
    <t xml:space="preserve">
Para el primer cuatrimestre del 2019 en la racionalización de este trámite no se presento ningún avance, teniendo en cuenta que las actividades programadas inician a partir del mes Agosto de 2019 .
Sin embargo, en el mes de enero se realizo el registro del plan de racionalización de trámites vigencia 2019 en el aplicativo SUIT,</t>
  </si>
  <si>
    <t xml:space="preserve">Automatización parcial del trámite con el fin de que el ciudadano pueda solicitar su tramite en línea: 1. Agendamiento en línea charla legal de adopciones. 2. Formulario solicitud de adopción en línea. </t>
  </si>
  <si>
    <t>Dirección de Protección, Dirección de Tecnología, Dirección de Servicios y Atención, Dirección de Planeación</t>
  </si>
  <si>
    <r>
      <t xml:space="preserve">Rendición de cuentas
Objetivo: </t>
    </r>
    <r>
      <rPr>
        <b/>
        <i/>
        <sz val="10"/>
        <color theme="1"/>
        <rFont val="Arial"/>
        <family val="2"/>
      </rPr>
      <t>Fortalecer la rendición de cuentas y mesas públicas como un proceso tendiente a promover un cambio cultural, de manera democrática y  participativa, para visibilizar la gestión y los resultados  ICBF como garante del cumplimiento de los derechos de la niñez, la adolescencia y la familia colombiana.</t>
    </r>
  </si>
  <si>
    <t>Ángela V. Parra
Iván Y. Lerma</t>
  </si>
  <si>
    <r>
      <t xml:space="preserve">Mecanismos para mejorar la atención al Ciudadano
Objetivo: </t>
    </r>
    <r>
      <rPr>
        <b/>
        <i/>
        <sz val="10"/>
        <color theme="1"/>
        <rFont val="Arial"/>
        <family val="2"/>
      </rPr>
      <t xml:space="preserve">Garantizar y fortalecer la adecuada prestación del servicio al ciudadano a través de los diferentes canales con los que cuenta el Nivel Nacional, Regional y Zonal,  velando  por el cumplimiento de todos los criterios de calidad y eficiencia, de acuerdo con los principios orientadores de la Política Nacional del Servicio al Ciudadano, el Estatuto Anticorrupción, Ley de Transparencia de acceso a la información pública y la Estrategia de Gobierno en Línea </t>
    </r>
  </si>
  <si>
    <r>
      <t xml:space="preserve">Se envidenció correo electrónico del 22/02/2019 con asunto:  ¡URGENTE!!! INSCRIPCIONES ABIERTAS CURSO VIRTUAL "SERVICIOS Y ATENCIÓN" informando a los ResponsableSYA y Responsables CZSYA el inicio del curso en mención.  Igualmente se identificó Base de Datos con 62 registros de personas inscritas al curso virtual. 
</t>
    </r>
    <r>
      <rPr>
        <b/>
        <sz val="10"/>
        <rFont val="Arial"/>
        <family val="2"/>
      </rPr>
      <t>EVIDENCIA</t>
    </r>
    <r>
      <rPr>
        <sz val="10"/>
        <rFont val="Arial"/>
        <family val="2"/>
      </rPr>
      <t xml:space="preserve">
Correo electrónico de fecha 22/02/2019 con asunto:  ¡URGENTE!!! INSCRIPCIONES ABIERTAS CURSO VIRTUAL "SERVICIOS Y ATENCIÓN"
Base de Datos "Inscritos convocatoria febrero"</t>
    </r>
  </si>
  <si>
    <r>
      <t>Se evidenció correo electrónico entre la Dirección de Servicios y Atención  y el Grupo Estadística y Gestión de Información - Dirección de Planeación y Control de Gestión para adelantar el ejercicio: "</t>
    </r>
    <r>
      <rPr>
        <i/>
        <sz val="10"/>
        <color theme="1"/>
        <rFont val="Arial"/>
        <family val="2"/>
      </rPr>
      <t>cruce habitual de nuestra base de datos de peticionarios con la RNEC y también con las bases de datos del SISBEN, UNIDOS, Víctimas y DANE</t>
    </r>
    <r>
      <rPr>
        <sz val="10"/>
        <color theme="1"/>
        <rFont val="Arial"/>
        <family val="2"/>
      </rPr>
      <t xml:space="preserve">", con el cual se da inicio a la actualización de la caracterización de peticionarios del ICBF.
</t>
    </r>
    <r>
      <rPr>
        <b/>
        <sz val="10"/>
        <color theme="1"/>
        <rFont val="Arial"/>
        <family val="2"/>
      </rPr>
      <t>EVIDENCIA</t>
    </r>
    <r>
      <rPr>
        <sz val="10"/>
        <color theme="1"/>
        <rFont val="Arial"/>
        <family val="2"/>
      </rPr>
      <t xml:space="preserve">
Correos electrónicos con Asunto: "Solicitud Cruce Documentos Identidad Peticionarios Vigencia 2018" de fechas 13/03/2019 y 10/04/2019.</t>
    </r>
  </si>
  <si>
    <r>
      <t xml:space="preserve">Se evidenciaron los soportes de la realización de dos (2) videoconferencias los días 26 de febrero de 2019 y el 24 y 25 de abril de 2019;
Se verificaron los correos electrónicos de fecha 25/04/2019 convocando a diligenciar la  Encuesta "PRIMERA VALORACION TRIMESTRAL DE CONOCIMIENTOS 2019" los días 29 y 30 de abril de 2019, así mismo las bases de datos  con los resultados de las encuestas antes mencionadas (3 archivos Excel). 
</t>
    </r>
    <r>
      <rPr>
        <b/>
        <sz val="10"/>
        <color theme="1"/>
        <rFont val="Arial"/>
        <family val="2"/>
      </rPr>
      <t>EVIDENCIA</t>
    </r>
    <r>
      <rPr>
        <sz val="10"/>
        <color theme="1"/>
        <rFont val="Arial"/>
        <family val="2"/>
      </rPr>
      <t xml:space="preserve">
</t>
    </r>
    <r>
      <rPr>
        <u/>
        <sz val="10"/>
        <color theme="1"/>
        <rFont val="Arial"/>
        <family val="2"/>
      </rPr>
      <t>1 Videoconferencia:</t>
    </r>
    <r>
      <rPr>
        <sz val="10"/>
        <color theme="1"/>
        <rFont val="Arial"/>
        <family val="2"/>
      </rPr>
      <t xml:space="preserve">
-Correo electrónico de fecha 22/02/2019 con Asunto "INVITACIÓN VIDEOCONFERENCIA MARTES 26 DE FEBRERO DE 8:00am A 12:00M" .
-Listados de asistencia de las Regionales: Antioquia, Atlántico, Bogotá,  Caldas, Cesar, Córdoba,  Cundinamarca, Magdalena y Quindío, a la videoconferencia convocada por la Dirección de Servicios y Atención en fecha 26/02/2019.
</t>
    </r>
    <r>
      <rPr>
        <u/>
        <sz val="10"/>
        <color theme="1"/>
        <rFont val="Arial"/>
        <family val="2"/>
      </rPr>
      <t>2 Video conferencia:</t>
    </r>
    <r>
      <rPr>
        <sz val="10"/>
        <color theme="1"/>
        <rFont val="Arial"/>
        <family val="2"/>
      </rPr>
      <t xml:space="preserve">
- Correo electrónico de fecha 17/04/2019 con Asunto "VIDEOCONFERENCIA DSYA" que se realizará el miércoles, 24 de abril de 2019.
- Listado de asistencia de las Regionales: Antioquia, Arauca, Atlántico, Bogotá, Bolívar, Boyacá, Caldas, Caquetá, Casanare, Cesar, Córdoba, Cundinamarca, Guaviare, Norte de Santander, Putumayo y Santander que participaron en la videoconferencia convocada por la Dirección de Servicios y Atención en las fechas 24 y 25 de abril de 2019. 
Correos electrónicos de fecha 25/04/2019  con Asunto "PRIMERA VALORACION TRIMESTRAL DE CONOCIMIENTOS 2019 - GRUPO 1"; "PRIMERA VALORACION TRIMESTRAL DE CONOCIMIENTOS 2019 - GRUPO 2" y "PRIMERA VALORACION TRIMESTRAL DE CONOCIMIENTOS 2019 - GRUPO 3".
Bases de datos de los resultados Encuesta "PRIMERA VALORACION TRIMESTRAL DE CONOCIMIENTOS 2019"
.</t>
    </r>
  </si>
  <si>
    <r>
      <t xml:space="preserve">Se evidenciaron espacios de socialización sobre protocolo de atención.
</t>
    </r>
    <r>
      <rPr>
        <b/>
        <sz val="10"/>
        <color theme="1"/>
        <rFont val="Arial"/>
        <family val="2"/>
      </rPr>
      <t xml:space="preserve">
EVIDENCIAS
</t>
    </r>
    <r>
      <rPr>
        <sz val="10"/>
        <color theme="1"/>
        <rFont val="Arial"/>
        <family val="2"/>
      </rPr>
      <t>Se evidenciaron correos electrónicos de fechas 17/04/2019 con Asunto: "VIDEOCONFERENCIA MIERCOLES 24 DE ABRIL DE 8:00AM A 12:00M" y 22/04/2019 con Asunto: "VIDEOCONFERENCIA JUEVES 25 DE ABRIL DE 8:00AM A 12:00M";  donde entre los temas a tratar están los Protocolos SYA. Así mismo se observó la presentación "Protocolo de Servicio y Atención al Ciudadano, Dirección de Servicios y Atención por Helen Rubiano Ruiz" que apoyó las videoconferencias.
Se adjuntó correo electrónico de fecha 12/03/2019 con Asunto: "AGENDA INDUCCION PRESENCIAL 21 Y 28 DE MARZO 2019" donde la Dirección de Gestión Humana informa a la Dirección de Servicios y Atención que cuentan con un espacio el día 28/04/2019 en la franja de 2:45 pm a 3:30 pm para exponer el tema: "Protocolo de Servicio y Atención al Ciudadano", adicionalmente se encontró la presentación "Proceso Relación con el Ciudadano Protocolo de Servicio al Ciudadano y Atención de peticiones PQRSD DIRECCIÓN DE SERVICIOS Y ATENCIÓN - Marzo 2019".
La Dirección de Servicios y Atención adjuntó tres (3) correos electrónicos con las cápsulas del servicio:
1. Fecha 23/04/2019 con el Asunto: CÁPSULA DEL SERVICIO: PROTOCOLO DE ATENCIÓN AL CIUDADANO - SALUDAR".
2. Fecha 25/04/2019 con el Asunto: "CÁPSULA DEL SERVICIO: PROTOCOLO DE ATENCIÓN AL CIUDADANO - NO INTERRUMPIR".
3. Fecha 30/04/2019 con el Asunto: "CÁPSULA DEL SERVICIO: PROTOCOLO DE ATENCIÓN AL CIUDADANO - LLAMA A TODOS POR SU NOMBRE".</t>
    </r>
  </si>
  <si>
    <t>Actualizar los Planes de Mejoramiento de auditorias de los Órganos  de control en Portal Web de la Entidad.</t>
  </si>
  <si>
    <t>Validar la relación de contratos publicados en SECOP (por modalidad) en relación a contratos informados por la entidad a Transparencia por Colombia - TPC.</t>
  </si>
  <si>
    <t>Publicar o divulgar de forma externa el Plan Anticorrupción y de Atención al Ciudadano del ICBF.</t>
  </si>
  <si>
    <t>Informe del estado de las denuncias de presuntos actos de corrupción recibidas por el ICBF.</t>
  </si>
  <si>
    <t xml:space="preserve">Mantener actualizada la información en el proceso presupuestal de la entidad, en lo concerniente al presupuesto general asignado, ejecución presupuestal y estados financieros. </t>
  </si>
  <si>
    <t>Lucerito Achury Carrion
Esteban Martinez Bueno</t>
  </si>
  <si>
    <r>
      <t xml:space="preserve">Transparencia y Acceso a la Información
Objetivo: </t>
    </r>
    <r>
      <rPr>
        <b/>
        <i/>
        <sz val="10"/>
        <color theme="1"/>
        <rFont val="Arial"/>
        <family val="2"/>
      </rPr>
      <t>Promover la transparencia, la lucha anticorrupción y el acceso a la información pública, como una forma de “hacer”, que debe permear toda la estructura organizacional de la entidad, es un asunto de generar cultura organizacional que requiere de un apoyo decidido del nivel directivo, el diseño y la  aplicación de estrategias de comunicación, el empoderamiento de todos los colaboradores y el acompañamiento de la ciudadanía.</t>
    </r>
  </si>
  <si>
    <r>
      <t xml:space="preserve">Se evidenciaron las denuncias por presuntos actos de corrupción inmersos en los Informes PQRSD publicados de los meses de enero, febrero y marzo de 2019 en el portal web y en la intranet.
</t>
    </r>
    <r>
      <rPr>
        <b/>
        <sz val="10"/>
        <rFont val="Arial"/>
        <family val="2"/>
      </rPr>
      <t>Evidencia:</t>
    </r>
    <r>
      <rPr>
        <sz val="10"/>
        <rFont val="Arial"/>
        <family val="2"/>
      </rPr>
      <t xml:space="preserve">
Portal web ruta: https://www.icbf.gov.co/servicios/informes-boletines-pqrds
Intranet ruta: https://intranet.icbf.gov.co/secretaria-general/direccion-de-servicios-y-atencion/procesos-y-eventos.</t>
    </r>
  </si>
  <si>
    <r>
      <t xml:space="preserve">Formulación del  plan de trabajo de la vigencia 2019 por </t>
    </r>
    <r>
      <rPr>
        <sz val="10"/>
        <color indexed="8"/>
        <rFont val="Arial"/>
        <family val="2"/>
      </rPr>
      <t>regional y sede nacional, con su respectivo cronograma, el cual permita fortalecer una cultura organizacional, orientada a la integridad, la transparencia y el rechazo a la corrupción, mediante la apropiación de valores y generación de cambio comportamental, por medio de actividades experienciales en donde se genere reflexión sobre las pautas del comportamiento que deben tener los servidores públicos.</t>
    </r>
  </si>
  <si>
    <r>
      <t xml:space="preserve">Se evidenciaron los siguientes mensajes internos sobre prevención de la corrupción y promoción de la transparencia en la Entidad:
</t>
    </r>
    <r>
      <rPr>
        <b/>
        <sz val="10"/>
        <rFont val="Arial"/>
        <family val="2"/>
      </rPr>
      <t>Evidencia:</t>
    </r>
    <r>
      <rPr>
        <sz val="10"/>
        <rFont val="Arial"/>
        <family val="2"/>
      </rPr>
      <t xml:space="preserve">
Boletín 48 Transparencia 1 enero: Riesgo de Corrupción No. 7
Boletín 49 Transparencia 8 enero: Riesgo de corrupción # 8 
Boletín 50 Transparencia 14 enero: Riesgo de corrupción # 9
Boletín 51 Transparencia 21 de enero: Riesgo de corrupción # 10
Boletín 52 Transparencia 28 de enero:  El Riesgo de corrupción # 11 
Boletín Vive ICBF No  56 25 febrero : Riesgo de corrupción # 14 
Transparencia Anticorrupción Boletín 53 - 4 de febrero: Riesgo de corrupción # 12
Transparencia Anticorrupción Boletín 54 - 11 de febrero:  Riesgo de corrupción # 13
Vive ICBF No. 55 18 de febrero: significado de rendir cuentas
Boletín 57 - 5 de marzo:  Riesgo de corrupción # 15 </t>
    </r>
  </si>
  <si>
    <t>La periodicidad del reporte de esta actividad es "Único" sin detallar fecha de inicio.</t>
  </si>
  <si>
    <t>La periodicidad del reporte de esta actividad es "Cuatrimestral" sin detallar fecha de inicio.</t>
  </si>
  <si>
    <t>La Dirección de Servicios y Atención informa: "A la fecha la Secretaría de Transparencia de la Presidencia de la República, no ha realizado convocatoria a las entidades, para la construcción del Plan de Acción IV"
La periodicidad del reporte de esta actividad es "Único" sin detallar fecha de inicio.</t>
  </si>
  <si>
    <r>
      <t xml:space="preserve">Se evidenció la publicación de los Planes de Mejoramiento de las Auditorias de las Regionales Choco y Guajira  con sus respectivos certificados de transmisión a la CGR en las Rutas: https://www.icbf.gov.co/gestion-transparencia/transparencia/control/planes-mejoramiento
https://www.icbf.gov.co/gestion-transparencia/transparencia/control/planes-mejoramiento?f%5B0%5D=field_date%3A2019
</t>
    </r>
    <r>
      <rPr>
        <b/>
        <sz val="10"/>
        <rFont val="Arial"/>
        <family val="2"/>
      </rPr>
      <t>Evidencias</t>
    </r>
    <r>
      <rPr>
        <sz val="10"/>
        <rFont val="Arial"/>
        <family val="2"/>
      </rPr>
      <t xml:space="preserve">
- Publicación Chocó: certificado_454_20181205_0; Archivo 53_000000454_20181205
- Publicación Guajira: certificado_454_20181214_0;- Archivo 53_000000454_20181214
</t>
    </r>
    <r>
      <rPr>
        <b/>
        <sz val="10"/>
        <rFont val="Arial"/>
        <family val="2"/>
      </rPr>
      <t>Recomendación:</t>
    </r>
    <r>
      <rPr>
        <sz val="10"/>
        <rFont val="Arial"/>
        <family val="2"/>
      </rPr>
      <t xml:space="preserve"> Publicar la fecha completa de publicación con el fin de tener la trazabilidad de la información.
</t>
    </r>
  </si>
  <si>
    <r>
      <t xml:space="preserve">Se evidenciaron actas de reunión para la elaboración del plan de trabajo del código de integridad (Nariño); lista de asistencia a la inducción en donde se trataron temas del código de integridad (Bogotá); taller de código de integridad (Reg. Boyacá y CZ Tunja); registro fotografió del taller y su respectiva encuesta de satisfacción, encuestas de satisfacción programas de aprendizaje para inducción y para ética y transparencia (Cesar), evaluación de eficacia - inducción y para  ética y transparencia(Cesar); taller de código de integridad (Reg. Quindío y Centros Zonales) ; solicitud del  índice de denuncias de  corrupción (Gestión Humana) y la inducción en la SDG en donde se incluyo el código de integridad en las temáticas a presentar.
</t>
    </r>
    <r>
      <rPr>
        <b/>
        <sz val="10"/>
        <color theme="1"/>
        <rFont val="Arial"/>
        <family val="2"/>
      </rPr>
      <t>Evidencias</t>
    </r>
    <r>
      <rPr>
        <sz val="10"/>
        <color theme="1"/>
        <rFont val="Arial"/>
        <family val="2"/>
      </rPr>
      <t xml:space="preserve">
</t>
    </r>
    <r>
      <rPr>
        <b/>
        <sz val="10"/>
        <color theme="1"/>
        <rFont val="Arial"/>
        <family val="2"/>
      </rPr>
      <t>Abril:</t>
    </r>
    <r>
      <rPr>
        <sz val="10"/>
        <color theme="1"/>
        <rFont val="Arial"/>
        <family val="2"/>
      </rPr>
      <t xml:space="preserve"> </t>
    </r>
    <r>
      <rPr>
        <i/>
        <sz val="10"/>
        <color theme="1"/>
        <rFont val="Arial"/>
        <family val="2"/>
      </rPr>
      <t>Archivos de Cesar</t>
    </r>
    <r>
      <rPr>
        <sz val="10"/>
        <color theme="1"/>
        <rFont val="Arial"/>
        <family val="2"/>
      </rPr>
      <t xml:space="preserve"> (20190213_092531.jpg, 20190213_092533.jpg, 20190213_092535.jpg, 20190424_162308.jpg, 20190424_162312.jpg, 20190424_162318.jpg, ENCUESTA DE SATISFACCION_ETICA Y TRANSPARENCIA_CESAR.pdf, EVALUACION DE EFICACIA_INDUCCION _CESAR (1).pdf, EVALUACION DE EFICACIA_INDUCCION _CESAR.pdf, f4.p7.gth_formato_ficha_de_estructuracion_CHIRIGUANA.xls, FORMATO ENCUESTA DE SATISFACCION_INDUCCION _CESAR.pdf, FORMATO ENCUESTA.xls, fotos taller sige 3.docx, fotos taller SIGE.docx, fotos taller sige2.docx, IMG-20190213-WA0016.jpg, IMG-20190429-WA0006.jpg, IMG-20190429-WA0007.jpg, IMG-20190429-WA0008.jpg, IMG-20190502-WA0014.jpg, IMG-20190502-WA0015.jpg, IMG-20190502-WA0016.jpg, IMG-20190502-WA0017.jpg, IMG-20190502-WA0018.jpg, IMG-20190502-WA0019.jpg, INFORME INDUCCION_PRIMER SEMESTRE_CESAR.pdf, LISTADO DE ASITENCIA _ETICA Y TRANSPARENCIA EN LA GESTION PUBLICA_CESAR.pdf, LISTADO DE ASITENCIA_INDUCCION _CESAR.pdf), </t>
    </r>
    <r>
      <rPr>
        <i/>
        <sz val="10"/>
        <color theme="1"/>
        <rFont val="Arial"/>
        <family val="2"/>
      </rPr>
      <t>archivos de Quindío</t>
    </r>
    <r>
      <rPr>
        <sz val="10"/>
        <color theme="1"/>
        <rFont val="Arial"/>
        <family val="2"/>
      </rPr>
      <t xml:space="preserve"> (ASISTENCIA CODIGO INTEGRIDAD CZ SUR.PDF, CODIGO INTEGRIDAD CZ NORTE.PDF, CODIGO INTEGRIDAD GRUPO JURIDICO- AGUA DE VALORES.PDF, LANZAMIENTO CODIGO  INTEGRIDAD REGIONAL QUINDÍO.DOCX, RV  Actividad el dado.msg, SOCIALIZAC COD INTERIDAD.PDF, SOCIALIZAC CODIGO INTEGRIDAD.PDF, SOCIALIZACION  CÓDIGO DE INTEGRIDAD.PDF), </t>
    </r>
    <r>
      <rPr>
        <i/>
        <sz val="10"/>
        <color theme="1"/>
        <rFont val="Arial"/>
        <family val="2"/>
      </rPr>
      <t>Archivo de Gestión Humana</t>
    </r>
    <r>
      <rPr>
        <sz val="10"/>
        <color theme="1"/>
        <rFont val="Arial"/>
        <family val="2"/>
      </rPr>
      <t xml:space="preserve"> (Solicitud Índice de denuncias de corrupción .msg) y archivos de la SDG (AGENDA INDUCCION PRESENCIAL 21 Y 28 DE MARZO DE 2019.msg, CONSOLIDADO CONTROL ASISTENCIA INDUCCION SEDE MARZO 2019.xlsx, LISTADO DE ASISTENCIA INDUCCION PRESENCIAL 21 Y 28 DE MARZO.pdf, PHOTO-2019-05-08-10-35-28.jpg, PHOTO-2019-05-08-10-35-29.jpg, PRESENTACIÓN Apropiación Código de Integridad-TIENDITA DE LA INTEGRIDAD.pptx, Tienda de la Confianza.pptx).</t>
    </r>
  </si>
  <si>
    <r>
      <t xml:space="preserve">Resultado de la verificación de la actividad se evidenciaron las publicaciones en la página web de los siguientes ítems.
</t>
    </r>
    <r>
      <rPr>
        <b/>
        <sz val="10"/>
        <rFont val="Arial"/>
        <family val="2"/>
      </rPr>
      <t>Evidencia:</t>
    </r>
    <r>
      <rPr>
        <sz val="10"/>
        <rFont val="Arial"/>
        <family val="2"/>
      </rPr>
      <t xml:space="preserve">
</t>
    </r>
    <r>
      <rPr>
        <b/>
        <sz val="10"/>
        <rFont val="Arial"/>
        <family val="2"/>
      </rPr>
      <t>- Informe de gestión publicado con histórico del informe de gestión. Del año anterior (2018</t>
    </r>
    <r>
      <rPr>
        <sz val="10"/>
        <rFont val="Arial"/>
        <family val="2"/>
      </rPr>
      <t xml:space="preserve">) publicado el 30/01/19: Ruta: https://www.icbf.gov.co/gestion-transparencia/transparencia/control/informes-gestion%20//
</t>
    </r>
    <r>
      <rPr>
        <b/>
        <sz val="10"/>
        <rFont val="Arial"/>
        <family val="2"/>
      </rPr>
      <t xml:space="preserve">
- Proyectos de inversión para el 2019 publicados</t>
    </r>
    <r>
      <rPr>
        <sz val="10"/>
        <rFont val="Arial"/>
        <family val="2"/>
      </rPr>
      <t xml:space="preserve">, se observaron 9 fichas proyectos de inversión publicadas en la página web (1. FICHA BPIN - Protección Restablecimiento 2019,  FICHA BPIN - Niñez y Adolescencia 2019, FICHA BPIN - Protección SRPA 2019,  FICHA BPIN - Tecnología 2019, FICHA BPIN - SNBF 2019, FICHA BPIN - Familias y Comunidades 2019, FICHA BPIN - Nutrición 2019, FICHA BPIN - Primera Infancia 2019 y  FICHA BPIN - Fortalecimiento 2019): Ruta: https://www.icbf.gov.co/gestion-transparencia/transparencia/planeacion/proyectos-de-inversion // 
</t>
    </r>
    <r>
      <rPr>
        <b/>
        <sz val="10"/>
        <rFont val="Arial"/>
        <family val="2"/>
      </rPr>
      <t>-  Plan de acción 2019</t>
    </r>
    <r>
      <rPr>
        <sz val="10"/>
        <rFont val="Arial"/>
        <family val="2"/>
      </rPr>
      <t xml:space="preserve"> publicado el 31/01/19. Ruta: https://www.icbf.gov.co/gestion-transparencia/transparencia/planeacion/plan-accion // 
</t>
    </r>
    <r>
      <rPr>
        <b/>
        <sz val="10"/>
        <rFont val="Arial"/>
        <family val="2"/>
      </rPr>
      <t xml:space="preserve">- Presupuesto en Ejercicio del ICBF </t>
    </r>
    <r>
      <rPr>
        <sz val="10"/>
        <rFont val="Arial"/>
        <family val="2"/>
      </rPr>
      <t xml:space="preserve">se evidenció publicación del documento Presupuesto Inicial ICBF 2019 versión </t>
    </r>
    <r>
      <rPr>
        <b/>
        <sz val="10"/>
        <rFont val="Arial"/>
        <family val="2"/>
      </rPr>
      <t>13/02/19</t>
    </r>
    <r>
      <rPr>
        <sz val="10"/>
        <rFont val="Arial"/>
        <family val="2"/>
      </rPr>
      <t xml:space="preserve">. Ruta: https://www.icbf.gov.co/gestion-transparencia/transparencia/presupuesto/general // 
</t>
    </r>
    <r>
      <rPr>
        <b/>
        <sz val="10"/>
        <rFont val="Arial"/>
        <family val="2"/>
      </rPr>
      <t>- Planes definidos en el Decreto 612 de 2018</t>
    </r>
    <r>
      <rPr>
        <sz val="10"/>
        <rFont val="Arial"/>
        <family val="2"/>
      </rPr>
      <t xml:space="preserve">. Se evidenció la publicación de: </t>
    </r>
    <r>
      <rPr>
        <b/>
        <sz val="10"/>
        <rFont val="Arial"/>
        <family val="2"/>
      </rPr>
      <t>Planes  Institucionales:</t>
    </r>
    <r>
      <rPr>
        <sz val="10"/>
        <rFont val="Arial"/>
        <family val="2"/>
      </rPr>
      <t xml:space="preserve"> Plan Institucional de Archivos - PINAR v3,  Plan de Trabajo Anual del Sistema de Gestión de Seguridad y Salud en el Trabajo v1, PL8.GTI Plan Estratégico De Tecnologías de la Información – PETI 2019-2022 v5, Plan de Bienestar Social e Incentivos 2019 v1, Plan Institucional de Capacitación 2019 v1, Plan de Seguridad y Privacidad v2, PL1.MI Plan de Tratamiento de Riesgos v2, Plan Anual de Vacantes Vigencia 2019 v1, Plan de Previsión de Recursos Humanos Vigencia 2019 v1 y  Plan Estratégico de Talento Humano Vigencia 2019 v1
Publicados los 29/30/31 de enero de 2019.
- </t>
    </r>
    <r>
      <rPr>
        <b/>
        <sz val="10"/>
        <rFont val="Arial"/>
        <family val="2"/>
      </rPr>
      <t>Plan Anticorrupción y Atención al Ciudadano v:1</t>
    </r>
    <r>
      <rPr>
        <sz val="10"/>
        <rFont val="Arial"/>
        <family val="2"/>
      </rPr>
      <t xml:space="preserve"> publicado el 31/01/19 con los seis componentes.
-  </t>
    </r>
    <r>
      <rPr>
        <b/>
        <sz val="10"/>
        <rFont val="Arial"/>
        <family val="2"/>
      </rPr>
      <t>Plan Acción Institucional 2019 v1</t>
    </r>
    <r>
      <rPr>
        <sz val="10"/>
        <rFont val="Arial"/>
        <family val="2"/>
      </rPr>
      <t xml:space="preserve">, publicado el 31/01/19
</t>
    </r>
    <r>
      <rPr>
        <b/>
        <sz val="10"/>
        <rFont val="Arial"/>
        <family val="2"/>
      </rPr>
      <t xml:space="preserve">Recomendación: </t>
    </r>
    <r>
      <rPr>
        <sz val="10"/>
        <rFont val="Arial"/>
        <family val="2"/>
      </rPr>
      <t xml:space="preserve">Publicar la fecha completa de publicación con el fin de tener la trazabilidad de la información.
</t>
    </r>
    <r>
      <rPr>
        <b/>
        <sz val="10"/>
        <rFont val="Arial"/>
        <family val="2"/>
      </rPr>
      <t/>
    </r>
  </si>
  <si>
    <t xml:space="preserve">Mantener actualizada la información de la estructura orgánica, funciones y deberes del ICBF, así como la información de los perfiles y evaluaciones de los funcionarios en el portal web de la entidad </t>
  </si>
  <si>
    <r>
      <t xml:space="preserve">Se evidenció publicación de la siguiente información en el Portal Web de la Entidad:
</t>
    </r>
    <r>
      <rPr>
        <b/>
        <sz val="10"/>
        <color theme="1"/>
        <rFont val="Arial"/>
        <family val="2"/>
      </rPr>
      <t>Evidencia:</t>
    </r>
    <r>
      <rPr>
        <sz val="10"/>
        <color theme="1"/>
        <rFont val="Arial"/>
        <family val="2"/>
      </rPr>
      <t xml:space="preserve">
Estructura orgánica: Ruta: https://www.icbf.gov.co/instituto
Funciones y deberes del ICBF: Ruta: https://www.icbf.gov.co/instituto/funciones-deberes
Información de los perfiles: Ruta: https://www.icbf.gov.co/instituto/funcionarios-directivos
Evaluaciones de los funcionarios: Ruta: https://www.icbf.gov.co/gestion-transparencia/transparencia/estructura-organica-talento-humano/evaluacion-desempeno</t>
    </r>
  </si>
  <si>
    <t>Promover mensajes de información institucional para la  prevención de la corrupción y promoción de la transparencia en la Entidad.</t>
  </si>
  <si>
    <t xml:space="preserve">Publicación o divulgación de mensajes en el boletín interno de  información institucional para la prevención de la corrupción y promoción de la transparencia en la Entidad </t>
  </si>
  <si>
    <r>
      <t xml:space="preserve">Se evidenciaron correos de seguimiento de contratos publicados en SECOP I enviados a los Directores Regionales y a Coordinadores Jurídicos  de la siguiente manera:
</t>
    </r>
    <r>
      <rPr>
        <b/>
        <sz val="10"/>
        <rFont val="Arial"/>
        <family val="2"/>
      </rPr>
      <t>Evidencia:</t>
    </r>
    <r>
      <rPr>
        <sz val="10"/>
        <rFont val="Arial"/>
        <family val="2"/>
      </rPr>
      <t xml:space="preserve">
- INFORME SEGUIMIENTO PUBLICACIONES SECOP I Con corte a 31 de Diciembre de 2018 enviado el 21/02/2019 con los siguientes ítems: detalle por regional, referencias de obligación legal, observaciones por regional y trámites a seguir y recomendaciones.
- SEGUIMIENTO PUBLICACIONES SECOP I Con corte a 31 de Enero de 2019: enviado el 27/03/2019 con los siguientes ítems: detalle por regional, referencias de obligación legal, observaciones por regional y trámites a seguir y recomendaciones.
- SEGUIMIENTO PUBLICACIONES SECOP I Con corte a 28  de Febrero de 2019: enviado el 27/03/2019 con los siguientes ítems:: detalle por regional, referencias de obligación legal, observaciones por regional y trámites a seguir y recomendaciones.
</t>
    </r>
    <r>
      <rPr>
        <b/>
        <sz val="10"/>
        <rFont val="Arial"/>
        <family val="2"/>
      </rPr>
      <t>Recomendación:</t>
    </r>
    <r>
      <rPr>
        <sz val="10"/>
        <rFont val="Arial"/>
        <family val="2"/>
      </rPr>
      <t xml:space="preserve">
Fortalecer la evidencia con la " relación a contratos informados por la entidad a Transparencia por Colombia - TPC."
</t>
    </r>
  </si>
  <si>
    <t>Realizar el seguimiento a la gestión de registro en el Sistema de Información y Trámite Contractual--SITCO al interior de la Entidad</t>
  </si>
  <si>
    <t xml:space="preserve">Publicación o divulgación de mensajes en redes sociales y/o correo masivo externo para la prevención de la corrupción y promoción de la transparencia en la Entidad </t>
  </si>
  <si>
    <r>
      <t xml:space="preserve">Se evidenciaron la publicaciones de los siguientes mensajes en redes sociales y correo masivo.
</t>
    </r>
    <r>
      <rPr>
        <b/>
        <sz val="10"/>
        <rFont val="Arial"/>
        <family val="2"/>
      </rPr>
      <t xml:space="preserve">Evidencia
</t>
    </r>
    <r>
      <rPr>
        <sz val="10"/>
        <rFont val="Arial"/>
        <family val="2"/>
      </rPr>
      <t xml:space="preserve">
</t>
    </r>
    <r>
      <rPr>
        <b/>
        <sz val="10"/>
        <rFont val="Arial"/>
        <family val="2"/>
      </rPr>
      <t>Twitter</t>
    </r>
    <r>
      <rPr>
        <sz val="10"/>
        <rFont val="Arial"/>
        <family val="2"/>
      </rPr>
      <t xml:space="preserve"> Transparencia 28 enero: post anticorrupción sobre La corrupción es un delito grave que frena el desarrollo económico y social en todas las sociedades. Si conoce algún caso de corrupción, denuncie.  #ICBFesTransparencia
Anticorrupción </t>
    </r>
    <r>
      <rPr>
        <b/>
        <sz val="10"/>
        <rFont val="Arial"/>
        <family val="2"/>
      </rPr>
      <t>Facebook</t>
    </r>
    <r>
      <rPr>
        <sz val="10"/>
        <rFont val="Arial"/>
        <family val="2"/>
      </rPr>
      <t xml:space="preserve">  y </t>
    </r>
    <r>
      <rPr>
        <b/>
        <sz val="10"/>
        <rFont val="Arial"/>
        <family val="2"/>
      </rPr>
      <t>Twitter</t>
    </r>
    <r>
      <rPr>
        <sz val="10"/>
        <rFont val="Arial"/>
        <family val="2"/>
      </rPr>
      <t xml:space="preserve"> 24 de febrero: La corrupción es un delito grave que frena el desarrollo económico y social en todas las sociedades. Si conoce algún caso de corrupción, denuncie.  #ICBFesTransparencia.
Anticorrupción </t>
    </r>
    <r>
      <rPr>
        <b/>
        <sz val="10"/>
        <rFont val="Arial"/>
        <family val="2"/>
      </rPr>
      <t>Facebook</t>
    </r>
    <r>
      <rPr>
        <sz val="10"/>
        <rFont val="Arial"/>
        <family val="2"/>
      </rPr>
      <t xml:space="preserve"> y </t>
    </r>
    <r>
      <rPr>
        <b/>
        <sz val="10"/>
        <rFont val="Arial"/>
        <family val="2"/>
      </rPr>
      <t>Twitter</t>
    </r>
    <r>
      <rPr>
        <sz val="10"/>
        <rFont val="Arial"/>
        <family val="2"/>
      </rPr>
      <t xml:space="preserve"> 15 de marzo: La corrupción es un delito grave que frena el desarrollo económico y social en todas las sociedades
Anticorrupción </t>
    </r>
    <r>
      <rPr>
        <b/>
        <sz val="10"/>
        <rFont val="Arial"/>
        <family val="2"/>
      </rPr>
      <t>Twitter</t>
    </r>
    <r>
      <rPr>
        <sz val="10"/>
        <rFont val="Arial"/>
        <family val="2"/>
      </rPr>
      <t xml:space="preserve"> 25 de marzo: #ICBFesTransparencia y  Los recursos destinados a primera infancia son la mejor inversión que podemos dejar a los niños y niñas del país. Juntos podemos luchar contra la corrupción, denuncie en la línea 018000918080 opción 4
Anticorrupción_</t>
    </r>
    <r>
      <rPr>
        <b/>
        <sz val="10"/>
        <rFont val="Arial"/>
        <family val="2"/>
      </rPr>
      <t>Facebook y twitter_</t>
    </r>
    <r>
      <rPr>
        <sz val="10"/>
        <rFont val="Arial"/>
        <family val="2"/>
      </rPr>
      <t>25 de abril: #ICBFesTransparencia | Si conoces algún caso de corrupción donde se vean afectados los recursos destinados a la niñez y la adolescencia denuncia en la línea 018000918080 opción 4.
Anticorrupción y Transparencia_</t>
    </r>
    <r>
      <rPr>
        <b/>
        <sz val="10"/>
        <rFont val="Arial"/>
        <family val="2"/>
      </rPr>
      <t>Twitter</t>
    </r>
    <r>
      <rPr>
        <sz val="10"/>
        <rFont val="Arial"/>
        <family val="2"/>
      </rPr>
      <t xml:space="preserve">_ 29 de abril: #YoParticipoICBF | Fortalece tus conocimientos frente a la Ley de Transparencia y Estatuto Anticorrupción y su normativa. Participa mañana 30 de abril a las 11:00 am en nuestro Facebook LIVE
</t>
    </r>
  </si>
  <si>
    <r>
      <t xml:space="preserve">Se evidenció la publicación en la página web en la sección de Gestión y Transparencia sección 5. Presupuesto la siguiente información:
- Presupuesto general: Presupuesto inicial 2019 publicado 13/02/19 en la ruta: https://www.icbf.gov.co/gestion-transparencia/transparencia/presupuesto/general
- Ejecución presupuestal: de diciembre 2018, enero, febrero, marzo y abril de 2019 ubicado en la ruta: https://www.icbf.gov.co/gestion-transparencia/transparencia/presupuesto/ejecucion-presupuestal
</t>
    </r>
    <r>
      <rPr>
        <sz val="10"/>
        <color rgb="FFFF0000"/>
        <rFont val="Arial"/>
        <family val="2"/>
      </rPr>
      <t xml:space="preserve">
</t>
    </r>
    <r>
      <rPr>
        <sz val="10"/>
        <rFont val="Arial"/>
        <family val="2"/>
      </rPr>
      <t xml:space="preserve">
- Estados financieros: Estados Financieros y Notas de los estados financieros de los meses de enero, febrero, marzo y abril de 2019 publicados el 10/05/19 en la ruta: https://www.icbf.gov.co/gestion-transparencia/transparencia/presupuesto/estados-financieros/archivo
</t>
    </r>
    <r>
      <rPr>
        <b/>
        <sz val="10"/>
        <rFont val="Arial"/>
        <family val="2"/>
      </rPr>
      <t>Recomendación:</t>
    </r>
    <r>
      <rPr>
        <sz val="10"/>
        <rFont val="Arial"/>
        <family val="2"/>
      </rPr>
      <t xml:space="preserve"> Publicar la fecha completa de publicación con el fin de tener la trazabilidad de la información.</t>
    </r>
  </si>
  <si>
    <r>
      <t>Se evidenció el enlace (Link) en la sección de transparencia del Portal Web de preguntas frecuentes con funcionalidades de búsqueda, filtro y consulta de información. Ruta https://www.icbf.gov.co/servicios/preguntas-frecuentes.  Adicionalmente se observó 6 enlaces con preguntas adicionales relacionadas con los siguientes temas: permisos de salida del país, investigación de paternidad, visitas, género y diversidad, trámites consulares y reconocimiento paternidad.  
E</t>
    </r>
    <r>
      <rPr>
        <b/>
        <sz val="10"/>
        <rFont val="Arial"/>
        <family val="2"/>
      </rPr>
      <t>videncia:</t>
    </r>
    <r>
      <rPr>
        <sz val="10"/>
        <rFont val="Arial"/>
        <family val="2"/>
      </rPr>
      <t xml:space="preserve">
- Se aportó evidencia correo de la DIT donde informa el aval de la Dirección de Servicios y Atención y la puesta en marcha desde el 13/03/19 del micrositio.
- Plan Anticorrupción - enlace a FAQS</t>
    </r>
  </si>
  <si>
    <r>
      <t>Para esta actividad se evidenció el avance en los siguientes aspectos:</t>
    </r>
    <r>
      <rPr>
        <sz val="10"/>
        <color rgb="FFFF0000"/>
        <rFont val="Arial"/>
        <family val="2"/>
      </rPr>
      <t xml:space="preserve">
</t>
    </r>
    <r>
      <rPr>
        <sz val="10"/>
        <color theme="1"/>
        <rFont val="Arial"/>
        <family val="2"/>
      </rPr>
      <t xml:space="preserve">
</t>
    </r>
    <r>
      <rPr>
        <b/>
        <sz val="10"/>
        <color theme="1"/>
        <rFont val="Arial"/>
        <family val="2"/>
      </rPr>
      <t>Enero:</t>
    </r>
    <r>
      <rPr>
        <sz val="10"/>
        <color theme="1"/>
        <rFont val="Arial"/>
        <family val="2"/>
      </rPr>
      <t xml:space="preserve"> la actualización Instrumento para el levantamiento de activos
Correo de socialización del Cronograma Gestión de Activos de Seguridad y Privacidad de la Información en SDG enviado el 29/01/2019.
</t>
    </r>
    <r>
      <rPr>
        <b/>
        <sz val="10"/>
        <color theme="1"/>
        <rFont val="Arial"/>
        <family val="2"/>
      </rPr>
      <t>Febrero:</t>
    </r>
    <r>
      <rPr>
        <sz val="10"/>
        <color theme="1"/>
        <rFont val="Arial"/>
        <family val="2"/>
      </rPr>
      <t xml:space="preserve"> socialización de las actividades para el proceso de levantamiento de activos de información procesos y regionales por correo electrónico enviado a los Ingenieros regionales  y enlaces de la DIT por parte del líder de Implementación del SGSI.
</t>
    </r>
    <r>
      <rPr>
        <b/>
        <sz val="10"/>
        <color theme="1"/>
        <rFont val="Arial"/>
        <family val="2"/>
      </rPr>
      <t>Marzo:</t>
    </r>
    <r>
      <rPr>
        <sz val="10"/>
        <color theme="1"/>
        <rFont val="Arial"/>
        <family val="2"/>
      </rPr>
      <t xml:space="preserve"> se evidenció correo Matrices Consolidadas X Proceso de la Sede de la Dirección General con instrucciones para remitirlos a los Épicos para la validación y aceptación de los mismos.
</t>
    </r>
    <r>
      <rPr>
        <b/>
        <sz val="10"/>
        <color theme="1"/>
        <rFont val="Arial"/>
        <family val="2"/>
      </rPr>
      <t>Abri</t>
    </r>
    <r>
      <rPr>
        <b/>
        <sz val="10"/>
        <rFont val="Arial"/>
        <family val="2"/>
      </rPr>
      <t>l:</t>
    </r>
    <r>
      <rPr>
        <sz val="10"/>
        <rFont val="Arial"/>
        <family val="2"/>
      </rPr>
      <t xml:space="preserve"> Levantamiento, actualización y validación de los activos de información de cada proceso en la Sede de la Dirección General  y Regional, los cuales fueron publicados en la Intranet por proceso. </t>
    </r>
    <r>
      <rPr>
        <sz val="10"/>
        <color theme="1"/>
        <rFont val="Arial"/>
        <family val="2"/>
      </rPr>
      <t xml:space="preserve">
</t>
    </r>
    <r>
      <rPr>
        <b/>
        <sz val="10"/>
        <color theme="1"/>
        <rFont val="Arial"/>
        <family val="2"/>
      </rPr>
      <t>Evidencia:</t>
    </r>
    <r>
      <rPr>
        <sz val="10"/>
        <color theme="1"/>
        <rFont val="Arial"/>
        <family val="2"/>
      </rPr>
      <t xml:space="preserve">
- f1.g10.gti_F_Levantamiento_activos
- Cronograma Gestión de Activos de Seguridad y Privacidad de la Información en SDG
- RV Levantamiento de Activos de Información
- Matrices Consolidadas Proceso X
- RV observaciones Tolima
- Memorandos (33) Regionales:  Asunto:  Levantamiento, actualización y validación de activos de información 2019
- Memorando 16 procesos de la Sede de la Dirección General.</t>
    </r>
  </si>
  <si>
    <t>La periodicidad del reporte de esta actividad es bimestral a partir del mes de septiembre de 2019.</t>
  </si>
  <si>
    <t xml:space="preserve">Realizar seguimiento a la   aprobación de las tablas de retención documental por parte del Archivo General de la Nación - AGN, para su posterior socialización y aplicación. </t>
  </si>
  <si>
    <r>
      <t xml:space="preserve">Para esta actividad se evidenció el avance en los siguientes aspectos:
</t>
    </r>
    <r>
      <rPr>
        <b/>
        <sz val="10"/>
        <color theme="1"/>
        <rFont val="Arial"/>
        <family val="2"/>
      </rPr>
      <t>Enero:</t>
    </r>
    <r>
      <rPr>
        <sz val="10"/>
        <color theme="1"/>
        <rFont val="Arial"/>
        <family val="2"/>
      </rPr>
      <t xml:space="preserve"> El 22 de enero se recibió documento oficial del Archivo General de la Nación E-2019-028535-0101, con las observaciones presentadas en el Pre-Comité de Convalidación de Tablas de Retención Documental, las cuales solicitaron ajustes los cuales fueron realizados. El Instituto enviará el 05 de marzo y se solicitará la respectiva mesa técnica.
</t>
    </r>
    <r>
      <rPr>
        <b/>
        <sz val="10"/>
        <color theme="1"/>
        <rFont val="Arial"/>
        <family val="2"/>
      </rPr>
      <t>Febrero:</t>
    </r>
    <r>
      <rPr>
        <sz val="10"/>
        <color theme="1"/>
        <rFont val="Arial"/>
        <family val="2"/>
      </rPr>
      <t xml:space="preserve"> se observaron correos del Grupo de Gestión Documental donde realizaron las actividades correspondientes a realizar la revisión y correcciones de acuerdo con el concepto técnico del AGN.
</t>
    </r>
    <r>
      <rPr>
        <b/>
        <sz val="10"/>
        <color theme="1"/>
        <rFont val="Arial"/>
        <family val="2"/>
      </rPr>
      <t>Marzo:</t>
    </r>
    <r>
      <rPr>
        <sz val="10"/>
        <color theme="1"/>
        <rFont val="Arial"/>
        <family val="2"/>
      </rPr>
      <t xml:space="preserve"> Se observó que el 7/03/19 radicaron  oficio No. S-2019-123699-0101 del 05 de marzo de 2019 ante el Archivo General de la Nación las correcciones realizadas a las Tablas de Retención Documental. Asimismo informan que el AGN cuenta con noventa (90) días hábiles para realizar la respectiva revisión y emisión de concepto técnico.
</t>
    </r>
    <r>
      <rPr>
        <b/>
        <sz val="10"/>
        <color theme="1"/>
        <rFont val="Arial"/>
        <family val="2"/>
      </rPr>
      <t>Abril:</t>
    </r>
    <r>
      <rPr>
        <sz val="10"/>
        <color theme="1"/>
        <rFont val="Arial"/>
        <family val="2"/>
      </rPr>
      <t xml:space="preserve"> El ICBF  se encuentra a la espera de la revisión de concepto técnico del AGN.</t>
    </r>
    <r>
      <rPr>
        <sz val="10"/>
        <color rgb="FFFF0000"/>
        <rFont val="Arial"/>
        <family val="2"/>
      </rPr>
      <t xml:space="preserve">
</t>
    </r>
    <r>
      <rPr>
        <b/>
        <sz val="10"/>
        <rFont val="Arial"/>
        <family val="2"/>
      </rPr>
      <t>Evidencias:</t>
    </r>
    <r>
      <rPr>
        <sz val="10"/>
        <rFont val="Arial"/>
        <family val="2"/>
      </rPr>
      <t xml:space="preserve">
- Rta AGN comité dic 2018  E-2019-028535-0101
- 15022019 TRD 2019
- Programación Sustentación
- Revisión 18022019
- Revisión 22022019
- Sustentación TRD
- Radicado AGN marzo 2019 No. S-2019-123699-0101</t>
    </r>
  </si>
  <si>
    <r>
      <t xml:space="preserve">Para esta actividad se evidenció el avance en los siguientes aspectos:
</t>
    </r>
    <r>
      <rPr>
        <b/>
        <sz val="10"/>
        <color theme="1"/>
        <rFont val="Arial"/>
        <family val="2"/>
      </rPr>
      <t>Febrero:</t>
    </r>
    <r>
      <rPr>
        <sz val="10"/>
        <color theme="1"/>
        <rFont val="Arial"/>
        <family val="2"/>
      </rPr>
      <t xml:space="preserve"> replanteamiento del cronograma de trabajo para la elaboración de Tablas de Valoración Documental donde establecen: Radicar el instrumento en el AGN en noviembre de 2019,  proyecta para 2020 iniciar proceso de convalidación e iniciar proceso de identificación y organización de fondos acumulados.
Por otra parte, se recopilaron inventarios de fondos acumulados de 22 regionales y se  aportaron inventarios de los fondos acumulados de las mismas.
Asimismo el 27 de febrero se remitieron  evidencias de la actividad de identificación de temas, años y volumetría del Fondo Acumulado correspondiente a las Transferencias Secundarias recibidas por diferentes regionales en el Archivo Histórico de Funza, el cual será igualmente insumo para la elaboración de TVD. se aportó como evidencia  acta  de la reunión del 27/02/19.
</t>
    </r>
    <r>
      <rPr>
        <b/>
        <sz val="10"/>
        <color theme="1"/>
        <rFont val="Arial"/>
        <family val="2"/>
      </rPr>
      <t>Marzo:</t>
    </r>
    <r>
      <rPr>
        <sz val="10"/>
        <color theme="1"/>
        <rFont val="Arial"/>
        <family val="2"/>
      </rPr>
      <t xml:space="preserve"> Se realizaron las siguientes actividades:
1. Revisión de normas aplicables; 2. Elaboración relación de series, fechas extremas y metros lineales, lo cual es base para la elaboración de las TVD de los archivos que reposan en la Bodega de Funza con fechas de 1968 a 1994.; 3. Se realizó la revisión de cada uno de los reportes, lo cual se puede evidenciar los Datos Unificados de Fondos Acumulados, a la fecha falta la respuesta de las siguientes regionales: Chocó, Norte de Santander, Putumayo y Risaralda; 4. Se  solicitó la programación de Comité Institucional de Gestión y Desempeño para la aprobación de prórroga de fechas del PMA, mediante memorando I-2019-031380-0101 del 28 de marzo de 2019.
</t>
    </r>
    <r>
      <rPr>
        <b/>
        <sz val="10"/>
        <color theme="1"/>
        <rFont val="Arial"/>
        <family val="2"/>
      </rPr>
      <t>Abril:</t>
    </r>
    <r>
      <rPr>
        <sz val="10"/>
        <color theme="1"/>
        <rFont val="Arial"/>
        <family val="2"/>
      </rPr>
      <t xml:space="preserve"> Se inició la labor de identificación en la Bodega de Archivo Histórico de Funza de la documentación generada en el periodo correspondiente entre 1968 y 1994 con el fin de establecer si cuentan con el  inventario documental.
</t>
    </r>
    <r>
      <rPr>
        <b/>
        <sz val="10"/>
        <color theme="1"/>
        <rFont val="Arial"/>
        <family val="2"/>
      </rPr>
      <t>Evidencias:</t>
    </r>
    <r>
      <rPr>
        <sz val="10"/>
        <color theme="1"/>
        <rFont val="Arial"/>
        <family val="2"/>
      </rPr>
      <t xml:space="preserve">
- Inventarios FA Regionales: Bolívar, Boyacá, Caldas, Caquetá, Casanare, Cauca, Cesar, Córdoba, Cundinamarca, Guanía, Guajira, Guaviare, Huila, Meta, Nariño, Quindío, Santander, Sucre, Tolima, Vaupés, Vichada y Norte de Santander.
- Acta FDA Funza
- Cronograma TVD 2019 V2
- Oficio de inventarios a Reg.
- Norte de Santander Inventario FA
- Vichada inventario FA
- Datos Unificados de Fondos Acumulados
- Diagnóstico FA Bodega Funza
- Relación normas TVD V3
- Solicitud CIGD memorando I-2019-031380-0101 
- Avance Piso 2 Fila 1-13
- Estado Inventarios 1969-1994 - Funza</t>
    </r>
  </si>
  <si>
    <t>Dar continuidad al programa de capacitación archivística</t>
  </si>
  <si>
    <t>Programa de capacitación archivística desarrollado</t>
  </si>
  <si>
    <r>
      <t xml:space="preserve">Para esta actividad se evidenció lo siguiente:
</t>
    </r>
    <r>
      <rPr>
        <b/>
        <sz val="10"/>
        <color theme="1"/>
        <rFont val="Arial"/>
        <family val="2"/>
      </rPr>
      <t>Enero:</t>
    </r>
    <r>
      <rPr>
        <sz val="10"/>
        <color theme="1"/>
        <rFont val="Arial"/>
        <family val="2"/>
      </rPr>
      <t xml:space="preserve"> 1. se elaboró proyecto de documento técnico correspondiente al Plan de Capacitación en Gestión Documental Vigencia2019. 
2. Construcción del Indicador: Número de Unidades Administrativas Entrenadas en Gestión Documental, el cual se gestionará a nivel regional  donde cada uno de los referentes documentales de las regionales se encargara de la transferencia de conocimiento en los grupos de trabajo y centros zonales. 
3. Por parte del Grupo de Gestión Documental, se realizará el III Encuentro de Referentes en Gestión Documental a Nivel Nacional en la ciudad de Bogotá.
</t>
    </r>
    <r>
      <rPr>
        <b/>
        <sz val="10"/>
        <color theme="1"/>
        <rFont val="Arial"/>
        <family val="2"/>
      </rPr>
      <t>Febrero:</t>
    </r>
    <r>
      <rPr>
        <sz val="10"/>
        <color theme="1"/>
        <rFont val="Arial"/>
        <family val="2"/>
      </rPr>
      <t xml:space="preserve"> 1. El 04 de febrero se realizó la socialización de Tablas de Retención Documental y procesos técnicos archivísticos a la Sede Dirección General.
2. El 08 de febrero de 2019 se realizó sensibilización en Tablas de Retención Documental, Procedimientos de préstamo y desarchivo de expedientes, conformación de historias de atención, y sesión de preguntas e inquietudes, en la cual se contó con una asistencia de 88 personas.
3. Con respecto al encuentro de referentes, los coordinadores administrativos remitieron la relación de referentes asignados para el encuentro, junto con la información de viáticos.
4. Correo emitido a las regionales para consultar  los temas que requieren en las capacitaciones.
</t>
    </r>
    <r>
      <rPr>
        <b/>
        <sz val="10"/>
        <color theme="1"/>
        <rFont val="Arial"/>
        <family val="2"/>
      </rPr>
      <t>Marzo:</t>
    </r>
    <r>
      <rPr>
        <sz val="10"/>
        <color theme="1"/>
        <rFont val="Arial"/>
        <family val="2"/>
      </rPr>
      <t xml:space="preserve"> El Grupo de Gestión Documental coordinó junto con el apoyo de la Dirección de Gestión Humana, la propuesta de capacitación en gestión documental por parte de la ESAP, de tal manera, se establecieron los contenidos y fue remitido el listado de participantes por cada una de las regionales.
De acuerdo con el Tercer Encuentro de Referentes Documentales, se evidenció la solicitud al Grupo Operación Logística Eventos quien contesto "</t>
    </r>
    <r>
      <rPr>
        <i/>
        <sz val="10"/>
        <color theme="1"/>
        <rFont val="Arial"/>
        <family val="2"/>
      </rPr>
      <t>Te informo que ya no se recibirán más Solicitudes de Servicios en razón a que ya se agotó el presupuesto que ampara el Recurso Soporte del Proyecto de Tipo  Logístico y el pequeño saldo que queda se requiere para realizar eventos prioritarios de la Dirección General
Por otra parte, veo que el objetivo del evento es la capacitación para “Fortalecer los conocimientos en gestión documental, con el fin de dar continuidad a los procesos y procedimientos implementados por la Dirección Administrativa, a través del Grupo de Gestión Documental, dando cumplimiento con la normativa que en la materia ha impartido el Archivo General de la Nación”. Al respecto pienso que es prácticamente el mismo tema que acabamos de aprobar donde se capacitarán a 1800 funcionarios del ICBF sobre Entrenamiento en el uso del Sistema de Gestión Documental Orfeo, lo que no justificaría hacer doble capacitación</t>
    </r>
    <r>
      <rPr>
        <sz val="10"/>
        <color theme="1"/>
        <rFont val="Arial"/>
        <family val="2"/>
      </rPr>
      <t xml:space="preserve">"
</t>
    </r>
    <r>
      <rPr>
        <b/>
        <sz val="10"/>
        <color theme="1"/>
        <rFont val="Arial"/>
        <family val="2"/>
      </rPr>
      <t>Abril:</t>
    </r>
    <r>
      <rPr>
        <sz val="10"/>
        <color theme="1"/>
        <rFont val="Arial"/>
        <family val="2"/>
      </rPr>
      <t xml:space="preserve"> 1. Pendiente de reprogramar la capacitación con la ESAP debido a que el ICBF se encuentra capacitando ORFEO. 2. Consolidaron los temas para el III Encuentro Nacional de Referentes Documentales. 3. Elaboración el documento que recopila la estructura, agenda  y finalidad del evento. 4. Aprobación por parte de Secretaria General para los viáticos de las regionales que solicitaron dicho presupuesto para asistir al Evento. 5. Se realizó solicitud a la Oficina de Comunicaciones en aras de contar con reconocimientos e invitación formal al evento. 
</t>
    </r>
    <r>
      <rPr>
        <b/>
        <sz val="10"/>
        <color theme="1"/>
        <rFont val="Arial"/>
        <family val="2"/>
      </rPr>
      <t>Evidencias:</t>
    </r>
    <r>
      <rPr>
        <sz val="10"/>
        <color theme="1"/>
        <rFont val="Arial"/>
        <family val="2"/>
      </rPr>
      <t xml:space="preserve">
- 07022019_ plan de capacitación 2019; Hoja de Vida Indicador Entrenamiento;  Capacitación 04022019; Asistencia Grupo SST; Convocatoria; Listado de Asistencia 08/02/19; ESTRUCTURACIÓN DEL EVENTO - 2019; Encuestas de Satisfacción; Encuesta satisfacción taller R. Bogotá; Lista Referentes; RV Solicitud temas jornada capacitación 2019 GGD; 01042019_ Plan de Capacitación v3; Capacitación Gestión Documental ICBF - ESAP;  Invitados Capacitación ESAP; Referentes Invitados;  Autorizaciones al encuentro de referentes regionales Gestión Documental; Respuesta Cotización; Solicitud Abastecimiento; 30042019_ Plan de Capacitación v6; Temáticas capacitación - copia; Solicitud Comunicaciones; Respuesta comunicaciones.</t>
    </r>
  </si>
  <si>
    <r>
      <t xml:space="preserve">Durante el primer cuatrimestre se evidenciaron videos relacionados con lenguaje de señas, ubicados en Youtube y Twitter.
</t>
    </r>
    <r>
      <rPr>
        <b/>
        <sz val="10"/>
        <color theme="1"/>
        <rFont val="Arial"/>
        <family val="2"/>
      </rPr>
      <t xml:space="preserve">Evidencia:
</t>
    </r>
    <r>
      <rPr>
        <sz val="10"/>
        <color theme="1"/>
        <rFont val="Arial"/>
        <family val="2"/>
      </rPr>
      <t xml:space="preserve">
Video "¿Sabe qué es el enfoque diferencial de derechos?" ubicado en https://www.youtube.com/watch?v=1vb8daV-ftE
Video "¿Cuáles son los objetivos del enfoque diferencial?" ubicado en https://www.youtube.com/watch?v=fN4h6q7OZhE 
Video "¿A quiénes aplica el @ICBFColombia el enfoque diferencial?" ubicado en https://www.youtube.com/watch?v=zy5usMxbBBU
Video "¿Cuáles son las acciones que se realizan para brindar una atención con enfoque diferencial?" ubicado en https://youtu.be/XmLBpNCRnc4</t>
    </r>
  </si>
  <si>
    <t xml:space="preserve"> Reporte de seguimiento en SIMEI, con su respectivo análisis cualitativo. </t>
  </si>
  <si>
    <r>
      <t xml:space="preserve">Se evidenciaron actas de reunión, intercambios de correos electrónicos y matrices con los resultados de la medición de indicadores de la siguiente manera:
</t>
    </r>
    <r>
      <rPr>
        <b/>
        <sz val="10"/>
        <color theme="1"/>
        <rFont val="Arial"/>
        <family val="2"/>
      </rPr>
      <t>Evidencia:</t>
    </r>
    <r>
      <rPr>
        <sz val="10"/>
        <color theme="1"/>
        <rFont val="Arial"/>
        <family val="2"/>
      </rPr>
      <t xml:space="preserve">
</t>
    </r>
    <r>
      <rPr>
        <b/>
        <sz val="10"/>
        <color theme="1"/>
        <rFont val="Arial"/>
        <family val="2"/>
      </rPr>
      <t>Enero:</t>
    </r>
    <r>
      <rPr>
        <sz val="10"/>
        <color theme="1"/>
        <rFont val="Arial"/>
        <family val="2"/>
      </rPr>
      <t xml:space="preserve"> Reunión en donde se hace seguimiento a los indicadores, presentación del seguimiento a indicadores dic-2018, entrega 3 de indicadores con corte a diciembre de 2018, correo electrónico del 11-ene-2019 con el resultado preliminar de indicadores del proceso "Relación con el ciudadano", correo electrónico del 16-ene-2019 con el resultado de indicadores del proceso "Relación con el ciudadano" y, correo electrónico del 18-ene-2019 con el resultado final de indicadores del proceso "Relación con el ciudadano".
Acta de comité del 31-ene-2019 "Acta_Comite_Indicadores_201812.pdf"
Presentación "IND_201812.pptx"
Matriz de indicadores "IND_Diciembre_Entrega3_20190118.xlsx"
Correos con adjuntos: "INDICADORES_DICIEMBRE 2018 (CARGUE1).msg", "INDICADORES_DICIEMBRE 2018 (PRE).msg" y "INDICADORES_DICIEMBRE 2018 (FINAL).msg"
Matriz de indicadores "IND_Enero_Entrega3_20190301.xlsx"
Correos con adjuntos: "ENERO 2019 (RESULTADOS SIMEI).msg", "INDICADORES_ENE_2019 (PRELIMINAR).msg" y "INDICADORES_ENE_ 2019 (FINAL).msg"
</t>
    </r>
    <r>
      <rPr>
        <b/>
        <sz val="10"/>
        <color theme="1"/>
        <rFont val="Arial"/>
        <family val="2"/>
      </rPr>
      <t>Febrero:</t>
    </r>
    <r>
      <rPr>
        <sz val="10"/>
        <color theme="1"/>
        <rFont val="Arial"/>
        <family val="2"/>
      </rPr>
      <t xml:space="preserve"> Se evidenciaron correos electrónicos con el resultado de cargue, preliminar y definitivo de indicadores del proceso "Relación con el ciudadano", correos del 27-feb-2019  y, del 1-mar-2019.
Matriz de indicadores "IND_Febrero_Entrega3_20190320.xlsx"
Correos con adjuntos: "INDICADORES_RC_FEBRERO_2019_(CARGUE_SIMEI).msg", "INDICADORES RELACIÓN CON EL CIUDADANO FEBRERO 2019 (FINAL).msg" y "INDICADORES RELACIÓN CON EL CIUDADANO FEBRERO 2019 (FINAL).msg"
</t>
    </r>
    <r>
      <rPr>
        <b/>
        <sz val="10"/>
        <color theme="1"/>
        <rFont val="Arial"/>
        <family val="2"/>
      </rPr>
      <t>Marzo:</t>
    </r>
    <r>
      <rPr>
        <sz val="10"/>
        <color theme="1"/>
        <rFont val="Arial"/>
        <family val="2"/>
      </rPr>
      <t xml:space="preserve"> Se evidenciaron correos electrónicos con el resultado de cargue, preliminar y definitivo de indicadores del proceso "Relación con el ciudadano", correos del 18 y 20-mar-2019 .
</t>
    </r>
    <r>
      <rPr>
        <b/>
        <sz val="10"/>
        <color theme="1"/>
        <rFont val="Arial"/>
        <family val="2"/>
      </rPr>
      <t>Abril:</t>
    </r>
    <r>
      <rPr>
        <sz val="10"/>
        <color theme="1"/>
        <rFont val="Arial"/>
        <family val="2"/>
      </rPr>
      <t xml:space="preserve"> Se evidenciaron correos electrónicos con el resultado de cargue, preliminar y definitivo de indicadores del proceso "Relación con el ciudadano", correos del 12, 23 y 25-mar-2019 .
Matriz de indicadores "IND_Marzo_Entrega3_20190425.xlsx", presentación de avances "IND_201903.pptx"
Correos con adjuntos: "INDICADORES RELACIÓN CON EL CIUDADANO MARZO 2019_Resultados.msg", "INDICADORES RELACIÓN CON EL CIUDADANO MARZO 2019 (PRELIMINAR).msg" y "INDICADORES RELACIÓN CON EL CIUDADANO MARZO 2019 (FINAL).msg"</t>
    </r>
  </si>
  <si>
    <r>
      <t xml:space="preserve">Se evidenciaron actividades de sensibilización y actividades participativas por parte de los colaboradores del ICBF sobre aspectos de la Integridad y el Código de Integridad:
</t>
    </r>
    <r>
      <rPr>
        <b/>
        <sz val="10"/>
        <color theme="1"/>
        <rFont val="Arial"/>
        <family val="2"/>
      </rPr>
      <t>Evidencias:</t>
    </r>
    <r>
      <rPr>
        <sz val="10"/>
        <color theme="1"/>
        <rFont val="Arial"/>
        <family val="2"/>
      </rPr>
      <t xml:space="preserve">
</t>
    </r>
    <r>
      <rPr>
        <b/>
        <sz val="10"/>
        <color theme="1"/>
        <rFont val="Arial"/>
        <family val="2"/>
      </rPr>
      <t xml:space="preserve">Enero: </t>
    </r>
    <r>
      <rPr>
        <sz val="10"/>
        <color theme="1"/>
        <rFont val="Arial"/>
        <family val="2"/>
      </rPr>
      <t xml:space="preserve">presentación sobre "HISTÓRICO DE VALORES ICBF". 
</t>
    </r>
    <r>
      <rPr>
        <b/>
        <sz val="10"/>
        <color theme="1"/>
        <rFont val="Arial"/>
        <family val="2"/>
      </rPr>
      <t xml:space="preserve">Febrero:  </t>
    </r>
    <r>
      <rPr>
        <sz val="10"/>
        <color theme="1"/>
        <rFont val="Arial"/>
        <family val="2"/>
      </rPr>
      <t>Reunión</t>
    </r>
    <r>
      <rPr>
        <b/>
        <sz val="10"/>
        <color theme="1"/>
        <rFont val="Arial"/>
        <family val="2"/>
      </rPr>
      <t xml:space="preserve"> </t>
    </r>
    <r>
      <rPr>
        <sz val="10"/>
        <color theme="1"/>
        <rFont val="Arial"/>
        <family val="2"/>
      </rPr>
      <t xml:space="preserve">sobre acciones conjuntas a realizar sobre el contexto de cultura organizacional, y hoja de cálculo con aspectos asociados al código de integridad del ICBF,  actividades de análisis comportamientos asociados a los valores. Acta de reunión "Acta reunión con Planeación 15 de febrero.pdf"
Matriz de análisis enviada por correo "MATRIZ CONSTRUCCIÓN CÓDIGO INTEGRIDAD - ICBF.xlsx" y "ANALISIS COMPORTAMIENTOS ASOCIADOS A LOS VALORES xlsx.msg"
Correos de invitación "Te invitamos a hablar de ¡integridad!.msg", "TE INVITAMOS A HABLAR DE INTEGRIDAD - Lunes 11 de marzo 8 30 AM.msg"
</t>
    </r>
    <r>
      <rPr>
        <b/>
        <sz val="10"/>
        <color theme="1"/>
        <rFont val="Arial"/>
        <family val="2"/>
      </rPr>
      <t xml:space="preserve">Marzo: </t>
    </r>
    <r>
      <rPr>
        <sz val="10"/>
        <color theme="1"/>
        <rFont val="Arial"/>
        <family val="2"/>
      </rPr>
      <t xml:space="preserve">invitaciones a participar en mesas de trabajo sobre Integridad y el código de integridad del ICBF. Envío del mapa estratégico, misión, visión, objetivos estratégicos y valores del ICBF 2019-2022. Presentación en la inducción a colaboradores sobre lo que se está trabajando del código de integridad del ICBF.Desarrollo de la encuesta sobre aspectos de integridad.  
Matriz de análisis "ANALISIS COMPORTAMIENTOS ASOCIADOS A LOS VALORES.xlsx"
Listado de asistencia: "LISTADO DE ASISTENCIA INDUCCION PRESENCIAL 21 Y 28 DE MARZO.pdf", "Mesa Técnica de Valores  Acta 01 marzo 11 jornada AM.pdf", "Mesa Técnica de Valores Acta 02 marzo 11 jornada PM.pdf".
Coreos de invitación: "TE INVITAMOS A HABLAR DE INTEGRIDAD - Lunes 11 de marzo 2 30 PM.msg", "TE INVITAMOS A HABLAR DE INTEGRIDAD - Lunes 11 de marzo 8 30 AM.msg", "Te invitamos a hablar de ­integridad!.msg". "­Próximamente! - Código de Integridad ICBF.msg", "­Se parte activa del cambio!!  - Código de Integridad ICBF.msg", "Actualicemos nuestro Código de Integridad.msg", "Mapa Estratégico  Misión  Visión y Objetivos Estratégicos ICBF .msg", "Encuesta código de integridad.msg" 
Informe de resultado de encuesta: "Resultado encuesta valores Código de Integridad.docx", "Resultados encuesta valores nivel nacional.xlsx".
Ficha de condiciones técnicas en donde se establecen los criterios técnicos de contratación para el desarrollo de esta actividad "02_FCT_BIENESTAR_190415 ACTIVIDAD VIVAMOS LOS VALORES.doc" y, el plan de trabajo para la SDG "22PLAN DE TRABAJO ICBF SEDE DE LA DIRECCIÓN GENERAL.xlsx"
</t>
    </r>
    <r>
      <rPr>
        <b/>
        <sz val="10"/>
        <color theme="1"/>
        <rFont val="Arial"/>
        <family val="2"/>
      </rPr>
      <t xml:space="preserve">Abril: </t>
    </r>
    <r>
      <rPr>
        <sz val="10"/>
        <color theme="1"/>
        <rFont val="Arial"/>
        <family val="2"/>
      </rPr>
      <t>Se brinda acceso al resumen de la encuesta del código de integridad realizada. Se elaboró la ficha de condiciones  técnicas, en su numeral 6.1.27 se encuentra "Actividad Vivamos los valores"  y, el plan de trabajo.</t>
    </r>
  </si>
  <si>
    <r>
      <t xml:space="preserve">Se evidenciaron 7 actas de reinducción en los Centros Zonales: Fontibón, Mártires, Engativá y Suba por parte del profesional de soporte técnico de la Dirección de Servicios y Atención, donde se adelantaron acciones técnicas para la puesta a punto de la Solución Digital de Asignación de Turnos.
La Dirección de Servicios y Atención  informa que: "se tiene proyectado para el mes de Junio la consolidación de la base  de datos de atenciones  para sus análisis  en los centros zonales donde se haya implantado estas soluciones de Sistemas Electrónicos de Asignación de Turnos".
Por lo anterior el análisis de las bases de datos iniciará apartir del mes de julio y permitirá la formulación de las acciones de mejora.
</t>
    </r>
    <r>
      <rPr>
        <b/>
        <sz val="10"/>
        <rFont val="Arial"/>
        <family val="2"/>
      </rPr>
      <t>EVIDENCIA</t>
    </r>
    <r>
      <rPr>
        <sz val="10"/>
        <rFont val="Arial"/>
        <family val="2"/>
      </rPr>
      <t xml:space="preserve">
Acta Implantación SDAT Cz Fontibón Abril 16-9
Acta implantación Cz Mártires Abril 30-19
Acta implantación Engativá 4-02-19
Acta implantación Engativá 29-01-19
Acta Implantación SDAT  Cz Engativá Abril 15
Acta implantación SDAT Cz Suba Abril 29-19
Acta Implantación SDAT Engativá Abril 5-19. 
</t>
    </r>
  </si>
  <si>
    <r>
      <rPr>
        <b/>
        <sz val="10"/>
        <rFont val="Arial"/>
        <family val="2"/>
      </rPr>
      <t>Sede Dirección General</t>
    </r>
    <r>
      <rPr>
        <sz val="10"/>
        <rFont val="Arial"/>
        <family val="2"/>
      </rPr>
      <t xml:space="preserve">
1.1 Realizar socializaciones de procedimientos relacionados con la gestión contractual (etapa precontractual) .
1.2  Ampliar los medios de socialización con las Regionales de los nuevos procedimiento que se adopten para le gestión precontractual con el apoyo de la Oficina de Gestión Regional 
2.1 Programación de Capacitaciones en etapa precontractual
2.2 Realización de capacitaciones. estudios previos y pliegos)
3. Convocar y desarrollar los comités de contratación en los casos que aplique.
</t>
    </r>
    <r>
      <rPr>
        <b/>
        <sz val="10"/>
        <rFont val="Arial"/>
        <family val="2"/>
      </rPr>
      <t xml:space="preserve">
Regional
</t>
    </r>
    <r>
      <rPr>
        <sz val="10"/>
        <rFont val="Arial"/>
        <family val="2"/>
      </rPr>
      <t xml:space="preserve">1. Realizar Reuniones convocadas desde la Coordinación del Grupos Jurídicos/ Administrativo de socialización  de los nuevos procedimiento que se adopten para le gestión precontractual
2. Diligenciar y remitir a la Dirección Contratación formatos adoptados de capacitaciones realizadas y recibidas sobre los diferentes procedimientos establecidos para la gestión precontractual 
3. Convocar y desarrollar los comités de contratación en los casos que aplique.
</t>
    </r>
    <r>
      <rPr>
        <b/>
        <sz val="10"/>
        <rFont val="Arial"/>
        <family val="2"/>
      </rPr>
      <t>2. Acciones  Dirección de Primera Infancia (Sede Dirección General)</t>
    </r>
    <r>
      <rPr>
        <sz val="10"/>
        <rFont val="Arial"/>
        <family val="2"/>
      </rPr>
      <t xml:space="preserve">
2.1. Durante el proceso de contratación de los servicios de Primera Infancia, realizar las reuniones de seguimiento con las Direcciones Regionales, para verificar la EAS que será asignadas para la prestación de los servicios a la Primera Infancia.
2.2 Realizar los comités técnico operativos de acuerdo a lo estipulado en las minutas de los contratos de aporte,  con el fin de validar los procesos y procedimientos requeridos para la adecuada prestación del servicio para la atención a la Primera Infancia.
2.3 Consolidar los resultados de la supervisión realizada por los grupos de la Sede Nacional, Regionales o Centros Zonales.</t>
    </r>
  </si>
  <si>
    <r>
      <rPr>
        <b/>
        <sz val="10"/>
        <rFont val="Arial"/>
        <family val="2"/>
      </rPr>
      <t>Sede Dirección General</t>
    </r>
    <r>
      <rPr>
        <sz val="10"/>
        <rFont val="Arial"/>
        <family val="2"/>
      </rPr>
      <t xml:space="preserve">
1.1. 01/03/19
1.2 01/03/19
2.1 01/03/19
2.2 01/03/19
3. 01/03/2019
</t>
    </r>
    <r>
      <rPr>
        <b/>
        <sz val="10"/>
        <rFont val="Arial"/>
        <family val="2"/>
      </rPr>
      <t xml:space="preserve">Regional
</t>
    </r>
    <r>
      <rPr>
        <sz val="10"/>
        <rFont val="Arial"/>
        <family val="2"/>
      </rPr>
      <t xml:space="preserve">1. 01/03/19
2. 01/03/19
3. 01/03/19
</t>
    </r>
    <r>
      <rPr>
        <b/>
        <sz val="10"/>
        <rFont val="Arial"/>
        <family val="2"/>
      </rPr>
      <t>Primera Infancia Sede Dirección General</t>
    </r>
    <r>
      <rPr>
        <sz val="10"/>
        <rFont val="Arial"/>
        <family val="2"/>
      </rPr>
      <t xml:space="preserve">
2.1
02/01/2019
2.2
02/01/2019
2.3
02/01/2019</t>
    </r>
  </si>
  <si>
    <r>
      <rPr>
        <b/>
        <sz val="10"/>
        <rFont val="Arial"/>
        <family val="2"/>
      </rPr>
      <t>Sede Dirección General</t>
    </r>
    <r>
      <rPr>
        <sz val="10"/>
        <rFont val="Arial"/>
        <family val="2"/>
      </rPr>
      <t xml:space="preserve">
1.1 15/12/2019
1.2 15/12/2019
2.1 15/12/2019
2.2 15/12/2019
3. 15/12/2019
</t>
    </r>
    <r>
      <rPr>
        <b/>
        <sz val="10"/>
        <rFont val="Arial"/>
        <family val="2"/>
      </rPr>
      <t>Regional</t>
    </r>
    <r>
      <rPr>
        <sz val="10"/>
        <rFont val="Arial"/>
        <family val="2"/>
      </rPr>
      <t xml:space="preserve">
1. 15/12/2019
2. 15/12/2019
3. 15/12/2019
</t>
    </r>
    <r>
      <rPr>
        <b/>
        <sz val="10"/>
        <rFont val="Arial"/>
        <family val="2"/>
      </rPr>
      <t>Primera Infancia Sede Dirección General</t>
    </r>
    <r>
      <rPr>
        <sz val="10"/>
        <rFont val="Arial"/>
        <family val="2"/>
      </rPr>
      <t xml:space="preserve">
2.1
31/12/2019
2.2
31/12/2019
2.3
31/12/2019</t>
    </r>
  </si>
  <si>
    <r>
      <rPr>
        <b/>
        <sz val="10"/>
        <rFont val="Arial"/>
        <family val="2"/>
      </rPr>
      <t xml:space="preserve">Sede Dirección General 
</t>
    </r>
    <r>
      <rPr>
        <sz val="10"/>
        <rFont val="Arial"/>
        <family val="2"/>
      </rPr>
      <t xml:space="preserve">
1.1 Realizar socializaciones de procedimientos relacionados con la gestión contractual (etapa precontractual y contractual) .
1.2  Ampliar los medios de socialización con las Regionales de los nuevos procedimiento que se adopten para le gestión precontractual con el apoyo de la Oficina de Gestión Regional 
2.1 Realización de capacitaciones. estudios previos y pliegos
</t>
    </r>
    <r>
      <rPr>
        <b/>
        <sz val="10"/>
        <rFont val="Arial"/>
        <family val="2"/>
      </rPr>
      <t>Regional</t>
    </r>
    <r>
      <rPr>
        <sz val="10"/>
        <rFont val="Arial"/>
        <family val="2"/>
      </rPr>
      <t xml:space="preserve">
1. Realizar Reuniones convocadas desde la Coordinación del Grupos Jurídicos/ Administrativo de socialización  de los nuevos procedimiento que se adopten para le gestión precontractual
2. Diligenciar y remitir a la Dirección Contratación formatos adoptados de capacitaciones realizadas y recibidas sobre los diferentes procedimientos establecidos para la gestión precontractual 
</t>
    </r>
    <r>
      <rPr>
        <b/>
        <sz val="10"/>
        <rFont val="Arial"/>
        <family val="2"/>
      </rPr>
      <t xml:space="preserve">2. Acciones  Dirección de Primera Infancia Sede Nacional
</t>
    </r>
    <r>
      <rPr>
        <sz val="10"/>
        <rFont val="Arial"/>
        <family val="2"/>
      </rPr>
      <t>2.1. Durante el proceso de contratación de los servicios de Primera Infancia, realizar las reuniones de seguimiento con las Direcciones Regionales, para verificar la EAS que será asignadas para la prestación de los servicios a la Primera Infancia.
2.2 Realizar los comités técnico operativos de acuerdo a lo estipulado en las minutas de los contratos de aporte,  con el fin de validar los procesos y procedimientos requeridos para la adecuada prestación del servicio para la atención a la Primera Infancia.
2.3 Consolidar los resultados de la supervisión realizada por los grupos de la Sede Nacional, Regionales o Centros Zonales.</t>
    </r>
  </si>
  <si>
    <r>
      <rPr>
        <b/>
        <sz val="10"/>
        <rFont val="Arial"/>
        <family val="2"/>
      </rPr>
      <t>Dir Contratación SN</t>
    </r>
    <r>
      <rPr>
        <sz val="10"/>
        <rFont val="Arial"/>
        <family val="2"/>
      </rPr>
      <t xml:space="preserve">
1.1. 02/01/2019
1.2.  02/02/2019
2.1.  16/01/2019
</t>
    </r>
    <r>
      <rPr>
        <b/>
        <sz val="10"/>
        <rFont val="Arial"/>
        <family val="2"/>
      </rPr>
      <t xml:space="preserve">Regional
</t>
    </r>
    <r>
      <rPr>
        <sz val="10"/>
        <rFont val="Arial"/>
        <family val="2"/>
      </rPr>
      <t xml:space="preserve">1. 01/03/19
2. 01/03/19
</t>
    </r>
    <r>
      <rPr>
        <b/>
        <sz val="10"/>
        <rFont val="Arial"/>
        <family val="2"/>
      </rPr>
      <t xml:space="preserve">Primera Infancia SN
</t>
    </r>
    <r>
      <rPr>
        <sz val="10"/>
        <rFont val="Arial"/>
        <family val="2"/>
      </rPr>
      <t>2.1 02/01/2019
2.2 02/01/2019
2.3 02/01/2019</t>
    </r>
  </si>
  <si>
    <r>
      <rPr>
        <b/>
        <sz val="10"/>
        <rFont val="Arial"/>
        <family val="2"/>
      </rPr>
      <t>Dir Contratación SN</t>
    </r>
    <r>
      <rPr>
        <sz val="10"/>
        <rFont val="Arial"/>
        <family val="2"/>
      </rPr>
      <t xml:space="preserve">
1.1.  15/12/2019
1.2.  15/12/2019
2.1 15/12/2019
</t>
    </r>
    <r>
      <rPr>
        <b/>
        <sz val="10"/>
        <rFont val="Arial"/>
        <family val="2"/>
      </rPr>
      <t>Regional</t>
    </r>
    <r>
      <rPr>
        <sz val="10"/>
        <rFont val="Arial"/>
        <family val="2"/>
      </rPr>
      <t xml:space="preserve">
1 15/12/2019
2 15/12/2019
</t>
    </r>
    <r>
      <rPr>
        <b/>
        <sz val="10"/>
        <rFont val="Arial"/>
        <family val="2"/>
      </rPr>
      <t>Primera Infancia SN</t>
    </r>
    <r>
      <rPr>
        <sz val="10"/>
        <rFont val="Arial"/>
        <family val="2"/>
      </rPr>
      <t xml:space="preserve">
2.1 15/12/2019
2.2 15/12/2019
2.3 15/12/2019</t>
    </r>
  </si>
  <si>
    <r>
      <rPr>
        <b/>
        <sz val="10"/>
        <rFont val="Arial"/>
        <family val="2"/>
      </rPr>
      <t>Dir Contratación Sede Dirección General</t>
    </r>
    <r>
      <rPr>
        <sz val="10"/>
        <rFont val="Arial"/>
        <family val="2"/>
      </rPr>
      <t xml:space="preserve">
1.1.  01/03/2019
</t>
    </r>
    <r>
      <rPr>
        <b/>
        <sz val="10"/>
        <rFont val="Arial"/>
        <family val="2"/>
      </rPr>
      <t xml:space="preserve">Regional
</t>
    </r>
    <r>
      <rPr>
        <sz val="10"/>
        <rFont val="Arial"/>
        <family val="2"/>
      </rPr>
      <t xml:space="preserve">1.1.  01/03/2019
</t>
    </r>
    <r>
      <rPr>
        <b/>
        <sz val="10"/>
        <rFont val="Arial"/>
        <family val="2"/>
      </rPr>
      <t>Primera Infancia Sede Dirección General</t>
    </r>
    <r>
      <rPr>
        <sz val="10"/>
        <rFont val="Arial"/>
        <family val="2"/>
      </rPr>
      <t xml:space="preserve">
2.1.  
2/01/2019
2.2.  
2/01/2019
2.3.  
2/01/2019
2.4.  
2/01/2019</t>
    </r>
  </si>
  <si>
    <r>
      <rPr>
        <b/>
        <sz val="10"/>
        <rFont val="Arial"/>
        <family val="2"/>
      </rPr>
      <t>Dir Contratación Sede Dirección General</t>
    </r>
    <r>
      <rPr>
        <sz val="10"/>
        <rFont val="Arial"/>
        <family val="2"/>
      </rPr>
      <t xml:space="preserve">
1.1.  15/12/2019
</t>
    </r>
    <r>
      <rPr>
        <b/>
        <sz val="10"/>
        <rFont val="Arial"/>
        <family val="2"/>
      </rPr>
      <t>Regional</t>
    </r>
    <r>
      <rPr>
        <sz val="10"/>
        <rFont val="Arial"/>
        <family val="2"/>
      </rPr>
      <t xml:space="preserve">
1.1.  15/12/2019
</t>
    </r>
    <r>
      <rPr>
        <b/>
        <sz val="10"/>
        <rFont val="Arial"/>
        <family val="2"/>
      </rPr>
      <t>Primera Infancia Sede Dirección General</t>
    </r>
    <r>
      <rPr>
        <sz val="10"/>
        <rFont val="Arial"/>
        <family val="2"/>
      </rPr>
      <t xml:space="preserve">
2.1.  
15/12/2019
2.2.  
15/12/2019
2.3.  
15/12/2019
2.4. 
15/12/2019</t>
    </r>
  </si>
  <si>
    <r>
      <rPr>
        <b/>
        <sz val="10"/>
        <rFont val="Arial"/>
        <family val="2"/>
      </rPr>
      <t>Dir Contratación Sede Dirección General</t>
    </r>
    <r>
      <rPr>
        <sz val="10"/>
        <rFont val="Arial"/>
        <family val="2"/>
      </rPr>
      <t xml:space="preserve">
1.1. Director de Contratación
</t>
    </r>
    <r>
      <rPr>
        <b/>
        <sz val="10"/>
        <rFont val="Arial"/>
        <family val="2"/>
      </rPr>
      <t>Regional</t>
    </r>
    <r>
      <rPr>
        <sz val="10"/>
        <rFont val="Arial"/>
        <family val="2"/>
      </rPr>
      <t xml:space="preserve">
1.1. Director de Contratación
</t>
    </r>
    <r>
      <rPr>
        <b/>
        <sz val="10"/>
        <rFont val="Arial"/>
        <family val="2"/>
      </rPr>
      <t xml:space="preserve">Primera Infancia Sede Dirección General
</t>
    </r>
    <r>
      <rPr>
        <sz val="10"/>
        <rFont val="Arial"/>
        <family val="2"/>
      </rPr>
      <t>2. Director de Primera Infancia</t>
    </r>
  </si>
  <si>
    <r>
      <rPr>
        <b/>
        <sz val="10"/>
        <rFont val="Arial"/>
        <family val="2"/>
      </rPr>
      <t>Antes de imprimir este documento… piense en el medio ambiente!</t>
    </r>
    <r>
      <rPr>
        <sz val="10"/>
        <rFont val="Arial"/>
        <family val="2"/>
      </rPr>
      <t xml:space="preserve">
Cualquier copia impresa de este documento se considera como COPIA NO CONTROLADA.</t>
    </r>
  </si>
  <si>
    <t>La periodicidad del reporte de esta actividad es cuatrimestral y se reportará desde el mes de mayo/19.</t>
  </si>
  <si>
    <r>
      <t xml:space="preserve">Durante el primer cuatrimestre del 2019 se evidenciaron actividades propuestas para dicho periodo.
</t>
    </r>
    <r>
      <rPr>
        <b/>
        <u/>
        <sz val="10"/>
        <color theme="1"/>
        <rFont val="Arial"/>
        <family val="2"/>
      </rPr>
      <t xml:space="preserve">Evidencias: </t>
    </r>
    <r>
      <rPr>
        <sz val="10"/>
        <color theme="1"/>
        <rFont val="Arial"/>
        <family val="2"/>
      </rPr>
      <t xml:space="preserve">
* Se realizó el registro del plan de racionalización de tramites vigencia 2019 en el aplicativo SUIT,
</t>
    </r>
    <r>
      <rPr>
        <sz val="10"/>
        <rFont val="Arial"/>
        <family val="2"/>
      </rPr>
      <t>*Se realizó Mesa de trabajo (acta del 8 de febrero del 2019)
*Se elaboro cronograma de actividades vigencia 2019 
* Se generó solicitud de ajustes del video de adopciones que hará parte del formulario en línea.(28/02/2019 subdirección de adopciones)</t>
    </r>
    <r>
      <rPr>
        <sz val="10"/>
        <color theme="1"/>
        <rFont val="Arial"/>
        <family val="2"/>
      </rPr>
      <t xml:space="preserve">
* Solicitud  ajustes del formulario de solicitud de adopción en línea. (26/03/2019 - Dirección de Protección)
* Envío de video ajustados (26/03/2019 - Oficina comunicaciones)
*Se generó caso de uso No. CC.2019.ICBF.SIM.ADO.0291 del 23/06/2019, con Ajuste pantalla de Ingreso al Formulario de </t>
    </r>
    <r>
      <rPr>
        <sz val="10"/>
        <rFont val="Arial"/>
        <family val="2"/>
      </rPr>
      <t>Solicitud de Adopción.
Ruta de evidencias: \\icbf.gov.co\fs_dpc\DPC\Monitoreo Plan Anticorrupción\Comp 2. Racionalización de Trámites</t>
    </r>
  </si>
  <si>
    <t xml:space="preserve">
Para el primer cuatrimestre del 2019 en la racionalización de este trámite no se presentó ningún avance, teniendo en cuenta que las actividades programadas inician a partir del mes Agosto de 2019 .
Sin embargo, en el mes de enero se realizo el registro del plan de racionalización de trámites vigencia 2019 en el aplicativo SUIT,</t>
  </si>
  <si>
    <r>
      <t xml:space="preserve">Se evidenció que la entidad  ha publicado 3 boletines en el año enero, febrero y marzo  de 2019   y en  el mismo se realiza el análisis comparativo  de las PQRS
</t>
    </r>
    <r>
      <rPr>
        <b/>
        <sz val="10"/>
        <rFont val="Arial"/>
        <family val="2"/>
      </rPr>
      <t xml:space="preserve">
Evidencia 
</t>
    </r>
    <r>
      <rPr>
        <sz val="10"/>
        <rFont val="Arial"/>
        <family val="2"/>
      </rPr>
      <t xml:space="preserve">Boletines de los meses de enero-febrero -marzo en el siguiente link: https://www.icbf.gov.co/servicios/informes-boletines-pqrds
</t>
    </r>
  </si>
  <si>
    <r>
      <t xml:space="preserve">Se constató correo electrónico del 09/04/2019 con asunto: Alerta No. 1 Monitoreo PPC ICBF 2019; donde la DSYA en su rol de monitoreo del Plan de Participación Ciudadana realizó la primer alerta frente al cumplimiento del mismo. 
</t>
    </r>
    <r>
      <rPr>
        <b/>
        <sz val="10"/>
        <color theme="1"/>
        <rFont val="Arial"/>
        <family val="2"/>
      </rPr>
      <t>EVIDENCIA</t>
    </r>
    <r>
      <rPr>
        <sz val="10"/>
        <color theme="1"/>
        <rFont val="Arial"/>
        <family val="2"/>
      </rPr>
      <t xml:space="preserve">
Correo electrónico del fecha 09/04/2019 con asunto: Alerta No. 1 Monitoreo PPC ICBF 2019
Herramienta: Reporte de monitoreo 01 ene-marz, donde se encuentra el Plan de Participación 2019 y la matriz de observaciones de monitoreo DSYA</t>
    </r>
  </si>
  <si>
    <t>La periodicidad del reporte de esta actividad es "Única" sin detallar fecha de inicio.</t>
  </si>
  <si>
    <r>
      <t xml:space="preserve">Se evidencia ajuste en los instrumentos y se publicaron como documentos de origen controlado.
</t>
    </r>
    <r>
      <rPr>
        <b/>
        <sz val="10"/>
        <rFont val="Arial"/>
        <family val="2"/>
      </rPr>
      <t xml:space="preserve">
Evidencia.
</t>
    </r>
    <r>
      <rPr>
        <sz val="10"/>
        <rFont val="Arial"/>
        <family val="2"/>
      </rPr>
      <t>Formatos de fecha 20/02/2019 relacionados al PROCEDIMIENTO RENDICIÓN PÚBLICA DE CUENTAS Y MESAS PÚBLICAS v.2: Formato Programación y Monitoreo de Eventos RPC y MP v4,F1.P2.MS, Formato Análisis Evaluación RPC y MP v1, F10.P2.MS Formato Compromisos RPC y MP v1, F11.P2.MSFormato Resultados RPC y MP v1, F12.P2.MS Formato Consulta Previa MP v1, F6.P2.MS  Formato Análisis Consulta Previa MP v1, F7.P2.MS Formato Lista de Asistentes RPC y MP v1, F8.P2.MS Formato Encuesta de Evaluación RPC y MP v1, F9.P2.MS, los cuales están ubicados en la página web institucional, ruta: www.icbf.gov.co / El Instituto / Modelo de Operación por Procesos / Monitoreo y Seguimiento a la Gestión. URL: https://www.icbf.gov.co/evaluacion/monitoreo-y-seguimiento-la-gestion</t>
    </r>
  </si>
  <si>
    <r>
      <t xml:space="preserve">Se evidenciaron cinco (5) correos electrónicos donde la Dirección de Servicios y Atención le informa a las Direcciones: Primera Infancia, Nutrición, Niñez y Adolescencia, Familia y Comunidades y Servicios y Atención, sobre la apertura de las Acciones Correctivas como consecuencias de los hallazgos del informe "MEDICIÓN DE SATISFACCIÓN DE LOS CLIENTES EXTERNOS SOBRE LOS PROGRAMAS Y SERVICIOS DEL ICBF" realizado por el CONSORCIO IS-PROYECTAMOS en el marco del contrato No. 1456 - 2018.
Adicionalmente, se verificó el correo electrónico del 07/05/2019 con Asunto: "Acciones Correctivas - Programas Medición de Satisfacción", donde la Dirección de Servicios y Atención solicita a la Subdirección de Mejoramiento Organizacional validar y aprobar las acciones correctivas de los temas: 1. Programa de Adopción, encuesta a familias residentes en el Exterior, 2. Programa Hogares Sustitutos, 3. Programa Hogares Comunitarios de Bienestar Integrales. 
De acuerdo con lo anterior se da por cumplida la actividad al alcanzar la meta de: Acciones de Mejora formuladas en ISOLUCION
</t>
    </r>
    <r>
      <rPr>
        <b/>
        <sz val="10"/>
        <rFont val="Arial"/>
        <family val="2"/>
      </rPr>
      <t xml:space="preserve">
EVIDENCIA
</t>
    </r>
    <r>
      <rPr>
        <sz val="10"/>
        <rFont val="Arial"/>
        <family val="2"/>
      </rPr>
      <t>Correo electrónico de fecha 03/04/2019 con Asunto: "Acción Correctiva 10712 - Proceso Relación con el Ciudadano", dirigido a Juan Pablo Angulo Salazar de D</t>
    </r>
    <r>
      <rPr>
        <i/>
        <sz val="10"/>
        <rFont val="Arial"/>
        <family val="2"/>
      </rPr>
      <t>irección de Familias y Comunidades</t>
    </r>
    <r>
      <rPr>
        <sz val="10"/>
        <rFont val="Arial"/>
        <family val="2"/>
      </rPr>
      <t xml:space="preserve">.
Correo electrónico de fecha 03/04/2019 con Asunto: "Acción Correctiva 10713 - Proceso Relación con el Ciudadano", dirigido a Natalia Velasco Castrillon de </t>
    </r>
    <r>
      <rPr>
        <i/>
        <sz val="10"/>
        <rFont val="Arial"/>
        <family val="2"/>
      </rPr>
      <t>Dirección de Niñez y Adolescenci</t>
    </r>
    <r>
      <rPr>
        <sz val="10"/>
        <rFont val="Arial"/>
        <family val="2"/>
      </rPr>
      <t xml:space="preserve">a.
Correo electrónico de fecha 03/04/2019 con Asunto: "Acción Correctiva 10714 - Proceso Relación con el Ciudadano", dirigido a Carlos Alberto Aparicio Patino de </t>
    </r>
    <r>
      <rPr>
        <i/>
        <sz val="10"/>
        <rFont val="Arial"/>
        <family val="2"/>
      </rPr>
      <t>Dirección de Primera Infancia</t>
    </r>
    <r>
      <rPr>
        <sz val="10"/>
        <rFont val="Arial"/>
        <family val="2"/>
      </rPr>
      <t xml:space="preserve">.
Correo electrónico de fecha 03/04/2019 con Asunto: "Acción Correctiva 10715 - Proceso Relación con el Ciudadano", dirigido a Carolina Villegas De Nubila de </t>
    </r>
    <r>
      <rPr>
        <i/>
        <sz val="10"/>
        <rFont val="Arial"/>
        <family val="2"/>
      </rPr>
      <t>Dirección de Nutrició</t>
    </r>
    <r>
      <rPr>
        <sz val="10"/>
        <rFont val="Arial"/>
        <family val="2"/>
      </rPr>
      <t xml:space="preserve">n.
Correo electrónico de fecha 03/04/2019 con Asunto: "Acción Correctiva 10716 - Proceso Relación con el Ciudadano", dirigido a Patricia Ochoa Restrepo de </t>
    </r>
    <r>
      <rPr>
        <i/>
        <sz val="10"/>
        <rFont val="Arial"/>
        <family val="2"/>
      </rPr>
      <t>Dirección de Servicios y Atenció</t>
    </r>
    <r>
      <rPr>
        <sz val="10"/>
        <rFont val="Arial"/>
        <family val="2"/>
      </rPr>
      <t xml:space="preserve">n.
Correo electrónico de fecha martes 07/05/2019 con Asunto: "Acciones Correctivas - Programas Medición de Satisfacción 2018".
</t>
    </r>
    <r>
      <rPr>
        <b/>
        <sz val="10"/>
        <rFont val="Arial"/>
        <family val="2"/>
      </rPr>
      <t xml:space="preserve">RECOMENDACIÓN OCI
</t>
    </r>
    <r>
      <rPr>
        <sz val="10"/>
        <rFont val="Arial"/>
        <family val="2"/>
      </rPr>
      <t xml:space="preserve">Es importante que desde la Dirección de Servicios y Atención se realice el ejercicio de seguimiento y monitoreo a las Acciones Correctivas y se deje evidencia de esta actuación. Lo anterior, en el marco de la mejora continua de los procesos del ICBF. 
</t>
    </r>
  </si>
  <si>
    <r>
      <t xml:space="preserve">Se evidenció avance en la elaboración de los cronogramas de las regionales: Nariño, Magdalena, Sucre, Atlántico, Antioquia, Caldas, Guajira, Cundinamarca, Bogotá, Boyacá, Córdoba, Cesar, Tolima, Huila, Amazonas, Cauca, Valle, Quindío, Casanare, Bolívar y SDG. En los cronogramas de Sucre se evidenció que  hay registro de fechas para las fases de planeación y diagnóstico pero no hay fechas correspondientes a la fase de Ejecución. En los cronogramas no se observa que tengan unificadas las fases puesto que no todos los cronogramas las tienen registradas (Avance del mes de abril).  
</t>
    </r>
    <r>
      <rPr>
        <b/>
        <sz val="10"/>
        <rFont val="Arial"/>
        <family val="2"/>
      </rPr>
      <t>Evidencia:</t>
    </r>
    <r>
      <rPr>
        <sz val="10"/>
        <rFont val="Arial"/>
        <family val="2"/>
      </rPr>
      <t xml:space="preserve">
22 Cronogramas y planes de trabaja (Regionales y Sede de la Dirección General)
</t>
    </r>
    <r>
      <rPr>
        <sz val="10"/>
        <color rgb="FFFF0000"/>
        <rFont val="Arial"/>
        <family val="2"/>
      </rPr>
      <t xml:space="preserve">
</t>
    </r>
    <r>
      <rPr>
        <sz val="10"/>
        <rFont val="Arial"/>
        <family val="2"/>
      </rPr>
      <t>Abril: hojas de cálculo con los planes de trabajo y cronogramas de Nariño, Magdalena, Sucre, Atlántico, Antioquia, Caldas, Guajira, Cundinamarca, Bogotá, Boyacá, Córdoba, Cesar, Tolima, Huila, Amazonas, Cauca, Valle, Quindío, Casanare, Bolívar y SDG. Archivos 10PLAN DE TRABAJO REGIONAL BOGOTA.xlsx, 11PLAN DE TRABAJO REGIONAL BOYACA.xlsx, 12PLAN DE TRABAJO REGIONAL CORDOBA.xlsx, 13PLAN DE TRABAJO REGIONAL CESAR.xlsx, 14PLAN DE TRABAJO REGIONAL TOLIMA.xlsx, 15PLAN DE TRABAJO REGIONAL HUILA.xlsx, 16PLAN DE TRABAJO REGIONAL AMAZONAS.xlsx, 17PLAN DE TRABAJO REGIONAL CAUCA.xlsx, 18PLAN DE TRABAJO REGIONAL VALLE.xlsx, 19PLAN DE TRABAJO ICBF REGIONAL QUINDIO.xlsx,1PLAN DE TRABAJO REGIONAL NARI¥O.xlsx, 20PLAN DE TRABAJO REGIONAL CASANARE.xlsx, 21PLAN DE TRABAJO REGIONAL BOLIVAR.xlsx, 2PLAN DE TRABAJO REGIONAL MAGDALENA.xlsx, 3PLAN DE TRABAJO REGIONAL SUCRE.xlsx, 4PLAN DE TRABAJO REGIONAL ATLANTICO.xlsx, 5PLAN DE TRABAJO REGIONAL ANTIOQUIA.xlsx, 6PLAN DE TRABAJO REGIONAL CALDAS.xlsx, 7PLAN DE TRABAJO REGIONAL SANTANDER.xlsx, 8PLAN DE TRABAJO REGIONAL GUAJIRA.xlsx, 9PLAN DE TRABAJO REGIONAL CUNDINAMARCA.xlsx</t>
    </r>
  </si>
  <si>
    <t>La periodicidad del reporte de esta actividad es semestral e inicia a partir del 30 de junio 2019.</t>
  </si>
  <si>
    <t>La Dirección de Servicios y Atención informa: "Durante este cuatrimestre no se realizaron acciones para el cumplimiento de esta actividad ".
La periodicidad del reporte de esta actividad es "Único" e inicia el 16 de agosto de 2019.</t>
  </si>
  <si>
    <t xml:space="preserve">Del plan de tratamiento se pudo evidenciar:
1 y 2. Ajuste de los procedimientos de representación, Asesoría Jurídica y estrategias constitucionales, los cuales se encuentran en revisión de la Jefe de la Oficina  Jurídica, con el fin de ser enviados para su protocolización por parte de la Oficina de Mejoramiento Organizacional (Se evidencia formato de solicitud y modificación de documentos en ISOLUCION). 
3. No se presentaron evidencias.  Verificar por cuanto en ISOLUCION no se relacionó esta acción. </t>
  </si>
  <si>
    <t>Sin avance de las actividades del plan de tratamiento.  Se recomienda que el avance registrado en el aplicativo ISOLUCION para el mes de abril contenga los soportes o que se adjunte en la ruta indicada  en el campo "Seguimiento " de dicho aplicativo.</t>
  </si>
  <si>
    <t xml:space="preserve"> Sede:
1. Realizar sesión de sensibilización a los Comités de Adopciones regionales 
Regional:
1. Realizar sesión de sensibilización a los centros zonales
</t>
  </si>
  <si>
    <t xml:space="preserve">Del plan de tratamiento se pudo evidenciar:
1 y 2 . Capacitación en los lineamientos de adopciones por parte de la Subdirección de Adopciones a la Regional Bolívar y sus centros Zonales.   Teniendo en cuenta que la capacitación va dirigida a los Comités de Adopciones es importante tener el registro de asistencia del Director Regional teniendo en cuenta que es miembro principal de dichos comités.
Se recomienda que el avance registrado en el aplicativo ISOLUCION para el mes de abril contenga los soportes o que se adjunte en la ruta indicada  en el campo "Seguimiento " de dicho aplicativo
</t>
  </si>
  <si>
    <t>Dirección de Nutrición</t>
  </si>
  <si>
    <r>
      <t xml:space="preserve">Del plan de tratamiento se pudo evidenciar:
1.1. Plan de visitas presentado por la Interventoría durante el  mes de febrero  de 2019 y memorando S2019-23926-01-01 del 06/03/2018 dirigido a C&amp;M consultores  respuesta presentación plan de visitas.  Abril:  Memorando validación del plan de visitas presentado por la interventoría para el mes de mayo de la dirección de Nutrición . </t>
    </r>
    <r>
      <rPr>
        <sz val="10"/>
        <rFont val="Arial"/>
        <family val="2"/>
      </rPr>
      <t>del 08/05/2019 
1.2.  Se evidencia "Matriz de seguimientos a las novedades", sin embargo esta no cuenta con el seguimiento que se realiza.  Se recomienda registrar en dicha matriz la trazabilidad de los correos de tal manera que se permita evidenciar el seguimiento a las novedades presentadas y a las acciones</t>
    </r>
    <r>
      <rPr>
        <sz val="10"/>
        <color theme="1"/>
        <rFont val="Arial"/>
        <family val="2"/>
      </rPr>
      <t xml:space="preserve">.
1.3  Pieza  audiovisual   "Prevenir y evitar el uso indebido de los Alimentos de Alto Valor Nutricional" y correo electrónico del 04/04/2019 </t>
    </r>
  </si>
  <si>
    <t>Desconocimiento de las responsabilidades en el manejo de información
Desconocimiento del proceso, actividad o procedimiento. 
Falta de actividades de sensibilización. 
Falta de ética profesional por parte de los colaboradores.
Condiciones locativas de los centros zonales que impiden el manejo reservado de la información durante la atención</t>
  </si>
  <si>
    <t xml:space="preserve">Sede Nacional 
1. Mantener actualizado el índice de información clasificada y reservada. 
2. Socializar los Instrumentos de gestión de la información publica, especialmente el índice de información clasificada y reservada con los responsables de servicios y atención a nivel nacional.
3. Monitorear trimestralmente la gestión de las denuncias recibidas en la línea anticorrupción frente al tema de uso indebido de la información reservada y clasificada.
</t>
  </si>
  <si>
    <t>Sede Nacional
1.  Índice de información clasificada y reservada actualizado y publicado.
2.  Evidencias de socialización
3.  Publicación en Boletín de PQRS del seguimiento realizado a las denuncias de Presuntos Actos de Corrupción con el motivo Uso Indebido de la Información Reservada y Clasificada de la Entidad</t>
  </si>
  <si>
    <t>Del plan de tratamiento se pudo evidenciar:
2. Socialización al colaboradores de centro de contacto el 29/03/2019 , presentación power point, correo electrónico de citación del día  equipo de formadores del Centro de Contacto de ICBF, en instrumentos de gestión de información publica con énfasis en el índice de información clasificada y reservada 15/03/2019.  Listado de asistencia de video conferencia a los enlaces de SyA a nivel Regional y centro Zonal con respecto a la Gestión de información Pública del 24 y 25 de abril de 2019.
3. Boletín PQRSD de   Enero, febrero, marzo y abril en el cual se presenta el  informe de denuncias de presuntos actos de corrupción.  En el boletín de PQRSD del mes de febrero de 2019, se presentó una (1) denuncia de presunto acto de corrupción, por uso indebido de la información. Al mes de abril se registra un total de 44 denuncias de presuntos actos de corrupción de las cuales ninguna corresponde a la tipología: Uso indebido de la información clasificada y reservada”.</t>
  </si>
  <si>
    <t>1. Ausencia de controles, registro y verificación de Información por parte del área técnica y la Direccion de Contratacion en la elaboración de documentación previa y en la suscripción del contrato.
2. Desconocimiento de la normatividad en materia de contratación
3. Procedimientos inexistentes, deficientes o desactualizados. 
4. Ausencia de personal idóneo que adelante los procesos de contratación.</t>
  </si>
  <si>
    <t>1. Incumpliendo de los principios de transparencia, economía y selección objetiva de la contratación pública. 
2. Deficiencias en la prestación del servicio y afectación en el cumplimiento de la misión y los objetivos institucionales.
3. Procesos sancionatorios, disciplinarios, fiscales y penales.
4. Pérdida de la imagen y credibilidad institucional
5. Intervención de órganos de control.</t>
  </si>
  <si>
    <r>
      <rPr>
        <b/>
        <sz val="10"/>
        <rFont val="Arial"/>
        <family val="2"/>
      </rPr>
      <t>Sede Dirección General</t>
    </r>
    <r>
      <rPr>
        <sz val="10"/>
        <rFont val="Arial"/>
        <family val="2"/>
      </rPr>
      <t xml:space="preserve">
1. Dirección de Contratación
2. Dirección de Contratación
3. Dirección de Contratación
</t>
    </r>
    <r>
      <rPr>
        <b/>
        <sz val="10"/>
        <rFont val="Arial"/>
        <family val="2"/>
      </rPr>
      <t xml:space="preserve">Regional
</t>
    </r>
    <r>
      <rPr>
        <sz val="10"/>
        <rFont val="Arial"/>
        <family val="2"/>
      </rPr>
      <t xml:space="preserve">1.  Grupo Jurídico
2.  Grupo Jurídico
3.  Grupo Jurídico
</t>
    </r>
    <r>
      <rPr>
        <b/>
        <sz val="10"/>
        <rFont val="Arial"/>
        <family val="2"/>
      </rPr>
      <t>Primera Infancia</t>
    </r>
    <r>
      <rPr>
        <sz val="10"/>
        <rFont val="Arial"/>
        <family val="2"/>
      </rPr>
      <t xml:space="preserve">
2.1 Subdirector(a) de Gestión  Técnica para la atención a la  Primera Infancia.
2.2 Subdirector(a) de Operación para la atención a la  Primera Infancia.
2.3 Subdirector(a) de Gestión  Técnica para la atención a la  Primera Infancia.</t>
    </r>
  </si>
  <si>
    <r>
      <rPr>
        <b/>
        <sz val="10"/>
        <rFont val="Arial"/>
        <family val="2"/>
      </rPr>
      <t>Sede Dirección General</t>
    </r>
    <r>
      <rPr>
        <sz val="10"/>
        <rFont val="Arial"/>
        <family val="2"/>
      </rPr>
      <t xml:space="preserve">
1. Memorias y listas de asistencia y/o documento de constancia videoconferencia.
2. Reporte de avances de solicitudes a la DIT y reporte de seguimiento implementación en Regionales
3. Memorias y listas de asistencia y/o documento de constancia videoconferencia.
</t>
    </r>
    <r>
      <rPr>
        <b/>
        <sz val="10"/>
        <rFont val="Arial"/>
        <family val="2"/>
      </rPr>
      <t xml:space="preserve">Regional
</t>
    </r>
    <r>
      <rPr>
        <sz val="10"/>
        <rFont val="Arial"/>
        <family val="2"/>
      </rPr>
      <t>1. Memorias y listas de asistencia y/o documento de constancia videoconferencia.</t>
    </r>
    <r>
      <rPr>
        <b/>
        <sz val="10"/>
        <rFont val="Arial"/>
        <family val="2"/>
      </rPr>
      <t xml:space="preserve">
</t>
    </r>
    <r>
      <rPr>
        <sz val="10"/>
        <rFont val="Arial"/>
        <family val="2"/>
      </rPr>
      <t xml:space="preserve">2. Memorias y listas de asistencia y/o documento de constancia 
</t>
    </r>
    <r>
      <rPr>
        <b/>
        <sz val="10"/>
        <rFont val="Arial"/>
        <family val="2"/>
      </rPr>
      <t xml:space="preserve">
</t>
    </r>
    <r>
      <rPr>
        <sz val="10"/>
        <rFont val="Arial"/>
        <family val="2"/>
      </rPr>
      <t xml:space="preserve">3. Actas de comité
</t>
    </r>
    <r>
      <rPr>
        <b/>
        <sz val="10"/>
        <rFont val="Arial"/>
        <family val="2"/>
      </rPr>
      <t>Primera Infancia</t>
    </r>
    <r>
      <rPr>
        <sz val="10"/>
        <rFont val="Arial"/>
        <family val="2"/>
      </rPr>
      <t xml:space="preserve">
2.1.
Acta de Reunión de Seguimiento 
2.2.
Muestra aleatoria de actas de comité técnico operativos 
2.3
Informe de resultado de visitas de supervisión realizadas a las modalides de atención a la Primera Infancia.</t>
    </r>
  </si>
  <si>
    <t>1. Incumpliendo de los principios de transparencia, economía y selección objetiva de la contratación pública. 
2. Deficiencias en la prestación del servicio y afectación en el cumplimiento de la misión y los objetivos institucionales.
3. Procesos sancionatorios, disciplinarios, fiscales y penales.
4. Pérdida de la imagen y credibilidad institucional
 5. Afectación en la ejecución presupuestal y sobrecostos.</t>
  </si>
  <si>
    <r>
      <rPr>
        <b/>
        <sz val="10"/>
        <rFont val="Arial"/>
        <family val="2"/>
      </rPr>
      <t>Dir Contratación SN</t>
    </r>
    <r>
      <rPr>
        <sz val="10"/>
        <rFont val="Arial"/>
        <family val="2"/>
      </rPr>
      <t xml:space="preserve">
1.1.  Director de Contratación
1.2. Director de Contratación
2.1 Director de Contratación
</t>
    </r>
    <r>
      <rPr>
        <b/>
        <sz val="10"/>
        <rFont val="Arial"/>
        <family val="2"/>
      </rPr>
      <t>Regional</t>
    </r>
    <r>
      <rPr>
        <sz val="10"/>
        <rFont val="Arial"/>
        <family val="2"/>
      </rPr>
      <t xml:space="preserve">
1. Grupo Jurídico
2.  Grupo Jurídico
</t>
    </r>
    <r>
      <rPr>
        <b/>
        <sz val="10"/>
        <rFont val="Arial"/>
        <family val="2"/>
      </rPr>
      <t>Primera Infancia SN</t>
    </r>
    <r>
      <rPr>
        <sz val="10"/>
        <rFont val="Arial"/>
        <family val="2"/>
      </rPr>
      <t xml:space="preserve">
2.1 Director(a) de Primera Infancia
2.2 Director(a) de Primera Infancia
2.3 Director(a) de Primera Infancia</t>
    </r>
  </si>
  <si>
    <r>
      <rPr>
        <b/>
        <sz val="10"/>
        <rFont val="Arial"/>
        <family val="2"/>
      </rPr>
      <t xml:space="preserve">Dir. Contratación SN
</t>
    </r>
    <r>
      <rPr>
        <sz val="10"/>
        <rFont val="Arial"/>
        <family val="2"/>
      </rPr>
      <t xml:space="preserve">
1.1. Presentación de socialización y listados de asistencias
1.2 Memorandos de expedición y/o correos electrónicos
2.1 Material presentado para capacitación, listados de asistencias.
</t>
    </r>
    <r>
      <rPr>
        <b/>
        <sz val="10"/>
        <rFont val="Arial"/>
        <family val="2"/>
      </rPr>
      <t>Regional</t>
    </r>
    <r>
      <rPr>
        <sz val="10"/>
        <rFont val="Arial"/>
        <family val="2"/>
      </rPr>
      <t xml:space="preserve">
1. Memorias y listas de asistencia y/o documento de constancia videoconferencia.
2. Memorias y listas de asistencia y/o documento de constancia 
</t>
    </r>
    <r>
      <rPr>
        <b/>
        <sz val="10"/>
        <rFont val="Arial"/>
        <family val="2"/>
      </rPr>
      <t>Primera Infancia SN</t>
    </r>
    <r>
      <rPr>
        <sz val="10"/>
        <rFont val="Arial"/>
        <family val="2"/>
      </rPr>
      <t xml:space="preserve">
2.1.
Acta de Reunión de Seguimiento 
2.2.
Muestra aleatoria de actas de comité técnico operativos 
2.3
Informe de resultado de visitas de supervisión realizadas a las modalides de atención a la Primera Infancia.</t>
    </r>
  </si>
  <si>
    <t>1.Ausencia de personal  para adelantar la supervisión de contratos.
2. Concentración de supervisión de contratos en un solo colaborador.
3. Designación de supervisores y apoyos para la  supervisión no idóneos, para el ejercicio de supervisión de los servicios contratados.
4. Incumplimiento de la normatividad en materia de adquisición de bienes y servicios
5. Ausencia y/o deficientes procedimientos para la adquisición de bienes y servicios.
6. Falta de divulgación y socialización de los procedimientos para la adquisición de bienes y servicios.
7. Manipulación de información y documentación del proceso por parte de servidores y colaboradores con intereses particulares.
8. Extralimitación de funciones por parte de servidores públicos y/o colaboradores en la ausencia y/o toma de decisiones.
9. Existencia de tráfico de influencias.
10. Inadecuadas herramientas de gestión, registro y verificación de ejecución de contratación.
11. Faltas, ausencias o deficiencias de carácter jurídico, financiero o técnico, omitidas o trasgredidas durante la etapa de ejecución del contrato.
12. Condiciones (económicas, seguridad, amiguismo, etc.) que vulneran la objetividad del supervisor.
13. Influencia de terceros en la toma de decisiones por parte de los supervisores del ICBF.</t>
  </si>
  <si>
    <t>Omisión o acción por parte de los servidores, supervisores de contratos o apoyos a la supervisión, en búsqueda de beneficios particulares, desde el cumplimiento de requisitos de ejecución hasta la liquidación del contrato o acta de finalización y cierre financiero del mismo</t>
  </si>
  <si>
    <t>1. Desembolso o traspaso de recursos públicos a  terceros sin el cumplimiento de las obligaciones contractuales.
2. Improcedentes procesos sancionatorios.
3. Pérdida de competencia para la liquidación de contratos.
4. Incumplimiento de los principios de transparencia, economía y selección objetiva de la contratación pública. 
5. Deficiencias en la prestación del servicio y afectación en el cumplimiento de la misión y los objetivos institucionales.
6. Procesos sancionatorios, disciplinarios, fiscales y penales.
7. Pérdida de la imagen y credibilidad institucional
8. Afectación en la ejecución presupuestal y sobrecostos.</t>
  </si>
  <si>
    <r>
      <rPr>
        <b/>
        <sz val="10"/>
        <rFont val="Arial"/>
        <family val="2"/>
      </rPr>
      <t>Dirección de Contratación Sede Dirección General:</t>
    </r>
    <r>
      <rPr>
        <sz val="10"/>
        <rFont val="Arial"/>
        <family val="2"/>
      </rPr>
      <t xml:space="preserve">
1.1. Realizar capacitaciones dirigidas a los supervisores de las dependencias de la Sede de la Dirección General, respecto del ejercicio de supervisión.
</t>
    </r>
    <r>
      <rPr>
        <b/>
        <sz val="10"/>
        <rFont val="Arial"/>
        <family val="2"/>
      </rPr>
      <t xml:space="preserve">Regional
</t>
    </r>
    <r>
      <rPr>
        <sz val="10"/>
        <rFont val="Arial"/>
        <family val="2"/>
      </rPr>
      <t>1.1. Realizar socializaciones dirigidas a los supervisores de las Direcciones Regionales  General, respecto del ejercicio de supervisión.</t>
    </r>
    <r>
      <rPr>
        <b/>
        <sz val="10"/>
        <rFont val="Arial"/>
        <family val="2"/>
      </rPr>
      <t xml:space="preserve">
</t>
    </r>
    <r>
      <rPr>
        <sz val="10"/>
        <rFont val="Arial"/>
        <family val="2"/>
      </rPr>
      <t xml:space="preserve">
</t>
    </r>
    <r>
      <rPr>
        <b/>
        <sz val="10"/>
        <rFont val="Arial"/>
        <family val="2"/>
      </rPr>
      <t>Dirección de Primera Infancia Sede Dirección General</t>
    </r>
    <r>
      <rPr>
        <sz val="10"/>
        <rFont val="Arial"/>
        <family val="2"/>
      </rPr>
      <t xml:space="preserve">
2.1. Actualizar la Matriz de seguimiento de los contratos y/o convenios que se encuentran en liquidación.
2.2. Identificar el estado y tiempo para desarrollar la liquidación de los convenios.
2.3. Dar prioridad en el seguimiento a los Contratos/Convenios que son de años anteriores y que cuenten con fechas próximas para la pérdida de competencia de liquidación del mismo.
2.4. Realizar seguimiento a los contratos y/o convenios que se encuentran en liquidación.</t>
    </r>
  </si>
  <si>
    <r>
      <rPr>
        <b/>
        <sz val="10"/>
        <rFont val="Arial"/>
        <family val="2"/>
      </rPr>
      <t>Dir Contratación Sede Dirección General</t>
    </r>
    <r>
      <rPr>
        <sz val="10"/>
        <rFont val="Arial"/>
        <family val="2"/>
      </rPr>
      <t xml:space="preserve">
1.1.Memorias y listas de asistencia y/o documento de constancia del al videoconferencia 
</t>
    </r>
    <r>
      <rPr>
        <b/>
        <sz val="10"/>
        <rFont val="Arial"/>
        <family val="2"/>
      </rPr>
      <t>Regional</t>
    </r>
    <r>
      <rPr>
        <sz val="10"/>
        <rFont val="Arial"/>
        <family val="2"/>
      </rPr>
      <t xml:space="preserve">
1.1. Memorias y listas de asistencia y/o documento de constancia de las socializaciones 
</t>
    </r>
    <r>
      <rPr>
        <b/>
        <sz val="10"/>
        <rFont val="Arial"/>
        <family val="2"/>
      </rPr>
      <t>Primera Infancia Sede Dirección General</t>
    </r>
    <r>
      <rPr>
        <sz val="10"/>
        <rFont val="Arial"/>
        <family val="2"/>
      </rPr>
      <t xml:space="preserve">
2. Director de Primera Infancia</t>
    </r>
  </si>
  <si>
    <t>Deterioro de la imagen institucional frente a las acciones, omisiones y extralimitaciones en funciones de los servidores y ex servidores de la Entidad
Acciones contra la Entidad y contra los servidores públicos.
Presentación de los recursos que la ley otorga por parte de los usuarios.</t>
  </si>
  <si>
    <t>1. Comités Primarios
2. Reuniones de Seguimiento de Coordinadores
3. Curso Sensibilización Falta Disciplinaria.</t>
  </si>
  <si>
    <t>1.1 Presentar en comité las debilidades identificas para generar planes de acción.
1.2 Seguimiento a los compromisos y planes de acción generados del comité.
2.1  Seguimiento a compromisos, metas, control de términos a las directrices establecidas por la Jefe de la Oficina.
2.2 Sensibilizaciones a los colabores del ICBF en tema relacionado con la falta disciplinaria.
3.1 Diseñar y desarrollar el contenido del curso.</t>
  </si>
  <si>
    <t>1.1 Acta y listados de asistencias al Comité
1.2 Actas de reunión con listados de asistencias y/o correos electrónicos.
2.1 Actas de reunión con listados de asistencias y/o correos electrónicos.
2.2 Actas de reunión con listados de asistencias y/o correos electrónicos.
3.1 Actas de reunión y/o correos electrónicos.</t>
  </si>
  <si>
    <t>Del plan de tratamiento se pudo evidenciar:
1.1 y 1.2  Acta y listado de asistencia  de  comité primario del día 28 de febrero de 2019. La reunión es bimestral.   Segundo Comité Primario - Abril 29 de 2019.  Actas de reunión Coordinadores de Grupo (25/04/2019)   
2.1 y 2.2  Se evidencia 4 reuniones de seguimiento a Coordinadores por grupos   de actuación administrativa, investigaciones, prevención y PQRDS. para los meses de enero y febrero y 3 de seguimiento para el mes de marzo (24/04/2019, 29/04/2019, 30/04/19).   Actas de reunión al interior de los Grupos Internos de Trabajo. Sensibilización Regional ICBF Cauca (11/04/2019)
3.1 Se evidencio que para le mes de marzo se realiza jornada de sensibilización en el centro zonal Turbaco.  Se rediseñó el contenido de la presentación de la sensibilización de la falta disciplinaria (Correo electrónico del 15/02/2019).</t>
  </si>
  <si>
    <t>Omisión o acción por parte de los abogados, en búsqueda de beneficios particulares o de terceros en detrimento de los intereses del ICBF.</t>
  </si>
  <si>
    <t>Establecimiento de perfiles para la selección del personal de la Oficina Asesora Jurídica 
Informes de ejecución de los procesos que gestionen los abogados de la Oficina Asesora Jurídica 
Informe de gestión presentado por el Secretario Técnico del Comité de Defensa Judicial Y conciliación 
Seguimiento a los Abogados externos de ICBF.</t>
  </si>
  <si>
    <t>Actualización permanente de la documentación del proceso de Gestión Jurídica.</t>
  </si>
  <si>
    <t>1. Jefe de la Oficina Asesora Jurídica/Épico de la Oficina Asesora Jurídica.
2. Jefe de la Oficina Asesora Jurídica/Épico de la Oficina Asesora Jurídica.
REGIONAL
3. Jefe de la Oficina Asesora Jurídica/Épico de la Oficina Asesora Jurídica.</t>
  </si>
  <si>
    <t xml:space="preserve">Alteración en los datos reportados de la gestión institucional del ICBF. </t>
  </si>
  <si>
    <t>Realizar e implementar los ajustes necesarios para el correcto funcionamiento del Sistema Integral de Monitoreo y Evaluación Institucional - SIMEI</t>
  </si>
  <si>
    <t>Se evidencia formato de requerimiento de cambios tecnológicos para los meses de febrero, marzo y abril de 2019.</t>
  </si>
  <si>
    <t>Realizar inspección vigilancia y control de la prestación de servicio publico de bienestar familiar para determinar las condiciones de cumplimiento de la normatividad vigente de acuerdo a la modalidad de servicio prestado</t>
  </si>
  <si>
    <t xml:space="preserve">
Posibilidad que se otorguen, cancelen, suspendan y/o renueven licencias de funcionamiento sin el cumplimiento de la totalidad de los requisitos establecidos en la normativa vigente, adicional al favorecimiento en los resultados de las acciones de inspección y procesos administrativos sancionatorios.</t>
  </si>
  <si>
    <t>Ejecución del plan de trabajo con regionales criticas en el tema de Licencias de Funcionamiento
Revisiones y avales periódicos de licencias de funcionamiento previos a procesos contractuales.</t>
  </si>
  <si>
    <r>
      <t xml:space="preserve">Dentro de las Acciones Asociadas al Proceso de Inspección Vigilancia y Control de la Oficina de Aseguramiento de la Calidad, están las de:
</t>
    </r>
    <r>
      <rPr>
        <b/>
        <sz val="11"/>
        <rFont val="Calibri"/>
        <family val="2"/>
        <scheme val="minor"/>
      </rPr>
      <t xml:space="preserve">1. </t>
    </r>
    <r>
      <rPr>
        <sz val="11"/>
        <rFont val="Calibri"/>
        <family val="2"/>
        <scheme val="minor"/>
      </rPr>
      <t xml:space="preserve">Programar y desarrollar dos auditorías internas cruzadas en cada vigencia, entre los procedimientos de la Oficina de Aseguramiento de la Calidad: Se evidencia correo electrónico del 27 de marzo de 2019, por medio del cual y por instrucciones de la Jefatura de esta Oficina de Aseguramiento de la Calidad y dando cumplimiento al plan de tratamiento y mapa de riesgos 2019  y en especial para la actividad IV2+ 1.de programaron dos auditorías internas cruzadas en cada vigencia, entre los procedimientos de la Oficina de Aseguramiento de la Calidad”, las cuales serán desarrolladas en dos jornadas, una por semestre; los días 15 al 16 de mayo y  23 al 24 de octubre de 2019.  En Isolución se evidencia para el mes de abril acta de Reunión de planificación de las auditorias cruzadas del primer semestre 2019.
</t>
    </r>
    <r>
      <rPr>
        <b/>
        <sz val="11"/>
        <rFont val="Calibri"/>
        <family val="2"/>
        <scheme val="minor"/>
      </rPr>
      <t xml:space="preserve">2.1 </t>
    </r>
    <r>
      <rPr>
        <sz val="11"/>
        <rFont val="Calibri"/>
        <family val="2"/>
        <scheme val="minor"/>
      </rPr>
      <t xml:space="preserve">Comunicar permanentemente tips sobre acciones anticorrupción: Tanto en el mes de febrero, marzo y abril se evidencia la comunicación  permanentemente de tips sobre acciones anticorrupción. "abrí l en Isolucion"
</t>
    </r>
    <r>
      <rPr>
        <b/>
        <sz val="11"/>
        <rFont val="Calibri"/>
        <family val="2"/>
        <scheme val="minor"/>
      </rPr>
      <t>2.2</t>
    </r>
    <r>
      <rPr>
        <sz val="11"/>
        <rFont val="Calibri"/>
        <family val="2"/>
        <scheme val="minor"/>
      </rPr>
      <t xml:space="preserve"> Realizar gestión del conocimiento al interior de la dependencia con el fin de unificar criterios en la evaluación de requisitos. En caso de ser necesario se solicitará apoyo a Direcciones Misionales para ello: Se evidencian en los meses de febrero y marzo  lo siguiente: 
</t>
    </r>
    <r>
      <rPr>
        <b/>
        <sz val="11"/>
        <rFont val="Calibri"/>
        <family val="2"/>
        <scheme val="minor"/>
      </rPr>
      <t>2.2.1</t>
    </r>
    <r>
      <rPr>
        <sz val="11"/>
        <rFont val="Calibri"/>
        <family val="2"/>
        <scheme val="minor"/>
      </rPr>
      <t xml:space="preserve">. Frente a la ejecución de las Acciones Asociadas al Proceso de Inspección Vigilancia Y Control por parte de la </t>
    </r>
    <r>
      <rPr>
        <b/>
        <sz val="11"/>
        <rFont val="Calibri"/>
        <family val="2"/>
        <scheme val="minor"/>
      </rPr>
      <t>Oficina de Aseguramiento de la Calidad</t>
    </r>
    <r>
      <rPr>
        <sz val="11"/>
        <rFont val="Calibri"/>
        <family val="2"/>
        <scheme val="minor"/>
      </rPr>
      <t>, se evidencia para el mes de</t>
    </r>
    <r>
      <rPr>
        <b/>
        <sz val="11"/>
        <rFont val="Calibri"/>
        <family val="2"/>
        <scheme val="minor"/>
      </rPr>
      <t xml:space="preserve"> FEBRERO:</t>
    </r>
    <r>
      <rPr>
        <sz val="11"/>
        <rFont val="Calibri"/>
        <family val="2"/>
        <scheme val="minor"/>
      </rPr>
      <t xml:space="preserve">
</t>
    </r>
    <r>
      <rPr>
        <b/>
        <sz val="11"/>
        <rFont val="Calibri"/>
        <family val="2"/>
        <scheme val="minor"/>
      </rPr>
      <t xml:space="preserve">
1.</t>
    </r>
    <r>
      <rPr>
        <sz val="11"/>
        <rFont val="Calibri"/>
        <family val="2"/>
        <scheme val="minor"/>
      </rPr>
      <t xml:space="preserve"> Acta de asistencia Video Conferencia  - Socialización de Lineamientos Subdirección de Restablecimiento de derechos, con Regionales Fecha 14 de Febrero de 2019.</t>
    </r>
    <r>
      <rPr>
        <b/>
        <sz val="11"/>
        <rFont val="Calibri"/>
        <family val="2"/>
        <scheme val="minor"/>
      </rPr>
      <t xml:space="preserve">
2</t>
    </r>
    <r>
      <rPr>
        <sz val="11"/>
        <rFont val="Calibri"/>
        <family val="2"/>
        <scheme val="minor"/>
      </rPr>
      <t>. Acta de asistencia Video Conferencia  - Socialización de Lineamientos Subdirección de Restablecimiento de derechos, con Regionales Fecha 22 de Febrero de 2019.</t>
    </r>
    <r>
      <rPr>
        <b/>
        <sz val="11"/>
        <rFont val="Calibri"/>
        <family val="2"/>
        <scheme val="minor"/>
      </rPr>
      <t xml:space="preserve">
3. </t>
    </r>
    <r>
      <rPr>
        <sz val="11"/>
        <rFont val="Calibri"/>
        <family val="2"/>
        <scheme val="minor"/>
      </rPr>
      <t xml:space="preserve">Acta de Reunión Mesa de Trabajo Grupo Financiero - Fecha 01 de Febrero de 2019.
</t>
    </r>
    <r>
      <rPr>
        <b/>
        <sz val="11"/>
        <rFont val="Calibri"/>
        <family val="2"/>
        <scheme val="minor"/>
      </rPr>
      <t>4.</t>
    </r>
    <r>
      <rPr>
        <sz val="11"/>
        <rFont val="Calibri"/>
        <family val="2"/>
        <scheme val="minor"/>
      </rPr>
      <t xml:space="preserve"> Acta de Reunión Mesa de Trabajo Grupo Financiero - Fecha </t>
    </r>
    <r>
      <rPr>
        <sz val="11"/>
        <color theme="1"/>
        <rFont val="Calibri"/>
        <family val="2"/>
        <scheme val="minor"/>
      </rPr>
      <t>06 de Febrero de 2019.</t>
    </r>
    <r>
      <rPr>
        <b/>
        <sz val="11"/>
        <color theme="1"/>
        <rFont val="Calibri"/>
        <family val="2"/>
        <scheme val="minor"/>
      </rPr>
      <t xml:space="preserve">
5. </t>
    </r>
    <r>
      <rPr>
        <sz val="11"/>
        <color theme="1"/>
        <rFont val="Calibri"/>
        <family val="2"/>
        <scheme val="minor"/>
      </rPr>
      <t>Acta de Reunión Mesa de Trabajo Grupo Financiero - Fecha 22 de Febrero de 2019.</t>
    </r>
    <r>
      <rPr>
        <b/>
        <sz val="11"/>
        <color theme="1"/>
        <rFont val="Calibri"/>
        <family val="2"/>
        <scheme val="minor"/>
      </rPr>
      <t xml:space="preserve">
6. </t>
    </r>
    <r>
      <rPr>
        <sz val="11"/>
        <color theme="1"/>
        <rFont val="Calibri"/>
        <family val="2"/>
        <scheme val="minor"/>
      </rPr>
      <t xml:space="preserve">Acta de Reunión Mesa de Trabajo Grupo Financiero - Fecha 26 de Febrero de 2019.
</t>
    </r>
    <r>
      <rPr>
        <b/>
        <sz val="11"/>
        <color theme="1"/>
        <rFont val="Calibri"/>
        <family val="2"/>
        <scheme val="minor"/>
      </rPr>
      <t>2.2.2.</t>
    </r>
    <r>
      <rPr>
        <sz val="11"/>
        <color theme="1"/>
        <rFont val="Calibri"/>
        <family val="2"/>
        <scheme val="minor"/>
      </rPr>
      <t xml:space="preserve"> Para el mes de </t>
    </r>
    <r>
      <rPr>
        <b/>
        <sz val="11"/>
        <color theme="1"/>
        <rFont val="Calibri"/>
        <family val="2"/>
        <scheme val="minor"/>
      </rPr>
      <t xml:space="preserve">MARZO: </t>
    </r>
    <r>
      <rPr>
        <sz val="11"/>
        <color theme="1"/>
        <rFont val="Calibri"/>
        <family val="2"/>
        <scheme val="minor"/>
      </rPr>
      <t xml:space="preserve">
</t>
    </r>
    <r>
      <rPr>
        <b/>
        <sz val="11"/>
        <color theme="1"/>
        <rFont val="Calibri"/>
        <family val="2"/>
        <scheme val="minor"/>
      </rPr>
      <t>1</t>
    </r>
    <r>
      <rPr>
        <b/>
        <sz val="11"/>
        <rFont val="Calibri"/>
        <family val="2"/>
        <scheme val="minor"/>
      </rPr>
      <t xml:space="preserve">). </t>
    </r>
    <r>
      <rPr>
        <sz val="11"/>
        <rFont val="Calibri"/>
        <family val="2"/>
        <scheme val="minor"/>
      </rPr>
      <t xml:space="preserve">Las evidencias relacionadas para el Grupo de Licencias y Personerías Jurídicas, se observan incorporadas dentro de la Carpeta NAS "\\icbf.gov.co\fs_dpc\DPC\Monitoreo Plan Anticorrupción\ ": </t>
    </r>
    <r>
      <rPr>
        <sz val="11"/>
        <color theme="1"/>
        <rFont val="Calibri"/>
        <family val="2"/>
        <scheme val="minor"/>
      </rPr>
      <t xml:space="preserve">
</t>
    </r>
    <r>
      <rPr>
        <b/>
        <sz val="11"/>
        <color theme="1"/>
        <rFont val="Calibri"/>
        <family val="2"/>
        <scheme val="minor"/>
      </rPr>
      <t>2).</t>
    </r>
    <r>
      <rPr>
        <sz val="11"/>
        <color theme="1"/>
        <rFont val="Calibri"/>
        <family val="2"/>
        <scheme val="minor"/>
      </rPr>
      <t xml:space="preserve"> No es posible identificar algunos de los archivos incorporados en el avance del mes de marzo, con ocasión a que el nombre dado a los mismos no guarda relación con el señalado en el columna de avances de esta matriz.  
</t>
    </r>
    <r>
      <rPr>
        <b/>
        <sz val="11"/>
        <color theme="1"/>
        <rFont val="Calibri"/>
        <family val="2"/>
        <scheme val="minor"/>
      </rPr>
      <t xml:space="preserve">2.2.3. Para el mes de ABRIL:  
</t>
    </r>
    <r>
      <rPr>
        <sz val="11"/>
        <color theme="1"/>
        <rFont val="Calibri"/>
        <family val="2"/>
        <scheme val="minor"/>
      </rPr>
      <t xml:space="preserve">1. Acta de reunión de planificación de las auditorias cruzadas del primer semestre 2019.
2. Tip anticorrupción correspondiente al mes de abril.
3. La Socialización de los componentes de los manuales operativos de la Dirección de Primera Infancia – Grupo de Licencias.
4. La socialización de la ruta de atención de población con consumo de sustancias Psicoactivas – Grupo de Licencias.
5. La socialización de los componentes de los manuales operativos de la Dirección de Primera Infancia en 2 archivos – Grupo de Auditorias.
6. La socialización de la ruta de atención de población con consumo de sustancias Psicoactivas - Grupo de Auditorias.
De acuerdo con lo anterior  la Oficina de Control Interno evidencia se  las acciones se encuentran en </t>
    </r>
    <r>
      <rPr>
        <b/>
        <sz val="11"/>
        <color theme="1"/>
        <rFont val="Calibri"/>
        <family val="2"/>
        <scheme val="minor"/>
      </rPr>
      <t>AVANCE.</t>
    </r>
    <r>
      <rPr>
        <sz val="11"/>
        <color theme="1"/>
        <rFont val="Calibri"/>
        <family val="2"/>
        <scheme val="minor"/>
      </rPr>
      <t xml:space="preserve">
Adicionalmente </t>
    </r>
    <r>
      <rPr>
        <b/>
        <sz val="11"/>
        <color theme="1"/>
        <rFont val="Calibri"/>
        <family val="2"/>
        <scheme val="minor"/>
      </rPr>
      <t xml:space="preserve">RECOMENDAMOS </t>
    </r>
    <r>
      <rPr>
        <sz val="11"/>
        <color theme="1"/>
        <rFont val="Calibri"/>
        <family val="2"/>
        <scheme val="minor"/>
      </rPr>
      <t xml:space="preserve">a la  Oficina de Aseguramiento de la Calidad, en procura de buscar la optimización en el cumplimiento de las acciones:
</t>
    </r>
    <r>
      <rPr>
        <b/>
        <sz val="11"/>
        <color theme="1"/>
        <rFont val="Calibri"/>
        <family val="2"/>
        <scheme val="minor"/>
      </rPr>
      <t xml:space="preserve">1). </t>
    </r>
    <r>
      <rPr>
        <sz val="11"/>
        <color theme="1"/>
        <rFont val="Calibri"/>
        <family val="2"/>
        <scheme val="minor"/>
      </rPr>
      <t xml:space="preserve">Identificar todos y cada uno de los archivos incorporados en las carpetas de avance mes a mes,  de acuerdo con el nombre dado a las evidencias  señaladas en la columna de avances de esta matriz, a fin de que guarden relación </t>
    </r>
    <r>
      <rPr>
        <i/>
        <sz val="11"/>
        <color theme="1"/>
        <rFont val="Calibri"/>
        <family val="2"/>
        <scheme val="minor"/>
      </rPr>
      <t>(archivo carpeta NAS e identificación del archivo en la columna de avances de esta matriz).</t>
    </r>
  </si>
  <si>
    <t>Socialización del Código de Ética del Auditor Interno
Suscripción del Compromiso de Confidencialidad
Suscripción de la Declaración de Cumplimiento del Código de Ética</t>
  </si>
  <si>
    <t>Del plan de tratamiento se pudo evidenciar:
1,1 Producto de la reunión llevada a cabo con los coordinadores Misional y de Apoyo de la OCI, se define un documento que soporta los temas de la sensibilización. \\icbf.gov.co\FS_DPC\SMO\mc\Gestion de Riesgos\SDG\2019\16. Evaluación Independiente\Seguimiento Riesgos\EI2 y EI3 (Correo electrónico 26/04/2019).
2.1. A la fecha no presenta avance.</t>
  </si>
  <si>
    <t xml:space="preserve">* Desconocimiento del Código de Ética por parte de los colaboradores de la OCI y auditores externos de apoyo. </t>
  </si>
  <si>
    <t>1.1. Realizar socialización de normatividad relacionada con  reserva de la información y vulneración del principio de confidencialidad.  (una vez por semestre)
2.1. Aplicar encuesta que permita determinar el nivel de apropiación de la normatividad relacionada con reserva de la información y vulneración del principio de confidencialidad (una vez por semestre)</t>
  </si>
  <si>
    <t>Concentración de poder y de decisión en ciertas actividades  a un solo funcionario.
Falta de Ética Profesional.
Intereses personales.</t>
  </si>
  <si>
    <t>Deficiente prestación del servicio
Incumplimiento de normas legales o fallos judiciales y requisitos establecidos por la Organización.
Pérdida de confianza y credibilidad de la sociedad en el ICBF.
Incumplimiento de metas estratégicas.</t>
  </si>
  <si>
    <t>Sede Nacional
1. Realizar seguimiento al PAAC y generar alertas tempranas en caso de ser requerido.
2. Definir e implementar acciones encaminadas a fortalecer los temas de transparencia en los tres niveles de la organización.
Regional
2. Implementar acciones encaminadas a fortalecer los temas de transparencia a nivel Regional
Centro Zonal
2. Implementar acciones encaminadas a fortalecer los temas de transparencia a nivel Zonal</t>
  </si>
  <si>
    <r>
      <t xml:space="preserve">Del plan de tratamiento se pudo evidenciar:
1y 2. 
- Primera sesión mesa de transparencia. Acta del 04/02/2019 
-Socialización Indiciador PAAC  Acta del 12/02/2019 
-Correo electrónico a enlaces _Componente 5. “Transparencia y Acceso a la Información  solicitando ingreso al repositorio NAS.
- Mesa de trabajo Componente 5. “Transparencia y Acceso a la Información  Acta 12/02/2019 
-Correo electrónico PRIMER REPORTE -INDICADOR PAAC 2019 del 13/03/2019 dirigido a  los enlaces 
- Correo Electrónico Se realizó el seguimiento al indicador del PAAC con corte marzo - abril, y se generó la alerta de reporte bimestral el cual deberá ser reportado en el aplicativo SIMEI para el mes de Mayo. 
- Correo electrónico SEGUNDO REPORTE -INDICADOR PAAC 2019-SEGUIMIENTO CORTE MARZO Y ABRIL
Datos adjuntos: Matriz_Act_PAAC.xlsx del 02/05/2018 
-SEGUIMIENTO ACTIVIDADES COMPONENTE 5- PAAC 2019- CORTE ABRIL del 2 de abril de 2019 
- Tips de transparencia: Vive ICBF No. 57 (4-10 de marzo): https://intranet.icbf.gov.co/vive-icbf-no-57
Vive ICBF No. 58 (11-17 de marzo): https://intranet.icbf.gov.co/vive-icbf-no-58
Vive ICBF,
Vive ICBF No. 58 (11-17 de marzo): https://intranet.icbf.gov.co/vive-icbf-no-58
Vive ICBF No. 59 (18-25 de marzo): https://intranet.icbf.gov.co/vive-icbf-no-59
_Conferencia transparencia  y anticorrupción para los colaboradores 30/04/2019
</t>
    </r>
    <r>
      <rPr>
        <b/>
        <sz val="10"/>
        <color theme="1"/>
        <rFont val="Arial"/>
        <family val="2"/>
      </rPr>
      <t xml:space="preserve">Recomendación:  </t>
    </r>
    <r>
      <rPr>
        <sz val="10"/>
        <color theme="1"/>
        <rFont val="Arial"/>
        <family val="2"/>
      </rPr>
      <t>Fortalecer evidencia para las acciones en el nivel zonal.</t>
    </r>
  </si>
  <si>
    <t>PROCESO DIRECCIONAMIENTO ESTRATÉGICO
MATRIZ DE RIESGOS DE CORRUPCIÓN VIGENCIA 2019</t>
  </si>
  <si>
    <r>
      <t xml:space="preserve">Frente a la ejecución de las Acciones Asociadas al Proceso de Adquisición de Bienes y Servicios por parte de la  Dirección de Contratación, se evidencia:
1.1. Realizar capacitaciones dirigidas a los supervisores de las dependencias de la Sede de la Dirección General, respecto del ejercicio de supervisión.
Se evidencian memorias en Power Point de "Como Liquidar una orden de Compra", en 13 diapositivas.
Se observan 3 listas de asistencia de fecha 19 de marzo de 2019, de las Regionales Antioquia, Guaviare y Caldas
1.1. Realizar socializaciones dirigidas a los supervisores de las Direcciones Regionales  General, respecto del ejercicio de supervisión.
Se evidencian memorias en Power Point en relación con la  "Presentación SITCO videoconferencia 2019-marzo", que contiene 16 diapositivas.
Por lo antes mencionado se evidencia que las actividades se encuentran en </t>
    </r>
    <r>
      <rPr>
        <b/>
        <sz val="11"/>
        <color theme="1"/>
        <rFont val="Calibri"/>
        <family val="2"/>
        <scheme val="minor"/>
      </rPr>
      <t>avance.</t>
    </r>
    <r>
      <rPr>
        <sz val="11"/>
        <color theme="1"/>
        <rFont val="Calibri"/>
        <family val="2"/>
        <scheme val="minor"/>
      </rPr>
      <t xml:space="preserve"> 
Se evidencia  que la </t>
    </r>
    <r>
      <rPr>
        <b/>
        <sz val="11"/>
        <color theme="1"/>
        <rFont val="Calibri"/>
        <family val="2"/>
        <scheme val="minor"/>
      </rPr>
      <t xml:space="preserve">Dirección de Primera de Infancia </t>
    </r>
    <r>
      <rPr>
        <sz val="11"/>
        <color theme="1"/>
        <rFont val="Calibri"/>
        <family val="2"/>
        <scheme val="minor"/>
      </rPr>
      <t xml:space="preserve">presenta avance en las acciones 1,2,3 y 4 así:
</t>
    </r>
    <r>
      <rPr>
        <b/>
        <sz val="11"/>
        <color theme="1"/>
        <rFont val="Calibri"/>
        <family val="2"/>
        <scheme val="minor"/>
      </rPr>
      <t xml:space="preserve">1). </t>
    </r>
    <r>
      <rPr>
        <sz val="11"/>
        <color theme="1"/>
        <rFont val="Calibri"/>
        <family val="2"/>
        <scheme val="minor"/>
      </rPr>
      <t xml:space="preserve"> El reporte generado para el mes de marzo, no da cuenta del estado del trámite de la liquidación de los contratos, ni del área a que pertenece </t>
    </r>
    <r>
      <rPr>
        <i/>
        <sz val="11"/>
        <color theme="1"/>
        <rFont val="Calibri"/>
        <family val="2"/>
        <scheme val="minor"/>
      </rPr>
      <t>(Regional o Sede de la Dirección General).</t>
    </r>
    <r>
      <rPr>
        <sz val="11"/>
        <color theme="1"/>
        <rFont val="Calibri"/>
        <family val="2"/>
        <scheme val="minor"/>
      </rPr>
      <t xml:space="preserve">
</t>
    </r>
    <r>
      <rPr>
        <b/>
        <sz val="11"/>
        <color theme="1"/>
        <rFont val="Calibri"/>
        <family val="2"/>
        <scheme val="minor"/>
      </rPr>
      <t xml:space="preserve">2). </t>
    </r>
    <r>
      <rPr>
        <sz val="11"/>
        <color theme="1"/>
        <rFont val="Calibri"/>
        <family val="2"/>
        <scheme val="minor"/>
      </rPr>
      <t xml:space="preserve">Dentro de la carpeta "\\icbf.gov.co\fs_dpc\DPC\Monitoreo Plan Anticorrupción\  ", no se observan actividades de avance para el mes de abril del presente año.
Por lo anterior </t>
    </r>
    <r>
      <rPr>
        <b/>
        <sz val="11"/>
        <color theme="1"/>
        <rFont val="Calibri"/>
        <family val="2"/>
        <scheme val="minor"/>
      </rPr>
      <t xml:space="preserve">se recomienda </t>
    </r>
    <r>
      <rPr>
        <sz val="11"/>
        <color theme="1"/>
        <rFont val="Calibri"/>
        <family val="2"/>
        <scheme val="minor"/>
      </rPr>
      <t xml:space="preserve">fortalecer la matriz considerando crear campos adicionales que permita identificar el estado de la liquidación y el control de los tiempos de la liquidación.
</t>
    </r>
  </si>
  <si>
    <r>
      <t xml:space="preserve">Frente a la ejecución de las Acciones Asociadas al Proceso de Adquisición de Bienes y Servicios por parte de la  Dirección de Contratación, se evidencia:
1.1 Realizar socializaciones de procedimientos relacionados con la gestión contractual (etapa precontractual y contractual) .
Se evidencian memorias en Power Point de "Como Liquidar una orden de Compra", en 13 diapositivas.
1.2  Ampliar los medios de socialización con las Regionales de los nuevos procedimiento que se adopten para le gestión precontractual con el apoyo de la Oficina de Gestión Regional 
Se observan 3 listas de asistencia de fecha 19 de marzo de 2019, de las Regionales Antioquia, Guaviare y Caldas. No se evidencian las listas de asistencia de la presentación virtual "SITCO videoconferencia 2019-marzo", de fecha 22 de marzo de 2019, programada para todas las Regionales del país.
2.1 Realización de capacitaciones. estudios previos y pliegos
Se evidencian memorias en Power Point en relación con la  "Presentación SITCO videoconferencia 2019-marzo", que contiene 16 diapositivas.
Por lo antes mencionado se evidencia que las actividades se encuentran en avance. 
la OCI </t>
    </r>
    <r>
      <rPr>
        <b/>
        <sz val="11"/>
        <color theme="1"/>
        <rFont val="Calibri"/>
        <family val="2"/>
        <scheme val="minor"/>
      </rPr>
      <t>recomienda</t>
    </r>
    <r>
      <rPr>
        <sz val="11"/>
        <color theme="1"/>
        <rFont val="Calibri"/>
        <family val="2"/>
        <scheme val="minor"/>
      </rPr>
      <t xml:space="preserve"> a la Dirección de Contratación: 
1).  Se incorporen el total de las listas de asistencia de las presentaciones efectuadas por a Dirección de Contratación.
2).  Juntamente con las memorias de las presentaciones virtuales deben allegarse como evidencia  las listas de asistencia de dichas presentaciones.
Se evidencia que las acciones (Dirección de Primera Infancia) se encuentran en </t>
    </r>
    <r>
      <rPr>
        <b/>
        <sz val="11"/>
        <color theme="1"/>
        <rFont val="Calibri"/>
        <family val="2"/>
        <scheme val="minor"/>
      </rPr>
      <t>AVANCE,</t>
    </r>
    <r>
      <rPr>
        <sz val="11"/>
        <color theme="1"/>
        <rFont val="Calibri"/>
        <family val="2"/>
        <scheme val="minor"/>
      </rPr>
      <t xml:space="preserve"> teniendo en cuenta:
</t>
    </r>
    <r>
      <rPr>
        <b/>
        <sz val="11"/>
        <color theme="1"/>
        <rFont val="Calibri"/>
        <family val="2"/>
        <scheme val="minor"/>
      </rPr>
      <t xml:space="preserve">2.1. </t>
    </r>
    <r>
      <rPr>
        <sz val="11"/>
        <color theme="1"/>
        <rFont val="Calibri"/>
        <family val="2"/>
        <scheme val="minor"/>
      </rPr>
      <t xml:space="preserve">Acta de Reunión de Seguimiento:
Se evidenció que en el mes de enero la Dirección de Primera Infancia realizó la contratación para la atención a usuarios en Primera Infancia en los servicios integrales de CDI, HI, DIMF y Modalidad Propia para la vigencia 2019.  En el File Server de la Dirección de Primera Infancia se pudo observar Actas de Comité Técnico Operativo entre otras de Centro Zonal Sincelejo del 31/01/2019, Centro Zonal Ladera del 24/01/2019, Centro Zonal Cerete del 29/03/2019, Regional Sucre del 14/01/2019, Centro Zonal Tierra Alta del 18/03/2019, entre otras.
</t>
    </r>
    <r>
      <rPr>
        <b/>
        <sz val="11"/>
        <color theme="1"/>
        <rFont val="Calibri"/>
        <family val="2"/>
        <scheme val="minor"/>
      </rPr>
      <t xml:space="preserve">2.2 </t>
    </r>
    <r>
      <rPr>
        <sz val="11"/>
        <color theme="1"/>
        <rFont val="Calibri"/>
        <family val="2"/>
        <scheme val="minor"/>
      </rPr>
      <t xml:space="preserve">Muestra aleatoria de actas de comité técnico operativos:
Esta actividad no aplica para el periodo correspondiente toda vez que los comités técnicos operativos tienen como fecha de inicio el mes de abril de 2019.
</t>
    </r>
    <r>
      <rPr>
        <b/>
        <sz val="11"/>
        <color theme="1"/>
        <rFont val="Calibri"/>
        <family val="2"/>
        <scheme val="minor"/>
      </rPr>
      <t>2.3</t>
    </r>
    <r>
      <rPr>
        <sz val="11"/>
        <color theme="1"/>
        <rFont val="Calibri"/>
        <family val="2"/>
        <scheme val="minor"/>
      </rPr>
      <t xml:space="preserve"> Informe de resultado de visitas de supervisión realizadas a las modalidades de atención a la Primera Infancia:
El primer reporte de visitas realizadas y el resultado obtenido en el primer trimestre para el indicador se realizará a mediados del mes de abril de 2019. Con base en lo anterior, el resultado se estipulará en la matriz en el reporte a realizarse en el mes de mayo.</t>
    </r>
  </si>
  <si>
    <r>
      <t xml:space="preserve">Frente a la ejecución de las Acciones Asociadas al Proceso de Adquisición de Bienes y Servicios por parte de la  </t>
    </r>
    <r>
      <rPr>
        <b/>
        <sz val="11"/>
        <color theme="1"/>
        <rFont val="Calibri"/>
        <family val="2"/>
        <scheme val="minor"/>
      </rPr>
      <t>Dirección de Contratación</t>
    </r>
    <r>
      <rPr>
        <sz val="11"/>
        <color theme="1"/>
        <rFont val="Calibri"/>
        <family val="2"/>
        <scheme val="minor"/>
      </rPr>
      <t xml:space="preserve">, se evidencia:
1.1 Realizar socializaciones de procedimientos relacionados con la gestión contractual (etapa precontractual) .
Se evidencian memorias en Power Point de "Como Liquidar una orden de Compra", en 13 diapositivas.
1.2  Ampliar los medios de socialización con las Regionales de los nuevos procedimiento que se adopten para le gestión precontractual con el apoyo de la Oficina de Gestión Regional 
Se observan 3 listas de asistencia de fecha 19 de marzo de 2019, de las Regionales Antioquia, Guaviare y Caldas. No se evidencian las listas de asistencia de la presentación virtual "SITCO videoconferencia 2019-marzo", de fecha 22 de marzo de 2019, programada para todas las Regionales del país.
2.1 Programación de Capacitaciones en etapa precontractual
2.2 Realización de capacitaciones. estudios previos y pliegos
Se evidencian memorias en Power Point en relación con la  "Presentación SITCO videoconferencia 2019-marzo", que contiene 16 diapositivas.
3. Convocar y desarrollar los comités de contratación en los casos que aplique.
Pese que se han venido celebrando Comités de Contratación no se evidencian incorporadas como evidencias las actas de comités de contratación.
Por lo antes mencionado se evidencia que las actividades se encuentran en </t>
    </r>
    <r>
      <rPr>
        <b/>
        <sz val="11"/>
        <color theme="1"/>
        <rFont val="Calibri"/>
        <family val="2"/>
        <scheme val="minor"/>
      </rPr>
      <t>avance.</t>
    </r>
    <r>
      <rPr>
        <sz val="11"/>
        <color theme="1"/>
        <rFont val="Calibri"/>
        <family val="2"/>
        <scheme val="minor"/>
      </rPr>
      <t xml:space="preserve"> 
La OCI </t>
    </r>
    <r>
      <rPr>
        <b/>
        <sz val="11"/>
        <color theme="1"/>
        <rFont val="Calibri"/>
        <family val="2"/>
        <scheme val="minor"/>
      </rPr>
      <t>recomienda</t>
    </r>
    <r>
      <rPr>
        <sz val="11"/>
        <color theme="1"/>
        <rFont val="Calibri"/>
        <family val="2"/>
        <scheme val="minor"/>
      </rPr>
      <t xml:space="preserve"> a la Dirección de Contratación: 
1).  Se incorporen el total de las listas de asistencia de las presentaciones efectuadas por a Dirección de Contratación.
2).  Juntamente con las memorias de las presentaciones virtuales deben allegarse como evidencia  las listas de asistencia de dichas presentaciones.
3).  Identificar cada una de las evidencias en el avance con el número de la actividad relacionada en el Plan de Tratamiento. 
4). Se relacionen dentro de los avances, las actas de Comité de Contratación que  han venido celebrando mes a mes en el presente año. 
Dentro de las  Acciones Asociadas al Proceso de Adquisición de Bienes y Servicios de la </t>
    </r>
    <r>
      <rPr>
        <b/>
        <sz val="11"/>
        <color theme="1"/>
        <rFont val="Calibri"/>
        <family val="2"/>
        <scheme val="minor"/>
      </rPr>
      <t>Dirección de Primera de Infancia,</t>
    </r>
    <r>
      <rPr>
        <sz val="11"/>
        <color theme="1"/>
        <rFont val="Calibri"/>
        <family val="2"/>
        <scheme val="minor"/>
      </rPr>
      <t xml:space="preserve"> están las de:
</t>
    </r>
    <r>
      <rPr>
        <b/>
        <sz val="11"/>
        <color theme="1"/>
        <rFont val="Calibri"/>
        <family val="2"/>
        <scheme val="minor"/>
      </rPr>
      <t xml:space="preserve">2.1. </t>
    </r>
    <r>
      <rPr>
        <sz val="11"/>
        <color theme="1"/>
        <rFont val="Calibri"/>
        <family val="2"/>
        <scheme val="minor"/>
      </rPr>
      <t xml:space="preserve">Durante el proceso de contratación de los servicios de Primera Infancia, realizar las reuniones de seguimiento con las Direcciones Regionales, para verificar la EAS que será asignadas para la prestación de los servicios a la Primera Infancia:  
Se evidenció que en el mes de enero la Dirección de Primera Infancia realizó la contratación para la atención a usuarios en Primera Infancia en los servicios integrales de CDI, HI, DIMF y Modalidad Propia para la vigencia 2019.  En el File Server de la Dirección de Primera Infancia se pudo observar Actas de Comité Técnico Operativo entre otras de Centro Zonal Sincelejo del 31/01/2019, Centro Zonal Ladera del 24/01/2019, Centro Zonal Cerete del 29/03/2019, Regional Sucre del 14/01/2019, Centro Zonal Tierra Alta del 18/03/2019, entre otras.
</t>
    </r>
    <r>
      <rPr>
        <b/>
        <sz val="11"/>
        <color theme="1"/>
        <rFont val="Calibri"/>
        <family val="2"/>
        <scheme val="minor"/>
      </rPr>
      <t xml:space="preserve">2.2 </t>
    </r>
    <r>
      <rPr>
        <sz val="11"/>
        <color theme="1"/>
        <rFont val="Calibri"/>
        <family val="2"/>
        <scheme val="minor"/>
      </rPr>
      <t xml:space="preserve">Realizar los comités técnicos operativos de acuerdo a lo estipulado en las minutas de los contratos de aporte, con el fin de validar los procesos y procedimientos requeridos para la adecuada prestación del servicio para la atención a la Primera Infancia.
Esta actividad no aplica para el periodo correspondiente toda vez que los comités técnicos operativos tienen como fecha de inicio el mes de abril de 2019.
</t>
    </r>
    <r>
      <rPr>
        <b/>
        <sz val="11"/>
        <color theme="1"/>
        <rFont val="Calibri"/>
        <family val="2"/>
        <scheme val="minor"/>
      </rPr>
      <t xml:space="preserve">2.3 </t>
    </r>
    <r>
      <rPr>
        <sz val="11"/>
        <color theme="1"/>
        <rFont val="Calibri"/>
        <family val="2"/>
        <scheme val="minor"/>
      </rPr>
      <t xml:space="preserve">Consolidar los resultados de la supervisión realizada por los grupos de la Sede Nacional, Regionales o Centros Zonales.
</t>
    </r>
    <r>
      <rPr>
        <sz val="11"/>
        <color rgb="FF0000FF"/>
        <rFont val="Calibri"/>
        <family val="2"/>
        <scheme val="minor"/>
      </rPr>
      <t xml:space="preserve"> </t>
    </r>
    <r>
      <rPr>
        <sz val="11"/>
        <color theme="1"/>
        <rFont val="Calibri"/>
        <family val="2"/>
        <scheme val="minor"/>
      </rPr>
      <t xml:space="preserve">El primer reporte de visitas realizadas y el resultado obtenido en el primer trimestre para el indicador se realizará a mediados del mes de abril de 2019. Con base en lo anterior, el resultado se estipulará en la matriz en el reporte a realizarse en el mes de mayo.
Se evidencia que las acciones (Dirección de Primera Infancia) se encuentran en </t>
    </r>
    <r>
      <rPr>
        <b/>
        <sz val="11"/>
        <color theme="1"/>
        <rFont val="Calibri"/>
        <family val="2"/>
        <scheme val="minor"/>
      </rPr>
      <t xml:space="preserve">AVANCE </t>
    </r>
    <r>
      <rPr>
        <sz val="11"/>
        <color theme="1"/>
        <rFont val="Calibri"/>
        <family val="2"/>
        <scheme val="minor"/>
      </rPr>
      <t xml:space="preserve">teniendo en cuenta que:
Por lo anterior, Recomendamos a la Dirección de Primera de Infancia, en procura de buscar la optimización en el cumplimiento de las acciones:
</t>
    </r>
    <r>
      <rPr>
        <b/>
        <sz val="11"/>
        <color theme="1"/>
        <rFont val="Calibri"/>
        <family val="2"/>
        <scheme val="minor"/>
      </rPr>
      <t>1.</t>
    </r>
    <r>
      <rPr>
        <sz val="11"/>
        <color theme="1"/>
        <rFont val="Calibri"/>
        <family val="2"/>
        <scheme val="minor"/>
      </rPr>
      <t xml:space="preserve"> Se incorporen las evidencias relacionadas con las acciones asociadas al control, no solo al  File Server de la Dirección de Primera Infancia, sino a otro acceso que permita a la OCI acceder más fácilmente a las evidencias.</t>
    </r>
  </si>
  <si>
    <r>
      <t xml:space="preserve">Mapa de riesgos de corrupción
Objetivo: </t>
    </r>
    <r>
      <rPr>
        <b/>
        <i/>
        <sz val="11"/>
        <color theme="1"/>
        <rFont val="Calibri"/>
        <family val="2"/>
        <scheme val="minor"/>
      </rPr>
      <t>Fortalecer la cultura de la prevención del riesgo de corrupción, identificando, analizando y controlando las causas de los posibles hechos generadores de corrupción.</t>
    </r>
  </si>
  <si>
    <r>
      <t xml:space="preserve">Rendición de cuentas
Objetivo: </t>
    </r>
    <r>
      <rPr>
        <b/>
        <i/>
        <sz val="11"/>
        <color theme="1"/>
        <rFont val="Calibri"/>
        <family val="2"/>
        <scheme val="minor"/>
      </rPr>
      <t>Fortalecer la rendición de cuentas y mesas públicas como un proceso tendiente a promover un cambio cultural, de manera democrática y  participativa, para visibilizar la gestión y los resultados  ICBF como garante del cumplimiento de los derechos de la niñez, la adolescencia y la familia colombiana.</t>
    </r>
  </si>
  <si>
    <r>
      <t xml:space="preserve">Mecanismos para mejorar la atención al Ciudadano
Objetivo: </t>
    </r>
    <r>
      <rPr>
        <b/>
        <i/>
        <sz val="11"/>
        <color theme="1"/>
        <rFont val="Calibri"/>
        <family val="2"/>
        <scheme val="minor"/>
      </rPr>
      <t xml:space="preserve">Garantizar y fortalecer la adecuada prestación del servicio al ciudadano a través de los diferentes canales con los que cuenta el Nivel Nacional, Regional y Zonal,  velando  por el cumplimiento de todos los criterios de calidad y eficiencia, de acuerdo con los principios orientadores de la Política Nacional del Servicio al Ciudadano, el Estatuto Anticorrupción, Ley de Transparencia de acceso a la información pública y la Estrategia de Gobierno en Línea </t>
    </r>
  </si>
  <si>
    <r>
      <t xml:space="preserve">Transparencia y Acceso a la Información
Objetivo: </t>
    </r>
    <r>
      <rPr>
        <b/>
        <i/>
        <sz val="11"/>
        <color theme="1"/>
        <rFont val="Calibri"/>
        <family val="2"/>
        <scheme val="minor"/>
      </rPr>
      <t>Promover la transparencia, la lucha anticorrupción y el acceso a la información pública, como una forma de “hacer”, que debe permear toda la estructura organizacional de la entidad, es un asunto de generar cultura organizacional que requiere de un apoyo decidido del nivel directivo, el diseño y la  aplicación de estrategias de comunicación, el empoderamiento de todos los colaboradores y el acompañamiento de la ciudadanía.</t>
    </r>
  </si>
  <si>
    <r>
      <t xml:space="preserve">Participación Ciudadana
Objetivo: </t>
    </r>
    <r>
      <rPr>
        <b/>
        <i/>
        <sz val="11"/>
        <color theme="1"/>
        <rFont val="Calibri"/>
        <family val="2"/>
        <scheme val="minor"/>
      </rPr>
      <t>Promover la transparencia, la lucha anticorrupción y el acceso a la información pública, como una forma de “hacer”, que debe permear toda la estructura organizacional de la entidad, es un asunto de generar cultura organizacional que requiere de un apoyo decidido del nivel directivo, el diseño y la  aplicación de estrategias de comunicación, el empoderamiento de todos los colaboradores y el acompañamiento de la ciudadanía.</t>
    </r>
  </si>
  <si>
    <t xml:space="preserve">Maritza Liliana Beltrán Albadán
Yanet Burgos Duitama </t>
  </si>
  <si>
    <t xml:space="preserve">Presenta evidencia de socialización de la politica para 10 Regionales </t>
  </si>
  <si>
    <t xml:space="preserve"> </t>
  </si>
  <si>
    <r>
      <t xml:space="preserve">Se evidenció que la entidad  ha publicado los boletines de mayo, junio y julio de 2019.  En estos se evidencia el análisis comparativo de las PQRS.
</t>
    </r>
    <r>
      <rPr>
        <b/>
        <sz val="10"/>
        <rFont val="Arial"/>
        <family val="2"/>
      </rPr>
      <t xml:space="preserve">Evidencia:
</t>
    </r>
    <r>
      <rPr>
        <sz val="10"/>
        <rFont val="Arial"/>
        <family val="2"/>
      </rPr>
      <t xml:space="preserve">
Boletines de los meses de mayo, junio y julio de 2019 en el siguiente link: https://www.icbf.gov.co/servicios/informes-boletines-pqrds</t>
    </r>
    <r>
      <rPr>
        <b/>
        <sz val="10"/>
        <rFont val="Arial"/>
        <family val="2"/>
      </rPr>
      <t xml:space="preserve">
</t>
    </r>
  </si>
  <si>
    <t>Actividad Cumplida al 30 de abril 2019</t>
  </si>
  <si>
    <r>
      <rPr>
        <sz val="10"/>
        <rFont val="Arial"/>
        <family val="2"/>
      </rPr>
      <t xml:space="preserve">En el primer semestre de 2019 se construyen 106 informes (presentaciones) con la información sobre la gestión realizada, y el avance en la garantía de derechos del CZ, en el marco de las mesas públicas. 
</t>
    </r>
    <r>
      <rPr>
        <b/>
        <sz val="10"/>
        <rFont val="Arial"/>
        <family val="2"/>
      </rPr>
      <t xml:space="preserve">Evidencia
</t>
    </r>
    <r>
      <rPr>
        <sz val="10"/>
        <rFont val="Arial"/>
        <family val="2"/>
      </rPr>
      <t>Pantallazo de enlace con corte al 30 de junio de 2019 en el que se evidencian 106 informes.
https://www.icbf.gov.co/gestion-transparencia/transparencia/planeacion/rendicion-de-cuentas/regiones</t>
    </r>
  </si>
  <si>
    <r>
      <t xml:space="preserve">Teniendo en cuenta el informe y soportes cargados en la página Web de la entidad se verificó la realización de 48 mesas públicas a nivel nacional.
</t>
    </r>
    <r>
      <rPr>
        <b/>
        <sz val="10"/>
        <color theme="1"/>
        <rFont val="Arial"/>
        <family val="2"/>
      </rPr>
      <t>Evidencia</t>
    </r>
    <r>
      <rPr>
        <sz val="10"/>
        <color theme="1"/>
        <rFont val="Arial"/>
        <family val="2"/>
      </rPr>
      <t xml:space="preserve">
Informe Rendición de Cuentas y Mesas Públicas 2do Trimestre 2019
https://www.icbf.gov.co/gestion-transparencia/transparencia/planeacion/rendicion-de-cuentas/sede
https://www.icbf.gov.co/gestion-transparencia/transparencia/planeacion/rendicion-de-cuentas/regiones</t>
    </r>
  </si>
  <si>
    <t>Actividad Cumplida al 30 de abril/19</t>
  </si>
  <si>
    <t xml:space="preserve">Actividad Cumplida al 30 de abril/19
</t>
  </si>
  <si>
    <r>
      <t xml:space="preserve">Se evidencia el segundo informe trimestral de Rendición de Cuentas y Mesas Públicas realizadas, publicado en el mes de julio 2019 en el portal web ICBF.
</t>
    </r>
    <r>
      <rPr>
        <b/>
        <sz val="10"/>
        <color theme="1"/>
        <rFont val="Arial"/>
        <family val="2"/>
      </rPr>
      <t xml:space="preserve">Evidencia
</t>
    </r>
    <r>
      <rPr>
        <sz val="10"/>
        <color theme="1"/>
        <rFont val="Arial"/>
        <family val="2"/>
      </rPr>
      <t>- Micrositio Rendición de Cuentas. Link: https://www.icbf.gov.co/sites/default/files/2do_informe_rpc_y_mp_2019.pdf
- Informe Rendición de Cuentas y Mesas Públicas 2do Trimestre 2019 enlace https://www.icbf.gov.co/gestion-transparencia/transparencia/planeacion/rendicion-de-cuentas/sede</t>
    </r>
  </si>
  <si>
    <t>Actividad cumplida el 31/01/2019</t>
  </si>
  <si>
    <r>
      <t xml:space="preserve">
Se evidencio que la actividad  "Divulgar información sobre  riesgos de corrupción de la Entidad a las partes interesadas" se encuentra en avance y que los soportes allegados dan cuenta de su nivel de desarrollo.
</t>
    </r>
    <r>
      <rPr>
        <b/>
        <sz val="10"/>
        <color theme="1"/>
        <rFont val="Arial"/>
        <family val="2"/>
      </rPr>
      <t xml:space="preserve">Evidencia </t>
    </r>
    <r>
      <rPr>
        <sz val="10"/>
        <color theme="1"/>
        <rFont val="Arial"/>
        <family val="2"/>
      </rPr>
      <t xml:space="preserve">
Boletín:  Vive ICBF N° 70 del 12 al 18 de junio de 2019 
Boletín Vive ICBF N° 74 del 10  al 16  de julio  de 2019 
Boletín Vive ICBF Ni 77 del 31 de julio al 6 de agosto de 2019 
</t>
    </r>
  </si>
  <si>
    <r>
      <t xml:space="preserve">La herramienta ISOLUCION fue implementada para gestionar el plan de tratamiento de los riesgos de corrupción.
</t>
    </r>
    <r>
      <rPr>
        <b/>
        <sz val="11"/>
        <rFont val="Calibri"/>
        <family val="2"/>
        <scheme val="minor"/>
      </rPr>
      <t xml:space="preserve">Evidencia </t>
    </r>
    <r>
      <rPr>
        <sz val="11"/>
        <rFont val="Calibri"/>
        <family val="2"/>
        <scheme val="minor"/>
      </rPr>
      <t xml:space="preserve">
Presenta los siguientes soportes: 
Informe de Implementación de corrupción en la herramienta Isolución  
Link: http://isolucion.icbf.gov.co/IsolucionCalidad/frmHome.aspx
</t>
    </r>
  </si>
  <si>
    <t>Actividad cumplida al 31/01/2019.</t>
  </si>
  <si>
    <t xml:space="preserve">Actividad cumplida al 28/02/2019 </t>
  </si>
  <si>
    <r>
      <t xml:space="preserve"> 
Se realizó el seguimiento mensual durante el segundo cuatrimestre.
</t>
    </r>
    <r>
      <rPr>
        <b/>
        <sz val="10"/>
        <color theme="1"/>
        <rFont val="Arial"/>
        <family val="2"/>
      </rPr>
      <t xml:space="preserve">Evidencia </t>
    </r>
    <r>
      <rPr>
        <sz val="10"/>
        <color theme="1"/>
        <rFont val="Arial"/>
        <family val="2"/>
      </rPr>
      <t xml:space="preserve">
Correo electrónico:  Seguimiento Actividades PAAC 2019-CORTE MAYO  30/05/2019 
Informe seguimiento riesgos de corrupción en excel  Mayo 2019 
Correo electrónico  03/07/2019 Seguimiento ACTIVIDADES PAAC 2019-CORTE JUNIO
Informe seguimiento riesgos de corrupción en Excel  Junio 2019 
Correo electrónico: 27/07/2019 Seguimiento Actividades  PAAC 2019-CORTE JULIO
Informe seguimiento riesgos de corrupción en Excel  Julio  2019 
Correo Electrónico 15/08/2019: Seguimiento Riesgos de Corrupción ISOLUCION - JUL. Seguimiento a pendientes. 
Correo electrónico. 30 de agosto de 2019 SEGUIMIENTO ACTIVIDADES PAAC 2019-CORTE AGOSTO
Informe de seguimiento en Excel para el mes de agosto el riesgo GJ7+ debido a que es de reporte de Regional lo cual tampoco se ve reflejado en la herramienta ISOLUCION y el riesgo IV2+</t>
    </r>
  </si>
  <si>
    <t>Maritza Liliana Beltrán Albardán
Yaneth Burgos Duitama (Acompañamiento)</t>
  </si>
  <si>
    <r>
      <t xml:space="preserve">
Se evidenció asignación de colaborador para el análisis y diseño los temas "Restitución Internacional" y "Regulación Internacional de visitas".  Adicionalmente se evidencia creación en el SIM del motivo “Regulación internacional de visitas” . 
</t>
    </r>
    <r>
      <rPr>
        <b/>
        <sz val="10"/>
        <color theme="1"/>
        <rFont val="Arial"/>
        <family val="2"/>
      </rPr>
      <t xml:space="preserve">Evidencias </t>
    </r>
    <r>
      <rPr>
        <sz val="10"/>
        <color theme="1"/>
        <rFont val="Arial"/>
        <family val="2"/>
      </rPr>
      <t xml:space="preserve">
Correo electrónico 23 de julio de 2019  Informando asignación para el análisis y diseño de los temas "Restitución Internacional" y "Regulación Internacional de visitas".
</t>
    </r>
    <r>
      <rPr>
        <sz val="10"/>
        <color rgb="FF000000"/>
        <rFont val="Arial"/>
        <family val="2"/>
      </rPr>
      <t xml:space="preserve">
Correo Electrónico 15 de agosto de 2019 confirmando  la creación en SIM del motivo “Regulación internacional de visitas” </t>
    </r>
  </si>
  <si>
    <r>
      <t xml:space="preserve">Generación de formatos novedades de información y realización de solicitudes y asignación de los casos de uso.
</t>
    </r>
    <r>
      <rPr>
        <b/>
        <sz val="10"/>
        <color theme="1"/>
        <rFont val="Arial"/>
        <family val="2"/>
      </rPr>
      <t xml:space="preserve">Evidencias </t>
    </r>
    <r>
      <rPr>
        <sz val="10"/>
        <color theme="1"/>
        <rFont val="Arial"/>
        <family val="2"/>
      </rPr>
      <t xml:space="preserve">
-Formato novedades de Información. Solicitud requerimiento ajuste pantalla de formulario charla legal de adopciones.  Solicitado el 26/03/2019. 
-Formato novedades de Información. Solicitud requerimiento ajustar pantalla de ingreso del formulario de solicitud de adopción. Solicitado el 26/03/2019
-  2 Correos  electrónico 25/06/2019 informando que  el  desarrollo está disponible en el ambiente de pruebas de SEAC 
- Formato novedades de Información. Solicitud  mejorar la configuración de la interfaz del Sistema electrónico de solicitud   de citas. Solicitado 22/07/2019. 
- Correo electrónico 23 de julio de 2019 asignando responsable levantamiento de  casos de uso. 
</t>
    </r>
  </si>
  <si>
    <r>
      <t xml:space="preserve">Se evidenció que durante el cuatrimestre se avanzó en la estrategia de comunicación de transparencia. 
</t>
    </r>
    <r>
      <rPr>
        <b/>
        <sz val="10"/>
        <color theme="1"/>
        <rFont val="Arial"/>
        <family val="2"/>
      </rPr>
      <t xml:space="preserve">Evidencias
</t>
    </r>
    <r>
      <rPr>
        <sz val="10"/>
        <color theme="1"/>
        <rFont val="Arial"/>
        <family val="2"/>
      </rPr>
      <t xml:space="preserve">Mayo: Pantallazos publicación #yoparticipo en Facebook y Twitter del 14 de mayo y ; Boletín Vive ICBF #65_05 de mayo_Rendición de cuentas; publicación Facebook y Twitter encuesta audiencia pública de rendición de cuentas 21 de mayo de 2019.
Junio: publicaciones en Twitter del 01, 04 y 14 de junio; </t>
    </r>
    <r>
      <rPr>
        <sz val="10"/>
        <rFont val="Arial"/>
        <family val="2"/>
      </rPr>
      <t>Boletines # 69 y 72 de 2019 tema Rendición de cuentas.
Julio: Boletín # 73 tema Rendición de Cuentas.
Agosto: #Yo participo Rendición pública de Cuentas Twitter y Facebook del 23/08/2019; Boletín #78 tema Rendición de Cuentas.</t>
    </r>
  </si>
  <si>
    <t>Se evidencia que se cumple con la actividad de definición de directrices  para rendición de cuentas y mesas públicas y se dio a conocer a Directores Regionales, coordinadores de planeación y sistemas,  la Dirección de Servicios y Atención, Abastecimiento, SNBF y oficina de Comunicaciones. 
 Evidencia 
- Memorando S-2019-082907-0101 del 14 de febrero de 2019 de la Dirección de Planeación y control de la Gestión 
 -Socializadas por correo electrónico  Enviado el: miércoles, 20 de febrero de 2019 ; Asunto: Rendición Pública de Cuentas y Mesas Públicas - directrices 2019.
- correo electrónico 20/02/2019Rendición Pública de Cuentas y Mesas Públicas - directrices 2019.</t>
  </si>
  <si>
    <t xml:space="preserve">Se evidencia la construcción del primer informe trimestral de rendición de cuentas y mesas públicas realizadas  y su publicación en la pagina WEB.
Evidencia : 
-Informe  Rendición Informe Rendición de cuentas y mesas públicas  1er Trimestre de 2019 
-Publicación del informe en  el siguiente link https://www.icbf.gov.co/sites/default/files/1er_informe_rpc_y_mp_2019.pdf
</t>
  </si>
  <si>
    <t>La periodicidad del reporte de esta actividad es trimestral a partir del mes de junio de 2019</t>
  </si>
  <si>
    <r>
      <t xml:space="preserve">A corte junio 2019 realizaron 48 audiencias públicas participativas de las cuales se obtuvo la evidencia de aplicación de encuestas de evaluación de evento.
</t>
    </r>
    <r>
      <rPr>
        <b/>
        <sz val="10"/>
        <rFont val="Arial"/>
        <family val="2"/>
      </rPr>
      <t>Evidencia</t>
    </r>
    <r>
      <rPr>
        <sz val="10"/>
        <rFont val="Arial"/>
        <family val="2"/>
      </rPr>
      <t xml:space="preserve">
48 Encuestas de Evaluación de evento resultado de las mesas públicas adelantadas.</t>
    </r>
  </si>
  <si>
    <t>La periodicidad del reporte de esta actividad es bimestral a partir del mes de agosto de 2019.</t>
  </si>
  <si>
    <r>
      <t xml:space="preserve">Se evidencia que la actividad se llevó a cabo dentro de los términos establecidos 
</t>
    </r>
    <r>
      <rPr>
        <b/>
        <sz val="10"/>
        <color theme="1"/>
        <rFont val="Arial"/>
        <family val="2"/>
      </rPr>
      <t xml:space="preserve">
Evidencia</t>
    </r>
    <r>
      <rPr>
        <sz val="10"/>
        <color theme="1"/>
        <rFont val="Arial"/>
        <family val="2"/>
      </rPr>
      <t xml:space="preserve">   
Informe  Rendición de Cuentas 2018" de enero de 2019 .  Análisis de la respuesta a las preguntas # 2 y 8  publicado en la pagina web de la entidad https://www.icbf.gov.co/sites/default/files/informe_final_rpc_y_mp_2018_v2.pdf
</t>
    </r>
  </si>
  <si>
    <t xml:space="preserve">Se evidencia que se realizó el análisis requerido basado en los reportes FURAG; EDI e INT 
Evidencia   
Informe  Rendición de Cuentas 2018" de enero de 2019 .  Análisis de la respuesta a las preguntas # 6-11  publicado en la pagina web de la entidad https://www.icbf.gov.co/sites/default/files/informe_final_rpc_y_mp_2018_v2.pdf
</t>
  </si>
  <si>
    <r>
      <t xml:space="preserve">Se evidencia que se cumple con la actividad de definición de directrices  para rendición de cuentas y mesas públicas y se dieron a conocer a Directores Regionales, coordinadores de planeación y sistemas,  la Dirección de Servicios y Atención, Abastecimiento, SNBF y Oficina de Comunicaciones. 
</t>
    </r>
    <r>
      <rPr>
        <b/>
        <sz val="10"/>
        <color theme="1"/>
        <rFont val="Arial"/>
        <family val="2"/>
      </rPr>
      <t xml:space="preserve"> Evidencia </t>
    </r>
    <r>
      <rPr>
        <sz val="10"/>
        <color theme="1"/>
        <rFont val="Arial"/>
        <family val="2"/>
      </rPr>
      <t xml:space="preserve">
- Memorando S-2019-082907-0101 del 14 de febrero de 2019 de la Dirección de Planeación y control de la Gestión  y socializadas por correo electrónico De: Silvana Godoy Mateus; Enviado el: miércoles, 20 de febrero de 2019 16:32; Asunto: Rendición Pública de Cuentas y Mesas Públicas - directrices 2019.
- correo electrónico 20/02/2019Rendición Pública de Cuentas y Mesas Públicas - directrices 2019.</t>
    </r>
  </si>
  <si>
    <r>
      <t xml:space="preserve">Se evidenció que se definieron los roles a nivel nacional, regional y zonal  mediante el diseño e implementación de un procedimiento.
</t>
    </r>
    <r>
      <rPr>
        <b/>
        <sz val="10"/>
        <rFont val="Arial"/>
        <family val="2"/>
      </rPr>
      <t xml:space="preserve">Evidencias 
</t>
    </r>
    <r>
      <rPr>
        <sz val="10"/>
        <rFont val="Arial"/>
        <family val="2"/>
      </rPr>
      <t xml:space="preserve">P2.MS PROCEDIMIENTO RENDICIÓN PÚBLICA DE CUENTAS Y MESAS PÚBLICAS v.2, ubicado en la página web institucional, ruta: www.icbf.gov.co / El Instituto / Modelo de Operación por Procesos / Monitoreo y Seguimiento a la Gestión. URL: https://www.icbf.gov.co/evaluacion/monitoreo-y-seguimiento-la-gestion
</t>
    </r>
  </si>
  <si>
    <r>
      <t xml:space="preserve">
Se evidencia que se cumple con la actividad de definición de directrices  para rendición de cuentas y mesas públicas y se dieron a conocer a Directores Regionales, coordinadores de planeación y sistemas,  la Dirección de Servicios y Atención, Abastecimiento, SNBF y oficina de Comunicaciones.   Adicionalmente se socializa desde la página Web los formatos relacionados con el procedimiento de Rendición pública de cuentas ICBF.
</t>
    </r>
    <r>
      <rPr>
        <b/>
        <sz val="10"/>
        <rFont val="Arial"/>
        <family val="2"/>
      </rPr>
      <t xml:space="preserve">
 Evidencia</t>
    </r>
    <r>
      <rPr>
        <sz val="10"/>
        <rFont val="Arial"/>
        <family val="2"/>
      </rPr>
      <t xml:space="preserve"> 
- Memorando S-2019-082907-0101 del 14 de febrero de 2019 de la Dirección de Planeación y control de la Gestión  y socializadas por correo electrónico  Enviado el: miércoles, 20 de febrero de 2019 ; Asunto: Rendición Pública de Cuentas y Mesas Públicas - directrices 2019.
- correo electrónico 20/02/2019Rendición Pública de Cuentas y Mesas Públicas - directrices 2019.
-Formatos de fecha 20/02/2019 relacionados al PROCEDIMIENTO RENDICIÓN PÚBLICA DE CUENTAS Y MESAS PÚBLICAS v.2: Formato Programación y Monitoreo de Eventos RPC y MP v4,F1.P2.MS, Formato Análisis Evaluación RPC y MP v1, F10.P2.MS Formato Compromisos RPC y MP v1, F11.P2.MSFormato Resultados RPC y MP v1, F12.P2.MS Formato Consulta Previa MP v1, F6.P2.MS  Formato Análisis Consulta Previa MP v1, F7.P2.MS Formato Lista de Asistentes RPC y MP v1, F8.P2.MS Formato Encuesta de Evaluación RPC y MP v1, F9.P2.MS, los cuales están ubicados en la página web institucional, ruta: www.icbf.gov.co / El Instituto / Modelo de Operación por Procesos / Monitoreo y Seguimiento a la Gestión. URL: https://www.icbf.gov.co/evaluacion/monitoreo-y-seguimiento-la-gestion</t>
    </r>
  </si>
  <si>
    <t>La periodicidad del reporte de esta actividad es trimestral a partir del mes de junio.</t>
  </si>
  <si>
    <t>La periodicidad del reporte de esta actividad es "Único" a partir del mes de junio de 2019.</t>
  </si>
  <si>
    <t>La periodicidad del reporte de esta actividad es "Único" a partir del mes de octubre de 2019.</t>
  </si>
  <si>
    <t>La periodicidad del reporte de esta actividad es trimestral a partir del mes de junio de 2019.</t>
  </si>
  <si>
    <r>
      <t xml:space="preserve">Durante la revisión se observo que se vienen adelantando los contenidos, según correos electrónicos entre la Subdirección de Monitoreo y la Subdirección de mejoramiento organizacional sin embargo  no se evidenció la actualización de l información en el aula virtual.
</t>
    </r>
    <r>
      <rPr>
        <b/>
        <sz val="10"/>
        <color theme="1"/>
        <rFont val="Arial"/>
        <family val="2"/>
      </rPr>
      <t xml:space="preserve">Evidencia  
</t>
    </r>
    <r>
      <rPr>
        <sz val="10"/>
        <color theme="1"/>
        <rFont val="Arial"/>
        <family val="2"/>
      </rPr>
      <t xml:space="preserve">_Correos electrónicos de la Subdirección monitoreo a la Subdirección de mejoramiento organizacional de los días 01/03/2019 y 06/03/2019, con contenido de la información a actualizar 
- Correo electrónico de la Dirección de Gestión  humana del 29/03/2019 solicitando los contenidos . 
 </t>
    </r>
  </si>
  <si>
    <r>
      <t>Se evidencia curso virtual  "Aula virtual: transparencia y lucha contra la corrupción 2019- pacto por la legalidad-plan de desarrollo 2018-2022", el cual cuenta con el Mód</t>
    </r>
    <r>
      <rPr>
        <sz val="10"/>
        <rFont val="Arial"/>
        <family val="2"/>
      </rPr>
      <t>ulo Rendición de Cuentas co</t>
    </r>
    <r>
      <rPr>
        <sz val="10"/>
        <color theme="1"/>
        <rFont val="Arial"/>
        <family val="2"/>
      </rPr>
      <t xml:space="preserve">n información actualizada, curso que se encuentra en la oferta de la escuela virtual desde el 21 de mayo de 2019.  Según convocatoria emitida mediante correo electrónico De: Dirección de Gestión Humana; Enviado el: martes, 21 de mayo de 2019 17:24; Para: Colaboradores ICBF &lt;Colaboradores@icbf.gov.co&gt;; Asunto: Escuela del ICBF- Convocatoria de cursos virtuales- Mayo 
</t>
    </r>
    <r>
      <rPr>
        <b/>
        <sz val="10"/>
        <color theme="1"/>
        <rFont val="Arial"/>
        <family val="2"/>
      </rPr>
      <t xml:space="preserve">Evidencia
</t>
    </r>
    <r>
      <rPr>
        <sz val="10"/>
        <color theme="1"/>
        <rFont val="Arial"/>
        <family val="2"/>
      </rPr>
      <t>Correo electrónico enviado desde la Dirección de Gestión Humana al grupo "Colaboradores ICBF" del 21 de mayo de 2019 ofertando el curso en el Aula Virtual.</t>
    </r>
  </si>
  <si>
    <r>
      <t xml:space="preserve">Se evidenció que durante el cuatrimestre se avanzó en la estrategia de comunicación de transparencia. </t>
    </r>
    <r>
      <rPr>
        <b/>
        <sz val="10"/>
        <color theme="1"/>
        <rFont val="Arial"/>
        <family val="2"/>
      </rPr>
      <t xml:space="preserve">
Evidencias  </t>
    </r>
    <r>
      <rPr>
        <sz val="10"/>
        <color theme="1"/>
        <rFont val="Arial"/>
        <family val="2"/>
      </rPr>
      <t xml:space="preserve">
Enero:  publicación boletín Vive ICBF 48,49,50,51 y en Twitter 
- Febrero: publicación boletín Vive ICBF N° 55
Marzo : Publicación boletín Vive ICBF 58,59 y 60 y en Facebook 
Abril: Publicación boletín Vive ICBF 61  en Facebook y Twitter  </t>
    </r>
  </si>
  <si>
    <r>
      <t xml:space="preserve">Se evidenció correo electrónico del 05/09/2019 donde el Grupo Desarrollo del Talento Humano - Equipo Capacitación remitió a la Dirección de Servicios y Atención 2 bases de datos adicionales a la verificada en el mes de Abril, por lo cual la Oficina de Control Interno estima que a la fecha se cuenta con un total de 114 colaboradores de servicios y atención inscritos. De este total se deberá obtener el 20% para evaluar el cumplimiento de la meta propuesta. 
</t>
    </r>
    <r>
      <rPr>
        <sz val="10"/>
        <color rgb="FFFF0000"/>
        <rFont val="Arial"/>
        <family val="2"/>
      </rPr>
      <t xml:space="preserve">
</t>
    </r>
    <r>
      <rPr>
        <sz val="10"/>
        <rFont val="Arial"/>
        <family val="2"/>
      </rPr>
      <t xml:space="preserve">Se evidencian certificado obtenido por 24 colaboradores a la fecha; y se da continuidad a la actividad teniendo en cuenta que no se ha culminado el proceso de capacitación ni de inscripción y aún no se tiene un número exacto sobre el cual realizar el calculo de la meta.
</t>
    </r>
    <r>
      <rPr>
        <b/>
        <sz val="10"/>
        <rFont val="Arial"/>
        <family val="2"/>
      </rPr>
      <t>EVIDENCIA</t>
    </r>
    <r>
      <rPr>
        <sz val="10"/>
        <rFont val="Arial"/>
        <family val="2"/>
      </rPr>
      <t xml:space="preserve">
Correo electrónico del 05/09/2019 con asunto: "Informe convocatoria JULIO - AGOSTO- Curso Virtual : Servicio y Atención"
Bases de datos: sAJulio y saagosto
24 Certificados de Participación en el Curso Virtual</t>
    </r>
  </si>
  <si>
    <r>
      <t xml:space="preserve">Para este cuatrimestre se evidencian videoconferencias donde se tratan temas de protocolos de atención, las presentaciones de protocolos utilizadas en las videoconferencias relacionadas con ATENCIÓN PERSONAS DISCAP MENTAL y ATENCIÓN A PERSONAS DE TALLA BAJA, y participación en la inducción.
</t>
    </r>
    <r>
      <rPr>
        <b/>
        <sz val="10"/>
        <color theme="1"/>
        <rFont val="Arial"/>
        <family val="2"/>
      </rPr>
      <t>EVIDENCIAS</t>
    </r>
    <r>
      <rPr>
        <sz val="10"/>
        <color theme="1"/>
        <rFont val="Arial"/>
        <family val="2"/>
      </rPr>
      <t xml:space="preserve">
Correo electrónico del 22/05/2019 con asunto: VIDEOCONFERENCIAS MAYO 28 Y 29 DE 8:00am a 12:00m
Correo electrónico del 03/07/2019 con asunto: CONVOCATORIA INDUCCIÓN PRESENCIAL 17 Y 19 DE JULIO DE 2019
Correo electrónico del 18/07/2019 con asunto: AGENDA SEGUNDA INDUCCION PRESENCIAL
Correo electrónico del 26/07/2019 con asunto: VIDEOCONFERENCIA MARTES 30 DE JULIO DE 8:00am A 12:00m 
Correo electrónico del 29/07/2019 con asunto: TEMAS VIDEOCONFERENCIA 30 Y 31 DE JULIO
Correo electrónico del 23/08/2019 con asunto: VIDEOCONFERENCIA MIÉRCOLES 28 DE AGOSTO DE 8:00am A 12:00m 
Presentación PROTOCOLO ATENCIÓN PERSONAS DISCAP MENTAL
Presentación PROTOCOLO ATENCIÓN A PERSONAS DE TALLA BAJA 
</t>
    </r>
  </si>
  <si>
    <r>
      <t xml:space="preserve">Se evidenció borrador del documento "Caracterización de Peticionarios y Beneficiarios ICBF 2019"; por lo cual a la fecha del seguimiento se encuentra en construcción la caracterización. 
</t>
    </r>
    <r>
      <rPr>
        <b/>
        <sz val="10"/>
        <color theme="1"/>
        <rFont val="Arial"/>
        <family val="2"/>
      </rPr>
      <t>EVIDENCIA</t>
    </r>
    <r>
      <rPr>
        <sz val="10"/>
        <color theme="1"/>
        <rFont val="Arial"/>
        <family val="2"/>
      </rPr>
      <t xml:space="preserve">
Borrador "Caracterización de Peticionarios y Beneficiarios ICBF 2019". </t>
    </r>
  </si>
  <si>
    <r>
      <t xml:space="preserve">Actividad 1.1 En avance. culmina 15/12/19
</t>
    </r>
    <r>
      <rPr>
        <sz val="10"/>
        <color theme="1"/>
        <rFont val="Arial"/>
        <family val="2"/>
      </rPr>
      <t xml:space="preserve">- Acta de reunión comité primario 2 del 29 de abril de 2019. Acta sin firmas  y nombres de asistentes 
 - Presentación comité primario 2 </t>
    </r>
    <r>
      <rPr>
        <b/>
        <sz val="10"/>
        <color theme="1"/>
        <rFont val="Arial"/>
        <family val="2"/>
      </rPr>
      <t xml:space="preserve">
</t>
    </r>
    <r>
      <rPr>
        <sz val="10"/>
        <color theme="1"/>
        <rFont val="Arial"/>
        <family val="2"/>
      </rPr>
      <t xml:space="preserve">- Acta de reunión comité primario 3 .28 de junio de 2019  
- Acta comité primario  4 . 22 de agosto de 2019 
- Listado de asistencia 22 de agosto de 2019 
</t>
    </r>
    <r>
      <rPr>
        <b/>
        <sz val="10"/>
        <color theme="1"/>
        <rFont val="Arial"/>
        <family val="2"/>
      </rPr>
      <t xml:space="preserve">Actividad 1.2 En avance culmina 15/12/19
</t>
    </r>
    <r>
      <rPr>
        <sz val="10"/>
        <color theme="1"/>
        <rFont val="Arial"/>
        <family val="2"/>
      </rPr>
      <t xml:space="preserve">Actas de reunión Coordinadores de Grupo  del  13 de marzo de 2019, 28 de junio de 2019 y abril 25 de 2019 no se evidencia la trazabilidad entre las actas de comité y las actas de coordinación 
 Acta de reunión comité primario 3 .28 de junio de 2019  no se evidencia seguimiento a los compromisos de la reunión anterior 
- Acta comité primario  4 . 22 de agosto de 2019 no se evidencia seguimiento a los compromisos de la reunión anterior 
</t>
    </r>
    <r>
      <rPr>
        <b/>
        <sz val="10"/>
        <color theme="1"/>
        <rFont val="Arial"/>
        <family val="2"/>
      </rPr>
      <t xml:space="preserve">Actividad 2.1  En avance. culmina 15/12/19
- </t>
    </r>
    <r>
      <rPr>
        <sz val="10"/>
        <color theme="1"/>
        <rFont val="Arial"/>
        <family val="2"/>
      </rPr>
      <t xml:space="preserve">Acta reunión mensual ordinaria #042019 del 29 de abril de 2019. Seguimiento directrices grupos internos 
_acta 24 de abril de 2019. Coordinación grupo de investigaciones. Seguimiento grupos internos 
_ Acta #3 de 29 de marzo de 2019. Coordinación  grupo de prevención. Socialización , instrucción, revisión de procesos 
- Acta 30 de abril de 2019. Grupo de Quejas. Reunión mensual de abril </t>
    </r>
    <r>
      <rPr>
        <b/>
        <sz val="10"/>
        <color theme="1"/>
        <rFont val="Arial"/>
        <family val="2"/>
      </rPr>
      <t xml:space="preserve">
</t>
    </r>
    <r>
      <rPr>
        <sz val="10"/>
        <color theme="1"/>
        <rFont val="Arial"/>
        <family val="2"/>
      </rPr>
      <t xml:space="preserve">- Acta 28 de mayo de 2019 . Grupo de Quejas. Reunión mensual de Mayo 
_ Acta mayo 29 de 2019. Grupo Especial de actuación inmediata 
-Acta #6 del 17 de junio de 2019 . Coordinación grupo de prevención. Socialización, instrucciones y  revisión de procesos 
- Acta #5  Julio 25  de 2019  Coordinación grupo de  investigación inmediata. Reunión mes de julio 
- Acta #8 . 16 de agosto de 2019. Coordinación grupo de prevención. Reunión de agosto  
-Acta numero #7 del 13 de agosto de 2019 . grupo de quejas 
_Acta #8  del 29 de agosto de 2019 grupo especial de actuación inmediata. Reunión de agosto  
</t>
    </r>
    <r>
      <rPr>
        <b/>
        <sz val="10"/>
        <color theme="1"/>
        <rFont val="Arial"/>
        <family val="2"/>
      </rPr>
      <t xml:space="preserve">Actividad 2.2 En avance. culmina 15/12/19
</t>
    </r>
    <r>
      <rPr>
        <sz val="10"/>
        <color theme="1"/>
        <rFont val="Arial"/>
        <family val="2"/>
      </rPr>
      <t xml:space="preserve">Sensibilización en ley disciplinaria: 
-Listado de asistencia  del 11/04/2019  Regional Cauca. </t>
    </r>
    <r>
      <rPr>
        <b/>
        <sz val="10"/>
        <color theme="1"/>
        <rFont val="Arial"/>
        <family val="2"/>
      </rPr>
      <t xml:space="preserve">
</t>
    </r>
    <r>
      <rPr>
        <sz val="10"/>
        <color theme="1"/>
        <rFont val="Arial"/>
        <family val="2"/>
      </rPr>
      <t xml:space="preserve">-Listado de asistencia 31/05/2019  Regional Nariño.  
-Listado de asistencia 31/05/2019. Regional Nariño. CZ Remolino. Asistencia 1 persona. </t>
    </r>
    <r>
      <rPr>
        <b/>
        <sz val="10"/>
        <color theme="1"/>
        <rFont val="Arial"/>
        <family val="2"/>
      </rPr>
      <t xml:space="preserve">
Recomendación 
</t>
    </r>
    <r>
      <rPr>
        <sz val="10"/>
        <color theme="1"/>
        <rFont val="Arial"/>
        <family val="2"/>
      </rPr>
      <t>Hacer trazabilidad entre los compromisos de los comités primarios Vs las reuniones bimestrales de Coordinació</t>
    </r>
    <r>
      <rPr>
        <b/>
        <sz val="10"/>
        <color theme="1"/>
        <rFont val="Arial"/>
        <family val="2"/>
      </rPr>
      <t xml:space="preserve">n. </t>
    </r>
  </si>
  <si>
    <r>
      <t xml:space="preserve">
Actividad 3 
</t>
    </r>
    <r>
      <rPr>
        <sz val="10"/>
        <color theme="1"/>
        <rFont val="Arial"/>
        <family val="2"/>
      </rPr>
      <t xml:space="preserve">En herramienta ISOLUCION  no registra actividad "3  Socializar los procedimientos del proceso de Gestión Jurídica"  es una actividad a Nivel Regional. 
</t>
    </r>
    <r>
      <rPr>
        <b/>
        <sz val="10"/>
        <color theme="1"/>
        <rFont val="Arial"/>
        <family val="2"/>
      </rPr>
      <t xml:space="preserve">Recomendación: 
</t>
    </r>
    <r>
      <rPr>
        <sz val="10"/>
        <color theme="1"/>
        <rFont val="Arial"/>
        <family val="2"/>
      </rPr>
      <t xml:space="preserve">Se culmina actividad 1 y 2 sin embargo no se ven modificaciones en el mapa de riesgos en cuanto controles, mapa de calor y  solidez del conjunto de controles 
En la herramienta ISOLUCION  se sugiere incluir la actividad 2 a los otros niveles de la entidad teniendo en cuenta que los controles, mapas de calor y planes de tratamiento deberán ser diferentes según cada región y unificar en una única metodología 
</t>
    </r>
  </si>
  <si>
    <r>
      <t xml:space="preserve">Actividad 1.1 . Culmina 31/12/2019  En avance 
</t>
    </r>
    <r>
      <rPr>
        <sz val="10"/>
        <color theme="1"/>
        <rFont val="Arial"/>
        <family val="2"/>
      </rPr>
      <t xml:space="preserve">Documento de  soporte actividades de sensibilización del  código de ética correo electrónico con propuesta de temas a presentar en la actividad de sensibilización 26 /04/2019 
Material actividad de sensibilización </t>
    </r>
    <r>
      <rPr>
        <b/>
        <sz val="10"/>
        <color theme="1"/>
        <rFont val="Arial"/>
        <family val="2"/>
      </rPr>
      <t xml:space="preserve">
Activad 2.1 . 31/12/2019 En avance 
</t>
    </r>
    <r>
      <rPr>
        <sz val="10"/>
        <color theme="1"/>
        <rFont val="Arial"/>
        <family val="2"/>
      </rPr>
      <t xml:space="preserve">Correo electrónico 27/05/2019 despliegue de la evaluación colaboradores de OCI 
 Resultados de la Evaluación del  Estatuto de Auditoría Interna y el Código de Ética de Auditoría  </t>
    </r>
  </si>
  <si>
    <r>
      <rPr>
        <b/>
        <sz val="10"/>
        <color theme="1"/>
        <rFont val="Arial"/>
        <family val="2"/>
      </rPr>
      <t xml:space="preserve">Actividad 1.1 . Culmina 31/12/2019  En avance </t>
    </r>
    <r>
      <rPr>
        <sz val="10"/>
        <color theme="1"/>
        <rFont val="Arial"/>
        <family val="2"/>
      </rPr>
      <t xml:space="preserve">
Documento de  soporte actividades de sensibilización del  código de ética correo electrónico con propuesta de temas a presentar en la actividad de sensibilización 26 /04/2019 
Material actividad de sensibilización 
</t>
    </r>
    <r>
      <rPr>
        <b/>
        <sz val="10"/>
        <color theme="1"/>
        <rFont val="Arial"/>
        <family val="2"/>
      </rPr>
      <t xml:space="preserve">Activad 2.1 . 31/12/2019 En avance </t>
    </r>
    <r>
      <rPr>
        <sz val="10"/>
        <color theme="1"/>
        <rFont val="Arial"/>
        <family val="2"/>
      </rPr>
      <t xml:space="preserve">
Correo electrónico 27/05/2019 despliegue de la evaluación colaboradores de OCI 
 Resultados de la Evaluación del  Estatuto de Auditoría Interna y el Código de Ética de Auditoría  
</t>
    </r>
    <r>
      <rPr>
        <b/>
        <sz val="10"/>
        <color theme="1"/>
        <rFont val="Arial"/>
        <family val="2"/>
      </rPr>
      <t xml:space="preserve">Recomendación 
</t>
    </r>
    <r>
      <rPr>
        <sz val="10"/>
        <color theme="1"/>
        <rFont val="Arial"/>
        <family val="2"/>
      </rPr>
      <t xml:space="preserve">Se  sugiere revisar porque si las causas y el plan de tratamiento son iguales para la OCI estamos abordando el mismo riesgo </t>
    </r>
  </si>
  <si>
    <t>Lucerito Achury Carrion</t>
  </si>
  <si>
    <r>
      <t xml:space="preserve">Se evidenció publicación de la siguiente información en el Portal Web de la Entidad:
</t>
    </r>
    <r>
      <rPr>
        <b/>
        <sz val="10"/>
        <color theme="1"/>
        <rFont val="Arial"/>
        <family val="2"/>
      </rPr>
      <t xml:space="preserve">
Evidencia:</t>
    </r>
    <r>
      <rPr>
        <sz val="10"/>
        <color theme="1"/>
        <rFont val="Arial"/>
        <family val="2"/>
      </rPr>
      <t xml:space="preserve">
Estructura orgánica: Ruta: https://www.icbf.gov.co/instituto
Funciones y deberes del ICBF: Ruta: https://www.icbf.gov.co/instituto/funciones-deberes
Información de los perfiles: Ruta: https://www.icbf.gov.co/instituto/funcionarios-directivos
Evaluaciones de los funcionarios con corte a 29 de agosto de 2019: Ruta: https://www.icbf.gov.co/gestion-transparencia/transparencia/estructura-organica-talento-humano/evaluacion-desempeno</t>
    </r>
  </si>
  <si>
    <r>
      <t xml:space="preserve">Se evidenciaron los siguientes mensajes internos sobre prevención de la corrupción y promoción de la transparencia en la Entidad:
</t>
    </r>
    <r>
      <rPr>
        <b/>
        <sz val="10"/>
        <color theme="1"/>
        <rFont val="Arial"/>
        <family val="2"/>
      </rPr>
      <t xml:space="preserve">
Evidencia:</t>
    </r>
    <r>
      <rPr>
        <sz val="10"/>
        <color theme="1"/>
        <rFont val="Arial"/>
        <family val="2"/>
      </rPr>
      <t xml:space="preserve">
Boletín Vive ICBF #65_05 de mayo_Anticorrupción: mayo: haz parte de la lucha contra la corrupción
Boletín Vive ICBF #66_13 de mayo_Transparencia: mayo: informate sobre los trámites que tenemos dispuestos para el ciudadano en el ICBF.
Boletín Vive ICBF #67_20 de mayo_Anticorrupción: mayo: es muy importante saber que? Consecuencias que ocasionan los actos de corrupción...
Boletin 70 Anticorrupción - 12 de junio : Que es un riesgo de corrupción?
Vive ICBF No. 74 Anticorrupción_10 de julio: haz parte de nuestra lucha denuncia 018000918080, anticorrupcion@icbf.gov.co
Vive ICBF No. 76 Transparencia_ Boletín 76_el 24 de julio: tienes preguntas sobre el ICBF, 340 preguntas frecuentes.
Anticorrupción Boletin No 79_14 de agosto: Tips anticorrupción en el ICBF.</t>
    </r>
  </si>
  <si>
    <r>
      <t xml:space="preserve">Se evidenciaron la publicaciones de los siguientes mensajes en redes sociales y correo masivo.
</t>
    </r>
    <r>
      <rPr>
        <b/>
        <sz val="10"/>
        <rFont val="Arial"/>
        <family val="2"/>
      </rPr>
      <t xml:space="preserve">Evidencia
</t>
    </r>
    <r>
      <rPr>
        <sz val="10"/>
        <rFont val="Arial"/>
        <family val="2"/>
      </rPr>
      <t xml:space="preserve">Anticorrupcion_27 de mayo_Facebook y Twitter: Los recursos para la atención de la niñez y la adolescencia del país deben ser invertidos de manera transparente. Si conoces algún caso de corrupción en el Instituto Colombiano de Bienestar Familiar ICBF denuncia a la línea 01 8000 918080 opción 4.
Anticorrupción 9 y 28 de junio - Facebook y Twitter: Si conoces algún caso de corrupción donde se vean afectados los recursos destinados a la niñez y la adolescencia denuncia en la línea 018000918080 opción 4
https://twitter.com/ICBFColombia/status/1144742272551927808
Anticorrupción_27 de julio_facebook y Twitter: Los recursos destinados a primera infancia son la mejor inversión que podemos dejar a los niños y niñas del país. Juntos podemos luchar contra la corrupción, denuncie en la línea 018000918080 opción 4
Anticorrupción 13, 26, 28 7 31 de agosto facebook y Twitter: #ICBFesTransparencia | Puedes aportar al fortalecimiento de las familias del país e impulsar su desarrollo. Conoce y participa de la convocatoria del ICBF para conformar el Banco Nacional de Oferentes del programa Mi Familia. Entérate
</t>
    </r>
    <r>
      <rPr>
        <b/>
        <sz val="10"/>
        <rFont val="Arial"/>
        <family val="2"/>
      </rPr>
      <t/>
    </r>
  </si>
  <si>
    <r>
      <t xml:space="preserve">Se evidenció la publicación en la página web en la sección de Gestión y Transparencia sección 5. Presupuesto la siguiente información:
- Presupuesto general: Presupuesto inicial 2019 publicado 13/02/19 en la ruta: https://www.icbf.gov.co/gestion-transparencia/transparencia/presupuesto/general
- Ejecución presupuestal: mayo, junio y julio 2019 ubicado en la ruta: https://www.icbf.gov.co/gestion-transparencia/transparencia/presupuesto/ejecucion-presupuestal
</t>
    </r>
    <r>
      <rPr>
        <sz val="10"/>
        <color rgb="FFFF0000"/>
        <rFont val="Arial"/>
        <family val="2"/>
      </rPr>
      <t xml:space="preserve">
</t>
    </r>
    <r>
      <rPr>
        <sz val="10"/>
        <rFont val="Arial"/>
        <family val="2"/>
      </rPr>
      <t xml:space="preserve">
- Estados financieros: se evidenció lo siguiente:
estados_financieros_corte_31_mayo_2019.pdf y notas_a_los_estados_financieros_mayo_31_2019.pdf publicados el 05/Jul/2019
Estados Financieros y NOTAS A LOS ESTADOS FINANCIEROS 30 JUNIO 2019 corte 30 junio 2019 publicado el 05/Ago/2019
Estados Financieros corte 31 Julio 2019 publicado el 04/Sep/2019
NOTAS A LOS ESTADOS FINANCIEROS 31 JULIO 2019 publicado el 04/Sep/2019
Esta información se encuentra ubicada en la ruta: 
https://www.icbf.gov.co/gestion-transparencia/transparencia/presupuesto/estados-financieros/archivo
</t>
    </r>
    <r>
      <rPr>
        <sz val="10"/>
        <rFont val="Arial"/>
        <family val="2"/>
      </rPr>
      <t xml:space="preserve">
</t>
    </r>
    <r>
      <rPr>
        <b/>
        <sz val="10"/>
        <rFont val="Arial"/>
        <family val="2"/>
      </rPr>
      <t>Recomendación:</t>
    </r>
    <r>
      <rPr>
        <sz val="10"/>
        <rFont val="Arial"/>
        <family val="2"/>
      </rPr>
      <t xml:space="preserve"> Publicar la fecha completa de publicación con el fin de tener la trazabilidad de la información.</t>
    </r>
  </si>
  <si>
    <t>Se evidenció que se mantiene el enlace (Link) en la sección de transparencia del Portal Web de preguntas frecuentes con funcionalidades de búsqueda, filtro y consulta de información. Ruta https://www.icbf.gov.co/servicios/preguntas-frecuentes.  Adicionalmente se observaron mas de 6 enlaces con preguntas adicionales relacionadas con los siguientes temas: restitución internacional, impugnación paternidad, patria potestad, comunidades étnicas, investigación paternidad, género y diversidad, trámites consulares, personas con discapacidad enre otras.</t>
  </si>
  <si>
    <t>Esta actividad inicia en septiembre de 2019</t>
  </si>
  <si>
    <t>Para esta actividad se evidenció el avance en los siguientes aspectos:
El 17 de julio de 2019 el ICBF recibió respuesta del Archivo General de la Nación con respecto al concepto técnico de evaluación de Tablas de Retención Documental Radicado 201912220000041532 en el cual informan que se deben realizar unos ajustes por lo que devuelven las TRD para su gestión. Una vez se realicen estos ajustes se debera convocar una mesa de trabajo con la evaluadora para la revisión de los ajustes.
Evidencia:
Comunicado con radicado No. 201912220000041532.</t>
  </si>
  <si>
    <t>G. Esteban Martínez Bueno</t>
  </si>
  <si>
    <t xml:space="preserve">Durante el segundo cuatrimestre se evidenciaron videos relacionados con lenguaje de señas, ubicados en Youtube y Twitter.
Evidencia:
Video "¿En qué consisten los programas inclusivos?" ubicado en https://youtu.be/_tSI8G3Swy8
Video "¿Qué es el enfoque diferencial de derechos?" ubicado en https://youtu.be/1vb8daV-ftE 
Video "¿Cuáles son los objetivoo del enfoque diferencial?" ubicado en https://youtu.be/fN4h6q7OZhE </t>
  </si>
  <si>
    <t xml:space="preserve">Frente a la ejecución de las Acciones Asociadas al Proceso de Inspección Vigilancia y Control de la Oficina de Aseguramiento de la Calidad, se evidencia  que las actividades se encuentran en avance.  
</t>
  </si>
  <si>
    <r>
      <t xml:space="preserve">Actividad 1 31/12/2019 
</t>
    </r>
    <r>
      <rPr>
        <sz val="10"/>
        <color theme="1"/>
        <rFont val="Arial"/>
        <family val="2"/>
      </rPr>
      <t xml:space="preserve">F1.P4.GTI Formato requerimiento de cambios Informático se requiere  que los administradores tengan  la opción de almacenar la información histórica de los indicadores y sus resultados y los demás usuarios internos y externos tendrán acceso al módulo del tablero de control en línea ya sea por regional, áreas o nacional, fecha prevista del cambio 12 de abril de 2019 
F1.P4.GTI Formato requerimiento de cambios Informático se requiere mejorar  en la seguridad del aplicativo y implementación de nuevas funcionalidades (Módulo de registro de compromisos de mesas públicas) Fecha prevista 20 de junio de 2019 
F1.P4.GTI Formato requerimiento de cambios Informático se requiere la  Implementación de los nuevos módulos para el registro, seguimiento y consulta de los compromisos de las mesas públicas del ICBF
F1.P4.GTI Formato requerimiento de cambios Informático  se requiere actualizará el tablero de control a nivel regional y nacional adicionando la salidas por objetivos estratégicos , MIPG y plan nacional de desarrollo. Fecha prevista 20 de agosto de 2019 
</t>
    </r>
    <r>
      <rPr>
        <b/>
        <sz val="10"/>
        <color theme="1"/>
        <rFont val="Arial"/>
        <family val="2"/>
      </rPr>
      <t>Recomendación:</t>
    </r>
    <r>
      <rPr>
        <sz val="10"/>
        <color theme="1"/>
        <rFont val="Arial"/>
        <family val="2"/>
      </rPr>
      <t xml:space="preserve">
Fortalecer el registro de las evidencias porque si bien presentan los requerimientos de información no hay evidencia de la funcionalidad de la herramienta de software 
</t>
    </r>
  </si>
  <si>
    <r>
      <rPr>
        <sz val="10"/>
        <rFont val="Arial"/>
        <family val="2"/>
      </rPr>
      <t xml:space="preserve">Se evidenció seguimiento a la gestión de registro en el Sistema de Información y Trámite Contractual SITCO con corte a Julio de 2019.
</t>
    </r>
    <r>
      <rPr>
        <b/>
        <sz val="10"/>
        <rFont val="Arial"/>
        <family val="2"/>
      </rPr>
      <t xml:space="preserve">
Evidencia:</t>
    </r>
    <r>
      <rPr>
        <sz val="10"/>
        <rFont val="Arial"/>
        <family val="2"/>
      </rPr>
      <t xml:space="preserve">
Correo enviado a los Directores Regionales y a los Coordinadores Jurídicos del 20/08/2019 con el informe Sistema de Información y Trámite Contractual incluyendo la verificación detallada por regional y el memorando seguimiento con radicado 201912400000054073.</t>
    </r>
    <r>
      <rPr>
        <sz val="10"/>
        <color rgb="FFFF0000"/>
        <rFont val="Arial"/>
        <family val="2"/>
      </rPr>
      <t xml:space="preserve">
  </t>
    </r>
  </si>
  <si>
    <r>
      <t xml:space="preserve">Se evidenciaron las denuncias por presuntos actos de corrupción inmersos en los Informes PQRSD publicados de los meses de mayo, junio y julio de 2019 en el portal web y en la intranet.  Adicionalmente La Oficina Asesora Juríca dejo como evidencia un Informe de Denuncias donde informan que se recepcionaron 120 denuncias durante el periodo comprendido del 1 de abril al 30 de junio de 2019 en el cual 80 estan cerradas y 40 abiertas.
</t>
    </r>
    <r>
      <rPr>
        <b/>
        <sz val="10"/>
        <rFont val="Arial"/>
        <family val="2"/>
      </rPr>
      <t>Evidencia:</t>
    </r>
    <r>
      <rPr>
        <sz val="10"/>
        <rFont val="Arial"/>
        <family val="2"/>
      </rPr>
      <t xml:space="preserve">
Portal web ruta: https://www.icbf.gov.co/servicios/informes-boletines-pqrds
</t>
    </r>
  </si>
  <si>
    <r>
      <t>Se evidenciaron actas de reunión, intercambios de correos electrónicos y matrices con los resultados de la medición de indicadores de la siguiente manera</t>
    </r>
    <r>
      <rPr>
        <sz val="10"/>
        <color theme="1"/>
        <rFont val="Arial"/>
        <family val="2"/>
      </rPr>
      <t xml:space="preserve">:
</t>
    </r>
    <r>
      <rPr>
        <b/>
        <sz val="10"/>
        <color theme="1"/>
        <rFont val="Arial"/>
        <family val="2"/>
      </rPr>
      <t>Evidencia:</t>
    </r>
    <r>
      <rPr>
        <sz val="10"/>
        <color theme="1"/>
        <rFont val="Arial"/>
        <family val="2"/>
      </rPr>
      <t xml:space="preserve">
</t>
    </r>
    <r>
      <rPr>
        <b/>
        <sz val="10"/>
        <color theme="1"/>
        <rFont val="Arial"/>
        <family val="2"/>
      </rPr>
      <t>Mayo:</t>
    </r>
    <r>
      <rPr>
        <sz val="10"/>
        <color theme="1"/>
        <rFont val="Arial"/>
        <family val="2"/>
      </rPr>
      <t xml:space="preserve"> Se evidenciaron presentación reporte de indicadores "IND_201904.pptx" y correos electrónicos con el resultado de cargue preliminar, cargue resultados y definitivo de indicadores del proceso "Relación con el ciudadano", correos del 14-may-2019, 17-may-2019 y, del 21-may-2019.
Matriz de indicadores "IND_Abril_Entrega3_20190521.xlsx"
Correos con adjuntos: "INDICADORES RELACIÓN CON EL CIUDADANO ABRIL 2019 (PRELIMINAR).msg", "INDICADORES RELACIÓN CON EL CIUDADANO ABRIL 2019 (RESULTADOS).msg" y "INDICADORES RELACIÓN CON EL CIUDADANO ABRIL 2019 (FINAL).msg"
</t>
    </r>
    <r>
      <rPr>
        <b/>
        <sz val="10"/>
        <color theme="1"/>
        <rFont val="Arial"/>
        <family val="2"/>
      </rPr>
      <t>Junio:</t>
    </r>
    <r>
      <rPr>
        <sz val="10"/>
        <color theme="1"/>
        <rFont val="Arial"/>
        <family val="2"/>
      </rPr>
      <t xml:space="preserve"> Se evidenciaron presentación reporte de indicadores "IND_201905.pptx" y correos electrónicos con el resultado de cargue preliminar, cargue resultados y definitivo de indicadores del proceso "Relación con el ciudadano", correos del 17-jun-2019, 19-jun-2019 y, del 21-jun-2019.
Matriz de indicadores "IIND_Mayo_Entrega3_20190621.xlsx"
Correos con adjuntos: "INDICADORES RELACIÓN CON EL CIUDADANO MAYO 2019 (PRELIMINAR).msg", "INDICADORES RELACIÓN CON EL CIUDADANO MAYO 2019.msg" y "INDICADORES RELACIÓN CON EL CIUDADANO MAYO 2019 (FINAL).msg"
</t>
    </r>
    <r>
      <rPr>
        <b/>
        <sz val="10"/>
        <color theme="1"/>
        <rFont val="Arial"/>
        <family val="2"/>
      </rPr>
      <t>Julio:</t>
    </r>
    <r>
      <rPr>
        <sz val="10"/>
        <color theme="1"/>
        <rFont val="Arial"/>
        <family val="2"/>
      </rPr>
      <t xml:space="preserve"> Se evidenciaron presentación reporte de indicadores "IND_201906.pptx" y correos electrónicos con el resultado de cargue preliminar, cargue resultados y definitivo de indicadores del proceso "Relación con el ciudadano", correos del 12-jul-2019, 17-jul-2019 y, del 19-jul-2019.
Matriz de indicadores "IND_Junio_Entrega3_20190719.xlsx"
Correos con adjuntos: "INDICADORES RELACIÓN CON EL CIUDADANO JUNIO 2019 (PRELIMINAR).msg", "INDICADORES RELACIÓN CON EL CIUDADANO JUNIO 2019 (CARGUE_SIMEI).msg" y "INDICADORES RELACIÓN CON EL CIUDADANO JUNIO 2019 (FINAL).msg"
</t>
    </r>
    <r>
      <rPr>
        <b/>
        <sz val="10"/>
        <color theme="1"/>
        <rFont val="Arial"/>
        <family val="2"/>
      </rPr>
      <t>Agosto:</t>
    </r>
    <r>
      <rPr>
        <sz val="10"/>
        <color theme="1"/>
        <rFont val="Arial"/>
        <family val="2"/>
      </rPr>
      <t xml:space="preserve"> Se evidenciaron presentación reporte de indicadores "IND_201907.pptx" y correos electrónicos con el resultado de cargue preliminar, cargue resultados y definitivo de indicadores del proceso "Relación con el ciudadano", correos del 13-ago-2019, 20-ago-2019 y, del 23-ago-2019.
Matriz de indicadores "IND_Julio_Entrega3_20190823.xlsx"
Correos con adjuntos: "INDICADORES RELACIÓN CON EL CIUDADANO JULIO 2019 (PRELIMINAR).msg", "INDICADORES RELACIÓN CON EL CIUDADANO JULIO 2019RESULTA.msg" y "INDICADORES RELACIÓN CON EL CIUDADANO JULIO 2019 (FINAL).msg"</t>
    </r>
  </si>
  <si>
    <r>
      <t xml:space="preserve">Se evidenciaron actividades de sensibilización y actividades participativas por parte de los colaboradores del ICBF sobre aspectos de la Integridad y el Código de Integridad:
</t>
    </r>
    <r>
      <rPr>
        <b/>
        <sz val="10"/>
        <rFont val="Arial"/>
        <family val="2"/>
      </rPr>
      <t>Evidencias:</t>
    </r>
    <r>
      <rPr>
        <sz val="10"/>
        <rFont val="Arial"/>
        <family val="2"/>
      </rPr>
      <t xml:space="preserve">
</t>
    </r>
    <r>
      <rPr>
        <b/>
        <sz val="10"/>
        <rFont val="Arial"/>
        <family val="2"/>
      </rPr>
      <t xml:space="preserve">Mayo: </t>
    </r>
    <r>
      <rPr>
        <sz val="10"/>
        <rFont val="Arial"/>
        <family val="2"/>
      </rPr>
      <t xml:space="preserve">Registro fotográfico y listas de asistencia a talleres sobre "Construcción código de integridad ICBF" regional Antioquia (24-may-2019) y, regional Guajira (17-may-2019). 
</t>
    </r>
    <r>
      <rPr>
        <b/>
        <sz val="10"/>
        <rFont val="Arial"/>
        <family val="2"/>
      </rPr>
      <t xml:space="preserve">Junio: </t>
    </r>
    <r>
      <rPr>
        <sz val="10"/>
        <rFont val="Arial"/>
        <family val="2"/>
      </rPr>
      <t xml:space="preserve">Acta del Comité Institucional de Gestión y Desempeño del 27-jun-2019 en donde se aprueba el Código de Integridad del ICBF. Se da conocmiento por medio del comité a los miembreo de CIGD.
</t>
    </r>
    <r>
      <rPr>
        <b/>
        <sz val="10"/>
        <rFont val="Arial"/>
        <family val="2"/>
      </rPr>
      <t xml:space="preserve">Julio: </t>
    </r>
    <r>
      <rPr>
        <sz val="10"/>
        <rFont val="Arial"/>
        <family val="2"/>
      </rPr>
      <t xml:space="preserve">Se evidencia la pieza gráfica del código de integridad y la publicación en la Intranet del código.(https://intranet.icbf.gov.co/)
</t>
    </r>
    <r>
      <rPr>
        <b/>
        <sz val="10"/>
        <rFont val="Arial"/>
        <family val="2"/>
      </rPr>
      <t xml:space="preserve">Agosto: </t>
    </r>
    <r>
      <rPr>
        <sz val="10"/>
        <rFont val="Arial"/>
        <family val="2"/>
      </rPr>
      <t xml:space="preserve">Sensibilización por correo electrónico a los colaboradores del ICBD (correo electrónico 26-ago-2019), invitación a jornada de articulación para las regionales del Código de Integridad (correo electrónico 16-ago-2019), Sensibilización "Vivamos el código de integridad" (correo electrónico 20-ago-2019) y, test de persepción en integridad "PREGUNTAS DEL TEST DE PERCEPCIÓN DE INTEGRIDAD.docx".
</t>
    </r>
    <r>
      <rPr>
        <b/>
        <sz val="10"/>
        <rFont val="Arial"/>
        <family val="2"/>
      </rPr>
      <t xml:space="preserve">
</t>
    </r>
    <r>
      <rPr>
        <sz val="10"/>
        <rFont val="Arial"/>
        <family val="2"/>
      </rPr>
      <t xml:space="preserve">Visualización gráfica que identifica la persepción de los colaboradores: no se evidencia representación gráfica con la persepción de los colaboradores sobre integridad.
Plan de trabajo y cronograma de las estrategias de socialización: estos planes de trabajo se revisan en las actividades 6.2 y 6.4.
Recomendación: Si la actividad hace referencia a la aplicación de los test de percepción de integridad a todas las sedes del ICBF, se sugiere que la meta corresponda a la actividad como por ejemplo aplicación de los test en las 33 regionales a los colaboradores delegados para tal fin.
</t>
    </r>
    <r>
      <rPr>
        <b/>
        <sz val="10"/>
        <rFont val="Arial"/>
        <family val="2"/>
      </rPr>
      <t>En radicado I-2019-035065-0101 para al Directora de Planeación y Control de Gestión se hizo la solicitud de ajuste de fecha de la meta al 30-septiembre-2019. En radicado I-2019-046030-0101 se aprueba la solcitud de ajuste de fecha de la meta para la actividad 6.1.</t>
    </r>
  </si>
  <si>
    <r>
      <t xml:space="preserve">Se evidenciaron correos de seguimiento de contratos publicados en SECOP I enviados a los Directores Regionales y a Coordinadores Jurídicos de la siguiente manera:
</t>
    </r>
    <r>
      <rPr>
        <b/>
        <sz val="10"/>
        <rFont val="Arial"/>
        <family val="2"/>
      </rPr>
      <t>Evidencia:</t>
    </r>
    <r>
      <rPr>
        <sz val="10"/>
        <rFont val="Arial"/>
        <family val="2"/>
      </rPr>
      <t xml:space="preserve">
- INFORME SEGUIMIENTO PUBLICACIONES SECOP I Con corte a 31 de marzo de 2019 enviado el 26/04/2019 con los siguientes ítems: 1. resumen, 2. detalle por regional, 3. referencias de obligación legal, 4. observaciones por regional y trámites a seguir y recomendaciones. Memorando radicado No. S-2019-232014-0101 del 26/04/19
-  SEGUIMIENTO PUBLICACIONES SECOP I Con corte a 30 de abril de 2019: enviado el 29/05/2019 con los siguientes ítems: 1. resumen, 2. detalle por regional, 3. referencias de obligación legal, 4. observaciones por regional y trámites a seguir y recomendaciones. Memorando radicado No. S-2019-305547--0101 del 29/05/19
- SEGUIMIENTO PUBLICACIONES SECOP I Con corte a 31 de mayo de 2019: enviado el 03/07/2019 con los siguientes ítems: 2. detalle por regional, 3. referencias de obligación legal, 4. observaciones por regional y trámites a seguir y recomendaciones. Memorando radicado No. 201912400000011423 del 20/06/19
</t>
    </r>
    <r>
      <rPr>
        <b/>
        <sz val="10"/>
        <rFont val="Arial"/>
        <family val="2"/>
      </rPr>
      <t>Recomendación:</t>
    </r>
    <r>
      <rPr>
        <sz val="10"/>
        <rFont val="Arial"/>
        <family val="2"/>
      </rPr>
      <t xml:space="preserve">
Fortalecer la evidencia con la " relación a contratos informados por la entidad a Transparencia por Colombia - TPC."
</t>
    </r>
  </si>
  <si>
    <t>Actividad Cumplida el 31 de enero de 2019.</t>
  </si>
  <si>
    <r>
      <t>Para la realización de mesas públicas y Rendición de Cuentas el ICBF cuenta con Operador Logístico de Eventos PUBBLICA SAS (Contrato 1373 de 2018 PUBBLICA SAS del 01/08/2019 al 04/07/2019) y el contrato con el operador UT VISION ICBF- Quinta Generación S.A.S del CONTRATO (Contrato 1378 de 2019 del 11/07/2019 al 31/07/2022).
De acuerdo con la evidencia aportada se verificó la realización de las siguientes mesas públicas, por medio del operador logístico:</t>
    </r>
    <r>
      <rPr>
        <b/>
        <sz val="10"/>
        <color rgb="FFFF0000"/>
        <rFont val="Arial"/>
        <family val="2"/>
      </rPr>
      <t xml:space="preserve">
</t>
    </r>
    <r>
      <rPr>
        <sz val="10"/>
        <rFont val="Arial"/>
        <family val="2"/>
      </rPr>
      <t xml:space="preserve">
Durante el mes de junio se atendieron 32 Mesas Públicas en los departamentos de Atlántico (3), Bogotá (7), Caldas (3), Antioquia (4), Norte de Santander (5), Nariño (4), Quindío (1), Valle del Cauca (3), San Andrés (1) y Sucre (1).
Para el mes de julio se evidenció la realización de 3 mesas públicas en los departamentos  de Risaralda (1), Cesar (3) , Tolima (1), Vichada (1).  Aunque en el mes de julio fueron adelantadas más mesas públicas, no se cuenta con los soportes teniendo en cuenta que el operador aun no ha enviado las facturas para validar la realización de este tipo de eventos.
Respecto a las mesas públicas realizadas en el mes de agosto (sobre todo las realizadas en las primeras semanas) no se evidenciaron soportes que permitan verificar la participación del operador en las mismas.
</t>
    </r>
    <r>
      <rPr>
        <b/>
        <sz val="10"/>
        <rFont val="Arial"/>
        <family val="2"/>
      </rPr>
      <t>Evidencia</t>
    </r>
    <r>
      <rPr>
        <sz val="10"/>
        <rFont val="Arial"/>
        <family val="2"/>
      </rPr>
      <t xml:space="preserve">
Informe de Supervisión del operador PUBBLICA SAS correspondiente al mes de junio 2019
Facturas de realización de mesas públicas junio y julio de 2019</t>
    </r>
    <r>
      <rPr>
        <b/>
        <sz val="10"/>
        <rFont val="Arial"/>
        <family val="2"/>
      </rPr>
      <t>.
Recomendación</t>
    </r>
    <r>
      <rPr>
        <sz val="10"/>
        <rFont val="Arial"/>
        <family val="2"/>
      </rPr>
      <t xml:space="preserve">
Se recomienda a la Dirección de Abastecimiento realizar el cubrimiento del servicio logístico a la totalidad de mesas públicas, para ello es necesario fortalecer la comunicación con la Subdirección de Monitoreo y Evaluación.  Adicionalmente se recomienda solicitar al operador el envío de las facturas (con los soporte de realización de las mesas públicas y rendición de cuentas) dentro de los 45 días siguientes a la realización del evento conforme a lo determinado en el contrato 1373 de 2018.  Extender la presente recomendación para Contrato 1378 de 2019, conforme a los términos determinados en el mismo.</t>
    </r>
  </si>
  <si>
    <r>
      <t xml:space="preserve">Se evidenciaron 29 correos electrónicos dirigidos a los CZ de las Regionales Risaralda, Quíndio, Santander, Valle del Cauca, Norte de Santander, Bogotá, Huila, Nariño, Cauca, Sucre, Cundinamarca, Antioquia, Boyacá y Cesar donde entro en funcionamiento el SDAT (Sistema Electrónico de Asignación de Turnos). La Dirección de Servicios y Atención envió información de los resultados de seguimiento de los meses de junio y julio con el fin de verificar el comportamiento de la atención de cada uno de los profesionales que cumplen el rol de Responsable de Servicios y Atención en el centro zonal, la calificación dada por los ciudadanos, los tipos de los ciudadanos atendidos, entre otros datos. 
Si bien se remite por parte de la Dirección de Servicios Atención información para la mejora no se evidenció un análisis o consolidado de los 29 resultados que permita generar las 5 acciones de mejora en ISOLUCION.
</t>
    </r>
    <r>
      <rPr>
        <b/>
        <sz val="10"/>
        <color theme="1"/>
        <rFont val="Arial"/>
        <family val="2"/>
      </rPr>
      <t>EVIDENCIA</t>
    </r>
    <r>
      <rPr>
        <sz val="10"/>
        <color theme="1"/>
        <rFont val="Arial"/>
        <family val="2"/>
      </rPr>
      <t xml:space="preserve">
Correo electrónico del 20/08/2019 con asunto: RESULTADOS SDAT CZ LA VIRGINIA JUNIO y JULIO 2019
Correo electrónico del 20/08/2019 con asunto: RESULTADOS SDAT CZ ARMENIA NORTE JUNIO y JULIO 2019
Correo electrónico del 20/08/2019 con asunto: RESULTADOS SDAT CZ CARLOS LLERAS RESTREPO JUNIO y JULIO 2019
Correo electrónico del 20/08/2019 con asunto: RESULTADOS SDAT CZ CENTRO JUNIO y JULIO 2019
Correo electrónico del 16/08/2019 con asunto: RESULTADOS SDAT CZ CÚCUTA 2 JUNIO y JULIO 2019
Correo electrónico del 16/08/2019 con asunto: RESULTADOS SDAT CZ CÚCUTA 3 JUNIO y JULIO 2019
Correo electrónico del 16/08/2019 con asunto: RESULTADOS SDAT CZ ENGATIVÁ JUNIO y JULIO 2019
Correo electrónico del 16/08/2019 con asunto: RESULTADOS SDAT CZ FONTIBÓN JUNIO y JULIO 2019
Correo electrónico del 16/08/2019 con asunto: RESULTADOS SDAT CZ KENNEDY JUNIO y JULIO 2019
Correo electrónico del 16/08/2019 con asunto: RESULTADOS SDAT CZ LA GAITANA JUNIO y JULIO 2019
Correo electrónico del 20/08/2019 con asunto: RESULTADOS SDAT CZ LA VIRGINIA JUNIO y JULIO 2019
Correo electrónico del 16/08/2019 con asunto: RESULTADOS SDAT CZ MANIZALES 2 JUNIO y JULIO 2019
Correo electrónico del 16/08/2019 con asunto: RESULTADOS SDAT CZ MÁRTIRES JUNIO y JULIO 2019
Correo electrónico del 16/08/2019 con asunto: RESULTADOS SDAT CZ NEIVA JUNIO y JULIO 2019
Correo electrónico del 20/08/2019 con asunto: RESULTADOS SDAT CZ NORORIENTAL JUNIO y JULIO 2019
Correo electrónico del 16/08/2019 con asunto: RESULTADOS SDAT CZ PASTO 2 JUNIO y JULIO 2019
Correo electrónico del 20/08/2019 con asunto: RESULTADOS SDAT CZ PEREIRA JUNIO y JULIO 2019
Correo electrónico del 16/08/2019 con asunto: RESULTADOS SDAT CZ PITALITO JUNIO y JULIO 2019
Correo electrónico del 16/08/2019 con asunto: RESULTADOS SDAT CZ POPAYÁN JUNIO y JULIO 2019
Correo electrónico del 16/08/2019 con asunto: RESULTADOS SDAT CZ RAFAEL URIBE JUNIO y JULIO 2019
Correo electrónico del 16/08/2019 con asunto: RESULTADOS SDAT CZ SAN CRISTÓBAL JUNIO y JULIO 2019
Correo electrónico del 20/08/2019 con asunto: RESULTADOS SDAT CZ SINCELEJO JUNIO y JULIO 2019
Correo electrónico del 16/08/2019 con asunto: RESULTADOS SDAT CZ SOACHA JUNIO y JULIO 2019
Correo electrónico del 16/08/2019 con asunto: RESULTADOS SDAT CZ SUBA JUNIO y JULIO 2019
Correo electrónico del 16/08/2019 con asunto: RESULTADOS SDAT CZ SURORIENTAL JUNIO y JULIO 2019
Correo electrónico del 16/08/2019 con asunto: RESULTADOS SDAT CZ TUNJA 2 JUNIO y JULIO 2019
Correo electrónico del 16/08/2019 con asunto: RESULTADOS SDAT CZ TUNJUELITO JUNIO y JULIO 2019
Correo electrónico del 16/08/2019 con asunto: RESULTADOS SDAT CZ USAQUÉN JUNIO y JULIO 2019
Correo electrónico del 16/08/2019 con asunto: RESULTADOS SDAT CZ USME JUNIO y JULIO 2019
Correo electrónico del 16/08/2019 con asunto: RESULTADOS SDAT CZ VALLEDUPAR 2 JUNIO y JULIO 2019</t>
    </r>
  </si>
  <si>
    <r>
      <t>Del 20 de febrero hasta el 30 de abril de 2019 se realizó la consulta previa ciudadana pública para los 213 ejercicios de Mesas Públicas a nivel zonal (de manera física y virtual), se definieron las temáticas sobre las cuales se dialoga con la comunidad y los grupos de valor.</t>
    </r>
    <r>
      <rPr>
        <sz val="10"/>
        <color rgb="FFFF0000"/>
        <rFont val="Arial"/>
        <family val="2"/>
      </rPr>
      <t xml:space="preserve"> 
</t>
    </r>
    <r>
      <rPr>
        <sz val="10"/>
        <rFont val="Arial"/>
        <family val="2"/>
      </rPr>
      <t xml:space="preserve">
Los grupos de valor seleccionaron para un 18% de los eventos el tema "Atención de niñas y niños menores de 6 años en hogares infantiles, Centros de Desarrollo Infantil, Jardines"; con un 15% de participación cada una, las temáticas "Aprovechamiento del tiempo libre en adolescentes", "Maltrato infantil", "Prevención de Embarazo en adolescentes" y "Violencia sexual". En un 8% de los centros zonales el diálogo se centra en "Nutrición y Bienestarina y alimentos de alto valor nutricional."; en un 5% de los ejercicios, el tema seleccionado fue "Atención y acompañamiento a las familias."; con un 3% de participación "Relación del ICBF con otras entidades para la atención de Niñas, Niños, Adolescentes y Familias."; el ítem "Otro tema" se seleccionó en el 2% de los eventos; y con la menor participación las temáticas "Trabajo infantil" y "Atención y acompañamiento a grupos étnicos.", con un 1% cada una.
</t>
    </r>
    <r>
      <rPr>
        <b/>
        <sz val="10"/>
        <rFont val="Arial"/>
        <family val="2"/>
      </rPr>
      <t>Evidencia</t>
    </r>
    <r>
      <rPr>
        <sz val="10"/>
        <rFont val="Arial"/>
        <family val="2"/>
      </rPr>
      <t xml:space="preserve">
- Tabulación de datos resultados del uso de formularios Forms de office 365, atada al usuario melco.leuro@icbf.gov.co.
- Pantallazo "Consulta previa virtual 2019"
- https://www.icbf.gov.co/gestion-transparencia/transparencia/planeacion/rendicion-de-cuentas#rc2</t>
    </r>
  </si>
  <si>
    <r>
      <rPr>
        <sz val="10"/>
        <rFont val="Arial"/>
        <family val="2"/>
      </rPr>
      <t xml:space="preserve">Con corte a junio 2019, se remitieron invitaciones realizadas a los grupos de valor (oficios radicados, correos electrónicos, fotos de la invitación colgada en carteleras físicas, etc.) para 99 mesas públicas.
</t>
    </r>
    <r>
      <rPr>
        <b/>
        <sz val="10"/>
        <rFont val="Arial"/>
        <family val="2"/>
      </rPr>
      <t>Evidencia</t>
    </r>
    <r>
      <rPr>
        <sz val="10"/>
        <rFont val="Arial"/>
        <family val="2"/>
      </rPr>
      <t xml:space="preserve">
https://www.icbf.gov.co/gestion-transparencia/transparencia/planeacion/rendicion-de-cuentas/regiones
</t>
    </r>
    <r>
      <rPr>
        <b/>
        <sz val="10"/>
        <color rgb="FFFF0000"/>
        <rFont val="Arial"/>
        <family val="2"/>
      </rPr>
      <t xml:space="preserve">
</t>
    </r>
  </si>
  <si>
    <r>
      <t xml:space="preserve">Se inicia implementación de seguimiento a los compromisos adquiridos con las comunidades en el desarrollo de las mesas públicas a través del aplicativo SIMEI, nuevo modulo puesto en producción y socializado a la regionales en julio 2019.  Desde el mes de agosto se encuentra habilitado el módulo para que las regionales registren sus avances.  Posteriormente, se realizará el primer reporte del indicador PA 98 Porcentaje de cumplimiento de compromisos formulados en las mesas públicas y rendición pública de cuentas, reporte que según memorando S-2019-084927-0101, se realizará entre el 16 y 18 de septiembre de 2019. 
</t>
    </r>
    <r>
      <rPr>
        <b/>
        <sz val="10"/>
        <color theme="1"/>
        <rFont val="Arial"/>
        <family val="2"/>
      </rPr>
      <t xml:space="preserve">Evidencia
</t>
    </r>
    <r>
      <rPr>
        <sz val="10"/>
        <color theme="1"/>
        <rFont val="Arial"/>
        <family val="2"/>
      </rPr>
      <t xml:space="preserve">Presentación "Rendición de Cuentas/SIMEI" de la Video conferencia del 19/07/2019.
Listas de asistencia de 31 Regionales y correos electrónicos y la Sede de la Dirección General 
La evidencia es el modulo de mesas públicas en el aplicativo SIMEI, sin embargo, se carga imagen de la existencia del modulo. </t>
    </r>
  </si>
  <si>
    <r>
      <t xml:space="preserve">Se evidenció correo electrónico del 29/07/2019 donde la Dirección de Servicios y Atención solicita la entrega de los dos videos 2 videos relacionados con la oferta institucional del ICBF que fueron grabados y subtitulados con el apoyo de la Oficina Asesora de Comunicaciones y contaron con la participación de intérpretes de las lenguas Inga y Kamentsa. La Oficina Asesora de Comunicaciones remittió el mencionado material el día 30/07/2019. 
Queda pendiente la socialización de los mismos que permita promover la oferta institucional en lenguas nativas o dialectos oficiales. 
</t>
    </r>
    <r>
      <rPr>
        <b/>
        <sz val="10"/>
        <color theme="1"/>
        <rFont val="Arial"/>
        <family val="2"/>
      </rPr>
      <t xml:space="preserve">EVIDENCIA
</t>
    </r>
    <r>
      <rPr>
        <sz val="10"/>
        <color theme="1"/>
        <rFont val="Arial"/>
        <family val="2"/>
      </rPr>
      <t xml:space="preserve">
Correo electrónico del 29/07/2019 con asunto: VIDEOS EN LENGUAS NATIVAS
Correo electrónico del 30/07/2019 con asunto: Fwd_ RV_ VIDEOS EN LENGUAS NATIVAS
Video Inga
Video Kamentsa</t>
    </r>
  </si>
  <si>
    <r>
      <t>Se evidencieron</t>
    </r>
    <r>
      <rPr>
        <sz val="10"/>
        <color rgb="FFFF0000"/>
        <rFont val="Arial"/>
        <family val="2"/>
      </rPr>
      <t xml:space="preserve"> </t>
    </r>
    <r>
      <rPr>
        <sz val="10"/>
        <color theme="1"/>
        <rFont val="Arial"/>
        <family val="2"/>
      </rPr>
      <t xml:space="preserve">correos electrónicos de invitación </t>
    </r>
    <r>
      <rPr>
        <sz val="10"/>
        <rFont val="Arial"/>
        <family val="2"/>
      </rPr>
      <t xml:space="preserve">a 8 </t>
    </r>
    <r>
      <rPr>
        <sz val="10"/>
        <color theme="1"/>
        <rFont val="Arial"/>
        <family val="2"/>
      </rPr>
      <t xml:space="preserve">video conferencis, correos electrónicos de los temas a tratar o agendas de las mencionadas videoconferencias, listados de asistencia de las Regionales y los CZ, y la convocatoria a la segunda jornada trimestral de Valoración de Conocimientos 2019.
</t>
    </r>
    <r>
      <rPr>
        <sz val="10"/>
        <color rgb="FFFF0000"/>
        <rFont val="Arial"/>
        <family val="2"/>
      </rPr>
      <t xml:space="preserve">
</t>
    </r>
    <r>
      <rPr>
        <b/>
        <sz val="10"/>
        <color theme="1"/>
        <rFont val="Arial"/>
        <family val="2"/>
      </rPr>
      <t>EVIDENCIA</t>
    </r>
    <r>
      <rPr>
        <sz val="10"/>
        <color theme="1"/>
        <rFont val="Arial"/>
        <family val="2"/>
      </rPr>
      <t xml:space="preserve">
Correo electrónico del 22/05/2019 asunto: VIDEOCONFERENCIA MIÉRCOLES 29 DE MAYO DE 8:00am A 12:00m 
Correo electrónico del 22/05/2019 asunto: VIDEOCONFERENCIA MARTES 28 DE MAYO DE 8:00am A 12:00m 
Correo electrónico del 20/06/2019 asunto: VIDEOCONFERENCIA MIÉRCOLES 26 DE JUNIO DE 8:00am A 12:00m 
Correo electrónico del 20/06/2019 asunto: VIDEOCONFERENCIA MARTES 25 DE JUNIO DE 8:00am A 12:00m 
Correo electrónico del 26/07/2019 asunto: VIDEOCONFERENCIA MIÉRCOLES 31 DE JULIO DE 8:00am A 12:00m 
Correo electrónico del 26/07/2019 asunto: VIDEOCONFERENCIA MARTES 30 DE JULIO DE 8:00am A 12:00m 
Correo electrónico del 23/08/2019 asunto: VIDEOCONFERENCIA MIÉRCOLES 28 DE AGOSTO DE 8:00am A 12:00m 
Correo electrónico del 23/08/2019 asunto: VIDEOCONFERENCIA MARTES 27 DE AGOSTO DE 8:00am A 12:00m
Correo electrónico del 22/07/2019 asunto: SEGUNDA VALORACION TRIMESTRAL DE CONOCIMIENTOS
Correo electrónico del 21/06/2019 asunto: MODIFICACIÓN TEMAS VIDEOCONFERENCIAS 25 Y 26 DE JUNIO
Correo electrónico del 23/07/2019 asunto: ENLACE PARA SEGUNDA VALORACION TRIMESTRAL DE CONOCIMIENTOS 24 DE JULIO
Correo electrónico del 22/07/2019 asunto: ENLACE SEGUNDA VALORACION TRIMESTRAL DE CONOCIMIENTOS GRUPO 3
Correo electrónico del 22/05/2019 asunto VIDEOCONFERENCIAS MAYO 28 Y 29 DE 8:00am a 12:00m
Correo electrónico del 29/07/2019 asunto: TEMAS VIDEOCONFERENCIA 30 Y 31 DE JULIO
Listados Asistencia Capacitación 27 y 28 de Agosto: Arauca, Atlántico, Bogotá, Boyacá, Caldas, Cauca, Cesar, Chocó, Córdoba, Guainía, Guaviare, Magdalena, Quindío, Risaralda y Tolima
Listados de Asistencia Capacitación 15 de Julio: Antioquia, Arauca, Bogotá, Bolivar, Córdoba, Quindío, SDG
Listados de Asistencia Capacitación 30 y 31 de Julio: Arauca, Atlántico, Bogotá, Bolivar, Boyaca, Casanare, Cesar, Chocó, Córdoba, Cundinamarca, Guainía, Norte de Santander, Nariño, Quindío, Sucre, Tolima, Cauca. 
Listados de Asistencia Capacitación 25 y 26 de Junio: Antioquia, Arauca, Bogotá, Boyacá, Caquetá, Casanare, Cesar, Chocó, Córdoba, Cundinamarca, Guainía, Nariño, Norte de Santander, Quindío, San Andrés, Sucre, Magdalena, Tolima. 
Listado de Asistencia Capacitación 28 y 29 de Mayo: Antioquia, Arauca, Atlántico, Bogotá, Bolivar, Boyacá, Caldas, Caquetá, Casanare, Cauca, Cesar, Chocó, Córdoba, Cundinamarca, Guainía, Guaviare, Huila, Magdalena, Meta, Nariño, Norte de Santander, Putumayo, Quindío, Risaralda, San Andrés, Santander, Tolima, Valle del Cauca, Vichada. </t>
    </r>
  </si>
  <si>
    <t>Actividad cumplida al 30 de abril de 2019.  Sin embargo no se califica con el estado "en avance" teniendo en cuenta que la fecha de programación de la misma no se ha cumplido (15/12/2019).</t>
  </si>
  <si>
    <r>
      <t xml:space="preserve">
La periodicidad del reporte de esta actividad es "Único" sin detallar fecha de inicio.
Esta actividad se incluyó dentro del Plan de Participación Ciudadana como Actividad No 16 (y no cuenta con fecha inicio ni fi</t>
    </r>
    <r>
      <rPr>
        <sz val="10"/>
        <rFont val="Arial"/>
        <family val="2"/>
      </rPr>
      <t xml:space="preserve">nal; con corte a diciembre deberá definirse su estado estado entre </t>
    </r>
    <r>
      <rPr>
        <i/>
        <sz val="10"/>
        <rFont val="Arial"/>
        <family val="2"/>
      </rPr>
      <t xml:space="preserve">Cumplida o No Cumplida).  </t>
    </r>
    <r>
      <rPr>
        <i/>
        <sz val="10"/>
        <color theme="1"/>
        <rFont val="Arial"/>
        <family val="2"/>
      </rPr>
      <t xml:space="preserve">
</t>
    </r>
    <r>
      <rPr>
        <sz val="10"/>
        <color theme="1"/>
        <rFont val="Arial"/>
        <family val="2"/>
      </rPr>
      <t xml:space="preserve">
La Dirección de Servicios y Atención informó que "Hasta el momento la Secretaria de Transparencia de la Presidencia de la República, no ha convocado a las entidades participantes de la Alianza Gobierno Abierto, para la construcción del IV Plan de Acción. Se espera que en el mes de octubre se realice esta convocatoria"
</t>
    </r>
    <r>
      <rPr>
        <b/>
        <sz val="10"/>
        <color theme="1"/>
        <rFont val="Arial"/>
        <family val="2"/>
      </rPr>
      <t>EVIDENCIAS</t>
    </r>
    <r>
      <rPr>
        <sz val="10"/>
        <color theme="1"/>
        <rFont val="Arial"/>
        <family val="2"/>
      </rPr>
      <t xml:space="preserve">
Matriz PPC 2019 ubicada en la ruta: \\icbf.gov.co\fs_dpc\DPC\Monitoreo Plan Anticorrupción\Comp 6. Participación Ciudadana\Subcomponente 2.  PPC 2019 Gestión participativa
</t>
    </r>
    <r>
      <rPr>
        <b/>
        <sz val="10"/>
        <color theme="1"/>
        <rFont val="Arial"/>
        <family val="2"/>
      </rPr>
      <t>RECOMENDACIÓN OCI</t>
    </r>
    <r>
      <rPr>
        <sz val="10"/>
        <color theme="1"/>
        <rFont val="Arial"/>
        <family val="2"/>
      </rPr>
      <t xml:space="preserve">
Se recomienda que para el cumplimiento de los diferentes planes institucionales las actividades sean de responsabilidad unicamente del ICBF ya que no se puede asegurar la realización o no por parte de un tercero y puede incidir en la evaluación final que se obtenga al cierre del plan. </t>
    </r>
  </si>
  <si>
    <r>
      <t xml:space="preserve">Esta actividad se incluyó dentro del Plan de Participación Ciudadana como Actividad No, 15, el cual a partir del mes de Agosto del 2019 es parte integral del PAAC y se le hará seguimiento en esa instancia desde la OCI. 
Se evidenció correo electrónico del 30 de agosto de 2019 entre los servidores de la DSYA donde se solicitó al EPICO de esta dirección revisar la propuesta del </t>
    </r>
    <r>
      <rPr>
        <i/>
        <sz val="10"/>
        <color theme="1"/>
        <rFont val="Arial"/>
        <family val="2"/>
      </rPr>
      <t>"Procedimiento de la Estrategia de Participación Ciudadana en la Gestión del ICBF"</t>
    </r>
    <r>
      <rPr>
        <sz val="10"/>
        <color theme="1"/>
        <rFont val="Arial"/>
        <family val="2"/>
      </rPr>
      <t xml:space="preserve">  y realizar las gestiones ante la Subdirección de Mejoramiento Organizacional. </t>
    </r>
    <r>
      <rPr>
        <sz val="10"/>
        <color rgb="FFFF0000"/>
        <rFont val="Arial"/>
        <family val="2"/>
      </rPr>
      <t xml:space="preserve">
</t>
    </r>
    <r>
      <rPr>
        <b/>
        <sz val="10"/>
        <color theme="1"/>
        <rFont val="Arial"/>
        <family val="2"/>
      </rPr>
      <t xml:space="preserve">
EVIDENCIAS
</t>
    </r>
    <r>
      <rPr>
        <sz val="10"/>
        <color theme="1"/>
        <rFont val="Arial"/>
        <family val="2"/>
      </rPr>
      <t xml:space="preserve">
Correo electrónico del  30 de agosto de 2019 con asunto: Inicio ruta aprobación procedimiento estrategia participación.
Archivo Word: PROCESO RELACIÓN CON EL CIUDADANO - PROCEDIMIENTO DE
PARTICIPACIÓN CIUDADANA EN LA GESTIÓN DEL ICBF</t>
    </r>
  </si>
  <si>
    <r>
      <t xml:space="preserve">Se verificó correo electrónico del 20/06/2019 con asunto: Alerta de Monitoreo 02 PPC 2019 con Adjunto; donde la DSYA en su rol de monitoreo del Plan de Participación Ciudadana realizó la segunda alerta frente al cumplimiento del mismo. 
</t>
    </r>
    <r>
      <rPr>
        <b/>
        <sz val="10"/>
        <color theme="1"/>
        <rFont val="Arial"/>
        <family val="2"/>
      </rPr>
      <t xml:space="preserve">EVIDENCIA
</t>
    </r>
    <r>
      <rPr>
        <sz val="10"/>
        <color theme="1"/>
        <rFont val="Arial"/>
        <family val="2"/>
      </rPr>
      <t xml:space="preserve">
Correo electrónico del fecha 20/06/2019 con asunto: Alerta de Monitoreo 02 PPC 2019 con Adjunto Herramienta Reporte de monitoreo mensual donde se encuentra el Plan de Participación 2019 y la matriz de observaciones de monitoreo DSYA: Seguimiento Enero - Mayo
\\icbf.gov.co\fs_dpc\DPC\Monitoreo Plan Anticorrupción\Comp 6. Participación Ciudadana\Subcomponente 1. Fortalecimiento Institucional para la participación\Monitoreo PPC 2019\Monit_02_PPC2019
</t>
    </r>
    <r>
      <rPr>
        <b/>
        <sz val="10"/>
        <color theme="1"/>
        <rFont val="Arial"/>
        <family val="2"/>
      </rPr>
      <t xml:space="preserve">Recomendacion:
</t>
    </r>
    <r>
      <rPr>
        <sz val="10"/>
        <color theme="1"/>
        <rFont val="Arial"/>
        <family val="2"/>
      </rPr>
      <t>Es importante que la DSYA ejecute durante el próximo cuatrimestre los dos monitoreos al Plan de Participación 2019 teniendo en cuenta la meta propuesta.</t>
    </r>
  </si>
  <si>
    <t xml:space="preserve">Teniendo en cuenta que el segundo monitoreo a riesgos materializado está programado para el 30/09/2019, no aplica para este cuatrimestre. </t>
  </si>
  <si>
    <r>
      <t xml:space="preserve">La oficina de Control interno verificó los soportes de resultados del seguimiento a la Gestión de riegos de corrupción  </t>
    </r>
    <r>
      <rPr>
        <b/>
        <sz val="10"/>
        <color theme="1"/>
        <rFont val="Arial"/>
        <family val="2"/>
      </rPr>
      <t xml:space="preserve">
Evidencia </t>
    </r>
    <r>
      <rPr>
        <sz val="10"/>
        <color theme="1"/>
        <rFont val="Arial"/>
        <family val="2"/>
      </rPr>
      <t xml:space="preserve">
Correo electronico del día 02/05/2018 de la Oficina de Control Interno informando el cronograma de  revisión al seguimineto  PAAC- Corte 30 de abril de 2019. 
Correo eléctronico 17/05/2019  de la OCI informando la publicación del PAAC I Cuatrimestre 17/05/2019 en la siguiente ruta: https://www.icbf.gov.co/gestion-transparencia/transparencia/planeacion/informe-seguimiento</t>
    </r>
  </si>
  <si>
    <r>
      <t>La Oficina de Control interno realiza y publica eL informe en la pagina web de la Entidad.</t>
    </r>
    <r>
      <rPr>
        <b/>
        <sz val="10"/>
        <color theme="1"/>
        <rFont val="Arial"/>
        <family val="2"/>
      </rPr>
      <t xml:space="preserve">
Evidencia </t>
    </r>
    <r>
      <rPr>
        <sz val="10"/>
        <color theme="1"/>
        <rFont val="Arial"/>
        <family val="2"/>
      </rPr>
      <t xml:space="preserve">
Correo electrónico del 15/05/2019 comunicando Publicación Plan Anticorrupción I cuatrimestre de 2019 
Informe con corte a 30 de abril de 2019 publicado en el siguiente en la siguiente ruta: https://www.icbf.gov.co/gestion-transparencia/transparencia/planeacion/informe-seguimiento</t>
    </r>
  </si>
  <si>
    <t>Del plan de tratamiento se pudo evidenciar:
1. Plan  Asistencia técnica 2019 elaborado por la Coordinación de Autoridades Administrativas, a los equipos Técnicos Interdisciplinarios y  Autoridades Administrativas sin definir fecha de actividades en algunas Regionales 
2. No se observa Informes de necesidades y temas.  Acción Vencida.
3. Listados de  asistencia técnica a los Defensores de Familia y equipos técnicos interdisciplinario durante el mes de marzo en las siguientes actividades conocimiento PARD;SRPA, asistencia técnica en el tema NNA migrantes   .
En el mes de abril se  realizaron las siguientes actividades:
Listado de asistencia Entrenamiento defensores de Familia: Macroregional Pacifico 11/04/2019
Listado de asistencia capacitación   NNA refugiados y con necesidades de protección  para Coordinadores Autoridades administrativas  5/05/2019
Encuentro Departamental Comisarias de Familia . Regional Boyacá 26/05/2019
Asistencia técnica autoridades administrativas  y equipos técnicos la Guajira CONPES 2019 La Guajira 01/05/2019
4. Realización de Comités Técnicos Consultivos para los meses de Enero, febrero y marzo con sus respectivos seguimientos.
5. Se evidencian correos electrónicos solicitando información casos disciplinarios defensores de familia del año 2018  y correo electrónico de contro interno disciplinario dando respuesta a las estadísticas .</t>
  </si>
  <si>
    <r>
      <t xml:space="preserve">Para esta actividad se evidenció lo siguiente:
Mayo: se realizó el III Encuentro Nacional de Referentes Documentales los días 8,9 y 10 de mayo.
Se realizó capacitación a los colaboradores pertenencientes a la Dirección del Sistema Nacional de Bienestar Familiar el 23 de mayo de 2019.
Junio:Se han capacitado un total de 299 colaboradores a nivel nacional; se ha brindado apoyado a la capacitación de supervisores de contratos a través de videoconferencias a nivel nacional, evento liderado por la Dirección de Primera Infancia.
Julio: Capacitación (seminario) a los referentes documentales de la Sede Dirección General en temas de gestión documental.
</t>
    </r>
    <r>
      <rPr>
        <b/>
        <sz val="10"/>
        <rFont val="Arial"/>
        <family val="2"/>
      </rPr>
      <t xml:space="preserve">
Evidencia:</t>
    </r>
    <r>
      <rPr>
        <sz val="10"/>
        <rFont val="Arial"/>
        <family val="2"/>
      </rPr>
      <t xml:space="preserve">
- Lista de asistencia del encuentro de referentes documentales del 8, 9 y 10 de mayo
- Lista de asistencia de capacitación en organización de archivos de gestión del 23/05/19
- PIC GGD (documento entrenamiento en gestión documental grupo de gestión documental 2019)
- Formato de Ejecución y Reporte de Asistencia del PIC
- Encuesta de satisfacción III Encuentro de Referentes, con un resultado del 96.4% óptimo.
- Cronograma PIC-GGD
- Remisión Soportes (memorando No. 201912220000002813 de la Dirección Administrativa a Gestión Humana: Asunto: remision de documentos soporte ejecución PIC-Grupo de Gestión Documental)
- Invitación Especial Seminario Gestión Documental
- Solicitud soporte capacitación ESAP
- Listas de asistencia capacitación Seminario en Gestión Documental del 11/07/19</t>
    </r>
  </si>
  <si>
    <r>
      <t xml:space="preserve">Para esta actividad se evidenció el avance en los siguientes aspectos:
Mayo: se ejecutó en un 90% la consolidación de documentación para análisis respecto a la conformación de Tablas de Valoración Documental, se cumplió con un avance del 50% en la consolidación de inventarios documentales tanto de Regionales como de la Sede Dirección General. Igualmente, se sigue con el cumplimiento de actividades como compilación de información institucional de 1968 a 1994, revisión de normas aplicables, y elaboración de estructuras, gestiones que se encuentran en un nivel de cumplimiento del 80% al 90%.
Respecto a las estructuras se va a trabajar los periodos respectivos según cambios de estructura, lo cual arrojo un total de 7 periodos para SDG y 7 para regionales.
junio: Complilación de información institucional 80%, revisión de normas aplicables 100%, revisión de estructuras de la época 90%, consolidación de información por analizar 90%, consolidación de inventarios documentales 75%, elaboración de propuestas de TVD 70%.
julio: complilación de información institucional 95%, revisión de estructuras de la época 100%, consolidación de información por analizar 90%, consolidación de inventarios documentales 75%, elaboración de propuestas de TVD en un 95%.  
</t>
    </r>
    <r>
      <rPr>
        <b/>
        <sz val="10"/>
        <rFont val="Arial"/>
        <family val="2"/>
      </rPr>
      <t>Evidencias:</t>
    </r>
    <r>
      <rPr>
        <sz val="10"/>
        <rFont val="Arial"/>
        <family val="2"/>
      </rPr>
      <t xml:space="preserve">
- Avance del cronograma TVD 2019
- TVD Centro Zonal 
- Consolidado archivo historico ubicado en Funza piso 1,2,3 y 4
- Estructura organica ICBF P5, P6 y P7
- TVD SDG P1, P2, P3, P4, P5, P6 Y P7
- Relación normas TVD V3
- Consolidación Inventarios Regionales
- Solicitud Reprogramación
- Consolidación Inventarios Documentales Funza
- Propuesta TVD
- Soportes Comité (Acta del 29/05/19 objetivo: Realizar el Comité Institucional de Gestión y Desempeño, correspondiente al Primer Trimestre de la Vigencia 2019, lista de asistencia reunión y presentación).</t>
    </r>
    <r>
      <rPr>
        <sz val="10"/>
        <color rgb="FFFF0000"/>
        <rFont val="Arial"/>
        <family val="2"/>
      </rPr>
      <t xml:space="preserve">
</t>
    </r>
    <r>
      <rPr>
        <sz val="10"/>
        <rFont val="Arial"/>
        <family val="2"/>
      </rPr>
      <t>- Centro de Bienestar P3</t>
    </r>
    <r>
      <rPr>
        <sz val="10"/>
        <color rgb="FFFF0000"/>
        <rFont val="Arial"/>
        <family val="2"/>
      </rPr>
      <t xml:space="preserve">
</t>
    </r>
    <r>
      <rPr>
        <sz val="10"/>
        <rFont val="Arial"/>
        <family val="2"/>
      </rPr>
      <t xml:space="preserve">- TVD  P 1  REGIONAL unificada
- TVD  P 5  REGIONAL TIPO A, B y C.
- TVD  P 6  REGIONAL TIPO A, B y C.
- TVD  P 7  REGIONAL TIPO 1 Y 2
- UNIDADES ZONALES P4
</t>
    </r>
  </si>
  <si>
    <r>
      <t xml:space="preserve">Se evidencia la aprobación y socialización de la política de riesgos en 10 Regionales y un archivo de videoconferencia 
</t>
    </r>
    <r>
      <rPr>
        <b/>
        <sz val="10"/>
        <rFont val="Arial"/>
        <family val="2"/>
      </rPr>
      <t xml:space="preserve">Evidencia </t>
    </r>
    <r>
      <rPr>
        <sz val="10"/>
        <rFont val="Arial"/>
        <family val="2"/>
      </rPr>
      <t xml:space="preserve">
Presentación power point Riesgos de Calidad y corrupción 
Correo electrónico servidores públicos  26/08/2019 03:21 p.m. desde la Dirección de Gestión Humana
Listado de asistencia _Regional Antioquia -Jornada de actualización ICBF- Cultura de riesgos 14 de agosto de 2019 
Listado de asistencia _Regional Boyacá  -Jornada de actualización ICBF- Cultura de riesgos 14 de agosto de 2019 
Listado de asistencia _Regional Casanare   -Jornada de actualización ICBF- Cultura de riesgos 14 de agosto de 2019 
Listado de asistencia _Regional Guania   -Jornada de actualización ICBF- Cultura de riesgos 14 de agosto de 2019 
Listado de asistencia _Regional  Meta    -Jornada de actualización ICBF- Cultura de riesgos 14 de agosto de 2019 
Listado de asistencia _Regional  Santander    -Jornada de actualización ICBF- Cultura de riesgos 14 de agosto de 2019
Listado de asistencia _Regional  Sede  de la Dirección General     -Jornada de actualización ICBF- Cultura de riesgos 14 de agosto de 2019  
Listado de asistencia _Regional  Sucre      -Jornada de actualización ICBF- Cultura de riesgos 14 de agosto de 2019 
Listado de asistencia _Regional  Tolima     -Jornada de actualización ICBF- Cultura de riesgos 14 de agosto de 2019 
Listado de asistencia _Regional  Valle     -Jornada de actualización ICBF- Cultura de riesgos 14 de agosto de 2019 
Archivo videoconferencia 
</t>
    </r>
    <r>
      <rPr>
        <b/>
        <sz val="10"/>
        <rFont val="Arial"/>
        <family val="2"/>
      </rPr>
      <t xml:space="preserve">Recomendación
</t>
    </r>
    <r>
      <rPr>
        <sz val="10"/>
        <rFont val="Arial"/>
        <family val="2"/>
      </rPr>
      <t>Asegurar que se allegue por parte de todas las Regionales los registros de asistencia a las videocoferencias realizadas por la SDG.</t>
    </r>
  </si>
  <si>
    <r>
      <t xml:space="preserve">Se evidenciaron las listas de asistencia a la videoconferencia programada para el 29 de julio de 2019.
</t>
    </r>
    <r>
      <rPr>
        <b/>
        <sz val="10"/>
        <rFont val="Arial"/>
        <family val="2"/>
      </rPr>
      <t>Evidencia</t>
    </r>
    <r>
      <rPr>
        <sz val="10"/>
        <rFont val="Arial"/>
        <family val="2"/>
      </rPr>
      <t xml:space="preserve">
Mayo: se evidenció solicitud de salón de videoconferencia para la sensibilización y capacitación. Correo electrónico enviado el 7-may-2019 de Marlon.Perez@icbf.gov.co a Maria.Castro@icbf.gov.co . 
Junio: Se evidenció documento (AGENDA VIDECONFERENCIA.doc) de la agenda a seguir en la videoconferencia; los temas corresponden al Código de Integridad y Plan Anticorrupción y de Atención al Ciudadano.
Julio: Se evidenciaron las listas de asistencia a la videoconferencia programada para el 29 de julio de 2019. Los asistentes fueron de las regionales: La Guajira, Magdalena, Amazonas, Antioquia, Atlántico, Bogotá, Bolívar, Boyacá, Caldas, Caquetá, Casanare, Cauca, Cesar, Córdoba, Cundinamarca, Guainía, Guaviare, Huila, Meta, Nariño, Norte de Santander, Putumayo, Quindío, Risaralda, San Andrés, Santander, Sucre, Valle, Vichada.  No hay evidencias de asistencia de las regionales Arauca, Chocó, Tolima y Vaupés.</t>
    </r>
  </si>
  <si>
    <r>
      <t xml:space="preserve">Respecto a los informes de seguimiento:
Se encuentran cronogramas integrados en uno solo para cada més reportado. Solo para el mes de junio se observa registro de avance de las actividades por medio de las celdas en color verde y rojo; no se evidencia seguimiento de las actividades para los meses de mayo, julio y agosto.
Los cronogramas de las regionales integradas por mes se agrupan de la siguiente manera:
Mayo, Junio: Nariño, Magdalena, Sucre, Atlántico, Antioquia, Caldas, Santander, Guajira, Cundinamarca, Bogotá, Boyacá, Córdoba, Cesar, Tolima, Huila, Amazonas, Cauca, Valle, Quindío, Casanare, Bolívar.
Junio reporta seguimiento al cumplimiento marcando con color verde y rojo las respectivas celdas del cronograma.
Julio: Sucre, Caldas, Santander, La Guajira, Cundinamarca, Boyacá, Amazonas, Quindío, Casanare, Córdoba.
Agosto: Nariño, Magdalena, Sucre, Antioquia, Caldas, La Guajira, Bogotá, Boyacá, Córdoba, Amazonas, Quindío, Caquetá.
Se aclara que no se evidencia un informe de seguimiento en donde se mencione qué actividades por regional se han cumplido, cuales están pendientes por ejecutar, cuáles están atrsadas, cuáles han sido las cuasas del incumplimiento de algunas actividades, cuáles son los ajustes que se plantean para tratar los riesgos asociados a las actividades pendientes, etc.
</t>
    </r>
    <r>
      <rPr>
        <b/>
        <sz val="10"/>
        <rFont val="Arial"/>
        <family val="2"/>
      </rPr>
      <t>Recomendación:</t>
    </r>
    <r>
      <rPr>
        <sz val="10"/>
        <rFont val="Arial"/>
        <family val="2"/>
      </rPr>
      <t xml:space="preserve">
Mencionar qué actividades por regional se han cumplido, cuales están pendientes por ejecutar, cuáles están atrasadas, cuáles han sido las cuasas del incumplimiento de las actividades retrasadas y cuáles son las actividades que se proponen para tratar los riesgos asociados a las actividades pendientes.</t>
    </r>
  </si>
  <si>
    <r>
      <t xml:space="preserve">Para el segundo cuatrimestre se encontraron evidencias como registros fotográficos, listas de asistencia y presentaciones respecto a la sensibilización del código de integridad para las regionales de la siguiente manera:
</t>
    </r>
    <r>
      <rPr>
        <b/>
        <sz val="10"/>
        <rFont val="Arial"/>
        <family val="2"/>
      </rPr>
      <t>Mayo:</t>
    </r>
    <r>
      <rPr>
        <sz val="10"/>
        <rFont val="Arial"/>
        <family val="2"/>
      </rPr>
      <t xml:space="preserve"> Amazonas, Antioquia, Arauca, Atlántico, Bogotá, Bolivar, Boyacá, Caldas, Caquetá, Casanare, Cauca, Cesar, Chocó, Cundinamarca, Córdoba, Guainía, Guaviare, Huila, La Guajira, Magdalena, Meta, Nariño, Norte de Santander, Putumayo, Quindío, Risaralda, San Andrés, Santander, Sucre, Tolima, Valle, Vaupés, Vichada.
</t>
    </r>
    <r>
      <rPr>
        <b/>
        <sz val="10"/>
        <rFont val="Arial"/>
        <family val="2"/>
      </rPr>
      <t>Junio:</t>
    </r>
    <r>
      <rPr>
        <sz val="10"/>
        <rFont val="Arial"/>
        <family val="2"/>
      </rPr>
      <t xml:space="preserve"> Amazonas, Antioquia, Atlántico, Bogotá, Bolivar, Boyacá, Caldas, Casanare, Cauca, Cundinamarca, Magdalena, Nariño, Quindío, Santander, Sucre.
</t>
    </r>
    <r>
      <rPr>
        <b/>
        <sz val="10"/>
        <rFont val="Arial"/>
        <family val="2"/>
      </rPr>
      <t>Julio:</t>
    </r>
    <r>
      <rPr>
        <sz val="10"/>
        <rFont val="Arial"/>
        <family val="2"/>
      </rPr>
      <t xml:space="preserve">Amazonas, Antioquia, Boyacá, Caldas, Casanare, Cesar, Córdoba, Cundinamarca, Quindío, Sucre, Tolima.
</t>
    </r>
    <r>
      <rPr>
        <b/>
        <sz val="10"/>
        <rFont val="Arial"/>
        <family val="2"/>
      </rPr>
      <t>Agosto:</t>
    </r>
    <r>
      <rPr>
        <sz val="10"/>
        <rFont val="Arial"/>
        <family val="2"/>
      </rPr>
      <t xml:space="preserve"> Amazonas, Antioquia, Bogotá, Boyacá, Caldas, Caquetá, Córdoba, La Guajira, Magdalena, Nariño, Quindío, Sucre.
Planes de trabajo con su respectivo cronograma: 
De los 21 planes de trabajo y cronogramas reportados en el primer cuatrimestre solo se reportaron 2 en el mes de mayo, 6 en el mes de junio y 5 en el mes de julio. De acuerdo con lo informado por la Direccion de Gestión Humana, las regionales que reportarán planes de trabajo y cronograma desde el 30 de septiembre son: Arauca, Caqueta, Chocó, Guainía, Guaviare, Meta, Norte de Santander, Putumayo, Risaralda, San Andrés, Santander, Vaupés, Vichada.
</t>
    </r>
    <r>
      <rPr>
        <b/>
        <sz val="10"/>
        <rFont val="Arial"/>
        <family val="2"/>
      </rPr>
      <t>Mayo:</t>
    </r>
    <r>
      <rPr>
        <sz val="10"/>
        <rFont val="Arial"/>
        <family val="2"/>
      </rPr>
      <t xml:space="preserve"> Se encontraron cronongramas para las regionales: La Guajira y Quindío. La guajira registro avance en el cronorgama, Quindío presento avance parcial.
</t>
    </r>
    <r>
      <rPr>
        <b/>
        <sz val="10"/>
        <rFont val="Arial"/>
        <family val="2"/>
      </rPr>
      <t>Junio:</t>
    </r>
    <r>
      <rPr>
        <sz val="10"/>
        <rFont val="Arial"/>
        <family val="2"/>
      </rPr>
      <t xml:space="preserve"> Se encontraron cronongramas para las regionales: Amazonas, Atlántico, Casanare, Cundinamarca y Quindío. Atlántico registró avance en el cronorgama y, las otras regionales no registraron avance en el cronograma.
</t>
    </r>
    <r>
      <rPr>
        <b/>
        <sz val="10"/>
        <rFont val="Arial"/>
        <family val="2"/>
      </rPr>
      <t>Julio:</t>
    </r>
    <r>
      <rPr>
        <sz val="10"/>
        <rFont val="Arial"/>
        <family val="2"/>
      </rPr>
      <t xml:space="preserve"> Se encontraron cronogramas para las regionales: Amazonas, Casanare, Cesar, Quindío, Sucre. Quindío y Sucre registraron avance en el cronograma.
</t>
    </r>
    <r>
      <rPr>
        <b/>
        <sz val="10"/>
        <rFont val="Arial"/>
        <family val="2"/>
      </rPr>
      <t>Agosto:</t>
    </r>
    <r>
      <rPr>
        <sz val="10"/>
        <rFont val="Arial"/>
        <family val="2"/>
      </rPr>
      <t xml:space="preserve"> No se encontraron cronongramas en ninguna regional. 
Recomendación: Llevar actualizado mes a mes el cronongrama con base en la ejecución de las actividades para cada regional y Sede de la Dirección General con el fin de que se pueda verificar el estado de avance del Plan de Trabajo.</t>
    </r>
  </si>
  <si>
    <t>Considerando que el segundo monitoreo a riesgos materializados por parte de la Dirección de Planeación está programado para el 30/09/2019, durante el segundo seguimiento cuatrimestral que realiza la Oficina de Control Interno con corte al 31 de agosto de 2019, se recibió reporte del 11/09/2019 remitido por la Subdirección de Mejoramiento Organizacional donde la Dirección de Protección informó sobre un evento de materialización del riesgo, por tanto las actividades ejecutadas no permitieron mitigar la probabilidad o el impacto del mismo, situación que requiere seguir el protocolo o trámite institucional para valorar la situación y redefinir los controles establecidos.</t>
  </si>
  <si>
    <r>
      <rPr>
        <sz val="11"/>
        <rFont val="Calibri"/>
        <family val="2"/>
        <scheme val="minor"/>
      </rPr>
      <t xml:space="preserve">Verificado el plan de tratamiento según las evidencias allegadas a la OCI se dio cumplimiento a las actividades planteadas; sin embargo, según reporte del 11/09/2019 remitido por la Subdirección de Mejoramiento Organizacional, la Dirección de Protección informó sobre un evento de materialización del riesgo, por tanto las actividades ejecutadas no permitieron mitigar la probabilidad o el impacto del mismo, situación que requiere seguir el protocolo o trámite institucional para valorar la situación y redefinir los controles establecidos.
Se revisaron las siguientes evidencias 
</t>
    </r>
    <r>
      <rPr>
        <b/>
        <sz val="11"/>
        <rFont val="Calibri"/>
        <family val="2"/>
        <scheme val="minor"/>
      </rPr>
      <t xml:space="preserve">Actividad 3. En avance fecha de culminación 30/11/2019 
</t>
    </r>
    <r>
      <rPr>
        <sz val="11"/>
        <rFont val="Calibri"/>
        <family val="2"/>
        <scheme val="minor"/>
      </rPr>
      <t>- Listado de asistencia 8 de abril de 2019 macro Pacífica. Tema: PARD, SRPA; adopciones con la asistencia de 62 defensores
_Listado de asistencia 5 de abril de 2019 Regional Santander . Tema:   NNA migrantes, refugiados y con necesidades de protección . Asistentes  62 profesionales de las Defensorías de Familia</t>
    </r>
    <r>
      <rPr>
        <b/>
        <sz val="11"/>
        <rFont val="Calibri"/>
        <family val="2"/>
        <scheme val="minor"/>
      </rPr>
      <t xml:space="preserve">
</t>
    </r>
    <r>
      <rPr>
        <sz val="11"/>
        <rFont val="Calibri"/>
        <family val="2"/>
        <scheme val="minor"/>
      </rPr>
      <t xml:space="preserve">_Listado de asistencia 26 de abril de 2019. Regional  Boyacá.  Tema: Asistencia técnica Comisarias de Familia ley 1878 de 2018. Asistente 102 comisarios de familia 
-Listado de asistencia. Regional Guajira. 1ro de abril de 2019 . Asistentes 72   Tema:  Adopciones y violencia sexual a las Autoridades Administrativas y equipos técnicos de las defensorías. 
-   Listado de asistencia a Regionales socialización ajustes pantalla de valoración nutricional  en las siguientes regionales 
Listado de asistencia Mayo 2}/ 2019. Regional  Caquetá, Cauca,  CZ Valledupar 2, Choco, Córdoba, CZ Gacheta, CZ la mesa, CZ  San Juan, CZ Villeta, Regional Cundinamarca. 
- Listado de asistencia: 3 de mayo  en  CZ Magdalena, CZ Manaure, Guainía; Huila, Magdalena (Sin  datos en el encabezado) , Meta 
-Listado de asistencia: Mayo 9   de 2019  en Nariño, Norte de Santander, Quindío, Risaralda 
-Listado de asistencia 10 de mayo de 2019  en CZ Chaparral, CZ Socorro, Sucre, Tolima 
-Listado de asistencia 17 de mayo de 2019. CZ Buga, CZ Cali; CZ Carmen de Bolívar; CZ Valle 
_ Listado de asistencia comisarias sede  Familia y equipos técnicos del Departamento de Antioquía ley 1878 de 2018. (Sin datos en el encabezado) 
_Capacitación CZ Zipaquirá, Tema enfoque diferencial. Sin fecha en el registro 
_ Listado de asistencia Entrenamiento defensores 13 de mayo de 2019. las macro Andina-Orinoquia y Amazonia en PARD; SRP, adopciones, enfoque diferencial 
-Listado de asistencia junio 24 de 2019. Diplomado en restablecimiento de derechos. Regional Bogotá 
_Listado de asistencia diplomado 7 de junio de 2019 
_listado de asistencia asistentencia técnica a rol Trabajadores sociales en Derecho de familia 25 de junio de 2019. Regional Magdalena. 
Capacitación ley 1878. 11 de Junio de 2019 en Quindío 
- Listado de asistencia 3,  4 y 5  de Julio de 2019  capacitación migración ICBF  . Regional Antioquia 
_Listado de asistencia 30 de Julio capacitación PARD, etnia, ley 1878 
_Listado de asistencia Taller niñez migrante. Regional Atlántico
_Listado de asistencia capacitación defensores de familia 30 de agosto de 2019 
</t>
    </r>
    <r>
      <rPr>
        <b/>
        <sz val="11"/>
        <rFont val="Calibri"/>
        <family val="2"/>
        <scheme val="minor"/>
      </rPr>
      <t xml:space="preserve">Actividad 4 En avance fecha de culminación 30/11/2019 </t>
    </r>
    <r>
      <rPr>
        <sz val="11"/>
        <rFont val="Calibri"/>
        <family val="2"/>
        <scheme val="minor"/>
      </rPr>
      <t xml:space="preserve">
Correo electrónicos de seguimiento a  gestión actas de comité consultivos de las Regionales en el repositorio NAS, no se  colocan las actas por ser de carácter confidencial.
</t>
    </r>
    <r>
      <rPr>
        <b/>
        <sz val="11"/>
        <rFont val="Calibri"/>
        <family val="2"/>
        <scheme val="minor"/>
      </rPr>
      <t xml:space="preserve">Actividad 5 
- </t>
    </r>
    <r>
      <rPr>
        <sz val="11"/>
        <rFont val="Calibri"/>
        <family val="2"/>
        <scheme val="minor"/>
      </rPr>
      <t xml:space="preserve">Correo electrónico  SOLICITUD CIFRAS INVESTIGACIONES DISCIPLINARIAS DEFENSORIAS DE FAMILIA-1er semestre 2019 del 19/07/2019 
</t>
    </r>
    <r>
      <rPr>
        <b/>
        <sz val="11"/>
        <color rgb="FFFF0000"/>
        <rFont val="Calibri"/>
        <family val="2"/>
        <scheme val="minor"/>
      </rPr>
      <t xml:space="preserve">
</t>
    </r>
    <r>
      <rPr>
        <sz val="11"/>
        <rFont val="Calibri"/>
        <family val="2"/>
        <scheme val="minor"/>
      </rPr>
      <t xml:space="preserve">
</t>
    </r>
    <r>
      <rPr>
        <b/>
        <sz val="11"/>
        <rFont val="Calibri"/>
        <family val="2"/>
        <scheme val="minor"/>
      </rPr>
      <t xml:space="preserve">
</t>
    </r>
    <r>
      <rPr>
        <sz val="11"/>
        <rFont val="Calibri"/>
        <family val="2"/>
        <scheme val="minor"/>
      </rPr>
      <t xml:space="preserve">
</t>
    </r>
  </si>
  <si>
    <r>
      <t xml:space="preserve">Las evidencias revisadas según plan de tratamiento son las siguientes: 
SEDE NACIONAL
</t>
    </r>
    <r>
      <rPr>
        <b/>
        <sz val="10"/>
        <color theme="1"/>
        <rFont val="Arial"/>
        <family val="2"/>
      </rPr>
      <t>Actividad 1. En avance. Culmina 15/12/2019</t>
    </r>
    <r>
      <rPr>
        <sz val="10"/>
        <color theme="1"/>
        <rFont val="Arial"/>
        <family val="2"/>
      </rPr>
      <t xml:space="preserve">
- Correo electrónico del   2 de mayo de 2019  segundo  seguimiento al indicador del PAAC con corte marzo - abril, y se generó la alerta de reporte bimestral el cual deberá ser reportado en el aplicativo SIMEI para el mes de Mayo.
- Correo electrónico  30 de mayo de 2019. TERCER REPORTE -INDICADOR PAAC 2019-SEGUIMIENTO CORTE MAYO Y JUNIO
Correo electrónico 30 de mayo de 2019 SEGUIMIENTO ACTIVIDADES PAAC 2019-CORTE MAYO 
 Correo electrónico  30 de mayo de 2019 Se solicita a los enlaces de cada área realizar el reporte de las actividades del PAAC en la ruta del repositorio MONITOREO PLAN ANTICORRUPCIÓN, 
Correo electrónico  30 de mayo de 2019  SEGUIMIENTO ACTIVIDADES PAAC 2019-CORTE MAYO .
Correo electrónico 10 de junio de 2019. Seguimiento al indicador PAAC con corte Mayo - Junio
Correo electrónico  11 de julio de 2019 Seguimiento al indicador PAAC con corte  JUL-AGO,
- Correo electrónico 30/08/2019  Comunicación seguimiento PAAC con corte a 30de agosto de 2019 
-  Correo electrónico 28 de agosto de 2019 SEGUIMIENTO ACTIVIDADES COMPONENTE 5- PAAC 2019- CORTE AGOSTO
</t>
    </r>
    <r>
      <rPr>
        <b/>
        <sz val="10"/>
        <rFont val="Arial"/>
        <family val="2"/>
      </rPr>
      <t xml:space="preserve">Actividad 2. 31/08/2019 Vencida </t>
    </r>
    <r>
      <rPr>
        <sz val="10"/>
        <rFont val="Arial"/>
        <family val="2"/>
      </rPr>
      <t xml:space="preserve">
  - Correo electrónico 2 de mayo de 2019  Seguimiento   actividades componente 5 PAAC (Es una actividad de seguimiento no aporta a la actividad 2)</t>
    </r>
    <r>
      <rPr>
        <b/>
        <sz val="10"/>
        <rFont val="Arial"/>
        <family val="2"/>
      </rPr>
      <t xml:space="preserve">
-</t>
    </r>
    <r>
      <rPr>
        <sz val="10"/>
        <rFont val="Arial"/>
        <family val="2"/>
      </rPr>
      <t xml:space="preserve">Boletín Vive ICBF 57, 58,59,60,61,62,63 semanalmente se divulgan mensajes de Transparencia. marzo): https://intranet.icbf.gov.co/vive-icbf
- Correo electrónico 30 de abril de 2019 Invitación Conferencia Transparencia y Anticorrupción 
-Correo electrónico 24/07/2019 Festival tecnología, transparencia e innovación para la Sede de la Dirección General y Regional Cundinamarca 
 - Correo electrónico 27 de junio de 2019 Plantilla Monopolio 
Archivo power point  boceto juego Monopoly .
:- Correo electrónico 12 de julio de 2019 Insumo Boletín Vive ICBF - Agosto 2019 
- Correo electrónico 30 de agosto de 2019 Cifras Oficiales Asistencia "FesTTIval
-Correo electrónico  28 de agosto de 2019. Solitud charla de transparencia a la Procuraduría General de la nación 
</t>
    </r>
    <r>
      <rPr>
        <b/>
        <sz val="10"/>
        <rFont val="Arial"/>
        <family val="2"/>
      </rPr>
      <t xml:space="preserve">
</t>
    </r>
    <r>
      <rPr>
        <b/>
        <sz val="10"/>
        <color theme="1"/>
        <rFont val="Arial"/>
        <family val="2"/>
      </rPr>
      <t xml:space="preserve">
Recomendación</t>
    </r>
    <r>
      <rPr>
        <sz val="10"/>
        <color theme="1"/>
        <rFont val="Arial"/>
        <family val="2"/>
      </rPr>
      <t>:  Desarrollar actividad de fortalecimiento de transparencia  a nivel Regional y Zonal, las evidencias presentadas no muestran el desarrollo de esta actividad 
Algunas de las evidencias presentadas corresponden a seguimiento del PACC</t>
    </r>
  </si>
  <si>
    <r>
      <t>Actividad 1. Culmina 30/11/2019  en avance.</t>
    </r>
    <r>
      <rPr>
        <sz val="11"/>
        <rFont val="Calibri"/>
        <family val="2"/>
        <scheme val="minor"/>
      </rPr>
      <t xml:space="preserve">
Acta 1800_2019 -19 del 9/05/2019. Comité de adopciones para analizar y aprobar solicitud de adopciones.  </t>
    </r>
    <r>
      <rPr>
        <b/>
        <sz val="11"/>
        <rFont val="Calibri"/>
        <family val="2"/>
        <scheme val="minor"/>
      </rPr>
      <t xml:space="preserve"> Soporte no corresponde a actividad propuesta
</t>
    </r>
    <r>
      <rPr>
        <sz val="11"/>
        <rFont val="Calibri"/>
        <family val="2"/>
        <scheme val="minor"/>
      </rPr>
      <t>Acta 7600-2019-18  Comité de adopciones para analizar y aprobar solicitud de adopciones.</t>
    </r>
    <r>
      <rPr>
        <b/>
        <sz val="11"/>
        <rFont val="Calibri"/>
        <family val="2"/>
        <scheme val="minor"/>
      </rPr>
      <t xml:space="preserve">   Soporte no corresponde a actividad propuesta
</t>
    </r>
    <r>
      <rPr>
        <sz val="11"/>
        <rFont val="Calibri"/>
        <family val="2"/>
        <scheme val="minor"/>
      </rPr>
      <t xml:space="preserve">Acta de reunión  los comités de adopciones de la regionales Atlántico, Boyacá y Norte de Santander durante el mes de junio </t>
    </r>
    <r>
      <rPr>
        <b/>
        <sz val="11"/>
        <rFont val="Calibri"/>
        <family val="2"/>
        <scheme val="minor"/>
      </rPr>
      <t xml:space="preserve">
</t>
    </r>
    <r>
      <rPr>
        <sz val="11"/>
        <rFont val="Calibri"/>
        <family val="2"/>
        <scheme val="minor"/>
      </rPr>
      <t xml:space="preserve">Acta de reunión  los comités de adopciones de la regionales Bogotá, Guaviare, Meta  durante el mes de julio </t>
    </r>
    <r>
      <rPr>
        <b/>
        <sz val="11"/>
        <rFont val="Calibri"/>
        <family val="2"/>
        <scheme val="minor"/>
      </rPr>
      <t xml:space="preserve">
</t>
    </r>
    <r>
      <rPr>
        <b/>
        <sz val="11"/>
        <rFont val="Calibri"/>
        <family val="2"/>
        <scheme val="minor"/>
      </rPr>
      <t xml:space="preserve">
Recomendación: 
</t>
    </r>
    <r>
      <rPr>
        <sz val="11"/>
        <rFont val="Calibri"/>
        <family val="2"/>
        <scheme val="minor"/>
      </rPr>
      <t>En la herramienta ISOLUCION solo registra la actividad 1, se sugiere incluir la actividad 2 a los otros niveles de la entidad teniendo en cuenta que los controles, mapas de calor y planes de tratamiento deberán ser diferentes según cada región y unificar en una única metodología.</t>
    </r>
    <r>
      <rPr>
        <b/>
        <sz val="11"/>
        <rFont val="Calibri"/>
        <family val="2"/>
        <scheme val="minor"/>
      </rPr>
      <t xml:space="preserve">
</t>
    </r>
  </si>
  <si>
    <r>
      <rPr>
        <b/>
        <sz val="10"/>
        <color theme="1"/>
        <rFont val="Arial"/>
        <family val="2"/>
      </rPr>
      <t>Actividad 1.  Reporta lo mismo que el riesgo PR4+</t>
    </r>
    <r>
      <rPr>
        <sz val="10"/>
        <color theme="1"/>
        <rFont val="Arial"/>
        <family val="2"/>
      </rPr>
      <t xml:space="preserve">
</t>
    </r>
    <r>
      <rPr>
        <sz val="10"/>
        <rFont val="Arial"/>
        <family val="2"/>
      </rPr>
      <t xml:space="preserve">Acta 1800_2019 -19 del 9/05/2019. Comité de adopciones para analizar y aprobar solicitud de adopciones.  </t>
    </r>
    <r>
      <rPr>
        <i/>
        <sz val="10"/>
        <rFont val="Arial"/>
        <family val="2"/>
      </rPr>
      <t xml:space="preserve"> Soporte no corresponde a actividad propuesta</t>
    </r>
    <r>
      <rPr>
        <sz val="10"/>
        <rFont val="Arial"/>
        <family val="2"/>
      </rPr>
      <t xml:space="preserve">
Acta 7600-2019-18  Comité de adopciones para analizar y aprobar solicitud de adopciones.   Soporte no corresponde a actividad propuesta</t>
    </r>
    <r>
      <rPr>
        <sz val="10"/>
        <color theme="1"/>
        <rFont val="Arial"/>
        <family val="2"/>
      </rPr>
      <t xml:space="preserve">
</t>
    </r>
    <r>
      <rPr>
        <sz val="10"/>
        <color theme="1"/>
        <rFont val="Arial"/>
        <family val="2"/>
      </rPr>
      <t xml:space="preserve">
</t>
    </r>
    <r>
      <rPr>
        <b/>
        <sz val="10"/>
        <color theme="1"/>
        <rFont val="Arial"/>
        <family val="2"/>
      </rPr>
      <t>Recomendación:</t>
    </r>
    <r>
      <rPr>
        <sz val="10"/>
        <color theme="1"/>
        <rFont val="Arial"/>
        <family val="2"/>
      </rPr>
      <t xml:space="preserve"> </t>
    </r>
    <r>
      <rPr>
        <b/>
        <sz val="10"/>
        <color theme="1"/>
        <rFont val="Arial"/>
        <family val="2"/>
      </rPr>
      <t xml:space="preserve">
</t>
    </r>
    <r>
      <rPr>
        <sz val="10"/>
        <color theme="1"/>
        <rFont val="Arial"/>
        <family val="2"/>
      </rPr>
      <t xml:space="preserve">En la herramienta ISOLUCION solo registra la actividad 1, se sugiere incluir la actividad 2 a los otros niveles de la entidad teniendo en cuenta que los controles, mapas de calor y planes de tratamiento deberán ser diferentes según cada región y unificar en una única metodología 
Se recomienda fortalecer el registro de las evidencias.  </t>
    </r>
  </si>
  <si>
    <r>
      <rPr>
        <b/>
        <sz val="10"/>
        <color theme="1"/>
        <rFont val="Arial"/>
        <family val="2"/>
      </rPr>
      <t>Actividad 1. En avance 15/12/2019
-</t>
    </r>
    <r>
      <rPr>
        <sz val="10"/>
        <color theme="1"/>
        <rFont val="Arial"/>
        <family val="2"/>
      </rPr>
      <t xml:space="preserve"> Memorando,  aprobación plan de visitas mes de mayo de 2019 con radicado S2029-256093-0101 del 2019/05/08 parra C&amp;M Consultores 
- Memorando,  aprobación plan de visitas mes de Junio  de 2019 con radicado 20191900000002671 del 2019/06/04 parra C&amp;M Consultores 
- Memorando,  aprobación plan de visitas mes de Julio   de 2019 con radicado 201919000000030441 para C&amp;M Consultores 
- Memorando,  aprobación plan de visitas mes de Agosto    de 2019 con radicado 201919000000075351  para C&amp;M Consultores 
- Memorando,  aprobación plan de visitas mes de Septiembre    de 2019 con radicado 201919000000095861   para C&amp;M Consultores 
</t>
    </r>
    <r>
      <rPr>
        <b/>
        <sz val="10"/>
        <color theme="1"/>
        <rFont val="Arial"/>
        <family val="2"/>
      </rPr>
      <t>Actividad 2 En Avance 15/12/2019</t>
    </r>
    <r>
      <rPr>
        <sz val="10"/>
        <color theme="1"/>
        <rFont val="Arial"/>
        <family val="2"/>
      </rPr>
      <t xml:space="preserve">
Formatos  Excel reporte de novedades de abril a agosto de 2019. 
</t>
    </r>
    <r>
      <rPr>
        <b/>
        <sz val="10"/>
        <color theme="1"/>
        <rFont val="Arial"/>
        <family val="2"/>
      </rPr>
      <t xml:space="preserve">Actividad 3 En avance 15/12/2019
- </t>
    </r>
    <r>
      <rPr>
        <sz val="10"/>
        <color theme="1"/>
        <rFont val="Arial"/>
        <family val="2"/>
      </rPr>
      <t xml:space="preserve">Acta 001 de 17 de Junio de 2019. Mesa pública de alimentos de alto valor nutricional. Regional Sucre, centro zonal Sincelejo. 
- Listado de asistencia 17 de Junio de 2019. Sucre Sincelejo 
_ Listado de asistencia, Mesa pública 31/05/2019  . Casanare CZ. Yopal 
_Acta  N° 6 del 31 de mayo de 2019. Casanare Cz. Yopal 
</t>
    </r>
    <r>
      <rPr>
        <b/>
        <sz val="10"/>
        <color theme="1"/>
        <rFont val="Arial"/>
        <family val="2"/>
      </rPr>
      <t>Recomendación:</t>
    </r>
    <r>
      <rPr>
        <sz val="10"/>
        <rFont val="Arial"/>
        <family val="2"/>
      </rPr>
      <t xml:space="preserve">
 Para la actividad 2  se recomienda fortalecer el registro del seguimiento en la herramienta dispuesta para tal fin, dado que al hacer la revisión en algunos  casos no se pudo evidenciar gestión sobre las novedades reportortadas por el Interventor </t>
    </r>
    <r>
      <rPr>
        <sz val="10"/>
        <color theme="1"/>
        <rFont val="Arial"/>
        <family val="2"/>
      </rPr>
      <t xml:space="preserve">
Se recomienda fortalece el registro de las evidencias.  
</t>
    </r>
  </si>
  <si>
    <r>
      <t>Actividad 1.  En avance 20/12/2019 
_</t>
    </r>
    <r>
      <rPr>
        <sz val="10"/>
        <color theme="1"/>
        <rFont val="Arial"/>
        <family val="2"/>
      </rPr>
      <t xml:space="preserve">Correo electrónico 18/07/2019, para coordinar las actividades que se realizaran para la actualización de los instrumentos de gestión de activos de información, incluido el índice de información clasificada y reservada, se está a la espera de la respuesta. </t>
    </r>
    <r>
      <rPr>
        <b/>
        <sz val="10"/>
        <color theme="1"/>
        <rFont val="Arial"/>
        <family val="2"/>
      </rPr>
      <t xml:space="preserve">
- </t>
    </r>
    <r>
      <rPr>
        <sz val="10"/>
        <color theme="1"/>
        <rFont val="Arial"/>
        <family val="2"/>
      </rPr>
      <t xml:space="preserve">Acta de reunión 15/08/2019 Definir estrategias de actualización de documentos y el plan de trabajo.  
</t>
    </r>
    <r>
      <rPr>
        <b/>
        <sz val="10"/>
        <rFont val="Arial"/>
        <family val="2"/>
      </rPr>
      <t xml:space="preserve">Actividad 2.  30/06/2019 Vencida 
</t>
    </r>
    <r>
      <rPr>
        <sz val="10"/>
        <rFont val="Arial"/>
        <family val="2"/>
      </rPr>
      <t>Listado de asistencia  de los días 24 y 25 de abril de 2019 Video conferencia Instrumentos de gestión de Información pública n énfasis en el índice de información clasificada y reservada</t>
    </r>
    <r>
      <rPr>
        <b/>
        <sz val="10"/>
        <rFont val="Arial"/>
        <family val="2"/>
      </rPr>
      <t xml:space="preserve">
_</t>
    </r>
    <r>
      <rPr>
        <sz val="10"/>
        <rFont val="Arial"/>
        <family val="2"/>
      </rPr>
      <t>Presentación Instrumentos de Gestión de Información Publica
_Listado de asistencia centro de contacto 17/05/2019 formación en  Instrumentos de gestión de Información Pública 
-Listado de asistencia  19 de junio de 2019,  Formación a agentes del Centro de Contacto de la Sede Nacional y del Centro de Contacto, sobre Instrumentos de gestión de Información Pública. 
- Listado de asistencia 5 de junio de 2019 formación a centro de contacto y SDG en instrumentos de gestión de información pública 
- Presentación Instrumentos de Gestión de Información Publica
_Listado de asistencia de los   días 30 y 31 de Julio de 2019,  videoconferencia a los enlaces de Servicios y Atención a nivel Regional y de Centro Zonal  de  12 Regionales con relación con los instrumentos de gestión de información publica.</t>
    </r>
    <r>
      <rPr>
        <sz val="10"/>
        <color theme="1"/>
        <rFont val="Arial"/>
        <family val="2"/>
      </rPr>
      <t xml:space="preserve">
</t>
    </r>
    <r>
      <rPr>
        <b/>
        <sz val="10"/>
        <color theme="1"/>
        <rFont val="Arial"/>
        <family val="2"/>
      </rPr>
      <t xml:space="preserve">Actividad 3. 20/12/2019 En avance </t>
    </r>
    <r>
      <rPr>
        <sz val="10"/>
        <color theme="1"/>
        <rFont val="Arial"/>
        <family val="2"/>
      </rPr>
      <t xml:space="preserve">
- Correo electrónico Febrero - Seguimiento Acta RC1+ Matriz de Riesgos de Corrupción del 4 de abril de 2019 Reporta una  PQRSD del mes de febrero de 2019, se presentó una (1) denuncia de presunto acto de corrupción, por uso indebido de la información
Informe de PQRSD y solicitud de acceso a la información marzo 2019
En el mes de junio se sube el informe hasta agosto de 2019 
En julio r registra 57 denuncias de presuntos actos de corrupción de las cuales ninguna corresponde a la tipología: Uso indebido de la información clasificada y reservada 
</t>
    </r>
    <r>
      <rPr>
        <b/>
        <sz val="10"/>
        <rFont val="Arial"/>
        <family val="2"/>
      </rPr>
      <t xml:space="preserve">Recomendación </t>
    </r>
    <r>
      <rPr>
        <sz val="10"/>
        <rFont val="Arial"/>
        <family val="2"/>
      </rPr>
      <t xml:space="preserve">
La actividad 2  tenia fecha de culminación 30/06/2019, sin embargo los soportes no dan cuenta de la socialización a nivel nacional por la tanto la actividad se encuentra vencida </t>
    </r>
  </si>
  <si>
    <r>
      <t xml:space="preserve">Frente a la ejecución de las Acciones Asociadas al </t>
    </r>
    <r>
      <rPr>
        <b/>
        <sz val="12"/>
        <rFont val="Calibri"/>
        <family val="2"/>
        <scheme val="minor"/>
      </rPr>
      <t xml:space="preserve">Proceso de Adquisición de Bienes y Servicios </t>
    </r>
    <r>
      <rPr>
        <sz val="12"/>
        <rFont val="Calibri"/>
        <family val="2"/>
        <scheme val="minor"/>
      </rPr>
      <t xml:space="preserve">por parte de la  Dirección de Contratación, se evidencia  que las actividades se encuentran </t>
    </r>
    <r>
      <rPr>
        <b/>
        <sz val="12"/>
        <rFont val="Calibri"/>
        <family val="2"/>
        <scheme val="minor"/>
      </rPr>
      <t>en avance</t>
    </r>
    <r>
      <rPr>
        <sz val="12"/>
        <rFont val="Calibri"/>
        <family val="2"/>
        <scheme val="minor"/>
      </rPr>
      <t xml:space="preserve">. 
la OCI recomienda a la Dirección de Contratación: 
</t>
    </r>
    <r>
      <rPr>
        <b/>
        <sz val="12"/>
        <rFont val="Calibri"/>
        <family val="2"/>
        <scheme val="minor"/>
      </rPr>
      <t xml:space="preserve">1). </t>
    </r>
    <r>
      <rPr>
        <sz val="12"/>
        <rFont val="Calibri"/>
        <family val="2"/>
        <scheme val="minor"/>
      </rPr>
      <t xml:space="preserve"> Se incorporen el total de las listas de asistencia de las presentaciones efectuadas por a Dirección de Contratación en el aplicativo ISOLUCION.
</t>
    </r>
    <r>
      <rPr>
        <b/>
        <sz val="12"/>
        <rFont val="Calibri"/>
        <family val="2"/>
        <scheme val="minor"/>
      </rPr>
      <t xml:space="preserve">2).  </t>
    </r>
    <r>
      <rPr>
        <sz val="12"/>
        <rFont val="Calibri"/>
        <family val="2"/>
        <scheme val="minor"/>
      </rPr>
      <t xml:space="preserve">Juntamente con las memorias de las presentaciones virtuales deben allegarse como evidencia  las listas de asistencia de dichas presentaciones.
</t>
    </r>
    <r>
      <rPr>
        <b/>
        <sz val="12"/>
        <rFont val="Calibri"/>
        <family val="2"/>
        <scheme val="minor"/>
      </rPr>
      <t xml:space="preserve">3). </t>
    </r>
    <r>
      <rPr>
        <sz val="12"/>
        <rFont val="Calibri"/>
        <family val="2"/>
        <scheme val="minor"/>
      </rPr>
      <t xml:space="preserve">Se relacionen dentro de los avances, las actas de Comité de Contratación que  han venido celebrando mes a mes en el presente año. 
</t>
    </r>
    <r>
      <rPr>
        <sz val="12"/>
        <color rgb="FFFF0000"/>
        <rFont val="Calibri"/>
        <family val="2"/>
        <scheme val="minor"/>
      </rPr>
      <t xml:space="preserve">
</t>
    </r>
    <r>
      <rPr>
        <sz val="12"/>
        <color rgb="FFFF0000"/>
        <rFont val="Calibri"/>
        <family val="2"/>
        <scheme val="minor"/>
      </rPr>
      <t xml:space="preserve">
</t>
    </r>
    <r>
      <rPr>
        <sz val="12"/>
        <rFont val="Calibri"/>
        <family val="2"/>
        <scheme val="minor"/>
      </rPr>
      <t xml:space="preserve">
Frente a la ejecución de las Acciones Asociadas al Proceso de Adquisición de Bienes y Servicios por parte de la  Dirección de Primera de Infancia, se evidencia  que las actividades se encuentran en avance.  
 </t>
    </r>
  </si>
  <si>
    <r>
      <t xml:space="preserve">Frente a la ejecución de las Acciones Asociadas al Proceso de Adquisición de Bienes y Servicios por parte de la  Dirección de Contratación, se evidencia  que las actividades se encuentran en </t>
    </r>
    <r>
      <rPr>
        <b/>
        <sz val="12"/>
        <color theme="1"/>
        <rFont val="Calibri"/>
        <family val="2"/>
        <scheme val="minor"/>
      </rPr>
      <t>avance.</t>
    </r>
    <r>
      <rPr>
        <sz val="12"/>
        <color theme="1"/>
        <rFont val="Calibri"/>
        <family val="2"/>
        <scheme val="minor"/>
      </rPr>
      <t xml:space="preserve"> 
la OCI recomienda a la Dirección de Contratación: 
</t>
    </r>
    <r>
      <rPr>
        <b/>
        <sz val="12"/>
        <color theme="1"/>
        <rFont val="Calibri"/>
        <family val="2"/>
        <scheme val="minor"/>
      </rPr>
      <t xml:space="preserve">1). </t>
    </r>
    <r>
      <rPr>
        <sz val="12"/>
        <color theme="1"/>
        <rFont val="Calibri"/>
        <family val="2"/>
        <scheme val="minor"/>
      </rPr>
      <t xml:space="preserve"> Se incorporen el total de las listas de asistencia de las presentaciones efectuadas por a Dirección de Contratación en el aplicativo ISOLUCION.
</t>
    </r>
    <r>
      <rPr>
        <b/>
        <sz val="12"/>
        <color theme="1"/>
        <rFont val="Calibri"/>
        <family val="2"/>
        <scheme val="minor"/>
      </rPr>
      <t>2).</t>
    </r>
    <r>
      <rPr>
        <sz val="12"/>
        <color theme="1"/>
        <rFont val="Calibri"/>
        <family val="2"/>
        <scheme val="minor"/>
      </rPr>
      <t xml:space="preserve">  Juntamente con las memorias de las presentaciones virtuales deben allegarse como evidencia  las listas de asistencia de dichas presentaciones.
</t>
    </r>
    <r>
      <rPr>
        <sz val="12"/>
        <color rgb="FFFF0000"/>
        <rFont val="Calibri"/>
        <family val="2"/>
        <scheme val="minor"/>
      </rPr>
      <t xml:space="preserve">
</t>
    </r>
    <r>
      <rPr>
        <sz val="12"/>
        <color theme="1"/>
        <rFont val="Calibri"/>
        <family val="2"/>
        <scheme val="minor"/>
      </rPr>
      <t xml:space="preserve">Frente a la ejecución de las Acciones Asociadas al Proceso de Adquisición de Bienes y Servicios por parte de la  Dirección de Primera de Infancia, se evidencia  que las actividades se encuentran en avance.  
</t>
    </r>
  </si>
  <si>
    <r>
      <t xml:space="preserve">Frente a la ejecución de las Acciones Asociadas al Proceso de Adquisición de Bienes y Servicios por parte de la  Dirección de Contratación, se evidencia  que las actividades se encuentran en </t>
    </r>
    <r>
      <rPr>
        <b/>
        <sz val="11"/>
        <color theme="1"/>
        <rFont val="Calibri"/>
        <family val="2"/>
        <scheme val="minor"/>
      </rPr>
      <t>avance</t>
    </r>
    <r>
      <rPr>
        <sz val="11"/>
        <color theme="1"/>
        <rFont val="Calibri"/>
        <family val="2"/>
        <scheme val="minor"/>
      </rPr>
      <t xml:space="preserve">.  
</t>
    </r>
    <r>
      <rPr>
        <sz val="11"/>
        <color theme="1"/>
        <rFont val="Calibri"/>
        <family val="2"/>
        <scheme val="minor"/>
      </rPr>
      <t xml:space="preserve">
Frente a la ejecución de las Acciones Asociadas al Proceso de Adquisición de Bienes y Servicios por parte de la  Dirección de Primera de Infancia, se evidencia  que las actividades se encuentran en avance.  
Por lo anterior, RECOMENDAMOS a la Dirección de Primera de Infancia, en procura de buscar la optimización en el cumplimiento de las acciones:
1).  Que el reporte generado mes a mes, establezca el estado del trámite de la liquidación de los contratos, como el área a que pertenecen (Regional o Sede de la Dirección General).</t>
    </r>
  </si>
  <si>
    <t xml:space="preserve">No. </t>
  </si>
  <si>
    <t>NOMBRE DE LA ACTIVIDAD O INSTANCIA DE PARTICIPACIÓN</t>
  </si>
  <si>
    <t>DESCRIPCIÓN DE LA ACTIVIDAD O ESTRATEGIA DE PARTICIPACIÓN</t>
  </si>
  <si>
    <t xml:space="preserve">PROPÓSITO </t>
  </si>
  <si>
    <t xml:space="preserve">NIVEL DE INCIDENCIA DE LA PARTICIPACIÓN </t>
  </si>
  <si>
    <t xml:space="preserve">Momento del ciclo de la gestión: Planeación y Diagnóstico </t>
  </si>
  <si>
    <t>Momento del ciclo de la gestión: Ejecución</t>
  </si>
  <si>
    <t xml:space="preserve">Momento del ciclo de la gestión: Seguimiento y Evaluación </t>
  </si>
  <si>
    <t>POBLACIÓN OBJETIVO</t>
  </si>
  <si>
    <t>ALCANCE</t>
  </si>
  <si>
    <t>PERIODICIDAD</t>
  </si>
  <si>
    <t>DEPENDENCIA RESPONSABLE</t>
  </si>
  <si>
    <t>PROGRAMA</t>
  </si>
  <si>
    <t>META</t>
  </si>
  <si>
    <t>UNIDAD DE MEDIDA</t>
  </si>
  <si>
    <t xml:space="preserve">FECHA FINALIZACIÓN </t>
  </si>
  <si>
    <t>ESPACIO</t>
  </si>
  <si>
    <t>ENERO - MARZO</t>
  </si>
  <si>
    <t xml:space="preserve">OBSERVACIONES MONITOREO DYSA PERIODO ENERO - MARZO </t>
  </si>
  <si>
    <t>CALCULO AVANCE PPC 2019 ENERO - MARZO</t>
  </si>
  <si>
    <t>SEGUIMIENTO AGOSTO OCI</t>
  </si>
  <si>
    <t>EVIDENCIA</t>
  </si>
  <si>
    <t xml:space="preserve">ABRIL </t>
  </si>
  <si>
    <t>OBSERVACIONES MONITOREO DYSA PERIODO ABRIL</t>
  </si>
  <si>
    <t xml:space="preserve">CALCULO AVANCE PPC EN ABRIL  </t>
  </si>
  <si>
    <t>OBSERVACIONES MONITOREO DYSA PERIODO MAYO</t>
  </si>
  <si>
    <t xml:space="preserve">CALCULO AVANCE PPC EN MAYO </t>
  </si>
  <si>
    <t xml:space="preserve">JUNIO </t>
  </si>
  <si>
    <t xml:space="preserve">JULIO </t>
  </si>
  <si>
    <t>AGOSTO</t>
  </si>
  <si>
    <t>Reporte de gestión</t>
  </si>
  <si>
    <t>Reporte de avance en el cumplimiento de la meta</t>
  </si>
  <si>
    <t xml:space="preserve">Reporte de Gestión </t>
  </si>
  <si>
    <r>
      <t>Número</t>
    </r>
    <r>
      <rPr>
        <b/>
        <sz val="14"/>
        <color rgb="FF000000"/>
        <rFont val="Calibri"/>
        <family val="2"/>
        <scheme val="minor"/>
      </rPr>
      <t xml:space="preserve"> de avance en la meta</t>
    </r>
  </si>
  <si>
    <t xml:space="preserve">Descripción </t>
  </si>
  <si>
    <t>Grupos de valor participantes (número de personas participantes)</t>
  </si>
  <si>
    <t>Observaciones, propuestas y recomendaciones de los grupos de valor</t>
  </si>
  <si>
    <t>Compromisos adquiridos de cara a la ciudadanía</t>
  </si>
  <si>
    <t xml:space="preserve">Evidencias </t>
  </si>
  <si>
    <t>Reporte de avance en meta</t>
  </si>
  <si>
    <t xml:space="preserve">¿Las evidencias dan cuenta de lo reportado? </t>
  </si>
  <si>
    <t xml:space="preserve">Observaciones </t>
  </si>
  <si>
    <t>Estado de la meta a 31 de marzo</t>
  </si>
  <si>
    <t>Valor porcentual de la actividad en el PPC  (100/28)</t>
  </si>
  <si>
    <t xml:space="preserve">Valor desagregado de la meta </t>
  </si>
  <si>
    <t>Avance realización de la meta a  31 marzo</t>
  </si>
  <si>
    <t xml:space="preserve">Avance cumplimiento PPC A 31 marzo </t>
  </si>
  <si>
    <t>Grupos de valor participantes  (número de personas participantes)</t>
  </si>
  <si>
    <t xml:space="preserve">Estado de la meta en abril  </t>
  </si>
  <si>
    <t>Avance realización de la meta abril</t>
  </si>
  <si>
    <t xml:space="preserve">Avance cumplimiento PPC abril  </t>
  </si>
  <si>
    <t xml:space="preserve">Estado de la meta en mayo </t>
  </si>
  <si>
    <t>Avance realización de la meta mayo</t>
  </si>
  <si>
    <t xml:space="preserve">Avance cumplimiento PPC mayo </t>
  </si>
  <si>
    <t>Estrategia de Compras Locales</t>
  </si>
  <si>
    <t>La Estrategia de Compras Locales busca apoyar el desarrollo y emprendimiento productivo de las familias y de las comunidades locales. Está dirigida principalmente a los pequeños productores agropecuarios que contribuyen a la seguridad alimentaria nutricional, así como al fortalecimiento de las economías locales de Colombia. Esta iniciativa no deja de lado a las pequeñas industrias de carácter comunitario y familiar, al talento humano en la zona de intervención y a las industrias que apoyan las economías locales, adquiriendo las materias primas producidas por estos pequeños productores.
La actividad consiste en promover un espacio de encuentro entre los operadores ICBF y los productores locales, con el fin de que iniciar, voluntariamente, una relación comercial, en la que se verían beneficiados, tanto los operadores ICBF, por obtener mejores precios de compra y los productores locales, por asegurar la venta de sus productos sin intermediarios.Las relaciones con los productores locales se establecen por parte de los operadores de los diferentes programas del ICBF, gracias a la identificación y convocatoria que realizan los Entes Territoriales, agremiaciones y otras entidades de carácter nacional, para realizar ruedas de negocios en los diferentes departamentos del país.</t>
  </si>
  <si>
    <t xml:space="preserve">Fortalecer las economías locales contribuyendo a la generación de entornos socioeconómicos que permitan mejorar la calidad de vida de los NNA y familias colombianas.  </t>
  </si>
  <si>
    <t>Empoderar</t>
  </si>
  <si>
    <t>Productores locales, operadores y Entidades Territoriales.</t>
  </si>
  <si>
    <t>Anual</t>
  </si>
  <si>
    <t>Estrategia Compras Locales</t>
  </si>
  <si>
    <t>6 Encuentros de compras locales</t>
  </si>
  <si>
    <t>Encuentro relalizado</t>
  </si>
  <si>
    <t>Febrero</t>
  </si>
  <si>
    <t xml:space="preserve">Diciembre 20. </t>
  </si>
  <si>
    <t>Presencial</t>
  </si>
  <si>
    <t>Durante los meses de febrero y marzo, se realizaron las primeras reuniones para la organización de los encuentros de compras locales vigencia 2019, en los departamentos de Cundinamarca (15 y 26 de febrero), Huila (19 de febrero), Cauca (26 de febrero ), Norte de Santander (1 de marzo), Meta (6 de marzo), Bolívar (12 de marzo), Atlántico (13 de marzo), Amazonas (19 de marzo) y Guaviare (21 de marzo). Se contó con la participación de entidades nacionales, departamentales y territoriales, como el ICBF, FAO, UAEOS, INVIMA, SENA, PAE, ADR, ICA, UNODC, Cámara de Comercio, Gobernaciones, Alcaldías, Secretarías de Desarrollo y Secretarías de Educación de cada uno de los departamentos y municipios participantes.</t>
  </si>
  <si>
    <t>Actas de reunión, listados de asistencia y boletines.</t>
  </si>
  <si>
    <t xml:space="preserve">SI </t>
  </si>
  <si>
    <t>NO</t>
  </si>
  <si>
    <t>En avance</t>
  </si>
  <si>
    <t>Acta de Reunión del 15/02/2019 Departamento de Cundinamarca
Boletín "SOCIALIZACIÓN DEL PRIMER ENCUENTRO DE LA ESTRATEGIA NACIONAL DE COMPRAS PÚBLICAS LOCALES EN EL DEPARTAMENTO DE CUNDINAMARCA, ENTRE LA OFERTA Y LA DEMANDA INSTITUCIONAL - 2019"
Acta de Reunión del 19/02/2019 Departamento de Huila
Boletín "SOCIALIZACIÓN DEL PRIMER ENCUENTRO DE LA ESTRATEGIA NACIONAL DE COMPRAS PÚBLICAS LOCALES DEPARTAMENTO DEL HUILA, ENTRE LA OFERTA Y LA DEMANDA INSTITUCIONAL - 2019"
Boletín "SOCIALIZACIÓN Y PREPARACIÓN DE PRODUCTORES (OFERTA) Y OPERADORES (DEMANDA) PARA EL PRIMER ENCUENTRO DE LA ESTRATEGIA NACIONAL DE COMPRAS PÚBLICAS LOCALES DEPARTAMENTO DEL HUILA, 2019"
Acta de Reunión del 26/02/2019 Departamento de Cundinamarca
Boletín "SOCIALIZACIÓN Y PREPARACIÓN DE PRODUCTORES (OFERTA) Y OPERADORES (DEMANDA) PARA EL PRIMER ENCUENTRO DE LA ESTRATEGIA NACIONAL DE COMPRAS PÚBLICAS LOCALES DEPARTAMENTO DE CUNDINAMARCA, 2019"
Acta de Reunión del 26/02/2019 Departamento de Cauca
Boletín "SOCIALIZACIÓN DEL PRIMER ENCUENTRO DE LA ESTRATEGIA NACIONAL DE COMPRAS PÚBLICAS LOCALES DEPARTAMENTO DE CAUCA, ENTRE LA OFERTA Y LA DEMANDA INSTITUCIONAL - 2019"
Acta de Reunión del 01/03/2019 Departamento de Norte de Santander
Boletín "SOCIALIZACIÓN DEL PRIMER ENCUENTRO DE LA ESTRATEGIA NACIONAL DE COMPRAS PÚBLICAS LOCALES DEPARTAMENTO DE NORTE DE SANTANDER, ENTRE LA OFERTA Y LA DEMANDA INSTITUCIONAL - 2019"
Acta de Reunión del 06/03/2019 Departamento de Meta
Boletín "SOCIALIZACIÓN DEL PRIMER ENCUENTRO ENTRE LA OFERTA Y LA DEMANDA INSTITUCIONAL DE LA ESTRATEGIA NACIONAL DE COMPRAS PÚBLICAS LOCALES DEPARTAMENTO DEL META - 2019"
Acta de Reunión del 12/03/2019 Departamento de Bolivar
Boletín "SOCIALIZACIÓN DEL PRIMER ENCUENTRO ENTRE LA OFERTA Y LA DEMANDA INSTITUCIONAL DE LA ESTRATEGIA NACIONAL DE COMPRAS PÚBLICAS LOCALES DEPARTAMENTO DE BOLIVAR - 2019"
Acta de Reunión del 13/03/2019 Departamento de Atlántico
Boletín "SOCIALIZACIÓN DEL PRIMER ENCUENTRO DE LA ESTRATEGIA NACIONAL DE COMPRAS PÚBLICAS LOCALES DEPARTAMENTO DEL ATLÁNTICO, ENTRE LA OFERTA Y LA DEMANDA INSTITUCIONAL - 2019"
Acta de Reunión del 19/03/2019 Departamento de Amazonas
Acta de Reunión del 21/03/2019 Departamento de Guaviare
Boletín "SOCIALIZACIÓN Y PREPARACIÓN DE PRODUCTORES (OFERTA) Y OPERADORES (DEMANDA) PARA EL PRIMER ENCUENTRO DE LA ESTRATEGIA NACIONAL DE COMPRAS PÚBLICAS LOCALES DEPARTAMENTO DE CUNDINAMARCA, 2019"</t>
  </si>
  <si>
    <t>Durante el mes de abril se realizaron reuniones de socialización y preparación de organizaciones y productores (oferta) y operadores (demanda), para la realización de los encuentros de compras públicas locales. Las reuniones se realizaron en las ciudades de Neiva (4 de abril) y Fusagasugá (11 de abril).</t>
  </si>
  <si>
    <t>NA</t>
  </si>
  <si>
    <t>SI</t>
  </si>
  <si>
    <t xml:space="preserve">En avance </t>
  </si>
  <si>
    <t xml:space="preserve">Se evidencian actas de reunión cuyo objetivo es la "Socialización de la estrategia de compras locales a la oferta (productores) y la demanda (operadores)", los listados de asistencia de las mencionadas reuniones y el pertinente boletín. </t>
  </si>
  <si>
    <t>Acta de Reunión del 11/04/2019 Departamento de Cundinamarca
Boletín "SOCIALIZACIÓN Y PREPARACIÓN DE PRODUCTORES (OFERTA) Y OPERADORES (DEMANDA) PARA EL PRIMER ENCUENTRO DE LA ESTRATEGIA NACIONAL DE COMPRAS PÚBLICAS LOCALES DEPARTAMENTO DE CUNDINAMARCA, 2019"
Listado de Asistencia
Acta de Reunión del 22/04/2019 Departamento de Huila
Boletín "SOCIALIZACIÓN Y PREPARACIÓN DE PRODUCTORES (OFERTA) Y OPERADORES (DEMANDA) PARA EL PRIMER ENCUENTRO DE LA ESTRATEGIA NACIONAL DE COMPRAS PÚBLICAS LOCALES DEPARTAMENTO DEL HUILA, 2019"
Listado de Asistencia</t>
  </si>
  <si>
    <t>El 5 de abril se realizó el encuentro de compras locales en la Cámara de Comercio de Bucaramanga - Santander.
El 3 de mayo se realizó el encuentro de compras locales en la Cámara de Comercio de Fusagasugá - C/marca.
El 10 de mayo se realizó el encuentro de compras locales en la Cámara de Comercio de Neiva - Huila.
El 16 de mayo se realizó el encuentro de compras locales en la Cámara de Comercio de Popayán - Cauca.
El 23 de mayo se realizó el encuentro de compras locales en el Cantón Militar San Jorge de la ciudad de Cúcuta - Norte de Santander.
El 31 de mayo se realizó el encuentro de compras locales en las instalaciones del Parque Las Malocas de Villavicencio - Meta.</t>
  </si>
  <si>
    <t xml:space="preserve">Mujeres: 566
Hombres: 396
Organizaciones y Asociaciones Productoras: 463
Operadores de Programas Institucionales: 382
Entidades del Nivel Nacional y Territorial: 117
</t>
  </si>
  <si>
    <t>Las Entidades del Nivel Nacional recomiendan fortalecer la invitación y garantizar la asistencia de los operadores de programas institucionales y productores locales de los departamentos donde se realicen los encuentros de compras públicas locales.</t>
  </si>
  <si>
    <t>Ninguno</t>
  </si>
  <si>
    <t>Ficha Técnica del Evento
Informes de Comisión
Listados de Asistencia
Acuerdos Protocolarios
Registro Fotográfico</t>
  </si>
  <si>
    <t xml:space="preserve">Se evidenció la suscripción de los "Acuerdos Protocolarios" de los proveedores que quieren participar en la Estrategia de Compras Locales, listados de asistencia, registro fotográfico y ficha técnica del encuentro en los Departamentos de Santander, Cundinamarca, Huila, Cauca, Norte de Santander, Meta. </t>
  </si>
  <si>
    <t>Departamento de Santander: 56 "Acuerdos Protocolarios", 2 Registros de Asistencia con un total de 18 folios (Compradores - 10 Folios, Vendedores - 6 Folios, Expositores - 2 Folios)
Departamento de Cundinamarca: Registro fotográfico con 25 soportes, 17 "Acuerdos Protocolarios", FICHA TÉCNICA Rueda de Negocios de Compras Públicas Locales en Fusagasugá - Cundinamarca, Registros de Asistencia con un total de 13 folios (participantes 2, operadores 3 y 8 productores).
Departamento de Huila: Registro fotográfico con 29 soportes, 20 "Acuerdos Protocolarios", FICHA TÉCNICA Encuentro de Compras Públicas Locales en Neiva, Huila, Registros de Asistencia con un total de 24 folios (Participantes 5 folios, Operadores 8 folios, Productores 11 folios).
Departamento de Cauca: Registro fotográfico con 30 soportes, 28 "Acuerdos Protocolarios",FICHA TÉCNICA Encuentro de Compras Públicas Locales en Popayán- Cauca, Registros de Asistencia con un total de 23 folios (operadores 6 folios, Productores 17 folios).
Departamento de Norte de Santander: Registro fotográfico con 49 soportes, 36 "Acuerdos Protocolarios",FICHA TÉCNICA Encuentro de Compras Públicas Locales en Cúcuta – Norte de Santander, Registros de Asistencia con un total de 25  folios (invitados 7 folios, operadores 11 folios, Productores 7 folios).
Departamento de Meta: Registro fotográfico con 16 soportes, 28 "Acuerdos Protocolarios",FICHA TÉCNICA Encuentro de Compras Públicas Locales en Villavicencia - Meta, Registros de Asistencia con un total de 14  folios (operadores 5 folios, Productores 9 folios).</t>
  </si>
  <si>
    <t>Durante el mes de junio se realizó la socialización  de la estrategia de compras locales y la preparación de la oferta (productores) y la demanda (operadores) en los territorios, para participar en los encuentros de compras locales. Estas reuniones se realizaron en las regionales Bolívar (junio 4), Atlántico (junio 6) y Amazonas (junio 20).</t>
  </si>
  <si>
    <t>Boletín Fase III
Actas de reunión
Listados de Asistencia</t>
  </si>
  <si>
    <t>Listado de Asistencia del 20/06/2019 Departamento Amazonas
Boletín "SOCIALIZACIÓN Y PREPARACIÓN DE PRODUCTORES (OFERTA) Y OPERADORES (DEMANDA) PARA EL PRIMER ENCUENTRO DE LA ESTRATEGIA NACIONAL DE COMPRAS PÚBLICAS LOCALES DEPARTAMENTO AMAZONAS, 2019"
Acta de Reunión del 06/06/2019 Departamento Atlántico
Boletín "SOCIALIZACIÓN Y PREPARACIÓN DE PRODUCTORES (OFERTA) Y OPERADORES (DEMANDA) PARA EL PRIMER ENCUENTRO DE LA ESTRATEGIA NACIONAL DE COMPRAS PÚBLICAS LOCALES DEPARTAMENTO DEL ATLÁNTICO, 2019"
Listado de Asistencia
Acta de Reunión del 4/06/2019 Departamento Bolívar
Boletín "SOCIALIZACIÓN Y PREPARACIÓN DE PRODUCTORES (OFERTA) Y OPERADORES (DEMANDA) PARA EL PRIMER ENCUENTRO DE LA ESTRATEGIA NACIONAL DE COMPRAS PÚBLICAS LOCALES DEPARTAMENTO DEL BOLIVAR, 2019"
Listado de Asistencia</t>
  </si>
  <si>
    <t>El 25 de julio se realizó el encuentro de compras locales en las intalaciones de la Regional Guaviare ICBF, en el municipio de San José del Guaviare.
El 30 de julio se realizó el encuentro de compras locales en el salón La Paz de la Gobernación de Bolívar, en el municipio de Turbaco.</t>
  </si>
  <si>
    <t>1. Mujeres (97)
2. Hombres (61)
3. Organizaciones y Asociaciones Productoras (38)
4. Operadores de Programas Institucionales (67)
5. Entidades del Nivel Nacional (ICBF, ADR, Min Agricultura, Min. Educación, Cámara de Comercio, UAOS, INVIMA, FAO, UNODC, Ejército Nacional.
Entidades Territoriales (Gobernaciones, Alcaldías, Secretarías de Agricultura y Educación) 
(53)</t>
  </si>
  <si>
    <t>Las organizaciones y asociaciones productoras solicitan se sigan realizando estos encuentros de compras locales, en los diferentes departamentos del país.</t>
  </si>
  <si>
    <t>Ninguna</t>
  </si>
  <si>
    <t>Ficha Técnica del Evento
Informes de Comisión
Listados de Asistencia
Acuerdos Protocolarios
Registro Fotográfico</t>
  </si>
  <si>
    <t xml:space="preserve">Se evidenció la suscripción de los "Acuerdos Protocolarios" de los proveedores que quieren participar en la Estrategia de Compras Locales, listados de asistencia, registro fotográfico, ficha técnica, Socialización de la estrategia de compras locales a la oferta (productores) y la demanda (operadores de los programas de Alimentación Escolar e ICBF) y boletín del encuentro en los Departamentos de Bolívar y Guaviare. </t>
  </si>
  <si>
    <t>Departamento de Bolívar: 38 Registro fotográfico, 16 "Acuerdos Protocolarios", FICHA TÉCNICA Encuentro de Compras Públicas Locales en Cartagena – Bolívar, Registros de Asistencia con un total de 24 folios (Participantes 5, Operadores 9, Productores 10)
Departamento de Guaviare: Acta del 29/05/2019, Boletín "SOCIALIZACIÓN Y PREPARACIÓN LOGISTICA PARA EL PRIMER ENCUENTRO DE LA ESTRATEGIA NACIONAL DE COMPRAS PÚBLICAS LOCALES DEPARTAMENTO DEL GUAVIARE, 2019 ENTRE LOS PRODUCTORES LOCALES (OFERTA) Y OPERADORES (DEMANDA)", Listado de Asistencia del 29/05/2019 y 09/07/2019, 8 Registro Fotográfico, 17 "Acuerdos Protocolarios", FICHA TÉCNICA Encuentro de Compras Públicas Locales en San Jose de Guaviare – Guaviare, 9 Listados de Asistencia</t>
  </si>
  <si>
    <t>El 16 de agosto de 2019 se realizó la socialización de la FASE III de preparación de la oferta (productores) y la demanda (operadores), para el encuentro de compras locales en el Departamento de San Andrés y Providencia</t>
  </si>
  <si>
    <t>El 14 de agosto se realizó el encuentro de compras locales en las intalaciones de la Cámara de Comercio de Barranquilla - Atlántico .
El 30 de agosto se realizó el encuentro de compras locales en las instalaciones del SENA - Sede Los Lagos, en el municipio de Leticia - Amazonas.</t>
  </si>
  <si>
    <t>Mujeres: 109
Hombres: 99
Organizaciones y Asociaciones Productoras: 93
Operadores de Programas Institucionales: 43
Entidades del Nivel Nacional (ICBF, ADR, Min Agricultura, Min. Educación, Cámara de Comercio, UAOS, INVIMA, FAO, UNODC, Ejército Nacional; y 
Entidades Territoriales (Gobernaciones, Alcaldías, Secretarías de Agricultura y Educación): 72</t>
  </si>
  <si>
    <t>Los productores del departamento del Amazonas solicitan continuar con la realización de estos eventos periódicamente.</t>
  </si>
  <si>
    <t>Ficha Técnica del Evento
Informes de Comisión
Actas de Reunión
Listados de Asistencia
Acuerdos Protocolarios
Registro Fotográfico</t>
  </si>
  <si>
    <t>Se evidenció la suscripción de los "Acuerdos Protocolarios" de los proveedores que quieren participar en la Estrategia de Compras Locales, listados de asistencia, registro fotográfico, ficha técnica de los deapartamentos Amazonas, Atlántico y San Andrés y Providencia.</t>
  </si>
  <si>
    <t>Departamento de Amazonas: 34 Registro fotográfico, 24 "Acuerdos Protocolarios", FICHA TÉCNICA
Encuentro de Compras Públicas Locales en LETICIA – AMAZONAS, Registros de Asistencia con un total de 9 folios (Invitados 4, Operadores 2, Productores 3).
Departamento de Atlántico: 37 Registro fotográfico, FICHA TÉCNICA Encuentro de Compras Públicas Locales en BARRANQUILLA – ATLANTICO", Listado de Asistencia del 29/05/2019 y 09/07/2019, 8 Registro Fotográfico, 40 "Acuerdos Protocolarios", 17 Listados de Asistencia.
Departamento de San Andrés y Providencia: Acta de reunión de 16/08/2019, SOCIALIZACIÓN Y PREPARACIÓN DEL PRIMER ENCUENTRO DE LA ESTRATEGIA NACIONAL DE COMPRAS PÚBLICAS LOCALES ARCHIPIÉLAGO DE SAN ANDRÉS, PROVIDENCIA Y SANTA CATALINA, ENTRE LA OFERTA Y LA DEMANDA INSTITUCIONAL - 2019, Listado de Asistencia del 29/16/08/2019.</t>
  </si>
  <si>
    <t>Divulgación de atributos de calidad de la oferta de atención - Vigencia 2019, con familias y comunidades.</t>
  </si>
  <si>
    <t>Divulgación de los atributos de calidad de la oferta de atención del proyecto de inversión de la DFC - Vigencia 2019, con las familias y comunidades vinculadas en las modalidades.</t>
  </si>
  <si>
    <t>Informar a la ciudadanía sobre sus derechos y las condiciones de calidad,  previstas en el marco de la  prestación de los servicios de las modalidades desarrolladas por la Dirección de Familias y Comunidades.</t>
  </si>
  <si>
    <t>Informar</t>
  </si>
  <si>
    <t>Familias y Comunidades vinculadas en las modalidades
Regionales del ICBF
Operadores
Aliados estratégicos</t>
  </si>
  <si>
    <t xml:space="preserve">Dirección de Familias y Comunidades.  </t>
  </si>
  <si>
    <t xml:space="preserve">Subproyecto Acompañamiento Familiar y Comunitario /
Subproyecto Comunidades Étnicas </t>
  </si>
  <si>
    <t>Treinta (30) Encuentros o Reuniones</t>
  </si>
  <si>
    <t>Encuentro / Reunión realizada</t>
  </si>
  <si>
    <t>Mayo</t>
  </si>
  <si>
    <t>Noviembre</t>
  </si>
  <si>
    <t>Presencial y/o Virtual</t>
  </si>
  <si>
    <t>Establecimiento de acuerdos para que se realicen las acciones de divulgación de los atributos de calidad de la oferta con las familias y comunidades vinculadas en las modalidades Familias con Bienestar para la Paz, UNAFA y TEB, durante la Vigencia 2019.</t>
  </si>
  <si>
    <t>Familias y Comunidades vinculadas en las modalidades. Grupos de interés (Regionales, operadores y aliados estratégicos).</t>
  </si>
  <si>
    <t>Acta de reunión Marzo 21 de 2019 con profesionales de la SOP de la DFC (Sede Nacional).</t>
  </si>
  <si>
    <t xml:space="preserve">Se evidencia acta de reunión del 21/03/2019 cuyo objetivo fue: Precisar aspectos para el reporte de avance frente al compromiso adquirido por la Subdirección de Operación para la Atención a las Familias y Comunidades - SOP en el marco del componente de participación del PAAC de la Entidad 2019. </t>
  </si>
  <si>
    <t xml:space="preserve">Acta de reunión del 21/03/2019 - Proceso Promoción y Prevención - Relación con el Ciudadano. </t>
  </si>
  <si>
    <t>En el marco de la inducción para la implementación de la modalidad Familias con Bienestar para la Paz, dirigida a enlaces regionales DFC y equipos asesores de los operadores contratados; con participación de 11 Regionales (Boyacá, Cundinamarca, Norte de Santander, Amazonas, Arauca, Casanare, Meta, Guaviare,  Tolima, Huila, Caquetá, Putumayo, Nariño, Cauca) se brindaron orientaciones para la efectiva ejecución de las acciones dirigidas a las familias para la divulgación de los atributos de calidad de los servicios 2019, así como para el adecuado reporte de evidencias (informes regionales).</t>
  </si>
  <si>
    <t>Archivos del mensaje de correo electrónico citando al evento (incluye agenda - Abril  25 de 2019) y del listado de asistencia (martes, 30 de abril de 2019).</t>
  </si>
  <si>
    <t xml:space="preserve">Se evidencia correo electrónico del 25/04/2019 con asunto: Consulta previa jornada de Inducción 30 de abril de 2019, donde se relaciona la Agenda y se constata que dentro del orden del día esta la Divulgación de Atributos de Calidad. 
Asi mismo, 4 Listados de Asistencia del 30 de abril de 2019 y los formatos de evaluación del eficacia del evento. </t>
  </si>
  <si>
    <t xml:space="preserve">Correo electrónico del 25/04/2019 con asunto: Consulta previa jornada de Inducción 30 de abril de 2019.
Listados de Asistencia del 30 de abril de 2019 - Actividad: Inducción Familias con Bienestar. (4 Folios)
Formato Evaluación de Eficacia - Proceso Gestión del Talento Humano. </t>
  </si>
  <si>
    <t>En el marco de dos talleres macrorregionales ejecutados el 3 de mayo en las ciudades de Medellín y Cartagena como inducción para la implementación de la modalidad Familias con Bienestar para la Paz, dirigida a enlaces regionales DFC y equipos asesores de los operadores contratados de 15 Regionales (Antioquia, Caldas, Risaralda, Quindío, Santander, San Andrés, Chocó y Valle del Cauca; y Atlántico, Bolívar, Cesar, Córdoba, La Guajira, Magdalena y Sucre) se brindaron orientaciones para la efectiva ejecución de las acciones dirigidas a las familias para la divulgación de los atributos de calidad de los servicios 2019, así como para el adecuado reporte de evidencias (informes regionales). Se prevé que los primeros encuentros grupales, en los cuales se desarrollarán las acciones de divulgación, se empezarán a realizar desde el mes de julio.
En el marco de la modalidad TEB, los operadores se encuentran en el proceso de socialización de la modalidad TEB, los informes regionales de las acciones de divulgación fueron solicitados a las 32 Regionales donde se ejecuta, con el fin de poder reportar avances en el mes de junio de 2019.</t>
  </si>
  <si>
    <t>Archivos con listado de asistencia a los dos eventos macrorregionales de la modalidad FBP (Mayo 3 de 2019).</t>
  </si>
  <si>
    <t>Se evidenciaron realización de dos talleres macrorregionales ejecutados el 3 de mayo en las ciudades de Medellín y Cartagena en el marco de la inducción para la implementación de la modalidad Familias con Bienestar para la Paz.</t>
  </si>
  <si>
    <t>A través de la modalidad TEB, se reciben y revisan informes de ejecución de 7 Regionales (Caldas, Chocó, Vichada, Vaupés, Putumayo, Nariño y Cauca). Hubo necesidad de ajustes. Se procederá al reporte una vez se reciban corregidos.
En la modalidad FBP hasta el mes de julio inicia la fase de atención familiar, donde se tiene previsto realizar las actividades de divulgación.
En UNAFA, aún no hay reporte de avance.</t>
  </si>
  <si>
    <t>No hay reporte de Avance</t>
  </si>
  <si>
    <t>No Aplica</t>
  </si>
  <si>
    <t xml:space="preserve">Se reciben los informes de 3 de las Regionales asignadas a la Modalidad FBP (Huila, Tolima y Santander). Las demás regionales asignadas a esta misma modalidad, se encuentran ejecutando las acciones y elaborando los informes respectivos.
Se continúa en espera de los informes corregidos de las Regionales Caldas, Chocó, Vichada, Vaupés, Putumayo, Nariño y Cauca donde la actividad de divulgación se ejecutóa través de la modalidad TEB.
En UNAFA, aún no hay reporte de avance.
</t>
  </si>
  <si>
    <t>Realización de diferentes tipos de actividades de encuentro, reunión o espacios de diálogo presencial para la divulgación de atributos de calidad de la modalidad Familias con Bienestar para la Paz - Vigencia 2019, con familias y comunidades.</t>
  </si>
  <si>
    <t xml:space="preserve">•	Número de personas integrantes de familias: 4.712 
•	Número de colaboradores de las Regionales o Centros Zonales ICBF: 9
•	Número del personal perteneciente a los operadores contratados: 216
•	Número de delegados de entidades territoriales u otros agentes del SNBF: 28
•	NUMERO TOTAL DE PARTICIPANTES: 4.965
</t>
  </si>
  <si>
    <t>Se presentan en los informes Regionales que constituyen la evidencia.</t>
  </si>
  <si>
    <t>Para cada caso, se presentan en los Informes Regionales que constituyen la evidencia.</t>
  </si>
  <si>
    <t>Informes de las Regionales Huila, Tolima y Santander.</t>
  </si>
  <si>
    <t xml:space="preserve">Se evidenciaron socializacion de los atributos de calidad con Familias Usuarias de la Modalidad Familia con Bienestar para la Paz, en los Departamentos de Huila, Santander y Tolima. </t>
  </si>
  <si>
    <t xml:space="preserve">Se evidenciaron Informes de las Regionales Huila, Santander y Tolima:
1. INFORME ESTÁNDARES DE CALIDAD
MODALIDAD FAMILIAS CON BIENESTAR PARA LA PAZ DIRECCIÓN DE FAMILIAS Y COMUNIDADES REGIONAL SANTANDER del 22/07/2019.
2. INFORME DE DIVULGACIÓN ESTÁNDARES DE CALIDAD FAMILIAS CON BIENESTAR PARA LA PAZ del mes de junio.
3.  Informe Regional Tolima FBP: archivo Excel del mes de julio.
4. Correo electrónico del 15/07/20149, asunto: Informe Estándares de Calidad Regional Huila.
5. Correo electrónico del 22/07/2019, asunto: Estándares de Calidad.
6. Correo electrónico del 15/07/2019, asunto: Estándares de Calidad - Plan anticorrupción. </t>
  </si>
  <si>
    <t>Realización de diferentes tipos de actividades de encuentro presencial para la divulgación de atributos de calidad de las modalidades Territorios Étnicos con Bienestar  (6: Cauca, Chocó, Córdoba, Nariño, Norte de Santander y Vichada) y  Familias con Bienestar para la Paz (Quindío y Sucre) - Vigencia 2019, con familias y comunidades.</t>
  </si>
  <si>
    <t xml:space="preserve">•	Número de personas integrantes de familias: 7379
•	Número de colaboradores de las Regionales o Centros Zonales ICBF: 18
•	Número del personal perteneciente a los operadores contratados: 284
•	Número de delegados de entidades territoriales u otros agentes del SNBF: 91
•	NUMERO TOTAL DE PARTICIPANTES: 7772
</t>
  </si>
  <si>
    <t>Informes de las Regionales Cauca, Chocó, Córdoba, Nariño, Norte de Santander, Quindío y Sucre.</t>
  </si>
  <si>
    <t>Se evidencia correo electrónico del 02/09/2019 Asunto: INFORMES ATRIBUTOS DE CALIDAD, el cual contiene adjunto word "INFORME ATRIBUTOS DE CALIDAD CORREGIDO"  y 8 archivos PDF de Informe de Gestión.</t>
  </si>
  <si>
    <t xml:space="preserve">1. PDF de fecha 27/06/2019 asunto: "Remisión Informe de Gestión Regional Cauca", suscrito por el Director Regional Cauca.
2. PDF "Informe consolidado socialización de propuesta modalidad Territorios Étnicos con Bienestar" del 25/06/2019, suscrito por el Enlace Regional Familias y Comunidades de la Regional Chocó.
3. PDF "Informe de socialización de los proyectos Territorios Étnicos con Bienestar" de la Regional Córdoba, suscrito por el Enlace Regional de Familias y Comunidades.
4. PDF "Informe consolidadp socialización modalidad Territorios Étnicos Con Bienestar" - Regional Nariño del 28/06/2019, suscrito pr el Referente de Familias y Comunidades.
5. PDF "Informe consolidado de gestión Contrato 187 frente al Estatuto Anticorrupción" del 25/06/2019, suscrito por Contratista de Apoyo del Grupo de Asistencia Técnica de la Regional Norte de Santander.
6. PDF" Informe socialización estándares de calidad Familias Con Bienestar para la Paz - 2019", suscrito por el Enlace de Familias y Comunidades, la Asesora Psicosocial y la Asesora Pedagógica.
7. PDF "Presentación Atributos de la Calidad de 2019" sin suscribir, de la Regional Sucre.
8. PDF "nforme de gestión con base a la información contenida en el formato Acta de Socialización entregada por el operador Modalidad T.E.B municipio de Puerto Carreño -La Primavera" de 27/06/2019, suscrito por el Enlace de Familia y Comunidades.
</t>
  </si>
  <si>
    <t>Orientaciones para la promoción de la participación ciudadana de las familias en la gestión de políticas y servicios.</t>
  </si>
  <si>
    <t>Elaboración de documento con orientaciones para la promoción de la participación ciudadana de las familias en la gestión de políticas y servicios.</t>
  </si>
  <si>
    <t xml:space="preserve">Construcción y establecimiento de referentes técnicos, que sean apropiados por los Agentes Institucionales del SNBF, para fortalecer a las familias como agentes de transformación social, a través de la participación ciudadana. </t>
  </si>
  <si>
    <t xml:space="preserve">Agentes institucionales del SNBF. </t>
  </si>
  <si>
    <t>Políticas y Estrategias para las Familias y Comunidades</t>
  </si>
  <si>
    <t>Un (1) documento</t>
  </si>
  <si>
    <t xml:space="preserve">Documento elaborado. </t>
  </si>
  <si>
    <t>Abril</t>
  </si>
  <si>
    <t>Establecimiento de acuerdos para el reporte de avances frente al compromiso adquirido por la Subdirección de Gestión Técnica para la atención a las Familias y Comunidades – SGT en el marco del Componente de Participación del Plan Anticorrupción de la entidad.</t>
  </si>
  <si>
    <t>Grupos de interés (Agentes institucionales del SNBF).</t>
  </si>
  <si>
    <t>Acta de reunión Marzo 21 2019 con profesionales de la SGT de la DFC (Sede Nacional).</t>
  </si>
  <si>
    <t xml:space="preserve">Se evidencia acta de reunión del 21/03/2019 cuyo objetivo fue: Precisar aspectos para el reporte de avance frente al compromiso adquirido por la Subdirección de Gestión Técnica para la atención de las Familias y Comunidades - SGT en el marco del componente de participación del PAAC de la Entidad 2019. </t>
  </si>
  <si>
    <t>No se realizan avances específicos en el periodo reportado.</t>
  </si>
  <si>
    <t>Revisión de fuentes para recolectar elementos para la elaboración del documento de orientaciones para la promoción de la participación ciudadana de las familias.</t>
  </si>
  <si>
    <t xml:space="preserve">No hay soportes que evidencien lo informado en el Reporte de Gestión. </t>
  </si>
  <si>
    <t>Se continúa en revisión de fuentes para recolectar insumos y se incia la elaboración del documento de orientaciones para la promoción de la participación ciudadana de las familias.</t>
  </si>
  <si>
    <t>Continúa  revisión de fuentes para recolectar insumos. Se cuenta con documento de avance en la construcción de orientaciones para la promoción de la participación ciudadana de las familias.</t>
  </si>
  <si>
    <t>En correo enviado el 12/09/2019 Asunto "PRELIMINAR- INFORME SEGUIMEINTO PLAN ANTICORRUPCION -AGOSTO 30 DE 2019" en el cual informan sobre la "evidencia del avance de gestión reportado en la celda CM", así mismo, adjuntan PDF "ANEXO I: ORIENTACIONES PARA LA PROMOCIÓN DE LA PARTICIPACIÓN CIUDADANA DE LAS FAMILIAS EN LA GESTIÓN DE POLÍTICAS Y SERVICIOS." en dos (2) folios.</t>
  </si>
  <si>
    <t>1 correo enviado el 12/09/2019 con adjunto PDF.</t>
  </si>
  <si>
    <t>Heramientas de TI para la participación ciudadana</t>
  </si>
  <si>
    <t>Apoyar la realización y divulgación de las actividades de Participación Ciudadana soportadas en herramientas TI</t>
  </si>
  <si>
    <t xml:space="preserve">Promover la participación de la ciudadanía y grupos de interés del ICBF,  por medio del uso y la apropiación de  las herramientas TI que provee el Instituto </t>
  </si>
  <si>
    <t>Colaborar</t>
  </si>
  <si>
    <t>Dependencias del nivel central del ICBF.</t>
  </si>
  <si>
    <t xml:space="preserve">Direccción de Información y Tecnología </t>
  </si>
  <si>
    <t>Dos (2) Soluciones TI</t>
  </si>
  <si>
    <t>Solución TI desarrollada</t>
  </si>
  <si>
    <t>Marzo</t>
  </si>
  <si>
    <t xml:space="preserve">Virtual (Escenarios digitales) </t>
  </si>
  <si>
    <t>Presentación del espacio digital "participaICBF" en la herramienta Yammer a los enlaces de Participación</t>
  </si>
  <si>
    <t>Se crea el espacio "participaICBF" en la red institucional Yammer con el fin de contar con tematicas de interes para la participación entre colaboradores ICBF y terceros en una herramienta privada y controlada con la seguridad de la infomación del Instituto.</t>
  </si>
  <si>
    <t>enlaces mesa de participación ciudadana
9</t>
  </si>
  <si>
    <t>determinar los temas de interés para interacción con la ciudadanía</t>
  </si>
  <si>
    <t>d.Herramienta_participaICBF_2019</t>
  </si>
  <si>
    <t xml:space="preserve">Se evidención Presentación "Herramientas Tecnológicas para la Participación y Colaboración ICBF" del 28 de marzo de 2019, en la cual se da a conocer la herramienta Yammer y el contenido "Participa ICBF" de la cual se observó la ruta https://www.yammer.com/participaicbf/#/groups/suggested
</t>
  </si>
  <si>
    <t xml:space="preserve">Presentación Power Point "Herramientas Tecnológicas para la Participación y Colaboración ICBF" del 28 de marzo de 2019, en la cual se da a conocer la herramienta Yammer y el contenido "Participa ICBF" de la cual se observó la ruta https://www.yammer.com/participaicbf/#/groups/suggested
</t>
  </si>
  <si>
    <t>Se provee herramienta en  microsoft forms para realizar encuesta: "Consulta virtual a las niñas, los niños y adolescentes del departamento de Risaralda" llego participación de: 448
https://forms.office.com/Pages/DesignPage.aspx#Analysis=true&amp;FormId=86WSPXq8eUqMXl5IP3eJv6xCgZ07WItIk3hJwCrsYRFUNk8wWEVXNkdaWkZJNkNMUE1HSFpQWEFHSi4u&amp;Token=aa466082105c4926805dd9b30658a39c
Se realizó acompañamiento para visualización de resultados en excel</t>
  </si>
  <si>
    <t xml:space="preserve"> Dirección de Niñez y Adolescencia,  
(con la participación de 448 NNA del departamento de Risaralda)</t>
  </si>
  <si>
    <t>a. Consulta virtual a las niñas_ los niños y adolescentes del departamento _de Risaralda(1-267)_xlsx.msg
b.Consulta virtual a las niñas, los niños y adolescentes del departamento _de Risaralda(1-448).xlsx</t>
  </si>
  <si>
    <t>Se evidencia la realización de la encuesta y la tabulación de los datos en la herramienta forms.office.com</t>
  </si>
  <si>
    <t>Base de Datos con 448 registros de NNA participantes en la encuesta
Análisis de los resultados en la https://forms.office.com/Pages/DesignPage.aspx#Analysis=true&amp;FormId=86WSPXq8eUqMXl5IP3eJv6xCgZ07WItIk3hJwCrsYRFUNk8wWEVXNkdaWkZJNkNMUE1HSFpQWEFHSi4u&amp;Token=aa466082105c4926805dd9b30658a39c</t>
  </si>
  <si>
    <t xml:space="preserve">Meta cumplida en abril. </t>
  </si>
  <si>
    <t xml:space="preserve">Meta Finalizada </t>
  </si>
  <si>
    <t xml:space="preserve">En correo de fecha  13/09/2019 11:43 a. m. Asunto "PRELIMINAR- INFORME SEGUIMEINTO PLAN ANTICORRUPCION -AGOSTO 30 DE 2019" enviado por la Dirección de Información y Tecnología ise evidenció la URL: https://www.yammer.com/participaicbf/#/groups/all "que direcciona a la red social institucional Yammer, ParticipaICBF que tiene como fin promover la participación ciudadana o con grupos de interés externos al dominio ICBF. ". Igualmente en el correo realizan aclaración en torno a la herramienta Yammer e indican "es una red interna para colaboradores, sin embargo se realiza configuración para que pueda ser usada para promover la participación ciudadana y se pueda incluir correos que no estén en el dominio ICBF previa autorización." y se observó pantallazo para el ingreso </t>
  </si>
  <si>
    <t>Correo de fecha  13/09/2019 11:43 a. m.</t>
  </si>
  <si>
    <t xml:space="preserve">Meta cumplida </t>
  </si>
  <si>
    <t>Uso y apropiación de herramientas tecnológicas.</t>
  </si>
  <si>
    <t>Realizar transferencias de conocimiento en herramientas tecnológicas que soporten las actividades para la participación ciudadana.</t>
  </si>
  <si>
    <t xml:space="preserve">Generar capacidades técnologicas en los Colaboradores del ICBF para el uso y aprovechamiento efectivo de las herramientas técnologicas que provee el Instituto </t>
  </si>
  <si>
    <t>Colaboradores ICBF</t>
  </si>
  <si>
    <t>Sede de la Dirección General</t>
  </si>
  <si>
    <t xml:space="preserve">Dos (2) transferencias de conocimento </t>
  </si>
  <si>
    <t>Transferencia de conocimiento realizada</t>
  </si>
  <si>
    <t xml:space="preserve">Marzo </t>
  </si>
  <si>
    <t>Presencial y Virtual</t>
  </si>
  <si>
    <t>Se preparan insumos para realizar la presentación de la transferencia de herramientas tecnológicas enfocadas a la participación y colaboración.
Se convoca a los enlaces de la mesa de participación.
Realizar la transferencia de conocimiento</t>
  </si>
  <si>
    <t>Se lleva a cabo transferencia de conocimiento en Herramientas Tecnológicas para la participacion y colaboración.</t>
  </si>
  <si>
    <t xml:space="preserve">definir las herramienta tecnologica a usar de acuerdo a los grupos de interés </t>
  </si>
  <si>
    <t>a. Correo envio de memorias
b. Presentación en power point
c. Listado de asistencia</t>
  </si>
  <si>
    <t>Se evidencia la realización de transfrencia de conocimiento de "Herramientas Tecnológicas para la Participación y Colaboración ICBF"</t>
  </si>
  <si>
    <t>Listado Asistencia del 29/03/2019
Presentación "Herramientas Tecnológicas para la Participación y Colaboración ICBF"
Correo eletrónico del 03/04/2019 con asunto: Memorias: Herramientas Tecnológicas para la Participación y Colaboración ICBF</t>
  </si>
  <si>
    <t>En este  periodo no hubo avance  en el desarrollo de la actividad.</t>
  </si>
  <si>
    <t>Se realiza transferencia de conocimeinto a el enlace del área funcional niñez y adolescencia de la heramenta Teams con el objeto de ser usada en el Consejo Asesor y Consultivo de Niños, Niñas y Adolescentes del ICBF, se realiza acompañamiento técnico de la DIT para el uso de la herramienta a dicho consejo.</t>
  </si>
  <si>
    <t>Enlace de participación ciudadana de la Dirección de Niñez y Adolescencia,  
(con la participción de 9 NNA)</t>
  </si>
  <si>
    <t>Usar la herramienta Teams de Microsoft para futuras reuniones del Consejo Asesor y Consultivo de Niños, Niñas y Adolescentes del ICBF.</t>
  </si>
  <si>
    <t>a.  Invitación Consejo Asesor y Consultivo de Niños Niñas y Adolescentes del ICBF.msg
b. Video reunión teams Consejo Asesor y Consultivo de Niños, Niñas y Adolescentes del ICBF.mp4</t>
  </si>
  <si>
    <t>Se evidencia utilización de la herramienta Team para el evento "Consejo Asesor y Consultivo de Niños Niñas y Adolescentes del ICBF"</t>
  </si>
  <si>
    <t>Invitación "Consejo Asesor y Consultivo de Niños Niñas y Adolescentes del ICBF"
Video reunión teams Consejo Asesor y Consultivo de Niños, Niñas y Adolescentes del ICBF
Pantallazos de la videoconferencia</t>
  </si>
  <si>
    <t>Se evidenció soportes de la transferencia de conocimiento en la reunión "Herramientas Tecnológicas para la Participación y Colaboración ICBF" y para la ejecución del ""Consejo Asesor y Consultivo de Niños Niñas y Adolescentes del ICBF"</t>
  </si>
  <si>
    <t xml:space="preserve">Ejercicios de promoción de la participación y control social de niños, niñas y adolescentes "Guardianes del tesoro", en políticas públicas, programas, proyectos y oferta programática de la Dirección de Niñez y Adolescencia. </t>
  </si>
  <si>
    <t xml:space="preserve">Promoción de la participación ciudadana  y el control social  por parte de los  participantes a la oferta programática de la Dirección de Niñez y Adolescencia. </t>
  </si>
  <si>
    <t xml:space="preserve">Generar capacidades en los NNA beneficiarios de la oferta programática de la Dirección de Niñez y Adolescencia, para que ejerzan su derecho a la particiáción.  </t>
  </si>
  <si>
    <t>Niños, niñas y Adolescentes.</t>
  </si>
  <si>
    <t>Dirección de Niñez y Adolescencia</t>
  </si>
  <si>
    <t xml:space="preserve">Dos mil quinientos (2.500) ejercicios de control social </t>
  </si>
  <si>
    <t>Ejercicio de Control Social realizado</t>
  </si>
  <si>
    <t xml:space="preserve">Presencial </t>
  </si>
  <si>
    <t>En este periodo no hubo avance en esta actividad.</t>
  </si>
  <si>
    <t xml:space="preserve">Durante el periodo en mención se realizan ajustes a las orientaciones metodológicas para la realización de los ejercicios de control social. </t>
  </si>
  <si>
    <t>No se han realizado actividades en el marco de la meta propuesta. Actualmente se encuentran en proceso de contratación los proyectos de la DNA</t>
  </si>
  <si>
    <t>Durante el mes de mayo no se realizaron ejercicios de control, durante este mes se realizan actividades de alistamiento y preparación por parte de los operadores de la oferta programática de la Dirección de Niñez y Adolescencia.</t>
  </si>
  <si>
    <t xml:space="preserve">Durante el mes de Junio se realizó socialización de la línea técnica de los ejercicios de control social, con referentes regionales de la DNA y operadores. </t>
  </si>
  <si>
    <t xml:space="preserve">Transferencia metodológica para la realización de los ejercicios de control social y de guardianes del Tesoro. </t>
  </si>
  <si>
    <t>Se realizó video llamada en la cual se realizó la transferencia metodológica  para la realización de los ejercicios de control social.</t>
  </si>
  <si>
    <t>Realizar ejercicios de participación y control social.</t>
  </si>
  <si>
    <t xml:space="preserve">Correo de convocatoria a video llamada.
Presentación de la linea técnica. </t>
  </si>
  <si>
    <t xml:space="preserve">Se evidencia correo electrónico del 31/05/2019 asunto: "Video conferencia participación y control social 5 de junio" donde se invita a los representantes de los operadores a participar y se menciona la agenda del evento.
Así mismo, se relacionan unos formatos que harán partes de los ejercicios de Contro Social. Y documento word "GUÍA METODOLÓGICA
NIÑAS, NIÑOS Y ADOLESCENTES AGENTES DEL CAMBIO SOCIAL, PARTICIPACIÓN Y “CONTROL SOCIAL” PARA EMPODERAR, COMUNICAR E INCIDIR.".
No se evidencia lista de asistencia de los participantes a la videoconferencia.
</t>
  </si>
  <si>
    <t>Formatos sin diligenciar: LISTA DE ASISTENCIA A ENCUENTROS VIVENCIALES , CRONOGRAMA EJERCICIOS CONTROL SOCIAL, DIRECTORIO CONFORMACIÓN COMITÉ DE CONTROL SOCIAL PROGRAMA GENERACIONES CON BIENESTAR y  REPORTE REGIONAL DE EJERCICIOS DE PARTICIPACIÓN Y CONTROL SOCIAL.
Correo electrónico de fecha 31/05/2019 asunto: "Video conferencia participación y control social 5 de junio".
Documento word "GUÍA METODOLÓGICA niñasAS, NIÑOS Y ADOLESCENTES AGENTES DEL CAMBIO SOCIAL, PARTICIPACIÓN Y “CONTROL SOCIAL” PARA EMPODERAR, COMUNICAR E INCIDIR".</t>
  </si>
  <si>
    <t xml:space="preserve">Sin reporte </t>
  </si>
  <si>
    <t>Consejo  Asesor y Consultivo Nacional de Niños, Niñas y Adolescentes del ICBF.</t>
  </si>
  <si>
    <t>Instancia  de consulta y asesoria del ICBF,  integrado por niños, niñas y adolescentes de diferentes regiones del país.</t>
  </si>
  <si>
    <t xml:space="preserve">Brindar asesoria al ICBF para el fortalecimiento de los servicios y programas dirigidos a los NNA, familias y comunidades del país. </t>
  </si>
  <si>
    <t>Apoderar</t>
  </si>
  <si>
    <t xml:space="preserve">Tres (3) reuniones del Consejo Asesor Consultivo. </t>
  </si>
  <si>
    <t>Reunión del Consejo Asesor Consultivo realizada</t>
  </si>
  <si>
    <t>Durante el periodo en mención no se han realizado reuniones del Consejo Asesor y Consultivo de Niños, Niñas y Adolescentes del ICBF.</t>
  </si>
  <si>
    <t xml:space="preserve">NO </t>
  </si>
  <si>
    <t>Los consejeros deben asumir las funciones que establece el decreto 1260 de 2017.</t>
  </si>
  <si>
    <t>Actas de elección de los nuevos Consejeros.
Videos de los Consejeros Electos.
Cartas de invitación presentadas a las gobernaciones para el proceso de elección.</t>
  </si>
  <si>
    <t xml:space="preserve">En la columna J (Descripción) se requiere describir la actividad con la que se reporta avance en el cumplimiento de la meta. 
En las actas que se adjuntan como soporte, se evidencia la participación de mas personas de las registradas. . En la columna "Grupos de Valor" se debe detallar el tipo de grupo de valor (ciudadania en general, usuarios, beneficiarios, entidades, instancias, veedurias, etc) y señalar el número de participantes en cada grupo. También se deberá detallar de manera general: número de niñas, número de niños, número de mujeres, número de hombres. 
</t>
  </si>
  <si>
    <t>No hay reporte de Avance, sin embargo, se encontraron evidencias en las carpetas correspondientes como:
-. 5 Borradores de Actas de reunión para la Elección de representante de CACNNA por macro región.
-. Carta dirigidas a las gobernaciones con asunto: Elección representate al Consejo  Asesor y Consultivo Nacional de Niños, Niñas y Adolescentes del ICBF.
-.  8 Videos de los Consejeros Electos.
-.  Resolución 1260 de 2017.
-. Documento word "CONVOCATORIA PARA ELEGIR NUEVOS INTEGRANTES DEL CONSEJO ASESOR Y CONSULTIVO NACIONAL DE NIÑOS, NIÑAS Y ADOLESCENTES (CACNNA), A TRAVÉS DE LAS MESAS DE PARTICIPACIÓN DE NIÑOS, NIÑAS Y ADOLESCENTES TERRITORIALES."</t>
  </si>
  <si>
    <t>1. Borrador de Acta de fecha 12/04/2019 con el objetivo de: "Elección de representante de CACNNA macro región Caribe".
2. Borrador de Acta de fecha fecha 10/04/2019 con el  objetivo de: "Elección de representante de CACNNA macro región Centro Oriente".
3. Borrador de Acta de fecha 10/04/2019 con el obejtivo de: "Elección de representante de CACNNA macro región Eje Cafetero y Antioquia".
4. Borrador de Acta de fecha 11/04/2019 con el objetivo de : "Elección de representante de CACNNA macro región Centro Sur Amazonía".
5. Borrador de Acta Acta de fecha 11/04/2019 con el objetivo de : "Elección de representante de CACNNA macro región Pacífico".
6. Documento word "CONVOCATORIA PARA ELEGIR NUEVOS INTEGRANTES DEL CONSEJO ASESOR Y CONSULTIVO NACIONAL DE NIÑOS, NIÑAS Y ADOLESCENTES (CACNNA), A TRAVÉS DE LAS MESAS DE PARTICIPACIÓN DE NIÑOS, NIÑAS Y ADOLESCENTES TERRITORIALES.".
7. 23 correos electrónico con los memorandos radicadas ante las gobernaciones de: Cesar, Atlántico, Bolívar, Caldas, Quibdío, Antioquia, Santander, Boyacá, Bogotá, Huila, Putumayo, Caquetá, Valle del Cauca, Cauca, nariño, Chocó, Cundinamarca, Córdoba, La Guajira, Magadalena, Sucre, Amazonas y Tolima; con asunto "Elección representantes Consejo Asesor y Consultivo de Niños, Niñas y Adolescentes del ICBF.".
8. Memorando Respuesta Gobernación de Magdalena de fecha 13/03/2019.
9. Memorando de fecha 28/02/2019 radicado ante la Gobernación de Norte de Santander con asunto: "Elección representantes Consejo Asesor y Consultivo de Niños, Niñas y Adolescentes del ICBF.".
10. 8 Videos de los Consejeros Electos en los departamentos de: Antuioquia, Boyacá, Cundinamarca, Huila, Nariño,  Putumayo, Sucre y Valle del Cauca.
11. Resolución 1260 de 2017 "Por el cual se establece la conformación del Consejo Asesor y Consultivo de Niños, Niñas y Adolescentes del Instituto Colombiano de Bienestar Familiar".</t>
  </si>
  <si>
    <t xml:space="preserve">Se llevo a cabo una reunión virtual del Consejo Asesory Consultivo de Niños, Niñas y Adolescentes del ICBF.
Agenda de la reunión: 
1. Presentación de los participantes
2. Presentación del CACNNA
3. Actividades del IIN 2019 en Colombia
4. Temas para trabajar con el Consejo el 2019
</t>
  </si>
  <si>
    <t>8 NNA integrantes del CAC</t>
  </si>
  <si>
    <t>Acuerdos:
1. Avanzar en el reglamento interno y compartírselo por correo a los y las Consejeros(as).
2. Compartir el vínculo de nuestra voz a colores espacio web donde se encuentran los trabajos de los corresponsales CORIA del IIN.
3. Compartir las Cartas de reconocimiento cómo consejeros  y las que se envían a las regionales donde residen los Consejeros.</t>
  </si>
  <si>
    <t>Acta de la reunión</t>
  </si>
  <si>
    <t>Se evidenció documento titulado "REUNIÓN MEDIANTE VIDEO LLAMADA DEL CONSEJO ASESOR Y CONSULTIVO NACIONAL DE NIÑOS, NIÑAS Y ADOLESCENTES DEL ICBF" realizada el 20/05/2019 a las 4:00 pm, con la siguiente agenda: 
Agenda de la reunión:
1. Presentación de los participantes
2. Presentación del CACNNA
3. Actividades del IIN 2019 en Colombia
4. Temas para trabajar con el Consejo el 2019</t>
  </si>
  <si>
    <t>Documento PDF "REUNIÓN MEDIANTE VIDEO LLAMADA DEL CONSEJO ASESOR Y CONSULTIVO NACIONAL DE NIÑOS, NIÑAS Y ADOLESCENTES DEL ICBF".</t>
  </si>
  <si>
    <t xml:space="preserve">Durante el mes de junio no se realizaron actividades del Consejo Asesor y Consultivo Nacional de Niños, Niñas y Adolescentes del ICBF. </t>
  </si>
  <si>
    <t xml:space="preserve">Foro virtual preparatorio del III foro panamericano del IIN.  3. Prevención del trabajo infantil. 
Se explica a los participantes la importancia de representar al CACNNA en el foro virtual del IIN preparatorio del III foro panamericano de niños, niñas y adolescentes del IIN que se celebrará en Cartagena entre el 28 y el 31 de octubre de 2019. Se presentan los documentos de soporte a la actividad y las preguntas que se deben responder durante la realización del foro. Los integrantes del CACNNA manifiestan que es importante su participación en este espacio y se revisan los diferentes aspectos relacionados con le mejor manera de desarrollarlas.
Se presentan a los integrantes del CACNNA aspectos relacionados con la prevención y erradicación del trabajo infantil como una de las formas en que se manifiesta la violencia contra los niños, niñas y adolescentes. Se trabaja un caso hipotético para promover la discusión en torno a las percepciones que tienen los integrantes del CACNNA con respecto a la problemática en sus regiones y por otro lado se propone que piensen en propuestas que prevengan que se presente la problemática en sus regiones. Estas actividades se realizan para preparar un encuentro promovido por el ministerio de trabajo, el congreso de la república y la dirección de niñez y adolescencia del ICBF. </t>
  </si>
  <si>
    <t xml:space="preserve">Participar activamente del foro panamericano de niños, niñas y adolescentes, en los temas de prevención y erradicación de todas las formas de violencia contra niños, niñas y adolescentes.
Proponer desde los contextos territoriales alternativas contra el trabajo infantil. </t>
  </si>
  <si>
    <t xml:space="preserve">Acompañar las actividades del CACNNA y promover tener en cuenta las voces de los niños, las niñas y los adolescentes. </t>
  </si>
  <si>
    <t>Relatorias de las reuniones.</t>
  </si>
  <si>
    <t xml:space="preserve">Se evidenció documento titulado "REUNIÓN MEDIANTE VIDEO LLAMADA DEL CONSEJO ASESOR Y CONSULTIVO NACIONAL DE NIÑOS, NIÑAS Y ADOLESCENTES DEL ICBF" realizada el 15/07/2019 a las 4:00 pm, con la siguiente agenda: 
Agenda de la reunión:
Agenda de la reunión:
1. Presentación de los participantes
2. Foro virtual preparatorio del III foro panamericano del IIN.
3. Prevención del trabajo infantil.
4. Acuerdos.
Se evidenció documento titulado "REUNIÓN MEDIANTE VIDEO LLAMADA DEL CONSEJO ASESOR Y CONSULTIVO NACIONAL DE NIÑOS, NIÑAS Y ADOLESCENTES DEL ICBF" realizada el 22/07/2019 a las 4:00 pm, con la siguiente agenda: 
Agenda de la reunión:
1. Foro virtual preparatorio del III foro panamericano del IIN.
2. Acuerdos
</t>
  </si>
  <si>
    <t>Documentos pdf "REUNIÓN MEDIANTE VIDEO LLAMADA DEL CONSEJO ASESOR Y CONSULTIVO NACIONAL DE NIÑOS, NIÑAS Y ADOLESCENTES DEL ICBF" de fechas 15/07/2019 y 22/07/2019.</t>
  </si>
  <si>
    <t>Mesas Públicas de Bienestarina®  y Alimentos de Alto valor Nutricional</t>
  </si>
  <si>
    <t>Realizar mesas públicas de bienestarina y alimentos, como espacios en los cuales se promueve el control social frente la distribución y el uso de alimentos de alto valor nutricional. Cuentan con representación de la comunidad, entidades territoriales y operadores de los diferentes programas de ICBF y permiten mostrar los beneficios de los alimentos, responsabilidades, deberes de los responsables de almacenar, custodiar y controlar estos productos, contribuyendo al control social de los programas. Así como dar a conocer el alcance de la cobertura de este servicio y las novedades presentadas en los puntos de entrega primarios.</t>
  </si>
  <si>
    <t xml:space="preserve">Informar a la ciudadanía sobre el uso y manejo de los alimentos de alto valor nutricional y brindar herramientas de conocimiento sobre el ejercicio del control social y veeduria ciudadana, frente a  los servcios y programas de la entidad dirigidos a fortalecer el derecho a una alimentación sana en NNA, Familias y Comunidades del país. </t>
  </si>
  <si>
    <t>Ciudadanía en general
Beneficiarios de los programas
Entidades territoriales
Operadores de los diferentes programas de ICBF</t>
  </si>
  <si>
    <t xml:space="preserve">Anual </t>
  </si>
  <si>
    <t xml:space="preserve">Dirección de Nutrición (alimentos   de alto valor nutricional) </t>
  </si>
  <si>
    <t>Diez (10) Mesas públicas</t>
  </si>
  <si>
    <t>Mesa Pública realizada</t>
  </si>
  <si>
    <t>Agosto</t>
  </si>
  <si>
    <t xml:space="preserve">En este  periodo  no hubo avance  en el desarrollo  de la actividad. </t>
  </si>
  <si>
    <t xml:space="preserve">Se envió a las regionales, Memorando con directrices para la realización de las mesas públicas de alimentos de alto valor nutricional, vigencia 2019 </t>
  </si>
  <si>
    <t>Memorando con radicado S-2019-213162-0101 del 12-04-2019</t>
  </si>
  <si>
    <t>Se identificó Memorando con radicado S-2019-213162-0101 del 12-04-2019 dirigido a los Directores Regionales, Coordinadores de Asistencia Técnica y Coordinadores de Centros Zonales, con los aspectos a tener en cuenta en las Mesas Pública de Alimentos de Alto Valor Nutricional -AAVN-.</t>
  </si>
  <si>
    <t>Realización Mesa Pública de Bienestarina y Alimentos de Alto Valor Nutricional en Yopal - Casanare</t>
  </si>
  <si>
    <t xml:space="preserve">El 31 de mayo del 2019 se realizó en Yopal- Casanare  una Mesa pública de Bienestarina y AAVN la cual contó con la asistencia de beneficiarios de las modalidades de proteccíón y prevención del ICBF, operadores de los programas del ICBF , representantes del equipo de gobierno de la alcaldia  del municipio de Yopal y del SENA entre otros para un total de 180 asistentes, incluyendo servidores públicos y contratistas del ICBF. 
La mesa se desarrolló de acuerdo con la agenda prevista, cumplió el objetivo previsyo  y estuvo acompañada por el chef de la Dirección de Nutrición  </t>
  </si>
  <si>
    <t>Total 180
Beneficiarios Programas ICBF     105
Operadores Servicios ICBF             52
Entidades Territoriales                       9
Veeduría                                                   1
Otros                                                        13</t>
  </si>
  <si>
    <t xml:space="preserve">Los beneficiarios  de los programas  propusieron  lo siguiente: 
•Contemplar la posibilidad de incluir una cuchara medidora de 15 gr para llevar a casa. 
• Incluir alimento para la mujer gestante y madre lactante con bajo peso, menor de edad en la modalidad Hogar Sustituto.
• Aumentar el suministro de Bienestarina para los niños y niñas de la modalidad Desarrollo Infantil en Medio Familiar  puesto que los mayores de 6 meses no la reciben todos los meses. 
• Entregar cartillas con recetas de Bienestarina  a los asistentes  que asisten a  las socializaciones.
• Incluir el Alimento para Mujer Gestante a la modalidad Desarrollo Infantil en Medio Familiar  para reducir el bajo peso.
</t>
  </si>
  <si>
    <t xml:space="preserve">La regional Casanare ICBF se comprometió a enviar a la sede de la Dirección General del ICBF solicitud  sobre la necesidad de incluir el Alimento para Mujer Gestante y Madre Lactante de la modalidad Hogar  Sustituto </t>
  </si>
  <si>
    <t xml:space="preserve">Acta de la mesa pública
Registro fotográfico
Listas de asistencia </t>
  </si>
  <si>
    <t>Se evidenció la realización de la Mesa Pública de Alimentos de Alto Valor Nutricional en la Regional Casanare en fecha 31/05/2019.</t>
  </si>
  <si>
    <t>1. Acta realización de la Mesa Pública de Alimentos de Alto Valor Nutricional en la Regional Casanare en fecha 31/05/2019.
2. 12 Listados de asistencia de fecha 31/05/2019: 180 participantes.
3. Documento word " Fotos Mesa Pública de Bienestarina y Alimentos de Alto Valor Nutricional –Municipio de Yopal –Casanare- mayo 31/2019".</t>
  </si>
  <si>
    <t xml:space="preserve">El 17 de junio  de 2019 se realizó mesa pública de Bienestarina y Alimentos de alto Valor nutricional  en la ciudad de Sincelejo - Sucre  con la participacion de 78 personas.
La mesa se desarrolló de acuerdo con la agenda prevista cumpliéndose el objetivo de informar a los asistentes sobre el uso y manejo de los alimentos entregados por el ICBF.  La mesa estuvo acompañada por el chef de la Dirección de Nutrición  
</t>
  </si>
  <si>
    <t xml:space="preserve">Total Asistentes : 78
Beneficiarios Programas ICBF…1
Operadores Servicios ICBF…67 
Veeduría…3
Otros...7
</t>
  </si>
  <si>
    <t xml:space="preserve">
Aumentar el suministro de Bienestarina para los niños y niñas de la modalidad Desarrollo Infantil en Medio Familiar puesto que los mayores de 6 meses no la reciben todos los meses.
Contemplar la posibilidad de Incluir bienestarina liquida en otras modalidades de atención ya que solo se limita a la modalidad propia e intercultural y cuando existen emergencias en el departamento.
Contemplar la posibilidad de Incluir el alimento para mujer gestante y madre en periodo de lactancia a la modalidad DIMF.</t>
  </si>
  <si>
    <t>Enviar a la sede de la Dirección General del ICBF solicitudes referentes a:
Aumento en el suministro de Bienestarina para la modalidad DIMF
Inclusión del Alimento para Mujer Gestante y Madre Lactante en la modalidad DIMF</t>
  </si>
  <si>
    <t>Acta de la mesa pública con el registro fotográfico 
Lista de asistencia (6 folios)</t>
  </si>
  <si>
    <t>Se evidenció la realización de la Mesa Pública de Alimentos de Alto Valor Nutricional en la Regional Sucre en fecha 19/06/2019.</t>
  </si>
  <si>
    <t>1. Acta realización de la Mesa Pública de Alimentos de Alto Valor Nutricional en la Regional Sucre en fecha 19/06/2019.
2. 6 Listados de asistencia de fecha 19/06/2019: 78 participantes.</t>
  </si>
  <si>
    <t xml:space="preserve">En este período no hubo avance debido a que no se tenía programación para  realización de mesas públicas en las regionales
</t>
  </si>
  <si>
    <t xml:space="preserve">Realización de 4 Mesas Públicas de Bienestarina y Alimentos de Alto Valor Nutricional en Tunja -Boyacá, Cúcuta- Norte de Santander , Montería -Córdoba  y Neiva-Huila </t>
  </si>
  <si>
    <t xml:space="preserve">Se realizaron mesas públicas en las siguientes fechas y ciudades:   6 de agosto en Tunja, -con participacion de 44 personas; 09 de agosto en Cúcuta, 83 personas;  23 de agosto en Monteria , 123 personas   y el 27 de Agosto en Neiva, esta última con la asistencia de 80 personas. 
Las mesas se desarrollarron de acuerdo con las orientaciones y la agenda prevista cumpliéndose el objetivo de informar a los asistentes sobre el uso y manejo de los alimentos entregados por el ICBF, permitiendo a la vez conocer las opiniones de los participantes  y absolver sus inquietudes. 
En las 4 mesas hubo presencia del chef de la Dirección de Nutrición lo que promovió el intercambio de saberes en torno a las preparaciones con bienestarina.   </t>
  </si>
  <si>
    <t xml:space="preserve">Total Asistentes  330
Beneficiarios Programas ICBF     55
Operadores Servicios ICBF         230
Entidades Territoriales                  16
Veeduría/Entes de Control            1
Otros                                                     28
</t>
  </si>
  <si>
    <t xml:space="preserve">Actas de mesas públicas ( pendiente  Neiva- Huila  ); Listas de asistencias, registros fotográficos </t>
  </si>
  <si>
    <t xml:space="preserve">Se evidenció la realización de la Mesa Pública de Alimentos de Alto Valor Nutricional en las Regionales: Córdoba en fecha 23/08/2019; Norte de Santander en fecha 09/08/2019; Boyacá del 06/08/2019. 
Se evidencia Listado de Asistencia a la Mesa realizada en la Regional Huila de fecha 27/08/2019. </t>
  </si>
  <si>
    <t>1. Acta realización de la Mesa Pública de Alimentos de Alto Valor Nutricional en la Regional Córdoba en fecha 23/08/2019. 
2. Acta realización de la Mesa Pública de Alimentos de Alto Valor Nutricional en la Regional Norte de Santander en fecha 09/08/2019.
3. Acta realización de la Mesa Pública de Alimentos de Alto Valor Nutricional en la Regional  Boyacá del 06/08/2019. 
4. 7 Listados de asistencia Regional Córdoba en fecha 23/08/2019: 123 participantes.
5. 4 Listados de asistencia Regional Neiva en fecha 27/08/2019: 80 participantes.
6. 3 Listados de asistencia Regional Boyacá en fecha 06/08/2019: 44 participantes.
7. 7 Listados de asistencia Regional Norte de Santander en fecha 09/09/2019: 83 participantes. (Se evidencia error en el mes de la lista)
8. Registro Fotográfico de las diferentes mesas (9 fotos)</t>
  </si>
  <si>
    <t>Encuentros  Ciudadanos  Modalidad preventiva de Nutrición.</t>
  </si>
  <si>
    <t xml:space="preserve"> Identificar fortalezas y oportunidades de mejora, en escenarios de expresión  libre  e intercambio de experiencias con las familias usuarias  de la  estrategia. </t>
  </si>
  <si>
    <t>Consultar</t>
  </si>
  <si>
    <t>Usuarios de la modalidad 
Ciudadanía 
Entidades territoriales y Secretarías municipales (de salud, planeación, social)
Operadores de la modalidad</t>
  </si>
  <si>
    <t>Nacionall</t>
  </si>
  <si>
    <t>Tres (3) Encuentros</t>
  </si>
  <si>
    <t>Encuentro realizado</t>
  </si>
  <si>
    <t>Septiembre</t>
  </si>
  <si>
    <t>No se evidencia avance dado que el inicio de la actividad es partir de septiembre de 2019.</t>
  </si>
  <si>
    <t>No aplica</t>
  </si>
  <si>
    <t>En este  periodo  no hubo avance  en el desarrollo  de la actividad.
Se estima iniciar contratación de esta modalidad entre mayo y junio</t>
  </si>
  <si>
    <t xml:space="preserve">En este periodo no hubo avance en  el desarrollo de esta actividad
Actualmente las regionales avanzar en el proceso de contratación de la modalidad , se prevé el inicio de la operación en julio  </t>
  </si>
  <si>
    <t xml:space="preserve">En este periodo no hubo avance en  el desarrollo de esta actividad, actualmente las regionales avanzan en el proceso de contratación de la modalidad, se prevé el inicio de la operación en julio.  </t>
  </si>
  <si>
    <t xml:space="preserve">En este periodo no hubo avance en  el desarrollo de esta actividad.
Las regionales suscribieron los contratos para la ejecución de la modalidad preventiva y  actualmene los operadores del servicio adelantan la etapa de alistamiento.  </t>
  </si>
  <si>
    <t>En este periodo no hubo avance en  el desarrollo de esta actividad.
Los operadores contratados iniciaron la atención de las beneficiarios focalizados durante la etapa de alistamiento</t>
  </si>
  <si>
    <t xml:space="preserve">Socialización de Servicios de Primera Infancia de las EAS </t>
  </si>
  <si>
    <t>A través del cumplimiento contractual un mes después de iniciar  el contrato, las Entidades Administradoras de Servicios de Primera Infancia deben socializar  a las familias beneficiarias de los diferentes servicios, a qué tienen derecho las niñas y los niños en el marco del servicio; y un mes antes de culminar el servicio  deben realizar un ejercicio  de socialización mediante el cual las EAS den cuenta de la inversión de los recursos públicos que empleo con ocasión al servicio prestado.</t>
  </si>
  <si>
    <t xml:space="preserve">Dar a conocer a las familias, ciudadanía y comunidad en general,  información sobre los servicios que el operador de primera infancia va administrar, y cuales son los  derechos y deberes de los usuarios  frente a la prestación del servicio. Dar cuenta de la inversión que realizó de los recursos públicos y apoyar la creación de comités de control social. </t>
  </si>
  <si>
    <t xml:space="preserve">Informar </t>
  </si>
  <si>
    <t xml:space="preserve">Operadores de Servicios, Familias Beneficiarias  y Comunidad en general </t>
  </si>
  <si>
    <t xml:space="preserve">Nacional </t>
  </si>
  <si>
    <t xml:space="preserve">Dirección de Primera Infancia </t>
  </si>
  <si>
    <t xml:space="preserve">Movilización y Control Social </t>
  </si>
  <si>
    <t>Mil cuatrocientos (1.400) Espacios de 
socialización</t>
  </si>
  <si>
    <t>Espacio de Socialización realizado</t>
  </si>
  <si>
    <t xml:space="preserve">Febrero </t>
  </si>
  <si>
    <t>Diciembre 20.</t>
  </si>
  <si>
    <t xml:space="preserve">Del 28 de enero al 16 de marzo se realizó la actualización de la Guía orientadora para la realización de las Jornadas de Socialización de las EAS, la cual fue enviada a las 33 regionales y  Centros Zonales.
Del 28 de enero al 16 de marzo se diseñó una caja de herramientas orientadoras para que las EAS apoyen el proceso de conformación de los comités de control social, guías y formatos que apoyan de manera útil la realización del ejercicio de control social por parte de las familias beneficiarias de los serivicios de primera Infancia del ICBF.
Del 16 de marzo a la fecha estamos realizando asistencia técnica a los enlaces en las regionales sobre la guía y sus anexos. 
Seguimiento y revisión de las evidencias de las jornadas de socialización de servicios de primera infancia que se han realizado a la fecha.  Se anexa a este reporte el Ranking de realización de las jornadas de socialización y algunos comités de control social conformados a la fecha en algunas regionales. 
</t>
  </si>
  <si>
    <r>
      <t xml:space="preserve"> 
OPERADORES: </t>
    </r>
    <r>
      <rPr>
        <b/>
        <sz val="14"/>
        <rFont val="Calibri"/>
        <family val="2"/>
        <scheme val="minor"/>
      </rPr>
      <t>84</t>
    </r>
    <r>
      <rPr>
        <sz val="14"/>
        <rFont val="Calibri"/>
        <family val="2"/>
        <scheme val="minor"/>
      </rPr>
      <t xml:space="preserve">
ENLACES REGIONALES ICBF: </t>
    </r>
    <r>
      <rPr>
        <b/>
        <sz val="14"/>
        <rFont val="Calibri"/>
        <family val="2"/>
        <scheme val="minor"/>
      </rPr>
      <t>33</t>
    </r>
    <r>
      <rPr>
        <sz val="14"/>
        <rFont val="Calibri"/>
        <family val="2"/>
        <scheme val="minor"/>
      </rPr>
      <t xml:space="preserve">
ENLACES CENTROS ZONALES: </t>
    </r>
    <r>
      <rPr>
        <b/>
        <sz val="14"/>
        <rFont val="Calibri"/>
        <family val="2"/>
        <scheme val="minor"/>
      </rPr>
      <t>194</t>
    </r>
    <r>
      <rPr>
        <sz val="14"/>
        <rFont val="Calibri"/>
        <family val="2"/>
        <scheme val="minor"/>
      </rPr>
      <t xml:space="preserve">
ENLACES SEDE DIRECCIÓN GENERAL DPI: </t>
    </r>
    <r>
      <rPr>
        <b/>
        <sz val="14"/>
        <rFont val="Calibri"/>
        <family val="2"/>
        <scheme val="minor"/>
      </rPr>
      <t>3</t>
    </r>
    <r>
      <rPr>
        <sz val="14"/>
        <rFont val="Calibri"/>
        <family val="2"/>
        <scheme val="minor"/>
      </rPr>
      <t xml:space="preserve">
 </t>
    </r>
  </si>
  <si>
    <t xml:space="preserve">1. Las familias aún no tienen información  de la caja de herramientas para el fortalecimiento a los comités de control social, se espera que durante mayo ya tengan la información socializada, sobre todo por para que sea apliacada en los comités de control social. 
2. Los Agentes Educativos han expresado que los insumos generados para la realización de las jornadas de socialziación de las EAS son claros y ya están compartiendo evidencias a los centros zonales y regionales de esta actividad. 
3. Los enlaces territoriales de las Regionales y Centros Zonales, están recibiendo asistencia técnica por parte de los enlaces de la Sede de Dirección General  - Dirección de Primera Infancia, sobre la guía actualizada y sus respectivos anexos. La retroalimentación que se ha recibido del proceso es positiva, pues todo apunta a un proceso incidente de la participación ciudadana si se socializa de manera adecuada la caja de herramientas a los operadores de primera infancia. </t>
  </si>
  <si>
    <t xml:space="preserve">
Para este periodo no aplica porque estamos en proceso de socialización de las herramientas metodológicas y de realización de las jornadas de socialización de las EAS. </t>
  </si>
  <si>
    <t xml:space="preserve">Se anexa el ranking de las jornadas de socialización. 
Guía de Socialización actualizada y Caja de herramientas orietadoras para el proceso de fortalecimiento de los comités de control social. 
Rutas de seguimiento de la información de las jornadas de socialización y de los comités de control social. </t>
  </si>
  <si>
    <t xml:space="preserve">Se evidenciaron diferentes documentos como la Caja de Herramientas, formatos, instrumentos, guias y memorandos para el apoyo a la operación de las diferentes Modalidades de Atención de Primera Infancia.
Adicionalmente se evidenció documento "Ranking Regional de Seguimiento a Jornadas de Socialización EAS 2019 y Comités de Control Social Conformados" realizado por la Dirección de Primera Infancia, donde se visualiza a 05/04/2019 el estado de las Regionales frente a la revisión que realiza dicha dirección de los soportes aportados de las EAS. </t>
  </si>
  <si>
    <r>
      <rPr>
        <b/>
        <sz val="12"/>
        <rFont val="Calibri"/>
        <family val="2"/>
        <scheme val="minor"/>
      </rPr>
      <t>Se evidencia Caja de Herramientas con la siguiente información:</t>
    </r>
    <r>
      <rPr>
        <sz val="12"/>
        <rFont val="Calibri"/>
        <family val="2"/>
        <scheme val="minor"/>
      </rPr>
      <t xml:space="preserve">
1. Descripción de las 14 Modalidades de Atención de la Dirección de Primera Infancia.
2. Formato Constitución del Comité de Control Social a la calidad de los servicios prestado por la Dirección de Primera Infancia.
3. Formato Acta de visita del comité de control social a los servicios de Primera Infancia.
4. Guía para la conformación del Comité de Control Social para la Vigilancia y Seguimiento a la Calidad de la Atención en los Servicios de la Dirección de Primera Infancia.
5. FORMATO DE VERIFICACIÓN DE COBERTURA Y ALIMENTOS EN LAS UNIDADES DE SERVICIO.
6. FORMATO DE VERIFICACIÓN DE LAS ACTIVIDADES PEDAGÓGICAS EN LAS UNIDADES DE SERVICIO DEL ICBF. 
7. FORMATO DE VERIFICACIÓN DE LA DOTACIÓN EN LAS UNIDADES DE SERVICIO DEL ICBF.
8. FORMATO VERIFICACIÓN DE LA CALIDAD DE LOS MERCADOS ENTREGADOS POR LAS UNIDADES ADMINISTRADORAS DEL SERVICIO A LAS UNIDADES DE SERVICIO DEL ICBF.  
9. FORMATO DE VERIFICACIÓN DEL TALENTO HUMANO EN LAS UNIDADES DE SERVICIO DEL ICBF. 
</t>
    </r>
    <r>
      <rPr>
        <b/>
        <sz val="12"/>
        <rFont val="Calibri"/>
        <family val="2"/>
        <scheme val="minor"/>
      </rPr>
      <t>Formatos y otros documentos:</t>
    </r>
    <r>
      <rPr>
        <sz val="12"/>
        <rFont val="Calibri"/>
        <family val="2"/>
        <scheme val="minor"/>
      </rPr>
      <t xml:space="preserve">
ACTA No. 000 CONSTITUCION DEL COMITÉ DE CONTROL SOCIAL A LA CALIDAD DE LOS SERVICIOS PRESTADO POR LA DIRECCION DE PRIMERA INFANCIA - ICBF -
FICHA DESCRIPTIVA SERVICIOS DE PRIMERA INFANCIA
ACTA DE VISITA DEL COMITÉ DE CONTROL SOCIAL A LOS SERVICIOS DE PRIMERA INFANCIA
EVALUACIÓN JORNADA DE SOCIALIZACIÓN DE LAS
ENTIDADES ADMINISTRADORAS DEL SERVICIO DE PRIMERA INFANCIA 
GUIA PARA CONFORMACIÓN DEL COMITÉ DE CONTROL SOCIAL PARA LA VIGILANCIA Y SEGUIMIENTO DE LA CALIDAD DE LA ATENCIÓN EN LOS SERVICIOS DE LA DIRECCIÓN DE PRIMERA INFANCIA – ICBF 
GUÍA DE SOCIALIZACIÓN DE LOS SERVICIOS DE PRIMERA INFANCIA DE LAS ENTIDADES ADMINISTRADORAS DE SERVICIOS – EAS-
MEMORANDO DEL 20/03/2019 S-2019-159659-0101 CON ASUNTO: PRESENTACIÓN DE LA GUÍA PARA SOCIALIZACIÓN DE SERVICIOS DE PRIMERA INFANCIA DE LAS EAS 2019
PRESENTACIÓN "GUÍA PARA SOCIALIZACIÓN DELOS SERVICIOS DE PRIMERA INFANCIA DE LAS EAS"
DOCUMENTO WORD PRESENTACION RESUMIDA "GUÍA PARA SOCIALIZACIÓN DELOS SERVICIOS DE PRIMERA INFANCIA DE LAS EAS"
PRESENTACIÓN PROCESO DE CARGUE EN LA NAS DE LAS EVIDENCIAS JORNADAS DE SOCIALIZACIÓN DE SERVICIOS DE LAS EAS
</t>
    </r>
    <r>
      <rPr>
        <b/>
        <sz val="12"/>
        <rFont val="Calibri"/>
        <family val="2"/>
        <scheme val="minor"/>
      </rPr>
      <t xml:space="preserve">
2 Documentos Ranking Regionales</t>
    </r>
  </si>
  <si>
    <t xml:space="preserve">Durante el mes de abril  se ha revisado la calidad de las evidencias de las jornadas de socialización, reportada por las EAS. </t>
  </si>
  <si>
    <t xml:space="preserve">La jornadas de socialización de servicios son espacios de información, habilitados por las Entidades Administradoras de Servicios de Primera Infancia para las familias usuarias; quienes a su vez se convierten en actores claves para el proceso de participación ciudadana a través de comités de control social que se promueven a través de esta actvidad. Esto se realiza en las 33 Regionales del ICBF como una de las acciones de la estrategia de Movilización y Control Social de la Dirección de Primera Infancia. </t>
  </si>
  <si>
    <r>
      <rPr>
        <b/>
        <sz val="14"/>
        <rFont val="Calibri"/>
        <family val="2"/>
        <scheme val="minor"/>
      </rPr>
      <t xml:space="preserve">
FAMILIAS USUARIAS: 
 4800 (este es el dato que se toma como principal para el reporte de asistentes) 
</t>
    </r>
    <r>
      <rPr>
        <sz val="14"/>
        <rFont val="Calibri"/>
        <family val="2"/>
        <scheme val="minor"/>
      </rPr>
      <t xml:space="preserve">
OPERADORES: 84
ENLACES REGIONALES ICBF: 33
ENLACES CENTROS ZONALES: 194
ENLACES SEDE DIRECCIÓN GENERAL DPI: 3
</t>
    </r>
  </si>
  <si>
    <t xml:space="preserve">Actas, listados de asistencia y fotografías. Se anexarán en el reporte de mayo, porque estamos validando la calidad de las mismas. 
Se anexa Ranking regional de avance de las jornadas de socialización. </t>
  </si>
  <si>
    <t>Se evidencia "Ranking Regional de Seguimiento a Jornadas de Socialización EAS 2019 y Comités de Control Social Conformados" realizado por la Dirección de Primera Infancia, donde se visualiza a el estado de las Regionales frente a la revisión de los soportes aportados de las EAS. 
No se observa avance en las jornadas reportadas para el primer trimestre frente al mes de abril y es importante que se indique fecha de corte de la información.</t>
  </si>
  <si>
    <t>2 Documentos Ranking Regionales</t>
  </si>
  <si>
    <t xml:space="preserve">Durante el mes de mayo se verficaron las evidencias de esta actividad, donde se identificó participación activa de las familias e interés en conformar los comités de control social, aunque en la mayoría de jornadas se puntualizó en darle a conocer a las familias las generalidades de los contratos de aportes de los servicios de pirmera infancia, esto a través de las Entidades Administradoras de Servicios y/o operadores. 
Las evidencias que se revisaron son: actas, listados de asistencia y fotografías de las jornadas de socialización de las 33 regional </t>
  </si>
  <si>
    <t xml:space="preserve">Hay que replantear la metodología de las jornadas de socialización, la sugerencias de las familias frente a la necesidad de conocer en más detalle las caracterísiticas de los servicios de los cuales son usuarios. </t>
  </si>
  <si>
    <t xml:space="preserve">Actas, listados de asistencia y fotografías. 
Se anexa Ranking regional de avance de las jornadas de socialización. </t>
  </si>
  <si>
    <t>Se evidenciaron actas, listados de asistencia, actas de Comités de Control Social y registros fotográficos, donde se da a conocer a las familias, ciudadanía y comunidad en general,  información acerca de los servicios brindados por los operadores  de las Modalidades de Atención de Primera Infancia; los  derechos y deberes de los usuarios  de estos servicios; la presentación de cuentas de la inversión de los recursos públicos y la creación de Comités de Control Social.
"Ranking Regional de Seguimiento a Jornadas de Socialización EAS 2019 y Comités de Control Social Conformados" realizado por la Dirección de Primera Infancia, donde se visualiza a el estado de las Regionales frente a la revisión de los soportes aportados de las EAS. 
No se observa avance en las jornadas reportadas para el mes de abril frente al reporte de mayo y es importante que se indique fecha de corte de la información.</t>
  </si>
  <si>
    <t xml:space="preserve">Durante el mes de junio se generó el ranking  regional de las primeras jornadas de socialización de los operadores de servicios de primera infancia. </t>
  </si>
  <si>
    <t>Las jornadas de socialización consisten en darle a conocer a las familias a qué tienen derecho en el marco de la ejecución de un contrato de servicio de primera infancia, estos espacios de información los realizan los operadores de servicios de primera infancia a las familias usuarias y comunidad en general. Por lo anterior, para generar el ranking regional se debe establecer comunicación permanente con los profesionales enlaces de control social en las regionales y centros zonales</t>
  </si>
  <si>
    <t xml:space="preserve">
OPERADORES...2484
ENLACES REGIONALES ICBF...33
ENLACES CENTROS ZONALES...194
ENLACES SEDE DIRECCIÓN GENERAL DPI…3
CENTROS ZONALES: 194
FAMILIAS USUARIAS: 28.000
 </t>
  </si>
  <si>
    <t xml:space="preserve">Los enlaces de control social en las 33 regionales han manifestado que el ejercicio de control social tendría mayor incidencia si las familias tuvieran un proceso de formación continua por parte de los entes encargados de formar en estos temas. 
Algunas de las  familias usuarias de los servicios de primera infancia que han participado de estos espacios de socialización aprovecharon este momento para conformar los comités de control social. </t>
  </si>
  <si>
    <t>NO APLICA</t>
  </si>
  <si>
    <t xml:space="preserve">Ranking Regional de las Jornadas de socialización y conformación de comités de control social. </t>
  </si>
  <si>
    <t xml:space="preserve">
Se evidenciaron 2 documentos "Ranking Regional de Seguimiento a Jornadas de Socialización EAS 2019 y Comités de Control Social Conformados" realizado por la Dirección de Primera Infancia, donde se visualiza a el estado de las Regionales frente a la revisión de los soportes aportados de las EAS. Se observó que la Regional Bogotá quedó en un 93.5 %, la demás Regionales observaron un 100% de cumplimiento.
</t>
  </si>
  <si>
    <t xml:space="preserve">
 2 documentos "Ranking Regional de Seguimiento a Jornadas de Socialización EAS 2019 y Comités de Control Social Conformados".
</t>
  </si>
  <si>
    <t xml:space="preserve">Durante el mes de julio se realizó la verificación regional de las jornadas de socialización de servicios de primera infancia por parte de las EAS. Esta verificación consistió en la revisión de las evidencias presentadas por la regionales según la cantidad de contratos reportados y socializados en las primera jornadas. </t>
  </si>
  <si>
    <t xml:space="preserve">Enlaces Regionales (33) </t>
  </si>
  <si>
    <t xml:space="preserve">Existen contratos con operadores que tendrán adición, por lo tando las segundas jornadas de socialización de servicios se realizarán en el mes de noviembre. </t>
  </si>
  <si>
    <t xml:space="preserve">Ranking regionales de las jornadas de socialización de julio. </t>
  </si>
  <si>
    <t xml:space="preserve">
Se evidenciaron 2 documentos "Ranking Regional de Seguimiento a Jornadas de Socialización EAS 2019 y Comités de Control Social Conformados" realizado por la Dirección de Primera Infancia, donde se visualiza a el estado de las Regionales frente a la revisión de los soportes aportados de las EAS. Para este periodo todas las Regionales observaron un cumplimiento del 100%.
</t>
  </si>
  <si>
    <t xml:space="preserve">En este periodo no se reporta avance porque las segundas jornadas de socialización de los servicios de primera infancia se realizarán un mes antes de finalizar los contratos, es decir en noviembre. </t>
  </si>
  <si>
    <t>No se evidencia avance.</t>
  </si>
  <si>
    <t xml:space="preserve">Formación y Cualificación de los integrantes de los comités de control social, constituidos en las 33 regionales ICBF </t>
  </si>
  <si>
    <t>Proceso de formación y cualificación a los comités de control social conformados por las familias beneficiarias de los servicios de primera infancia y comunidad en general; en temas relacionados con la atención que el ICBF brinda desde la Dirección de Primera Infancia y los mecanismos de participación ciudadana existentes, para proteger los recursos públicos y ejercer control ciudadano sobre los servicios de primera infancia.</t>
  </si>
  <si>
    <t xml:space="preserve">Fortalecer las capacidades de los integrantes de los comités de control social entorno a la apropiación de los servicios de primera infancia, para aumentar el interés e incentivar  la participación ciudadana y así aportar al mejoramiento de la calidad de la atención a las niñas y los niños del país. </t>
  </si>
  <si>
    <t xml:space="preserve">Involucrar </t>
  </si>
  <si>
    <t xml:space="preserve">Integrantes de los Comités de Control Social  a  los servicios de primera infancia </t>
  </si>
  <si>
    <t>Treinta y tres (33) comites constituídos</t>
  </si>
  <si>
    <t>Comité constituido</t>
  </si>
  <si>
    <t xml:space="preserve">Abril </t>
  </si>
  <si>
    <t xml:space="preserve">Octubre </t>
  </si>
  <si>
    <t xml:space="preserve">Presencial y virtual </t>
  </si>
  <si>
    <t xml:space="preserve">Del 17 al 5 de abril se ha identificado algunos comités de control social conformados en algunas regionales.  A través de los espacios de socialización y otros escenarios en el marco de la prestación del sercivicio de las EAS. 
Por el momento se están realizando estudios previos para realizar un convenio de asociación con un aliado experto en el temas de fortatelecimiento a los comités de control social. 
Se prevee en mayo iniciar el proceso de fortalecimiento </t>
  </si>
  <si>
    <t xml:space="preserve">N/A Para este periodo de reporte. </t>
  </si>
  <si>
    <t>No se evidencia avance</t>
  </si>
  <si>
    <t xml:space="preserve">Durante el mes de abril se han identificado comités de control social conformados en algunas regionales.  A través de los espacios de socialización y otros escenarios en el marco de la prestación del sercivicio de las EAS. </t>
  </si>
  <si>
    <t xml:space="preserve">En el mes de mayo de fortaleció a integrantes de los comités de control social de las regionales de Cauca, Antioquia y Atlántico. 
Mediante la metogología del taller denominado "Familias en la Jugada" realizó el proceso de sensibilización y formación a 320 personas integrantes de comités de control social de Popayán, Medellín  y Barranquilla. </t>
  </si>
  <si>
    <t xml:space="preserve">Durante la realización de los talleres se identificó interés en el tema, pero también se logró proporcionar los insumos orientadores a los comités de control social, para que se activen. </t>
  </si>
  <si>
    <t xml:space="preserve">Listados de asistencia de los talleres, fotografías y metodología del taller. </t>
  </si>
  <si>
    <t>1. Se evidenció documento "GUÍA METODOLÓGICA PARA LA REALIZACIÓN DEL TALLER “FAMILIAS EN LA JUGADA” Grupo de Gestión del Cambio – Dirección de Primera Infancia Estrategia de Movilización y Control Social - 2019" con el Objetivo: "Brindar herramientas metodológicas, conceptuales y logísticas a los profesionales del Grupo de Gestión del Cambio, de la Dirección de Primera Infancia, para la realización de los talleres de sensibilización “Familias en la Jugada”, en el marco de la estrategia de Movilización y Control Social.".
2. Se evidenciaron listados de asistencia de las Regionales Cauca, Antioquia y Atlántico:
2.1 Cauca con la Actividad "Taller de sensibilización Mov. y Control Social", se observaron 6 listados de asistencia con 104 participantes.
2.2 Antioquia: con la Actividad "Reunión para el fortalecimiento de los Comités de Control Social", se observaron 6 listados de asistencia con 88 participantes.
2.3 Atlántico: con la Actividad "Taller Movilización y Control", se observaron 8 listados de asistencia con 128 participantes.
3. Se evidenciaron registros fotográficos de las Regionales Antioquia: 9 registros; Atlántico: 26 registros y Cauca: 24 registros.</t>
  </si>
  <si>
    <t>1. "GUÍA METODOLÓGICA PARA LA REALIZACIÓN DEL TALLER “FAMILIAS EN LA JUGADA” Grupo de Gestión del Cambio – Dirección de Primera Infancia Estrategia de Movilización y Control Social - 2019". 
2. Listados de asistencia de las Regionales Cauca: 6 listados; Antioquia 6 listados y Atlántico: 8 listados.
3. Registros fotográficos de las Regionales Antioquia: 9 registros; Atlántico: 26 registros y Cauca: 24 registros.</t>
  </si>
  <si>
    <t xml:space="preserve">En este periodo se reporta un avance en la conformación de comités de control social, pero el proceso de formación y cualificación se activará durante los meses de julio y agosto. </t>
  </si>
  <si>
    <t>Estos comités de control social que se han identificado en los territorios algunos serán cualificados durante los meses de</t>
  </si>
  <si>
    <t xml:space="preserve">FAMILIAS USUARIIAS: 600 </t>
  </si>
  <si>
    <t xml:space="preserve">Los comités de control social han solicitado mayor acompañamiento en formación para realizar los ejercicios de participación según los tipos de servicios de primera infancia. </t>
  </si>
  <si>
    <t xml:space="preserve">Realizar talleres de formación durante los meses de julio y agosto. </t>
  </si>
  <si>
    <t xml:space="preserve">Ranking Regional de conformación de comités de control social. </t>
  </si>
  <si>
    <t xml:space="preserve">
Se evidenciaron dos (2) imágenes con el Ranking Regional donde detallan la cantidad de Comités de Control Conformado en las 33 Regionales del ICBF.</t>
  </si>
  <si>
    <t xml:space="preserve">
2 Imágenes "Ranking Regional de Conformación de Comités de Control Social.".</t>
  </si>
  <si>
    <t xml:space="preserve">En este periodio se realizaron tres encuentros regionales de formación y cualifciación a los integrantes de los comités de control social. Estos talleres se realizaron en las Regionales: Santander, Huila y La Guajira; allí se dan a conocer las herramientas pedagógicas para que las familias e integrantes de comités de control social realicen sus respectivas visitas en las unidades de servicios y puedan identificar oportunidades de mejoramiento en la calidad de los mismos. </t>
  </si>
  <si>
    <t xml:space="preserve">Enlaces Regionales (33) 
Participantes: 395 
Organizaciones: 3 </t>
  </si>
  <si>
    <t xml:space="preserve">En estos espacios se dieron a conocer los insumos para que las familias realicen el ejercicio de control social, muchas de las recomendaciones han apuntado a los canales institucionales para dar a conocer los reportes de las visitas, los cuales no son claros. </t>
  </si>
  <si>
    <t xml:space="preserve">Listados de asistencia, fotografías y vídeos de los talleres de fortalecimiento a los comités de control social en Santander, Huila y La Guajira. </t>
  </si>
  <si>
    <r>
      <t xml:space="preserve">3 Carpetas con evidencias de Talleres de Control Social de los departamentos de La Guajira: 8  listados de asistencia y 30 registros fotográficos;  Huila: 6 listados de asistencia, 15 registros fotográficos y 9 videos y Santander: 13 listas de asistencia, 38 registros fotográficos, 15 videos y 2 registros fotográficos reportados por WhatApp
</t>
    </r>
    <r>
      <rPr>
        <b/>
        <sz val="14"/>
        <color theme="1"/>
        <rFont val="Calibri"/>
        <family val="2"/>
        <scheme val="minor"/>
      </rPr>
      <t/>
    </r>
  </si>
  <si>
    <t xml:space="preserve">Durante el mes de agosto se realizó fortalecimiento a integrantes de los comités de control social en las Regionles: Norte de Santander, Caldas, Nariño, Magdalena, Cesar, Boyacá, Valle del Cauca, Tolima y Quindío. </t>
  </si>
  <si>
    <t xml:space="preserve">Estos espacios fueron presenciales, la metodología que se utilizó fue de formación, con una duración de  4 horas en las ciudades capitales; donde las familias, de manera experiencial, reconocían la importancia de la participación ciudadana en los servicios de primera infancia, además se dieron a conocer y se validaron las herramientas orientadoras para los ejercicios de control social de los comités. De igual forma, se socializaron los canales de atención ciudadana del ICBF y la forma como los comirés de control social podrían reportar o dar a conocer lo identificado en las visitas de verificación en las unidades de servicios. </t>
  </si>
  <si>
    <t xml:space="preserve">1600 familias usuarias de los servicios de primera infancia e integrantes de comités de control social, 6 servidores de la Dirección de Primera Infancia del ICBF y 9 delegados de la CGR. </t>
  </si>
  <si>
    <t xml:space="preserve">La familias que participaron de estos encuentros realizaron las siguientes recomendaciones: 
1. Formación permanente para realizar ejercicios de participación incidentes. 
2. Que las jornadas de socialización de servicios sean más pedagógicas, para que puedan entender en qué consiste el servicio que se le presta a las niñas y los niños en primera infancia y así realizar ejercicios de control social más oportunos y significativos.
3. La herramientas orientadoras para realizar ejercicios de control social son claras, fáciles de utilizar, informativas, recomendaron elaborar un especial para el Alimento de Alto Valor Nutricional (bienestarina). 
4. La madres comunitarias y agentes educativos que asistieron a los encuentros se llevaron copia de los insumos para socializarlos con las familias que no podían asistir. 
5. Dentro de las propuestas está la de revisar la conformación de estos comités de control social, ya sea por unidad de servicio, EAS, centro zonal, municipal.   </t>
  </si>
  <si>
    <t xml:space="preserve">NA </t>
  </si>
  <si>
    <t xml:space="preserve">Anexan fotografías y listados de asistencia. </t>
  </si>
  <si>
    <t xml:space="preserve">Creación de la Red de aliados regionales por la primera infancia </t>
  </si>
  <si>
    <t>Generar espacios de diálogo para consolidar las redes de aliados regionales por la Primera Infancia  y concretar acciones de participación y corresponsabilidad que  aporten a la garantia de los derechos y desarrollo integral de las niñas y de los niños.</t>
  </si>
  <si>
    <t xml:space="preserve">Conformar la red de aliados regionales por la primera infancia, para que sus integrantes se apropien de la politica pública 1804 de 2016 (De Cero a Siempre) para que incidan en el mejoramiento de la calidad del servicio y la atención a los niñas y los niños. </t>
  </si>
  <si>
    <t xml:space="preserve">Entidades Publicas, privadas, SNBF, ICBF, Organizaciones sociales, Universidades, Comuidad en general. </t>
  </si>
  <si>
    <t>Una (1) Red de aliados regionales por la Primera Infancia</t>
  </si>
  <si>
    <t>Red de aliados, constituida.</t>
  </si>
  <si>
    <t xml:space="preserve">Por el momento se están realizando estudios previos para realizar un convenio de asociación con un aliado experto en el temas de fortatelecimiento a los comités de control social. 
Se prevee en mayo iniciar el proceso de fortalecimiento </t>
  </si>
  <si>
    <t xml:space="preserve">Por el momento se están realizando estudios previos para realizar un convenio de asociación con un aliado experto en el temas de fortatelecimiento a los comités de control social. </t>
  </si>
  <si>
    <t xml:space="preserve">Se realizó un inventario y acercamiento de aliados estratégicos para conformar la red nacional por la primera infancia. 
Con el inventario de aliados se establecieron unos niveles de acercamiento y con otros se concretaron alianzas. </t>
  </si>
  <si>
    <t xml:space="preserve">se establceió contacto con 15 empresas y con 3 se firmaron alianzas. </t>
  </si>
  <si>
    <t>copia de los convenios y el listado de inventario de aliados.</t>
  </si>
  <si>
    <t xml:space="preserve">Aunque es necesario para reportar avance en la realización de la meta, en este caso, la constitución efectiva de los comites de coontrol social, se sugiere que en el reporte  se detalle en la columna "Grupo de Valor"  el tipo de grupo de valor (ciudadania en general, usuarios, beneficiarios, entidades, instancias, veedurias, etc) y señalar el número de participantes en cada grupo. También se deberá detallar de manera general: número de niñas, número de niños, número de mujeres, número de hombres. </t>
  </si>
  <si>
    <t>3 documentos PDF
1 Excel  relacionado los cooperantes.</t>
  </si>
  <si>
    <t xml:space="preserve">Levantamiento de información de la red de aliados en las regionales. </t>
  </si>
  <si>
    <t xml:space="preserve">Se realizó indagación con los enlaces de control social de las 33 regionales, para construir la base de datos de las red nacional de aliados por la primera infancia. </t>
  </si>
  <si>
    <t xml:space="preserve">Personería Municipal: 33 
Controloría General de la República.
Aliados estratétigicos que adelantan procesos de participación en los territorios. </t>
  </si>
  <si>
    <t xml:space="preserve">Base de datos de la red nacional de aliados por la primera infancia. </t>
  </si>
  <si>
    <t>Se evidenció Excel "CONSOLIDADO RED NACIONAL DE ALIADOS JULIO 8" donde se relacionan 148 aliados con los respectivos datos de identificación y la descripción del proceso.</t>
  </si>
  <si>
    <t>Excel "CONSOLIDADO RED NACIONAL DE ALIADOS JULIO 8".</t>
  </si>
  <si>
    <t xml:space="preserve">En este periodo se firmó un memorando de entendimiento entre la Fundación Éxito y la Dirección de Primera Infancia, como resultado de la Red Nacional de Aliados por la Primera Infancia. </t>
  </si>
  <si>
    <t>Esta actvidad consiste en apoyar en el marco de la gestión intersectorial, para el mejoramiento de los servicios de atención a la primera infancia y movilización social en el marco de la atención integral.
En este entendido se promueve Articular acciones en el en marco del movimiento nacional Gen cero liderado por la Fundación Éxito, iniciativa que busca formar una alianza de múltiples sectores y actores que permitan que en el 2030 Colombia tenga la primera generación con cero desnutriciones crónicas. La estrategia Gen Cero cuenta con cinco componentes principales: a) generar alianzas y recursos; b) comunicar y sensibilizar; c) incidir en la política pública; d) generar y divulgar conocimiento; d) Promover la atención en el modelo de 1000 días.</t>
  </si>
  <si>
    <t xml:space="preserve">Fundación Éxito (1) 
Las regionales priorizadas para 2019 son: Antioquia, Bogotá, Bolívar, Cesar, Córdoba, Magdalena, Santander, Tolima y Valle del Cauca. Con 5.085 cupos en total. </t>
  </si>
  <si>
    <t xml:space="preserve">Copia de la firma de la alianza. </t>
  </si>
  <si>
    <t>Se evideció documento "MEMORANDO PARA EL ENTENDIMIENTO SUSCRITO ENTRE EL INSTITUTO COLOMBIANO DE BIENESTAR FAMILIAR  CECILIA DE LA FUENTE DE LLERAS Y FUNDACIÓN ÉXITO" suscrito del 19/07/2019 con el objeto: "Apoyar en el marco de la gestión intersectorial para el menoramiento de los servicios de atención a la primera infancia y movilización social en el interés de la atención integral.".</t>
  </si>
  <si>
    <t>1 MEMORANDO</t>
  </si>
  <si>
    <t xml:space="preserve">En este periodo la Contraloría General de la República se sumo a los encuentros de formación con las familias usuarias de los servicios de primera infancia. </t>
  </si>
  <si>
    <t xml:space="preserve">Como parte de la metodología de los talleres de fortelecimiento a los integrantes de los comités de control social y a las familias usuarias de los servicios de primera infancia, se invitó a la Contraloría General de la República para que las gerencias departamentales se sumaran a estos encuentros y nos apoyarán en la presentaciuón conceptual del Control Fiscal Participativo. En estos espacios participaron las gerencias departamentales de: Norte de Santander, Caldas, Nariño, Magdalena, Cesar, Boyacá, Valle del Cauca, Tolima y Quindío. </t>
  </si>
  <si>
    <t>9 delegados departamentales de la Contraloría</t>
  </si>
  <si>
    <t xml:space="preserve">Para darle sostenibilidad a los encuentros de formación los delegados de la CGR gerencias departamentales con la base de datos de las familias usuarias de los servicios la utilizarán para invitarlos a futuros encuentros de capacitación en temas de participación ciudadana y control social. </t>
  </si>
  <si>
    <t xml:space="preserve">Presentación y vídeo utilizado por los delegados de la CGR en los talleres. </t>
  </si>
  <si>
    <t>Se evidención Presentación de la Contraloría General de la República, titulada "La Contraloría General de la República y el Sistema de Control Fiscal Participativo" 56 diapositivas, expositor: Milton Resmith Ceballos Parra, y Video DIA_BLANCO_VIDEO_PARTICIPACIN_CIUDADANA(youtube.com)"</t>
  </si>
  <si>
    <t xml:space="preserve">1 Presentación Power Point y 1 Video </t>
  </si>
  <si>
    <t>Encuestas de satisfacción a los usuarios/beneficiarios de los programas y servicios misionales del ICBF</t>
  </si>
  <si>
    <t xml:space="preserve">Formular y aplicar acciones de mejora fruto de las mediciones de satisfacción realizadas, con el fin de mejorar continuamente los programas y servicios del ICBF. 
</t>
  </si>
  <si>
    <t xml:space="preserve">Niños, Niñas, Adolescentes, padres, madres, familias y comunidfades usuarios y beneficiarios del los programas y servicios del  ICBF
</t>
  </si>
  <si>
    <t>33 Sedes Regionales, Sede Nacional y 209 Centros Zonales</t>
  </si>
  <si>
    <t>Proceso de Relación con el Ciudadano</t>
  </si>
  <si>
    <t xml:space="preserve">
Una (1) medición a usuarios / beneficiarios de programas misionales del ICBF
</t>
  </si>
  <si>
    <t xml:space="preserve">Una medición de satisfaccion a usuarios y beneficiarios del ICBF realizada. </t>
  </si>
  <si>
    <t>Presencial, virtual y telefónico</t>
  </si>
  <si>
    <t>Para la vigencia 2019, de acuerdo con las necesidades identificadas por el Instituto Colombiano de Bienestar Familiar para la contratación de la implementación de la Estrategia para la medición de la satisfacción del cliente externo de los programas y servicios misionales del ICBF, a continuación se encuentran los programas y servicios a medir, los cuales fueron seleccionados por cada una de las áreas misionales que participaran en dicho proceso: Puntos de Atención Presencial del ICBF (Dirección de Servicios y Atención), Centros de Desarrollo Infantil – CDI y Servicio Desarrollo Infantil en Medio Familiar – DIMF (Dirección de Primera Infancia), Centros de Recuperación Nutricional (Dirección de Nutrición), Familias con Bienestar Para La Paz y Territorios Étnicos con Bienestar (Dirección Familias y Comunidades), Generaciones Étnicas con Bienestar y Estrategia Acciones Masivas de Alto Impacto Social – AMAS (Dirección de Niñez y Adolescencia). 
Actualmente, la DSyA remitió a la Dirección de Abastecimiento y Contratación la FCT y sus anexos para el inicio del estudio de costos.</t>
  </si>
  <si>
    <t>Como quiera que la actividad inicia en marzo, no se reporta evidencia</t>
  </si>
  <si>
    <r>
      <t xml:space="preserve">Para la vigencia 2019, de acuerdo con las necesidades identificadas por el Instituto Colombiano de Bienestar Familiar para la contratación de la implementación de la Estrategia para la medición de la satisfacción del cliente externo de los programas y servicios misionales del ICBF, a continuación, se encuentran los programas y servicios a medir los cuales fueron seleccionados por cada una de las áreas misionales que participaran en dicho proceso:
</t>
    </r>
    <r>
      <rPr>
        <b/>
        <sz val="14"/>
        <rFont val="Calibri"/>
        <family val="2"/>
        <scheme val="minor"/>
      </rPr>
      <t xml:space="preserve">Dirección Misional:  </t>
    </r>
    <r>
      <rPr>
        <sz val="14"/>
        <rFont val="Calibri"/>
        <family val="2"/>
        <scheme val="minor"/>
      </rPr>
      <t xml:space="preserve">                                      </t>
    </r>
    <r>
      <rPr>
        <b/>
        <sz val="14"/>
        <rFont val="Calibri"/>
        <family val="2"/>
        <scheme val="minor"/>
      </rPr>
      <t xml:space="preserve"> Programas y Servicios por Medir</t>
    </r>
    <r>
      <rPr>
        <sz val="14"/>
        <rFont val="Calibri"/>
        <family val="2"/>
        <scheme val="minor"/>
      </rPr>
      <t xml:space="preserve">
Dirección de Servicios y Atención	Puntos de Atención Presencial del ICBF
Dirección de Primera Infancia	               Centros de Desarrollo Infantil - CDI
Dirección de Nutrición     	                Centros de Recuperación Nutricional
Dirección Familias y Comunidades	Familias con Bienestar Para La Paz
Dirección Familias y Comunidades	Territorios Étnicos con Bienestar
Dirección de Niñez y Adolescencia	Generaciones Étnicas con Bienestar
Dirección de Niñez y Adolescencia	Estrategia Acciones Masivas de Alto Impacto Social - AMAS
Actualmente, la DSYA se encuentra en el proceso precontractual de la estrategia de medición de satisfacción del cliente externo de sus programas y servicios, en donde el pasado 27/03/2019 se remitió a la Dirección de Abastecimiento y Contratación, la FCT y sus anexos para el inicio del estudio de costos.</t>
    </r>
  </si>
  <si>
    <t>Se evidencia cruce de correos donde desde la Dirección de Servicios y Atención se enviaron los documentos del proceso de MS a LA Coordinadora Grupo Gestión de Calidad para el Servicio y la Atención.
1. Correo de 23 de abril de 2019 4:48 p. m. Asunto "FCT y Anexos 23-04-2019".
2. Correo de 23 de abril de 2019 4:56 p. m. Asunto "FCT y Anexos 23-04-2019", enviados a Contratación para la continuidad del proceso, en este correo se adjuntan los formatos: a). ANEXO 4. FCT – INSTRUMENTOS DE CAPTURA DE INFORMACIÓN de fecha 23/04/2019, b). FICHA DE CONDICIONES TÉCNICAS ESENCIALES PARA LA PRESTACIÓN DEL SERVICIO Y/O ENTREGA DEL BIEN (FCT) de fecha 23/04/2019, c). ANEXO 1. FCT – ANEXO METODOLÓGICO Y MUESTRAS de fecha 23/04/2019, d). Anexo 2 "Realizar la medición de satisfacción del cliente externo de algunos de los programas y servicios del ICBF, ajuste a instrumentos, así como la caracterización de la población, tabulación y análisis de los resultados, utilizando metodologías de investigación cualitativa y cuantitativa." de fecha 23/04/2019 y e). Archivo Excel "ANEXO RIESGO" de fecha 21/03/2019.
3. Correo de fecha 25 de abril de 2019 5:31 p. m. A "Asunto: RE: FCT y Anexos 23-04-2019", enviado desde Contratación con las obervaciones a los documentos a la Coordinadora Grupo Gestión de Calidad para el Servicio y la Atención.
4. Correo de fecha 30/04/2019 7:49 a. m. enviado desde la Dirección de Abastecimiento con Asunto " FCT y Anexos 23-04-2019" a Dirección de Contratación con observaciones a los documentos en mención.</t>
  </si>
  <si>
    <t xml:space="preserve">Cruce de correos desde el 23/04/2019 al 30/04/2019 entre las Direcciones de Servicio y Atención, Cirección de Contratación y Dirección de Abastecimiento.  </t>
  </si>
  <si>
    <t xml:space="preserve">En el mes de mayo se remitió a la Dirección de Abastecimiento los ajustes finales solicitados en la FCT y anexos. Se ajustó la forma de pago:  un pago total por número de encuestas realizadas y se avaló que dicho proceso se realizará mediante una interventoría. Se proyecta un total de cuatro (4) meses para la ejecución de los dos contratos. Adicionalmente, también se remitió a dicha dirección la FCT y anexos sobre el proceso de interventoría de la medición para revisión y aprobación. </t>
  </si>
  <si>
    <t xml:space="preserve">
1. Cruce de correos entre el 16 de mayo de 2019 12:15 p.m. al 220/05/2019 11:23 a. m.
2. Cruce de correos del 24 de mayo de 2019 4:24 p.m. al jueves 30/05/2019 2:41 p. m.
</t>
  </si>
  <si>
    <t xml:space="preserve">No se realizaron avances durante este periodo. </t>
  </si>
  <si>
    <t>El 8 de julio de 2019 se remitió mediante memorando a la Dirección de Contratación, los estudios previos de la Medición de Satisfacción del Cliente Externo de los Programas y Servicios del ICBF 2019 con el fin de iniciar el proceso contractual. 
Adicionalmente, se le solicitó a los delegados de las áreas misionales la siguiente información que se le proporcionará al contratista e interventor seleccionados para la ejecución del proceso, una vez finalice el proceso de selección. Los productos son los siguientes:
1.	Presentación para la capacitación a los encuestadores, la cual debe explicar en qué consiste el programa o servicio a medir y como se deberá aplicar el instrumento en territorio, especificando los criterios que ustedes consideren necesarios que deba tener en cuenta el Contratista a la hora de aplicar las encuestas.
2.	Cronograma de aplicación de los instrumentos en territorio. Dicho cronograma deberá ser diligenciado en el Formato Cronograma Aplicación de Instrumentos de Medición de Satisfacción v1 F25.P5.RC. 
3.	Remitir a las regionales nuevamente el Formato Autorización para encuestar NNA con fines Institucionales de Medición de la Satisfacción de los Programas, Estrategias y o Servicios v1 F24.P5.RC, el cual aunque ya se socializó a los colaboradores del ICBF con el Procedimiento Medición de la Satisfacción del Ciudadano-Cliente v2 P5.RC, les agradecemos ustedes les recuerden la importancia de ser diligenciados previamente en los casos que se requiera, para que el proceso de encuestas sea ágil en territorio.
Por último, en cuanto a la interventoría del proceso de Medición de Satisfacción, hasta el 15 de julio se recibió la segunda cotización por la suma de $272.224.400; sin embargo, como se tiene planteado para que el proceso se pueda adelantar a través de la modalidad de Mínima Cuantía,  el presupuesto oficial no puede superar los $82.811.600, en caso que el estudio del sector supere la cifra previamente citada, el proceso se deberá llevar a cabo a través de la modalidad de Concurso de Méritos, el cual requeriría un estudio del mercado por parte de la Dirección de Abastecimiento e ir a comité de contratación, entre otros trámites. Para dicho proceso, se espera una tercera cotización.</t>
  </si>
  <si>
    <t xml:space="preserve">Memorando estudio del sector, para el proceso de selección. </t>
  </si>
  <si>
    <t>Se evidencia Memorando con radicado 2019126000000006763 con Asunto "Remisión del documento Estudio de Sector para el proceso de selección cuyo objeto es (…) Realizar la medición de satisfacción del cliente externo de algunos de los programas y servicios del ICBF, ajuste a instrumento, así, como la caracterización de la población, tabulación y análisis de los resultados, utilizando la metodología de investigación cualitativa y cuantitativa" remitido por la Dirección de Abastecimiento.</t>
  </si>
  <si>
    <t xml:space="preserve">En la primera semana del mes de agosto se remitió nuevamente la FCT y anexos del proceso de Medición de Satisfacción del Cliente Externo de los Programas y Servicios del ICBF 2019 con los ajustes solicitados por la Dirección de Contratación, sin embargo, debido a que la forma de pago no fue avalada por dicha dirección, el 23 de agosto, en reunión con las Direcciones de Abastecimiento y Contratación, la Directora de Servicios y Atención, Patricia Ochoa, acordó remitir nuevamente la ficha para que el proceso se pueda adelantar a través de la modalidad de Mínima Cuantía, el cual tendría como presupuesto oficial el monto máximo de $82.811.600, por lo que finalmente se seleccionaron los siguientes programas y servicios: 
•	Dirección de Nutrición - Programa Centros de Recuperación Nutricional: 120 Encuestas cara a cara
•	Dirección de Niñez y Adolescencia - Estrategia para Prevención de Riesgos Específicos: 252 Encuestas cara a cara
•	Dirección de Primera Infancia - Centros de Desarrollo Infantil (CDI): 3 Grupos Focales       
•	Dirección Familias y Comunidades - Programa Territorios Étnicos con Bienestar: 7 Grupos Focales
La ficha y sus anexos se remitieron el 26 de agosto, sin embargo, las direcciones devolvieron los documentos con algunas observaciones, las cuales se ajustaron y se remitieron finalmente el viernes 30 de agosto con el formato de cotización. 
</t>
  </si>
  <si>
    <t xml:space="preserve">Actas de reunión </t>
  </si>
  <si>
    <t xml:space="preserve">Gestión de Quejas, Reclamos y Sugerencias (QRS) de la Ciudadanía, sobre la gestión de la Entidad. </t>
  </si>
  <si>
    <t xml:space="preserve">Las quejas, reclamos y sugerencias, constituyen un mecanismo de participación, al ser un canal de retroalimentación por parte de los ciudadanos para dar a conocer su opinión sobre los procesos de la Entidad, para su mejora continua.
Los ciudadanos pueden presentar quejas, reclamos y sugerencias relacionadas con los asuntos de competencia del ICBF, incluso denuncias frente posibles casos de corrupción, accediendo de manera presencial, telefónica, escrita o en línea a través del formulario web disponible en www.icbf.gov.co. 
</t>
  </si>
  <si>
    <t>Garantizar respuestas eficaces y oportunas a cada una de las quejas, reclamos y sugerencias presentadas por los ciudadanos.</t>
  </si>
  <si>
    <t xml:space="preserve">Peticionarios del ICBF. </t>
  </si>
  <si>
    <t>Todos los procesos de la entidad</t>
  </si>
  <si>
    <t>Indicador en niveles de adecuado y óptimo</t>
  </si>
  <si>
    <t>Porcentaje de gestión a las quejas, reclamos y sugerencias.</t>
  </si>
  <si>
    <t>Enero</t>
  </si>
  <si>
    <t>Diciembre 31.</t>
  </si>
  <si>
    <t>Presencial, virtual, telefónico y escrito</t>
  </si>
  <si>
    <t xml:space="preserve">Para los meses de enero y  febrero, el indicador de gestión de las PQRS, se encontró en adecuado  98,14% </t>
  </si>
  <si>
    <t>Reporte del Indicador en el tablero SMEI</t>
  </si>
  <si>
    <t>Se evidenció correo electrónico de fecha 18/03/2019 con Asunto: "INDICADORES RELACIÓN CON EL CIUDADANO FEBRERO 2019 (CARGUE DE RESULTADOS SIMEI)" enviado desde el Grupo Gestión de Calidad para el Servicio y la Atencióncon, donde informan "...el resultado de los indicadores del Proceso de Relación con el Ciudadano (...) ya se subieron al Tablero de Control correspondientes al mes de febrero 2019 (...) contiene las peticiones que afectaron el resultado en cada punto de atención...". Adjuntan Excel "IND_Febrero_Entrega2_20190318" el cual detalla los Indicadores de las Dependencias y el porcentaje de cumplimiento.
Se evidenció correo electrónico de fecha 25/04/2019 con Asunto: "INDICADORES RELACIÓN CON EL CIUDADANO MARZO 2019 (FINAL)" enviado desde el Grupo Gestión de Calidad para el Servicio y la Atencióncon, donde informan "...remito el resultado final de los indicadores del Proceso de Relación con el Ciudadano, correspondientes al mes de Marzo de 2019, los cuales ya se subieron al Tablero de Control. El archivo contiene las peticiones que afectaron el resultado en cada punto de atención y el profesional a quien fue direccionada. ...". Adjuntan Excel "IND_Marzo_Entrega3_20190425" el cual detalla los Indicadores de las Dependencias y el porcentaje de cumplimiento.</t>
  </si>
  <si>
    <t>2 correos electrónicos de fechas 18/03/2019 y 25/04/2019</t>
  </si>
  <si>
    <t>Reporte en tablero de control SIMEI</t>
  </si>
  <si>
    <t xml:space="preserve">Se evidenció correo electrónico de fecha 21/05/2019 con Asunto: "INDICADORES RELACIÓN CON EL CIUDADANO ABRIL 2019 (FINAL)" enviado desde el Grupo Gestión de Calidad para el Servicio y la Atencióncon, donde informan "...remito el resultado final de los indicadores del Proceso de Relación con el Ciudadano, correspondientes al mes de Abril de 2019 (...)  ya se subieron al Tablero de Control (...)  contiene las peticiones que afectaron el resultado en cada punto de atención y el profesional a quien fue direccionada". Adjuntan Excel "IND_Abril_Entrega3_20190521" el cual detalla los Indicadores de las Dependencias y el porcentaje de cumplimiento; así mismo, adjuntan la Hoja de Vida del Indicador para la vigencia 2019 PA-131 "Porcentaje de derechos de petición atendidos oportunamente".
</t>
  </si>
  <si>
    <t xml:space="preserve">1 correo electrónico de fecha 21/05/2019
</t>
  </si>
  <si>
    <t xml:space="preserve">Para  el  mes marzo, el indicador de gestión de las PQRS,  se registr+ó en riesgo   (80,41%) </t>
  </si>
  <si>
    <t xml:space="preserve">Se evidenció correo electrónico de fecha 06/08/2019 con Asunto: "INDICADORES RELACIÓN CON EL CIUDADANO JUNIO 2019 (FINAL)" enviado desde el Grupo Gestión de Calidad para el Servicio y la Atencióncon, donde informan "...les remito el resultado final de los indicadores del Proceso de Relación con el Ciudadano, correspondientes al mes de Junio de 2019, los cuales ya se subieron al Tablero de Control. El archivo contiene las peticiones que afectaron el resultado en cada punto de atención y el profesional a quien fue direccionada. ", adjuntan Excel "IND_Junio_Entrega3_20190719 en el cual detallan los Indicadores del Proceso de Relación con el Ciudadano.
</t>
  </si>
  <si>
    <t>1 correo electrónico de fecha 06/08/2019</t>
  </si>
  <si>
    <t xml:space="preserve">Para el periodo de reporte se hicieron ajustes en la metodologia de medición, por estar razón no se tiene el dato del porcentaje del mes de junio. </t>
  </si>
  <si>
    <t xml:space="preserve">Se evidenció correo electrónico de fecha 06/08/2019 con Asunto "Reporte avances actividades PPC DSYA" reportado desde el Grupo de Gestión de Calidad para el Servicio y la Atención con correo adjunto de fecha 19/07/2019 Asunto "INDICADORES RELACIÓN CON EL CIUDADANO JUNIO 2019 (FINAL)".
</t>
  </si>
  <si>
    <t xml:space="preserve">1 correo electrónico de fecha 06/08/2019
</t>
  </si>
  <si>
    <t xml:space="preserve">Para el mes de junio  el indicador de gestión de las PQRS  se registró en adecuado  (94.70%) </t>
  </si>
  <si>
    <t>Tablero de Control SIMEI</t>
  </si>
  <si>
    <t xml:space="preserve">Se evidenció correo electrónico de fecha 19/07/2019 con Asunto "INDICADORES RELACIÓN CON EL CIUDADANO JUNIO 2019 (FINAL)" reportado desde el Grupo de Gestión de Calidad para el Servicio y la Atención donde informan "el resultado final de los indicadores (...) correspondientes al mes de Junio de 2019 (...) contiene las peticiones que afectaron el resultado en cada punto de atención y el profesional a quien fue direccionada.", adjuntan Excel "IND_Junio_Entrega3_20190719" en el cual detallan los Indicadores del Proceso de Relación con el Ciudadano.
</t>
  </si>
  <si>
    <t xml:space="preserve">1 correo electrónico de fecha 19/07/2019
</t>
  </si>
  <si>
    <t xml:space="preserve">Para el mes de julio, el porcentaje de gestión de las PQRS fue de 96,90% siendo este adecuado. </t>
  </si>
  <si>
    <t xml:space="preserve">Reporte SIMEI </t>
  </si>
  <si>
    <t xml:space="preserve">Se evidencia correo electrónico de fecha 02/09/2019 Asunto "Reporte avances actividades agosto DYSA" en donde remiten "el resultado del indicador PA-131 Porcentaje de derechos de petición atendidos oportunamente, así como los soportes de socialización y cargue en el tablero de control.", adjuntan correo de fecha 23/08/2019 Asunto "INDICADORES RELACIÓN CON EL CIUDADANO JULIO 2019 (FINAL)" y éste contiene un Excel "IND_Julio_Entrega3_20190823" en el cual detallan los Indicadores del Proceso de Relación con el Ciudadano. </t>
  </si>
  <si>
    <t>1 correo electrónico de fecha  02/09/2019.</t>
  </si>
  <si>
    <t xml:space="preserve">Realizar la segunda versión del Modelo de Participación Ciudadana del ICBF, integrando los resultados del ajuste institucional que permitira genera condiciones para que el ICBF garantice el goce efectivo del derecho a la participacion de la ciudadanía en la gestión institucional. </t>
  </si>
  <si>
    <t>Generar linemientos institucionales para el diseño e implementación de acciones de participación efectivas, incidentes y con valor, en la gestión del ICBF.</t>
  </si>
  <si>
    <t>Colaboradores del ICBF</t>
  </si>
  <si>
    <t>Un (1) modelo de participacion ciudadana actualizado</t>
  </si>
  <si>
    <t xml:space="preserve">Documento publicado. </t>
  </si>
  <si>
    <t>Presencial, virtual y escrito</t>
  </si>
  <si>
    <t>Como quiera que la actividad inicia en en agosto, no se reporta evidencia</t>
  </si>
  <si>
    <t xml:space="preserve">Como avance en el cumplimiento de esta actividad, se realizo el diseño del Procedimiento: Estrategia de Participación Ciudadana en la Gestión del ICBF, el cual busca ordenar de manera lógica y a modo de hoja de ruta, las acciones y actividades que deben desarrollar las dependencias del nivel nacional del Instituto, en cumplimiento de lo establecido en el Manual del Sistema Integrado de gestión (Consejo para la gestión y el desempeño institucional - Presidencia de la República) para la implementación en las entidades de la Política de Participación Ciudadana en la Gestión y sus dos estrategias: 1. Participación articukada con el direccionamiento estratégico  y Planeación Institucional, a cargo de la DSYA  y 2. Rendición de cuentas en el PAAC, a cargo de la SME. </t>
  </si>
  <si>
    <t xml:space="preserve">Correo electrónico de la Directora de SYA validando la propuesta  del procedimiento. </t>
  </si>
  <si>
    <t xml:space="preserve">Se evidenció documento word del PROCESO RELACIÓN CON EL CIUDADANO PROCEDIMIENTO DE PARTICIPACIÓN CIUDADANA EN LA GESTIÓN DEL ICBF, versión  1 de fecha 21/06/2018 cuyo OBJETIVO es "Definir y delimitar las actividades que desarrollarán las dependencias del nivel nacional en el marco de la implementación de la Estrategia de Participación en la Gestión del ICBF, aportando así a la garantía del Derecho a la Participación de la ciudadanía, en todo el ciclo de la gestión de la entidad.", este documento detalla las 25 actividades  del procedimiento con los responsables y registros: diez (10) folios.
Se evidenció correo de fecha 30/08/2019 de la Dirección de Servicios y Atención -DSYA, Asunto " Inicio ruta aprobación procedimiento estrategia participación " en el cual indica  Oscar Javier Bernal Parra Colaborador de la DSYA que no haber observaciones iniciar con el "...procedimiento establecido por la SMO para su correspondiente normalización y publicación."
</t>
  </si>
  <si>
    <t xml:space="preserve">1 documento word del PROCESO RELACIÓN CON EL CIUDADANO PROCEDIMIENTO DE PARTICIPACIÓN CIUDADANA EN LA GESTIÓN DEL ICBF, versión  1 de fecha 21/06/2018.
1 correo de fecha 30/08/2019 de la Dirección de Servicios y Atención.
</t>
  </si>
  <si>
    <t xml:space="preserve">Garantizar la continuidad de la  participación del ICBF en la inicativa interncional Alianza Gobierno Abierto, con el fin de posicionar a la entidad como uno de los refrentes institucionales a nivel nacinal e internacional, en la gestión participativa y  con transparencia. </t>
  </si>
  <si>
    <t xml:space="preserve">Posicionar en el IV Plan de Accion de la Aliaza Gobierno Abierto, el fortalecimiento de la participación de los niños, niñas, adolescentes y familias en los asuntos de política pública que les afectan actulamente y en el futuro inmediato. </t>
  </si>
  <si>
    <t xml:space="preserve">Una (1) propuesta del ICBF como aporte para el IV Plan AGA </t>
  </si>
  <si>
    <t>Documento de propuesta aprobada por el Secretario General y remitida a la Secretaria de Transparencia</t>
  </si>
  <si>
    <t>Según indicaciones de la Secretaria de Transparencia</t>
  </si>
  <si>
    <t>En correo de fecha 12 de septiembre de 2019 6:16 p. m el Grupo de Gestión de Calidad para el Servicio y la Atención - Dirección de Servicios y Atención, Asunto "Información actividades 13 y 16 DSYA Plan Participación " informó: "La realizacion de esta actividad dependen de la convocatoria que realice la Secretaria de Transparencia de la Presidencia de la República, la que hasta el momento no ha requerido a ninguna de las entidades que participan en la Alianza Gobierno Abierto, para construcción del IV Plan de Acción 2019 – 2022. Por lo tanto no  ha sido posible para la DSyA reportar avance en el cumplimiento de la actividad."</t>
  </si>
  <si>
    <t xml:space="preserve">Hasta el momento la Secretaria de Transparencia de la Presidencia de la República, no ha convocado a las entidades participantes de la Alianza Gobierno Abierto, para la construcción del IV Plan de Acción. Se espera que en el mes de octubre se realice esta convocatoria. </t>
  </si>
  <si>
    <t>Mesas nacionales de diálogo técnico con Madres Sustitutas</t>
  </si>
  <si>
    <t>Espacio de diálogo entre la Dirección General del ICBF y las Madres Sustitutas. La metodología usada es el diálogo abierto, fortalecimiento técnico y retroalimentación de compromisos de manera periódica.</t>
  </si>
  <si>
    <t>Fortalecer las capacidades de las madres sustitutas para mejorar la prestación del servicio en la modalidad.</t>
  </si>
  <si>
    <t>Involucrar</t>
  </si>
  <si>
    <t>Director Regional
Coordinadores de Asistencia Técnica
Referentes Regionales de Hogares Sustitutos
Operadores de Hogares Sustitutos
Madres Sustitutas</t>
  </si>
  <si>
    <t>Dirección de protección</t>
  </si>
  <si>
    <t xml:space="preserve">Protección </t>
  </si>
  <si>
    <t>Una (1)  Mesa de Diálogo</t>
  </si>
  <si>
    <t>Mesa de diálogo realizada.</t>
  </si>
  <si>
    <t>Febreo</t>
  </si>
  <si>
    <t>Se llevó a cabo la primera Mesa Nacional el 22 de febrero con presencia de las madres sustitutas de Tolima, Meta, Cundinamarca, Bogotá, Antioquia, Atlántico, Caquetá, Bolívar, y Norte de Santander</t>
  </si>
  <si>
    <r>
      <rPr>
        <b/>
        <sz val="14"/>
        <rFont val="Calibri"/>
        <family val="2"/>
        <scheme val="minor"/>
      </rPr>
      <t>42 (todas las personas participantes son madres sustututas? En los listados de asistencia se evidencian persdonas pertenecientes a organizaciones y entidades)</t>
    </r>
    <r>
      <rPr>
        <sz val="14"/>
        <rFont val="Calibri"/>
        <family val="2"/>
        <scheme val="minor"/>
      </rPr>
      <t xml:space="preserve"> </t>
    </r>
  </si>
  <si>
    <t>Realizar la segunda mesa naional en el primer semestre del años 2019</t>
  </si>
  <si>
    <t>Acta, listas de asistencia y agenda.</t>
  </si>
  <si>
    <t xml:space="preserve">En la columna "Grupos de Valor" se debe detallar el tipo de grupo de valor (ciudadania en general, usuarios, beneficiarios, entidades, instancias, veedurias, etc) y señalar el número de participantes en cada grupo. También se deberá detallar de manera general: número de niñas, número de niños, número de mujeres, número de hombres. </t>
  </si>
  <si>
    <t xml:space="preserve">La actividad presenta como soporte acta de reunión del 22 de febrero de la mesa nacional de madres sustitutas de  Tolima, Meta, Cundinamarca, Bogotá, Antioquia, Atlántico, Caquetá, Bolívar, y Norte de Santander </t>
  </si>
  <si>
    <t xml:space="preserve">Acta 22 de febrero de 2019. Mesa Nacional madres sustitutas 
Listado de asistencia de la reunión del 22 de febrero de 2019
Agenda de la Reunión del 22 de Febrero de 2019 </t>
  </si>
  <si>
    <t xml:space="preserve">Se prevee en mayo iniciar el proceso de fortalecimiento </t>
  </si>
  <si>
    <t xml:space="preserve">Mediante correo de fecha 13/09/2019 2:13 p. m. Asunto "PRELIMINAR- INFORME SEGUIMEINTO PLAN ANTICORRUPCION -AGOSTO 30 DE 2019" la Dirección de Protección refiere en el Excel (Columna BA fila 20) "...Para este més no se tenian programadas mesas, adicionamente la meta se cumplio en el primer trimeste (1 mesa de dialogo)".
</t>
  </si>
  <si>
    <t>Correo de fecha 13/09/2019 2:13 p. m.</t>
  </si>
  <si>
    <t>Se tenían planeado 4 mesas por año, dos en el primer semestre y dos en el segundo. Por lo tanto, se lleva a cabo la segunda mesa nacional de madres sustitutas, el 24 de mayo con presencia de las representantes de las regionales: Boyacá, Cundinamarca´Atlántico, Antioquia, Norte de Santander, Huila, Cauca, Valle del Cauca, Meta, Bogotá y Caquetá.</t>
  </si>
  <si>
    <t>24 Mujeres</t>
  </si>
  <si>
    <t>Realización de la tercera mesa posterior a julio de 2019</t>
  </si>
  <si>
    <t>Lista de asistencia y agenda</t>
  </si>
  <si>
    <t xml:space="preserve">Mediante correo de fecha 13/09/2019 2:13 p. m. Asunto "PRELIMINAR- INFORME SEGUIMEINTO PLAN ANTICORRUPCION -AGOSTO 30 DE 2019" la Dirección de Protección adjuntan dos (2) PDF: A). Acta de reunión de fecha 24 Mayo 2019 con el Objetivop: "Propiciar un espacio para interactuar con las madres y cualificar la modalidad." (8 folios) y B). 2 Listado de asistencia con fecha 24/05/2019 con 24 participantes. </t>
  </si>
  <si>
    <t xml:space="preserve">Correo de fecha 13/09/2019 2:13 p. m. </t>
  </si>
  <si>
    <t xml:space="preserve"> SIN REPORTE </t>
  </si>
  <si>
    <t>Se evidenció correo de fecha 13/09/2019 2:13 p. m. Asunto "PRELIMINAR- INFORME SEGUIMEINTO PLAN ANTICORRUPCION -AGOSTO 30 DE 2019" la Dirección de Protección adjunta correo de fecha 12/07/2019 11:06 a. m. Asunto "Reporte de actividades junio PPC 2019" enviado a la Dirección de Servicios y Atención donde informa: "...de acuerdo con lo conversado, el día de ayer intenté ingresar a la Nas para cargar el reporte de actividades del mes de junio (...) no fue posible (...) envío el reporte por este medio y quedo atenta si se habilita la Nas para cargar la información.". Se observó adjunto winzip el cual contiene: 1) Carpeta "SEGUIMIENTO JUNIO DE 2019", la que a su vez contiene: Excel "Herramienta de monitoreo 28 de junio". Donde se observa que la actividad se cumplión en el mes de mayo.</t>
  </si>
  <si>
    <t xml:space="preserve">Se evidenció correo de fecha 13/09/2019 2:13 p. m. Asunto "PRELIMINAR- INFORME SEGUIMEINTO PLAN ANTICORRUPCION -AGOSTO 30 DE 2019" la Dirección de Protección adjunta correo de fecha 10/08/2019 5:08 a. m. Asunto "PLAN DE PARTICIPACIÓN D PROTECCIÓN ACTUALIZADO JULIO" enviado a Dirección de Servicios y Atención en el cual informa "te envío seguimiento del Plan de Participación, actualizado de acuerdo con el memorando de solicitud de ajuste y con el reporte de seguimiento con corte a julio de 2019. El ajuste lo realicé en la matriz de seguimiento porque la hoja del Plan se encuentra protegida.". Se observó: a) Excel "Herramienta de monitoreo julio de 2019"; b) Memorando "SOLICITUD DE AJUSTE DE META DE PLAN DE PARTICIPACIÓN CIUDADANA" de fecha 29/07/2019 y c) Correo de fecha miércoles 24/07/2019 5:10 p. m. Asunto "Lineamiento PARD indígena" en el cual se indica "...el Lineamiento construido a la fecha, con el objetivo de recibir los aportes o comentarios correspondientes. La revisión y consolidación de las observaciones por sus áreas es de un tiempo de diez (10) días hábiles, ".
</t>
  </si>
  <si>
    <t>Actividad cumplida en mayo de 2019 (En la columna BS fila 20 se encuentra el detalle).</t>
  </si>
  <si>
    <t xml:space="preserve">Mesas de participación de adolescentes y jóvenes en Hogares Sustitutos. </t>
  </si>
  <si>
    <t>Realizar espacios de encuentro y control social sobre los servicios y atención de adolescentes y jóvenes en hogares sustitutos.
Socializar los siguientes temas:
* Lineamiento técnico de modalidades 
* PARD
* Fortalecimiento del proceso de atención en hogares sustitutos
* Liderazgo</t>
  </si>
  <si>
    <t>Contribuir al fortalecimiento del proyecto de vida de los jóvenes que se encuentran ubicados en la modalidad.</t>
  </si>
  <si>
    <t>Directores Regionales
Operadores
Coordinación de Autoridades Administrativas
Adolescentes y Jóvenes de Hogares Sustitutos
Defensores de Familia</t>
  </si>
  <si>
    <t>Una (1) Mesa de participación</t>
  </si>
  <si>
    <t xml:space="preserve">Una mesa de participación realizada </t>
  </si>
  <si>
    <t xml:space="preserve">Junio </t>
  </si>
  <si>
    <t xml:space="preserve">Noviembre </t>
  </si>
  <si>
    <t xml:space="preserve">Virtual </t>
  </si>
  <si>
    <t>Mesa de participación programada para el mes de junio de 2019.</t>
  </si>
  <si>
    <t>La actividad se programó para junio.</t>
  </si>
  <si>
    <t>Se realiza la mesa de participación de adolescentes y jóvenes por medio de videoconferencia con conectividad en las regionales, com la  asistencia de adolescentes y jóvenes de las regionales: Antioquia, Arauca, Tolima, Huila, Córdoba, Caquetá, Meta, Magdalena, Quindío, Amazonas, Vichada, Casanare, Santander, Chocó, Valle del Cauca, Cesar, Bolívar y Norte de Santander.</t>
  </si>
  <si>
    <t>Realización de la segunda mesa para finalizar el año</t>
  </si>
  <si>
    <t>Listas de asistencia</t>
  </si>
  <si>
    <t xml:space="preserve">En el rol de monitorear la implementación del Plan de Participación, la Dirección de Servicios y Atención observo: 
•	Los listados de asistencia dan cuenta de 28 jóvenes/adolescentes relacionados como estudiantes, no se evidencia coincidencia con la cifra reportada.  
•	Existe dificultad para identificar cuantos, de los adolescentes y jóvenes participantes en el espacio, pertenecen a la modalidad Hogares Sustitutos.
•	El cumplimiento del propósito de la actividad (contribuir al mejoramiento del proyecto de vida de los jóvenes) no se evidencia en los soportes relacionados. 
Se sugiere a la Dirección de Protección, tener en cuenta la descripción y el propósito de la actividad, así como la participación amplia de los niños y jóvenes vinculados a la modalidad Hogares Sustitutos, en la realización de la segunda mesa proyectada para final de la vigencia. </t>
  </si>
  <si>
    <t xml:space="preserve"> La actividad presenta como evidencia listados de asistencia de las Regionales Antioquia, Arauca, Tolima, Huila, Córdoba, Caquetá, Meta, Magdalena, Quindío, Amazonas, Vichada, Casanare, Santander, Chocó, Valle del Cauca, Cesar, Bolívar y Norte de Santander de la  mesa de participación de adolescentes y jóvenes por medio de videoconferencia</t>
  </si>
  <si>
    <t xml:space="preserve">Listado de asistencia  4 de junio de 2019. Mesa  de participación Jovenes y adolescentes
Antioquia. . Asistieron 5
Choco: Asistieron 6 
Cordoba: Asistieron 5
Huila:6 
Norte de Santander: Asistieron 14 
Quindio: 11
San Andrés: Asistieron 5
Sucre: Asistieron:17
Tolima: 15 
</t>
  </si>
  <si>
    <t>Se evidenció correo de fecha 13/09/2019 2:13 p. m. Asunto "PRELIMINAR- INFORME SEGUIMEINTO PLAN ANTICORRUPCION -AGOSTO 30 DE 2019" la Dirección de Protección adjunta correo de fecha 12/07/2019 11:06 a. m. Asunto "Reporte de actividades junio PPC 2019" enviado a la Dirección de Servicios y Atención donde informa: "...de acuerdo con lo conversado, el día de ayer intenté ingresar a la Nas para cargar el reporte de actividades del mes de junio (...) no fue posible (...) envío el reporte por este medio y quedo atenta si se habilita la Nas para cargar la información.". Se observó adjunto winzip el cual contiene: 1) Carpeta "SEGUIMIENTO JUNIO DE 2019", la que a su vez contiene: Excel "Herramienta de monitoreo 28 de junio".
Esta actividad se cumplió en el mes mayo.</t>
  </si>
  <si>
    <t xml:space="preserve"> La actividad realizada en mayo.</t>
  </si>
  <si>
    <t>Estrategia de referentes afectivos</t>
  </si>
  <si>
    <t>Estrategia que tiene como objetivo vincular a personas naturales o familias sin ningún tipo de distinción para crear vínculos de acompañamiento, escucha y apoyo a los niños, niñas y adolescentes que están bajo el cuidado del ICBF. Incluye sensibilización a niños, niñas y familia, Formación y evaluación de personas y familias, Seguimiento y acompañamiento a las relaciones constituidas entre niños y familias.</t>
  </si>
  <si>
    <t xml:space="preserve">Potenciar la corresponsabilidad de la ciudadanía en general y las comunidades locales,  en la corresponsabilidad frente a la proteccion y desarrollo integral de los niños, niñas y adolescentes del país. </t>
  </si>
  <si>
    <t>Ciudadanos mayores de 25 años de edad</t>
  </si>
  <si>
    <t>Número de referentes afectivos</t>
  </si>
  <si>
    <t xml:space="preserve">A partir de la legalizacion de convenio </t>
  </si>
  <si>
    <t xml:space="preserve">Dicembre 20. </t>
  </si>
  <si>
    <t xml:space="preserve">Desde la Subdirección de Adopciones se está elaborando la Ficha de Condiciones Técnicas Esenciales Para La Prestación Del Servicio Y/O Entrega Del Bien (FCT); esto con el fin de desarrollar la Estrategia Referentes Afectivos para los niños, niñas, adolescentes y jóvenes con declaratoria de adoptabilidad, con características y necesidades especiales. </t>
  </si>
  <si>
    <t>Ficha de condiciones técnicas esenciales para la prestación del servicio y/o entrega del bien (FCT)</t>
  </si>
  <si>
    <t xml:space="preserve">Actividad en estado de avance presenta como soporte borrador de la  Ficha de Condiciones Técnicas Esenciales Para La Prestación Del Servicio Y/O Entrega Del Bien (FCT); para desarrollar la estrategia de Referentes afectivos NNA con declración de adoptabilidad </t>
  </si>
  <si>
    <t>Documento word borrador   Ficha de Condiciones Técnicas Esenciales Para La Prestación Del Servicio Y/O Entrega Del Bien (FCT);</t>
  </si>
  <si>
    <t>Actualmente la Ficha de Condiciones Técnicas Esenciales Para la Prestación del Servicio y/o Entrega del Bien (FCT) para el desarrollar la Estrategia Referentes Afectivos para los niños, niñas, adolescentes y jóvenes con declaratoria de adoptabilidad, con características y necesidades especiales. se encuentra en tramite de aprobación para su correspondiente radicacion en la Oficina de Contratos.</t>
  </si>
  <si>
    <t>Versión final FCT en espera del aval de contratación para radicarla.</t>
  </si>
  <si>
    <t xml:space="preserve">La actividad no presenta nivel de avance de acuerdo con el seguimiento realizado no se pudo evidenciar que la ficha se encuentre en tramite de aporbación por parte de la oficina de   Contratos </t>
  </si>
  <si>
    <t xml:space="preserve">Archivo Word Ficha Ficha De Condiciones Técnicas Esenciales Para La Prestación Del Servicio Y/O Entrega Del Bien (FCT) con observaciones </t>
  </si>
  <si>
    <t>En este momento Desde la Subdirección de Adopciones se obtuvo la aprobación de la Ficha De Condiciones Técnicas Esenciales Para La Prestación Del Servicio Y/O Entrega Del Bien (FCT); Actualmente, nos encontramos en espera del estudio de costos por parte de la Dirección de Abastecimiento.</t>
  </si>
  <si>
    <t>Versión aprobada de la FCT</t>
  </si>
  <si>
    <t xml:space="preserve">La actividad no presenta evidencia que de cuenta de la aprobación  de la Ficha De Condiciones Técnicas Esenciales Para La Prestación Del Servicio Y/O Entrega Del Bien (FCT), es un archivo en word con observaciones </t>
  </si>
  <si>
    <t>Sin evidencia</t>
  </si>
  <si>
    <t>Se evidenció correo de fecha 13/09/2019 2:13 p. m. Asunto "PRELIMINAR- INFORME SEGUIMEINTO PLAN ANTICORRUPCION -AGOSTO 30 DE 2019" la Dirección de Protección adjunta correo de fecha 12/07/2019 11:06 a. m. Asunto "Reporte de actividades junio PPC 2019" enviado a la Dirección de Servicios y Atención donde informa: "...de acuerdo con lo conversado, el día de ayer intenté ingresar a la Nas para cargar el reporte de actividades del mes de junio (...) no fue posible (...) envío el reporte por este medio y quedo atenta si se habilita la Nas para cargar la información.". Se observó adjunto winzip el cual contiene: 1) Carpeta "SEGUIMIENTO JUNIO DE 2019", la que a su vez contiene: Excel "Herramienta de monitoreo 28 de junio", Soportes de las actividades que presentaron avance, a saber: a). Documento word "FICHA DE CONDICIONES TÉCNICAS ESENCIALES PARA LA PRESTACIÓN DEL SERVICIO Y/O ENTREGA DEL BIEN (FCT)" de 04/07/2019.</t>
  </si>
  <si>
    <t xml:space="preserve">No hay reporte de Avance de la actividad </t>
  </si>
  <si>
    <t>Consulta a la comunidad para la elaboración y actualización de los lineamientos técnicos de atención del Icbf</t>
  </si>
  <si>
    <t>Publicación previa a la aprobación de los lineamientos y consulta ciudadana a través de la página web y grupos focales, con el fin de conocer y valorar los aportes de la ciudadanía frente la atención de este tipo de casos.
Los lineamientos que por compromiso con la Alianza Gobierno Abierto faltan por consultar con la ciudadanía son: 
1. Lineamientos de Atención a Menores de 14 años con presunta comisión de un delito
2. Lineamientos de Atención a niños, niñas, adolescentes víctimas de violencia sexual 
3. Lineamientos de Atención a expuestos a las dinámicas de uso y utilización por parte de grupos delictivos organizados.</t>
  </si>
  <si>
    <t>Generar un espacio de participación ciudadana frente a los lineamientos en construcción o actualización para mejorar la prestación del servicio.</t>
  </si>
  <si>
    <t>Todos los ciudadanos, grupos de interes, operadores de los programas y equipos regionales ICBF</t>
  </si>
  <si>
    <t xml:space="preserve">Dirección de Protección </t>
  </si>
  <si>
    <t>Construcción participativa de un (1) Lineamiento de Atención a Menores de 14 años con presunta comisión de un delito.
Construcción participativa de un (1) Lineamiento de Atención a  niños, niñas, adolescentes víctimas de violencia sexual.
Construcción participativa  de un (1) Lineamiento de Atención a expuestos a las dinámicas de uso y utilización por parte de grupos delictivos organizados.</t>
  </si>
  <si>
    <t>Un (1)  Lineamiento de Atención a Menores de 14 años con presunta comisión de un delito, construido participativamente.
Un (1)  Lineamiento de Atención a  niños, niñas, adolescentes víctimas de violencia sexual, construido participativamente.
Un (1)  Lineamiento de Atención a niños, niñas, adolescente expuestos a las dinámicas de uso y utilización por parte de grupos delictivos organizados, construido participativamente</t>
  </si>
  <si>
    <t>Julio (Meta: Alianza Gobierno Abierto)</t>
  </si>
  <si>
    <t>Virtual</t>
  </si>
  <si>
    <t xml:space="preserve">
A marzo de 2019 se cuenta con un documento preliminar de lineamiento Atención a Menores de 14 años con presunta comisión de un delito. Se continuará trabajando en avanzar en la estructuración del mismo y en su etapa final sera puesto a consideración de la ciudadania como una de las actividades dentro del procedimiento para el diseño del lineamientos establecido por ICBF.</t>
  </si>
  <si>
    <t>Lineamiento de Atención a  niños, niñas, adolescentes víctimas de violencia sexual aprobado y publicado.</t>
  </si>
  <si>
    <t xml:space="preserve">5 (personas? Organizaciones? Entidades? </t>
  </si>
  <si>
    <t xml:space="preserve">La conmsulta a la ciudadanía, arrojo observaciones realizadas por la ciudadanía, que se sugieren visibilizar en este campo. </t>
  </si>
  <si>
    <t>N.A</t>
  </si>
  <si>
    <t>Soportes de la publicacion y registro de observaciones  por parte de la ciudadania sobre el lineamiento de violencia sexual.
Borrador del Lineamiento Atención a Menores de 14 años con presunta comisión de un delito.</t>
  </si>
  <si>
    <t xml:space="preserve">La intención de esta matriz de monitoreo del PPC, es sonsolidar en una herramienta la información solicitada por la Contraloria, el DNP y Funcion Publica, tarvez de las herramientas Furag y Sireci, por esta razón es importante diligenciar el campo de observaciones de la ciudadania (columna L). 
En la columna "Grupos de Valor" se debe detallar el tipo de grupo de valor (ciudadania en general, usuarios, beneficiarios, entidades, instancias, veedurias, etc) y señalar el número de participantes en cada grupo. También se deberá detallar de manera general: número de niñas, número de niños, número de mujeres, número de hombres. 
</t>
  </si>
  <si>
    <r>
      <t xml:space="preserve">La Actividad se encuentra en avance y presenta como soporte Lineamiento técnico de Servcios para la Atención en Restableciomiento de derechos a NNA menores de 14 años en presunta Comisión de delito, un no se ha realizado la consulta ciudadadana. 
Presenta soportes de consulta lineamiento violencia sexuaal  entidades como Renacer, La mesa para la vidad y la salud de la mujer; Ministerio de salud, MINTC, operador Fundar Huila 
</t>
    </r>
    <r>
      <rPr>
        <b/>
        <sz val="14"/>
        <rFont val="Calibri"/>
        <family val="2"/>
        <scheme val="minor"/>
      </rPr>
      <t>Observación:</t>
    </r>
    <r>
      <rPr>
        <sz val="14"/>
        <rFont val="Calibri"/>
        <family val="2"/>
        <scheme val="minor"/>
      </rPr>
      <t xml:space="preserve"> El lineamiento de violencia sexual se tabajo durante el año 2018 por lo tanto no deberia ser incluido dentro de las activides de avance de Enero a maroz de 2019 </t>
    </r>
  </si>
  <si>
    <t xml:space="preserve">
Doumento en borrador del Lineamiento Atención a Menores de 14 años con presunta comisión de un delito.
Consolidado de consultas Violencia sexual en formato excell SEGUIMIENTO DISEÑO/AJUSTE LINEAMIENTOS TÉCNICO O MANUAL OPERATIVO
Soportes de la publicacion y registro de observaciones  por parte de la ciudadania sobre el lineamiento de violencia sexual.
Correo eléctronico 18/04/2018.  Publicación del Documento Preliminar de Lineamiento Violencia Sexual
Correo eléctronico 30/04/2018 Aporte consulta ciudadana y anexos 
</t>
  </si>
  <si>
    <t>A abrilde 2019 se cuenta con un documento preliminar de lineamiento Atención a Menores de 14 años con presunta comisión de un delito. Se continuará trabajando en avanzar en la estructuración del mismo y en su etapa final sera puesto a consideración de la ciudadania como una de las actividades dentro del procedimiento para el diseño del lineamientos establecido por ICBF.</t>
  </si>
  <si>
    <t xml:space="preserve">
Borrador del Lineamiento Atención a Menores de 14 años con presunta comisión de un delito.</t>
  </si>
  <si>
    <t xml:space="preserve">No hay reporte de avance para el mes de abril, el soporte del lineamiento Menores de 14 años con presunta comisión de un delito fue presentado en el mes de Enero -Marzo </t>
  </si>
  <si>
    <t>Se ha avanzado en la construcción de una versión borrador del LINEAMIENTO TÉCNICO DE UTILIZACIÓN Y USO DE NIÑOS, NIÑAS Y ADOLESCENTES POR PARTE
DE GRUPOS ARMADOS ORGANIZADOS AL MARGEN DE LA LEY Y GRUPOS DE CRIMEN
ORGANIZADO y en su etapa final será puesto a consideración de la ciudadanía como una de las actividades dentro del procedimiento para el diseño del lineamientos establecido por ICBF.</t>
  </si>
  <si>
    <t>Documento borrador del lineamiento</t>
  </si>
  <si>
    <t xml:space="preserve">Actividad en estado de avance presenta como evidencia un documento borrador del lineamiento  TÉCNICO DE UTILIZACIÓN Y USO DE NIÑOS, NIÑAS Y ADOLESCENTES POR PARTE DE GRUPOS ARMADOS </t>
  </si>
  <si>
    <t xml:space="preserve">Archivo PDF borrador  Lineamiento técnico de Utilización y uso de NNA por parte de grupos armados </t>
  </si>
  <si>
    <t xml:space="preserve">Se evidenció correo de fecha 13/09/2019 2:13 p. m. Asunto "PRELIMINAR- INFORME SEGUIMEINTO PLAN ANTICORRUPCION -AGOSTO 30 DE 2019" la Dirección de Protección adjunta correo de fecha 12/07/2019 11:06 a. m. Asunto "Reporte de actividades junio PPC 2019" enviado a la Dirección de Servicios y Atención donde informa: "...de acuerdo con lo conversado, el día de ayer intenté ingresar a la Nas para cargar el reporte de actividades del mes de junio (...) no fue posible (...) envío el reporte por este medio y quedo atenta si se habilita la Nas para cargar la información.". Se observó adjunto winzip el cual contiene: 1) Carpeta "SEGUIMIENTO JUNIO DE 2019", la que a su vez contiene: Excel "Herramienta de monitoreo 28 de junio", Soportes de las actividades que presentaron avance, a saber: a). Documento borrador PDF " LINEAMIENTO TÉCNICO DE UTILIZACIÓN Y USO DE NIÑOS, NIÑAS Y ADOLESCENTES POR PARTE DE GRUPOS ARMADOS ORGANIZADOS AL MARGEN DE LA LEY Y GRUPOS DE CRIMEN ORGANIZADO" versión 1 de fecha 2019 y c) Documento word borrador "INSTITUTO COLOMBIANO DE BIENESTAR FAMILIAR
DIRECCIÓN DE PROTECCIÓN SUBDIRECCIÓN DE RESPONSABILIDAD PENAL " versión 2 del 21/06/2019".
</t>
  </si>
  <si>
    <t xml:space="preserve">Actividad  En estado Vencido sin reporte para el mes de Agosto </t>
  </si>
  <si>
    <t>Fortalecimiento técnico a las Entidades Territoriales con relación a la participación de niños, niñas y adolescentes en la gestión pública territorial.</t>
  </si>
  <si>
    <t>Asistir tecnicamente a las entidades territoriales (departamentos, municipios y distritos especiales) en torno a la participación de niños, niñas y adolescentes en la gestión pública territorial y su ciclo de política: marco coneptual y herramientas metodológicas.</t>
  </si>
  <si>
    <t>Promover la generación de acciones, diálogos y escenarios de participación de niños, niñas y adolescentes en las entidades territoriales.</t>
  </si>
  <si>
    <t xml:space="preserve">
Delegados o enlaces de entidades territoriales que lideran las mesas de participación en sus municipios o miembros de las MIAFF. 
</t>
  </si>
  <si>
    <t>Dirección del Sistema de Bienestar Familiar</t>
  </si>
  <si>
    <t>Dieciseis (16)  encuentros de asistencía con técnica</t>
  </si>
  <si>
    <t>Asistencia tecnica desarrollada</t>
  </si>
  <si>
    <t xml:space="preserve">Presencial y /o Virtual </t>
  </si>
  <si>
    <t>Se adelantaron asistencias técnicas sobre participación de niños, niñas y adolescentes en la gestión pública, ceontradas estas en cuatro proceso: 1) día de la niñez,, y 2) proceso de rendición pública de cuentas territorial sobre los derechos de la niñez y la juventud 2016-2019; 3) protcolo de participacíon de niños, niñas y adolescentes víctimas; y 4) Mesas de participación de niños, niñas y adolescentes. 
Sobre estos contenidos, en referencia a la meta de fortalecimiento técnico proyectado se adjuntan actas de reuniones de trabajo con delegados territoriales de las alcadlías de Santo Tomás (Atlántico) y Barranquilla (Atlántico), Aranzazu, Cajicá, Cota, Manizales y gobernación de caldas.</t>
  </si>
  <si>
    <r>
      <t xml:space="preserve">
</t>
    </r>
    <r>
      <rPr>
        <u/>
        <sz val="14"/>
        <rFont val="Calibri"/>
        <family val="2"/>
        <scheme val="minor"/>
      </rPr>
      <t>Actas:</t>
    </r>
    <r>
      <rPr>
        <sz val="14"/>
        <rFont val="Calibri"/>
        <family val="2"/>
        <scheme val="minor"/>
      </rPr>
      <t xml:space="preserve">
Acta santo tomas
Acta # 2 Mesa participación Aranzazu
Acta Barranquila
Acta 01 Protocolo de Participación NNA 2019 (manizales)
Acta 02 Protocolo de Participación NNA  (Manizales)
Acta programación encuentro Mesa Departamental Participacion (caldas)
Acta de asitencia técnica MPNNA del municipio de Cajicá
Acta de asistencia técnica de la MPNNA del municipio de Cota
</t>
    </r>
    <r>
      <rPr>
        <u/>
        <sz val="14"/>
        <rFont val="Calibri"/>
        <family val="2"/>
        <scheme val="minor"/>
      </rPr>
      <t>Documentos de trabajo:</t>
    </r>
    <r>
      <rPr>
        <sz val="14"/>
        <rFont val="Calibri"/>
        <family val="2"/>
        <scheme val="minor"/>
      </rPr>
      <t xml:space="preserve">
Documento brujula
Lineamientos RPC territorial 2016-2019
Producto No.7 - ABC de participación
protocolo-participacion (1)</t>
    </r>
  </si>
  <si>
    <t xml:space="preserve">
Es necesario modificar el texto del reporte, toda vez que en las evidencias se relacionan actas de acciones que no se mencioan en el mismo. 
En la columna "Grupos de Valor" se debe detallar el tipo de grupo de valor (ciudadania en general, usuarios, beneficiarios, entidades, instancias, veedurias, etc) y señalar el número de participantes en cada grupo. También se deberá detallar de manera general: número de niñas, número de niños, número de mujeres, número de hombres. 
</t>
  </si>
  <si>
    <t xml:space="preserve"> Para el periodo la actividad  se encuentra en estado de avance y  presenta como  soporte actas de reuniones adelantadas con  delgados de entes territoriales  de las alcaldias de  Santo Tomás (Atlántico) y Barranquilla (Atlántico), Aranzazu, Cajicá, Cota, Manizales y gobernación de caldas, adicionalmente evidencia los documentos de trabajo.    
</t>
  </si>
  <si>
    <t>Actas:
Acta santo tomas Marzo 21 de 2019 Acompañamiento tecnico a la coordinación de la mesa de participación 
Acta # 2 Mesa participación Aranzazu. 26 de febrero de 2019. Brindar asistencia técnica sobre las mesas de participación 
Acta Barranquilla. 6 de marzo de 2019. Brindar asistencia técnica al equipo lider Departamental del proceso de Rendición pública de cuentas NNAJ
Acta 01  Manizalez. Fecbrero 4 de 2019. Febrero  Protocolo de Participación NNA 2019
Acta 02 Manizalez. Febrero 15 de 2019 Protocolo de partiicpación  NNA 
Acta Gobernación de Caldas. Marzo 18 de 2019. programación encuentro Mesa Departamental Participacion (caldas)
Acta  23 de Marzo de 2019. municipio de Cajicá. Socialización de  asitencia técnica MPNNA 
Acta de asistencia técnica  21 de marzo de 2019. ocialización de  asitencia técnica MPNNA 
Documentos de trabajo:
Documento brujula
Lineamientos RPC territorial 2016-2019
Producto No.7 - ABC de participación
protocolo-participacion (1)</t>
  </si>
  <si>
    <t>Se adelantaron asistencias técnicas sobre participación de niños, niñas y adolescentes en la gestión pública, centradas en: 1) Conformación de  Mesas de participación de niños, niñas y adolescentes. 
Sobre estos contenidos, en referencia a la meta de fortalecimiento técnico proyectado se adjuntan actas de reuniones de trabajo con delegados territoriales de las alcadlías de Fusagasugá, Puerto Naré, Flandes, Rioblanco.</t>
  </si>
  <si>
    <r>
      <t xml:space="preserve">
</t>
    </r>
    <r>
      <rPr>
        <u/>
        <sz val="14"/>
        <rFont val="Calibri"/>
        <family val="2"/>
        <scheme val="minor"/>
      </rPr>
      <t>Actas:</t>
    </r>
    <r>
      <rPr>
        <sz val="14"/>
        <rFont val="Calibri"/>
        <family val="2"/>
        <scheme val="minor"/>
      </rPr>
      <t xml:space="preserve">
serie_38.11_025.18.03.2019 MPNN Fusagasuga - Grupo Impulsor Instituciones
serie_38.11_027.28.03.2019 MPNN Fusagasuga - Grupo Impulsor Instituciones
Acta #15 Puerto Nare
CTAN1.CONSEJODENIÑEZ (flandes)
serie_38.11_ ActaNo15_ MesadeparticipacionNNA_2deabril_municipioRioblanco
</t>
    </r>
    <r>
      <rPr>
        <u/>
        <sz val="14"/>
        <rFont val="Calibri"/>
        <family val="2"/>
        <scheme val="minor"/>
      </rPr>
      <t>Documentos de trabajo:</t>
    </r>
    <r>
      <rPr>
        <sz val="14"/>
        <rFont val="Calibri"/>
        <family val="2"/>
        <scheme val="minor"/>
      </rPr>
      <t xml:space="preserve">
Producto No.7 - ABC de participación
Guía 5 Participación en la Gestión Pública.compressed (1)</t>
    </r>
  </si>
  <si>
    <t>Pendiente</t>
  </si>
  <si>
    <t xml:space="preserve">Es necesario modificar el texto del reporte, toda vez que en las evidencias se relacionan actas de acciones que no se mencioan en el mismo. 
En la columna "Grupos de Valor" se debe detallar el tipo de grupo de valor (ciudadania en general, usuarios, beneficiarios, entidades, instancias, veedurias, etc) y señalar el número de participantes en cada grupo. También se deberá detallar de manera general: número de niñas, número de niños, número de mujeres, número de hombres. </t>
  </si>
  <si>
    <t xml:space="preserve">La actividad se encuentra en estado de avance se adjunta acta con representantes de entes territoriales de las alcaldias de Fusagasugá, Puerto Naré, Flandes, Rioblanco.
</t>
  </si>
  <si>
    <r>
      <t xml:space="preserve">Actas:
 ActaNo15 del  2 de abril de 2019   Muncipio Rioblanco. Realizar asistencia técnica a la conformación de la Mes de Participación del 
Acta del 18 de marzo de 2019  Centro zonalFusagasuga. Informe a Coordinadora de centro zonal sobre asistencia  Grupo Impulsor Instituciones
Acta del 28  de marzo de 2019  Centro zonalFusagasuga. Informe a Coordinadora de centro zonal sobre asistencia  Grupo Impulsor para la mesa de participación de NNA del Municipio de Fusagasuga del 28/03/2019. 
Acta #15 del 10 de abril 2019 Puerto Nare. Planear reactivación de la Mesa de Participación
Acta. 4 de abril de 2019  Alcaldia Flandes Tolima. Creación  y elección del concejo de niñez con la participación de NNAJ de 9 a 18 años   
</t>
    </r>
    <r>
      <rPr>
        <u/>
        <sz val="14"/>
        <rFont val="Calibri"/>
        <family val="2"/>
        <scheme val="minor"/>
      </rPr>
      <t>Documentos de trabajo:</t>
    </r>
    <r>
      <rPr>
        <sz val="14"/>
        <rFont val="Calibri"/>
        <family val="2"/>
        <scheme val="minor"/>
      </rPr>
      <t xml:space="preserve">
Producto No.7 - ABC de participación
Guía 5 Participación en la Gestión Pública.compressed (1)</t>
    </r>
  </si>
  <si>
    <t xml:space="preserve">SIN REPORTE </t>
  </si>
  <si>
    <t xml:space="preserve">Sin información </t>
  </si>
  <si>
    <t>DE GRUPOS ARMADOS ORGANIZADOS AL MARGEN DE LA LEY Y GRUPOS DE CRIMEN</t>
  </si>
  <si>
    <t>Actas:  
Acta 25 de Mayo de 2019. Eleccion mesa Departamental de participación de NNA. Choco Quibdo. 
Acta Gobernación y Alcaldia de Guaviare 22 de mayo de 2019. Realizar asistencia tecnica en la 3ra fase, encuentros estrategicos de dialogo con NNA para el proceso de Rendición pública de cuentas 
Acta#37. 16 de mayo de 2019.  Municipio de la Jagua. Brindar asistencia técnica para la reactivación de la mesa de participación de NNA  
Acta. 13 de mayo de 2019.  Municipio Barrancas.  Brindar asistencia técnica para la reactivación de la mesa de participación de NNA. 
Acta. 19  de mayo de 2019.  Municipio Villanueva .  Brindar asistencia técnica para la reactivación de la mesa de participación de NNA.
Acta. 15   de mayo de 2019.  Municipio El Molino  .  Brindar asistencia técnica para la reactivación de la mesa de participación de NNA.</t>
  </si>
  <si>
    <t>Se adelantaron asistencias técnicas sobre participación de niños, niñas y adolescentes en la gestión pública, centradas en: 1) Conformación y reactivación de  Mesas de participación de niños, niñas y adolescentes. 
Sobre estos contenidos, en referencia a la meta de fortalecimiento técnico proyectado se adjuntan actas de reuniones de trabajo con delegados territoriales Buenavista (Córdoba) y niños, niñas y adolescentes</t>
  </si>
  <si>
    <t>Actas de reuniones realizadas</t>
  </si>
  <si>
    <t>26
(22 niños - 4 niñas)</t>
  </si>
  <si>
    <t>*Serie 38 Subseria 11 Acta de Mesa de Participacion Buenavista.pdf</t>
  </si>
  <si>
    <r>
      <rPr>
        <sz val="14"/>
        <rFont val="Calibri"/>
        <family val="2"/>
        <scheme val="minor"/>
      </rPr>
      <t xml:space="preserve">Actividad en estado de avance, presenta acta de reunión con delegados de ente territorial  de Buenavista Córdoba en Centro Zonal de Planeta Rica </t>
    </r>
    <r>
      <rPr>
        <b/>
        <sz val="14"/>
        <rFont val="Calibri"/>
        <family val="2"/>
        <scheme val="minor"/>
      </rPr>
      <t xml:space="preserve">
Observación: </t>
    </r>
    <r>
      <rPr>
        <sz val="14"/>
        <rFont val="Calibri"/>
        <family val="2"/>
        <scheme val="minor"/>
      </rPr>
      <t xml:space="preserve">No se pudo evidenciar que la mesa de participación corresponda a los NNAJ del Municipio de Buenavista </t>
    </r>
  </si>
  <si>
    <t xml:space="preserve"> versión 2 del 21/06/2019.</t>
  </si>
  <si>
    <t xml:space="preserve">Actividad sin reporte para el mes de agosto </t>
  </si>
  <si>
    <t>Movilización de la participación ciudadana en redes sociales</t>
  </si>
  <si>
    <t xml:space="preserve">Promoción de la participación ciudadana en la gestión del ICBF, en las redesd sociales del Instituto. </t>
  </si>
  <si>
    <t>Brindar información  a la ciudadanía sobre las acciones de promoción de la participación ciudadana desarrolladas en la Entidad.</t>
  </si>
  <si>
    <t>Ciudadanos en general que utilizan medios digitales de comunicación y les interesa las actividades del (ICBF)</t>
  </si>
  <si>
    <t xml:space="preserve">Ocho (8)  publicaciones </t>
  </si>
  <si>
    <t>Publicaciones realizadas</t>
  </si>
  <si>
    <t>Se realizan 5 publkicaciones de  18 piezas de participación ciudadana con el #YoParticipo y Flive
El 21 de marzo se publica #YoParticipoICBF │¿Cómo crees que puedes aportar al bienestar y felicidad de nuestros niños, niñas y adolescentes? Cuéntanos tus propuestas https://goo.gl/CBZceK  #ColombiaCreceFeliz
Se publica en Redes sociales Post de FLive sobre: Soluciona tus inquietudes sobre la Política Nacional de Infancia y adolescencia este 27 de marzo en el Facebook Live que tendremos con @ICBFColombia http://bit.ly/2Cu4Qji  #ColombiaCreceFeliz</t>
  </si>
  <si>
    <t xml:space="preserve">Pantallazos de las publicaciones realizadas en las redes sociales del ICBF. </t>
  </si>
  <si>
    <t xml:space="preserve">La actividad presenta avance con los soportes de las campañas "Yo participo" con 13 registros y " Flive"con 6 registros </t>
  </si>
  <si>
    <t xml:space="preserve"> Pantallazo  publicaciones campaña  "Yo participo" publicación facebook de Durante el mes de marzo de 2019. 
Pantallazo Post de Flive videos en redes sociales durante el mes de marzo. 
</t>
  </si>
  <si>
    <t>Se publicó en Twitter y Facebook el 29 y 30 de abril 4 piezas del Flive sobre anticorrupción y transparencia en la Sede de la Dirección general: #YoParticipoICBF | Fortalece tus conocimientos frente a la Ley de Transparencia y Estatuto Anticorrupción y su normativa. Participa mañana 30 de abril a las 11:00 am en nuestro Facebook LIVE</t>
  </si>
  <si>
    <t xml:space="preserve">Actividad presenta avance con 4 soportes de publicaciones en Twiter y facebook los dias 29 y 30 de abril sobre el tema Ley de transparencia y estatuto anticorrupción </t>
  </si>
  <si>
    <t xml:space="preserve">Pantallazo 2 publicaciones en  Twitter  29 y 30 de abril 
Pantallazo dos publicaciones en Facebook el 29 y 30 </t>
  </si>
  <si>
    <t>Se publica en facebook y twitter, el 2, 13, 14, 30, 31 de mayo, un total de 8 piezas de participación ciudadana con el #YoParticipo: #YoParticipoICBF | ¿Cómo establecer una buena comunicación entre la comunidad educativa y desarrollar rutas que logren prevenir la intimidación escolar y mejoren la convivencia? Participa a las 2:30 pm en nuestro Facebook Live - El 14 de mayo Participa a las 8:30 am en la transmisión de la Mesa Pública del Centro Zonal Usme. #YoParticipoICBF-31 de mayo #YoParticipoICBF 📣 Mañana conéctese al #FacebookLive del @ICBFColombia, @Mineducacion y @Ministerio_TIC. Hablaremos sobre #ConvivenciaEscolar y prevención del acoso y ciberacoso ¡Participa!</t>
  </si>
  <si>
    <t>ORGANIZADO y en su etapa final será puesto a consideración de la ciudadanía como una de las actividades dentro del procedimiento para el diseño del lineamientos establecido por ICBF.</t>
  </si>
  <si>
    <t xml:space="preserve">4  Pantallazos en Twiter publicaciones del mes de mayo los dias 2,13,14,30 
4 Pantallazo publicación en  facebook los dias 2, 13, 14, 30, 31
</t>
  </si>
  <si>
    <t>Se realiza La Rendicion de cuentas  Para el Sector de la Inclusión Social y la Reconciliación, en donde el ICBF enmarca la participacipación ciudadana con las siguientes publicaciones: #EquidadEsTransparencia | Para el Sector de la Inclusión Social y la Reconciliación es muy importante conocer tu opinión. Participa en la encuesta y define los temas de la próxima rendición de cuentas vigencia 2018. http://bit.ly/2WYiB1J
🎥 #EnVivo | El sector de la #InclusiónSocial y la #Reconciliación rinde cuentas a los ciudadanos. #EquidadEsTransparencia  #ICBFesTransparencia , 
#EquidadEsTransparencia | Directora de @ICBFColombia, Juliana Pungiluppi, rinde cuentas sobre gestión 2018 con @ProsperidadCol, @UnidadVictimas y @CentroMemoria en #Buenaventura. Comparte logros y apuestas estratégicas en el marco del #PlanNacionalDeDesarrollo. Entre otros.</t>
  </si>
  <si>
    <t>Ciudadanía en general</t>
  </si>
  <si>
    <t xml:space="preserve">Publicaciones en redes sociales </t>
  </si>
  <si>
    <t xml:space="preserve">Se evidencian 12 registros que corresponden  a publicaciones en facebook y twiter sobre rendición de cuentas 2018 sector de la inclusión social donde se enmarca la participación ciudadana, se encuentran piezas comunicativas y trasmisiones en vivo </t>
  </si>
  <si>
    <t xml:space="preserve">Pantallazos 9 en twiter y 3 en facebook donde se pudo evidenciar el evento de rendción de cuentas 
</t>
  </si>
  <si>
    <t xml:space="preserve">Se publica en facebook y en Twitter el 10 y 11 de julio 5 piezas de participación ciudadana con el siguiente contenido: 
#YoParticipoICBF 📣 Mañana conéctate al #FacebookLive del @ICBFColombia y @MinSaludCol. Hablaremos sobre cómo prevenir el consumo de sustancias psicoactivas en niñas, niños y adolescentes ¡Participa!
#YoParticipoICBF 📣 Hoy conéctate a las 2:30 p.m. al #FacebookLive del @ICBFColombia, @MinSaludCol y @mineducacion. Tema del día: ¿cómo prevenir el consumo de sustancias psicoactivas en niñas, niños y adolescentes? ¡Participa!
</t>
  </si>
  <si>
    <t>Pantallazos de publicaciones</t>
  </si>
  <si>
    <t xml:space="preserve">Se evidencian 5 registros de pantallazos en facebook y twiter sobre el tema de sustancias psicoactivas. La actividad presenta nivel de avance </t>
  </si>
  <si>
    <t xml:space="preserve">Pantallazos publicaciones  en facebook y en Twitter el 10 y 11 de julio. 
</t>
  </si>
  <si>
    <t>El 23 de agosto se publica en Twitter y Facebook post de Flive sobre: #YoParticipoICBF 📣 | Te invitamos a seguir el #FacebookLive de la Rendición Pública de Cuentas de la Regional Bogotá del Instituto Colombiano de Bienestar Familiar ICBF. ¡Conéctate hoy a la 1:00 p.m.! #ICBFesTransparencia.
#YoParticipoICBF | Te invitamos a seguir el #FacebookLive de la Rendición Pública de Cuentas de la Regional Bogotá del ICBF ¡Conéctate!</t>
  </si>
  <si>
    <t xml:space="preserve"> Flive sobre: #YoParticipoICBF 📣 | Te invitamos a seguir el #FacebookLive de la Rendición Pública de Cuentas de la Regional Bogotá del Instituto Colombiano de Bienestar Familiar ICBF. ¡Conéctate hoy a la 1:00 p.m.! #ICBFesTransparencia.
#YoParticipoICBF | Te invitamos a seguir el #FacebookLive de la Rendición Pública de Cuentas de la Regional Bogotá del ICBF ¡Conéctate!</t>
  </si>
  <si>
    <t>Imagen de la publicación en Facebook y Twitter
https://twitter.com/ICBFColombia/status/1164937844655214592</t>
  </si>
  <si>
    <t xml:space="preserve">Presenta  3 registros  pantallazos publicaciones   de Facebook y Twiter Rendición de cuentas Regional Bogota del 23  de agosto </t>
  </si>
  <si>
    <t xml:space="preserve">Pantallazos publicaciones 2 facebook y una de Twiter </t>
  </si>
  <si>
    <t>Identificación de las prácticas de participación ciudadana desarrolladas en las regionales.</t>
  </si>
  <si>
    <t>Identificación y reconocimiento de las experiencias de promoción de la participación ciudadana en la gestión institucional, impulsadas desde el nivel regional y Zonal del ICBF.</t>
  </si>
  <si>
    <t>Relizar un ejercicio de diagnóstico del estado de la participación ciudadana  en los niveles zonales y regionales de la entidad, con el fin de  aportar al fortalecimiento de la Estartegia de Participación Ciudadana del ICBF.</t>
  </si>
  <si>
    <t xml:space="preserve">Colaboradores y Funcionarios  de los Centros zonales, Regionales y Sede de la Dirección Nacional del ICBF. </t>
  </si>
  <si>
    <t>Oficina de Gestión Regional</t>
  </si>
  <si>
    <t xml:space="preserve">Un (1) informe de caracterización </t>
  </si>
  <si>
    <t xml:space="preserve">Informe de caracterización realizado </t>
  </si>
  <si>
    <t xml:space="preserve">Presencial y/o virtual </t>
  </si>
  <si>
    <t xml:space="preserve">No se cuenta con información por parte de la Dirección de Protección. </t>
  </si>
  <si>
    <t xml:space="preserve">En obsrevación </t>
  </si>
  <si>
    <t xml:space="preserve">No hay reporte en el avance </t>
  </si>
  <si>
    <t>NO Aplica</t>
  </si>
  <si>
    <t>La OGR se encuentra a la espera de la definición por parte de la Secretaria General de las acciones que se deben adelantar con miras a la elaboración de la  caracterización de la participación ciudadana en cada una de las regionales.</t>
  </si>
  <si>
    <t>En alerta</t>
  </si>
  <si>
    <t xml:space="preserve">No hay avance de la Actividad </t>
  </si>
  <si>
    <t xml:space="preserve">A la fecha debio reportar avance, dado que su fecha de inicio es del mes de Junio. Estado sin Avance </t>
  </si>
  <si>
    <t xml:space="preserve">A la fecha debio reportar avance, dado que su fecha de inicio es del mes de Junio. Estado sin Avance.
Se sugiere tramitar ante la Secretaria General las decisiones que hacen falta </t>
  </si>
  <si>
    <t xml:space="preserve">La OGR se encuentra a la espera de la definición por parte de la Secretaria General de las acciones que se deben adelantar con miras a la elaboración de la  caracterización de la participación ciudadana en cada una de las regionales. </t>
  </si>
  <si>
    <t xml:space="preserve">AVANCE EJECUCIÓN DEL PPC 2019 A 31 DE MARZO </t>
  </si>
  <si>
    <r>
      <t xml:space="preserve">Se evidenciaron actas de reunión entre diferentes entidades del orden nacional y territorial con el fin de realizar las </t>
    </r>
    <r>
      <rPr>
        <i/>
        <sz val="14"/>
        <rFont val="Calibri"/>
        <family val="2"/>
        <scheme val="minor"/>
      </rPr>
      <t>"Mesa técnica territorial de la estrategia de compras públicas locales</t>
    </r>
    <r>
      <rPr>
        <sz val="14"/>
        <rFont val="Calibri"/>
        <family val="2"/>
        <scheme val="minor"/>
      </rPr>
      <t xml:space="preserve">", asi como los boletines de socialización de los encuentros. </t>
    </r>
  </si>
  <si>
    <r>
      <rPr>
        <b/>
        <sz val="14"/>
        <rFont val="Calibri"/>
        <family val="2"/>
        <scheme val="minor"/>
      </rPr>
      <t>Evidencias</t>
    </r>
    <r>
      <rPr>
        <sz val="14"/>
        <rFont val="Calibri"/>
        <family val="2"/>
        <scheme val="minor"/>
      </rPr>
      <t xml:space="preserve"> 
1. Listado de 21 participantes en el proceso de inducción realizado el 03/05/2019 en el Hotel Caribe Cartagena.
2. Listado de 44 participantes en el proceso de inducción realizado el 03/05/2019 en el Hotel Mi San Diego.</t>
    </r>
  </si>
  <si>
    <t xml:space="preserve">Se reciben informes de 6 de las Regionales asignadas a la Modalidad TEB (Caldas, Chocó, Norte de Santander, Guajira, Vichada, Vaupés, Córdoba, Putumayo, Nariño, Cauca). La regional Antioquia, asignada a esta misma modalidad, se encuentra ejecutando las acciones y elaborando los informes respectivos.
Se reciben informes de las 2 Regionales (Sucre y Quindío) donde la actividad de divulgación se ejecutó a través de la modalidad FBP.
En UNAFA, aún no hay reporte de avance.
</t>
  </si>
  <si>
    <r>
      <rPr>
        <b/>
        <sz val="14"/>
        <rFont val="Calibri"/>
        <family val="2"/>
        <scheme val="minor"/>
      </rPr>
      <t>Tunja</t>
    </r>
    <r>
      <rPr>
        <sz val="14"/>
        <rFont val="Calibri"/>
        <family val="2"/>
        <scheme val="minor"/>
      </rPr>
      <t xml:space="preserve">
Se comparte que es útil realizar festivales demostrativos sobre el uso  de la Bienestarina para enseñar a las personas  y a la comunidad los beneficios del AAVN, las  diferentes maneras  de preparar este producto y de esta forma mejorar su aceptabilidad. 
</t>
    </r>
    <r>
      <rPr>
        <b/>
        <sz val="14"/>
        <rFont val="Calibri"/>
        <family val="2"/>
        <scheme val="minor"/>
      </rPr>
      <t>Cúcuta</t>
    </r>
    <r>
      <rPr>
        <sz val="14"/>
        <rFont val="Calibri"/>
        <family val="2"/>
        <scheme val="minor"/>
      </rPr>
      <t xml:space="preserve">
Distribuir recetas y/o cartillas y capacitar a las madres de familia sobre las preparaciones con bienestarina
Aumentar la bienestarina que se entrega y aumentar los cupos para cubrir otras familias que lo necesitan
Evaluar la aceptabilidad de los diferentes sabores
Mejorar el proceso de selección de los beneficiarios
</t>
    </r>
    <r>
      <rPr>
        <b/>
        <sz val="14"/>
        <rFont val="Calibri"/>
        <family val="2"/>
        <scheme val="minor"/>
      </rPr>
      <t>Neiva</t>
    </r>
    <r>
      <rPr>
        <sz val="14"/>
        <rFont val="Calibri"/>
        <family val="2"/>
        <scheme val="minor"/>
      </rPr>
      <t xml:space="preserve">
Entregar galletas de bienestarina
Entregar bienestarina líquida
Entregar diferentes sabores
Informar los horarios de entrega a los puntos con anterioridad</t>
    </r>
  </si>
  <si>
    <r>
      <rPr>
        <b/>
        <sz val="14"/>
        <rFont val="Calibri"/>
        <family val="2"/>
        <scheme val="minor"/>
      </rPr>
      <t>Tunja</t>
    </r>
    <r>
      <rPr>
        <sz val="14"/>
        <rFont val="Calibri"/>
        <family val="2"/>
        <scheme val="minor"/>
      </rPr>
      <t xml:space="preserve">
Enviar formato de control de inventarios de AAVN Enlace centro zonal Tunja 1 Septiembre 30/2019
Enviar a las entidades prestadoras de servicios memorando de precios actualizado de AAVN   Regional y  centro zonal Tunja 1 mensualmente
Indicar ruta de acceso de información para el correcto diligenciamiento del formato control de inventarios de AAVN Regional y  centro zonal Tunja 1 Septiembre 30/2019
Enviar por parte de las entidades prestadoras de servicios los reportes de saldos con corte al 15 de cada mes  Entidades prestadoras de servicios  El 15 de cada mes 
</t>
    </r>
    <r>
      <rPr>
        <b/>
        <sz val="14"/>
        <rFont val="Calibri"/>
        <family val="2"/>
        <scheme val="minor"/>
      </rPr>
      <t xml:space="preserve">Cúcuta
</t>
    </r>
    <r>
      <rPr>
        <sz val="14"/>
        <rFont val="Calibri"/>
        <family val="2"/>
        <scheme val="minor"/>
      </rPr>
      <t>Invitar a la Procuradora a la mesa intersectorial entre ICBF y Salud para tratar los casos de niños/niñas con desnutrición aguda de las modalidades de ICBF</t>
    </r>
  </si>
  <si>
    <r>
      <t xml:space="preserve">Espacios de socialización de la modalidad </t>
    </r>
    <r>
      <rPr>
        <b/>
        <sz val="14"/>
        <rFont val="Calibri"/>
        <family val="2"/>
        <scheme val="minor"/>
      </rPr>
      <t>Preventiva de Nutrición</t>
    </r>
    <r>
      <rPr>
        <sz val="14"/>
        <rFont val="Calibri"/>
        <family val="2"/>
        <scheme val="minor"/>
      </rPr>
      <t>, en los cuales se presenta a la comunidad el servicio, de tal manera que se puedan determinar con la participación activa de la comunidad, los resultados, fortalezas y oportunidades de mejora en la prestación del mismo, constituyéndose en espacios que promuevan el empoderamiento de la ciudadanaia para el ejercicio del Control social.</t>
    </r>
  </si>
  <si>
    <r>
      <t xml:space="preserve">Modalidad </t>
    </r>
    <r>
      <rPr>
        <i/>
        <sz val="14"/>
        <rFont val="Calibri"/>
        <family val="2"/>
        <scheme val="minor"/>
      </rPr>
      <t>1.000 días para cambiar el mundo</t>
    </r>
  </si>
  <si>
    <r>
      <rPr>
        <b/>
        <sz val="14"/>
        <rFont val="Calibri"/>
        <family val="2"/>
        <scheme val="minor"/>
      </rPr>
      <t xml:space="preserve">
CARPETA 1. ACTAS Y LISTADOS</t>
    </r>
    <r>
      <rPr>
        <sz val="14"/>
        <rFont val="Calibri"/>
        <family val="2"/>
        <scheme val="minor"/>
      </rPr>
      <t xml:space="preserve">
1. Acta jornada de socialización de fecha 12/03/2019 con asunto: "Acta del Informe de Control Social" de la Asociación de Padres de Familia del Hogar Comuitario Uribe Uribe.
2. Acta de socialización  de fecha 15/02/219 con el objeetivo "Realizar Mesa Pública de la Asociación de Padres de Familia de los Niños usuarios del Hogar Infantil Flautín para dar a  conocer a la comunidad la prestación de los servicios  que ofrece el Hogar Infantil Flautín".
3. Acta jornada de socialización de fecha 21/03/2019 con el objetivo "Efectuar ejercicio de Control Social de Inicio del Contrato 0218-2019 de la entidad, para hacer la socialización del programa Centros de Desarrollo Infantil, de primera infancia, promoviendo así, una cultura de la legalidad y la transparencia en la inversión de los recursos públicos del ICBF, destinados a la atención de las niñas y niños del país, a través de la vinculación de las familias, instituciones y organizaciones sociales para el control de estos recursos.", municipio de Uramita.
4. Acta "Jornada de socialización de los servicios de primera infancia" de fecha 15/03,/2019, CDI Mundo Mágico 2, Puerto Berrío, Antioquia, Operador Las Golondrinas.
5. Actas de reunión de fechas 21/02/2019 y 28/02/2019 del Operador Fundación Las Golondrinas con el objetivo: "Promover una cultura ciudadana de la legalidad y la transparencia en la inversión de los recursos públicos del ICBF destinados a la atención de los niños y niñas del país; a través de la vinculación de las familias, instituciones y organizaciones sociales para el control social de estos recursos.” realizadas en los municipios de Puerto Triunfo y Yondó, Antioquia, respectivamente.
6. Acta jornada socialización de fecha 28/02/2019 con el objetivo: "Promover una cultura ciudadana de la legalidad y la transparencia en la inversión de los recursos públicos del ICBF destinado a la atención de niños y niñas del país, a través de la vinculación de las familias, instituciones y organizaciones para el control social de estos recuersos" Hogar Infantil Mis Juguetes.
7. Acta jornada de socialización de fecha 19/02/2019 con el objetivo "Promover una cultura ciudadana de la legalidad y la transparencia en la inversión de los recursos públicos del ICBF destinado a la atención de niños y niñas del país; a través de la vinculación de las familias, instituciones y organizaciones sociales para el control de estos recursos" de la Asociación Unidos por la Infancia.
8. Documento de fecha 25/02/2019 con Asunto: "Primera Socialización de los servicios a la primera infancia contrato 0884", Asociación de padres usuarios, otras modalidades de atención a la primera infancia y madres comunitarias Chiquilines.
9. Acta Socialización de servicios primera infancia DIMF y CDI del 26/02/2018, Fundación Bien Estar.
10. Acta de fecha 27/02/2019 con el objetivo "Promover una cultura ciudadana de la legalidad y la transparencia en la inversión de los recursos públicos del ICBF destinados a la atención de niños y niñas del país; a través de la vinculación de las familias, instituciones y organizaciones sociales para el control social de estos recursos. Fundación de atención a la niñez.
11. Acta del 24/02/2019 con  el objetivo "Realizar acuerdos con las autoridades respecto con la operación del servicio en la comunidades de San José y Betania y socialización del servicio, modalidad Propia e Intercultural, Paz de Ariporo.
12. Actas del 25/02/2019 de la Corporación para la prosperidad de nuestra gente, con el objetivo "Presentar y aclarar dudas respecto a  la prestación del servicio en la comunidad mediante el proceso de socialización de servicios, modalidad Propia e Intercultrual, Comunidades Morichito, Tsamaní, Mochuelo y Mardue, Hato Corozal.
13. Acta de reunión del 01/03/2019 con el objetivo "promover la legalidad y transparencia de los recursos entregados por el ICBF, para la atención de niños y niñas usuarios del Hogar Infantil a través de la vinculación de las familias y la comunidad en general., Asociación de padres de familia de los niños usuarios del Hogar Infantil Colorines.
14. Actas de socialización programas de primera infancia de: 23/01/2019, concertación autoridades KM 18; 24/01/2019: socialización programa KM 6; 28/01/2019: Concertación autoridades, Maloca KM 9; 28/01/2019: Concertación y socialización de programas/convenios, talento humano DIMF fm 18; 29/01/2019: Concertación con autoridades indígenas, Sede Azcaíta; 31/01/2019: Concertación y socialización programa, Comunidad San Sebastián -Concha, San Sebastián Los Lagos y Castoral Los Lagos; 31/01/2019: Concertación y socialización programa, talento humano DIMF - Modalidad Institucional, Comunidad San Sebastián Los Lagos y Castoral Los Lagos; 01/02/2019: Socialización programa Modalidad Familia Institucional, Maloca KM 11; 01/02/2019: Socialización programa Modalidad F y MF, Maloca KM 11; 01/02/2019: Socialización programa Modalidad Familiar Institucional, KM 11; 03/02/2019: Concertación autoridades KM 5.8 y Socialización programa, Lugar: Vivienda Señor Neivy Pinto KM  5.8; 03/02/2019: Concertación y Socialización programa, talento humano DIMF Cafamaz, KM 5.8; 01/02/2019: Concertación autoridades KM 6 y Socialización  programa, lugar: Sede Comunal KM 6; 01/02/2019: Socialización y Concertación Modalidad DIMF, talento humano DIMF - Modalidad Institucional EAS KM 6; 03/02/2019: Concertación autoridades KM 7 y Socialización programa , Lugar: Cancha microfútbol KM 7; 03/02/2019: Socialización y Concertación , talento humano - DIMF - Modalidad Institucional, Comunidad KM 7; 03/02/2019: Socialización y Concertación , talento humano DIMF - Modalidad Institucional, Comunidad KM 7; 09/02/2019: Socialización programa DIMF EAS CAFAMAZ, lugar: Sede Administrativa; 09/02/2019: Socialización programa DIMF - Zona Leticia, talento humano DIMF EAS CAFAMAZ.
15. Acta del 14/03/2019, con el objetivo "Socializar Contrato 035 y servicios de primera infancia" y documentos anexos: Fundación para el Desarrollo Social y Comunitario La Luz de fecha 12/03/2019, Asunto: "Invitación para la socialización de los servicios de primera infancia del Contro de Aportes N 035 (DIMF y CDI), 14 Invitaciones; Documento: "Préstamo de escenarios culturales de fecha 14/03/2019; ; documentos Anexo 2 "Evaluación jornada de socialización de las Entidades Administradoras del Servicio": 21 evaluaciones diligenciadas y registro fotográfico.
16. Acta del 26/02/2019 con el Asunto: Socialización del servicio y Control Social, operador Iglesia Centro Cristiano, anexos: 2 Listados de asistencia con 27 participantes; Invitación con Asunto: "invitación para  la socialización de los servicios EAS-Centro Cristiano y Control Social" de fecha 21/02/2019 con 18 anexos.
17. Acta del 29/03/2019 con el Asunto: "Socialización programa / Capacitación veeduría ciudadana y Conformación veeduría ciudadana Modalidad Familiar", lugar CAFAMAZ, Sede Administrativa, anexo 2 listados de asistencia con 41 participantes.
</t>
    </r>
    <r>
      <rPr>
        <b/>
        <sz val="14"/>
        <rFont val="Calibri"/>
        <family val="2"/>
        <scheme val="minor"/>
      </rPr>
      <t>Registro fotográfico</t>
    </r>
    <r>
      <rPr>
        <sz val="14"/>
        <rFont val="Calibri"/>
        <family val="2"/>
        <scheme val="minor"/>
      </rPr>
      <t xml:space="preserve">
1. Socialización del servicio, municipio Paz de Ariporo.
2. Socialización del servicio, municipio Hato Corozal.
</t>
    </r>
    <r>
      <rPr>
        <b/>
        <sz val="14"/>
        <rFont val="Calibri"/>
        <family val="2"/>
        <scheme val="minor"/>
      </rPr>
      <t>Listados de asistencia</t>
    </r>
    <r>
      <rPr>
        <sz val="14"/>
        <rFont val="Calibri"/>
        <family val="2"/>
        <scheme val="minor"/>
      </rPr>
      <t xml:space="preserve">
1. Listado de asistencia del 21/03/2019 Hogar Infantil Los Colorines: 57 participantes.
2. Listado de asistencia del 27/02/2019 Asociación de Pdres de Familia de los niños usuarios del Hogar Infantil Flautín: 64 participantes.
3. Listado de asistencia del 21/02/2019, temática Socialización Servicios de Primera Infancia de la Asociación de Padres Usuarios AUSINFANCIA: 40 participantes.
4. Listado de asistencia del 20/02/2019, temática Socialización Servicios Primera Infancia de la Asociación de Padres Usuarios AUSINFANCIA: 29 participantes.
5. Listado de asistencia de  08/03/2019 Asociación de padres usuarios, otras modalidades de atención a primera infancia y madre comunitaria Uribe Uribe: 54 participantes.
6. Listado de asistencia Socialización servicios de primera infancia Asociación Chiquilines: 48 participantes.
7. Listado de asistencia de fecha 28/02/2019 Fundación de atención a la niñez: 23 participantes.
</t>
    </r>
    <r>
      <rPr>
        <b/>
        <sz val="14"/>
        <rFont val="Calibri"/>
        <family val="2"/>
        <scheme val="minor"/>
      </rPr>
      <t>Actas concertación con Comunidades Étnicas</t>
    </r>
    <r>
      <rPr>
        <sz val="14"/>
        <rFont val="Calibri"/>
        <family val="2"/>
        <scheme val="minor"/>
      </rPr>
      <t xml:space="preserve">
1. Acta 01 de fecha 18/02/2019 con el objetivo "Concertar los componentes de atención para garantizar uqe ésta responda a los requerimientos del contexto y la apropiación de la atención por parte de la comunidad" Modalidad CDI Fundación Bienestar.
2. Acta 01 de fecha 18/02/2019 con el objetivo "Concertar los componentes de atención para garantizar uqe ésta responda a los requerimientos del contexto y la apropiación de la atención por parte de la comunidad" Modalidad  DIMF Fundación Bienestar.
3. Acta  del 28/02/2019 con el objetivo: "Socializar con padres de familia y comunidad en general los servicios, procesos, gestión que se llevarán a cabo en el CDI, con el fin de promover la transparencia y legalidad de los recursos invertidos por el Instituto Colombiano de Bienestar Familiar (ICBF) en la atención de los niño, niñas y familias en el Municipio de Segovia." Fundación de atención a la niñez.
</t>
    </r>
    <r>
      <rPr>
        <b/>
        <sz val="14"/>
        <rFont val="Calibri"/>
        <family val="2"/>
        <scheme val="minor"/>
      </rPr>
      <t xml:space="preserve">
Actas Constitución del Comité de Control Social </t>
    </r>
    <r>
      <rPr>
        <sz val="14"/>
        <rFont val="Calibri"/>
        <family val="2"/>
        <scheme val="minor"/>
      </rPr>
      <t xml:space="preserve">
Acta N° 000 Constitución del Comité de Control Social a la Calidad de los Servicios Prestados por la Dirección de Primera Infancia - ICBF del 25/04/2019, Cañasgordas, Antioquia.
Acta N° 000 Constitución del Comité de Control Social a la Calidad de los Servicios Prestados por la Dirección de Primera Infancia - ICBF del 10/04/2019, Cañasgordas, Antioquia.
</t>
    </r>
    <r>
      <rPr>
        <b/>
        <sz val="14"/>
        <rFont val="Calibri"/>
        <family val="2"/>
        <scheme val="minor"/>
      </rPr>
      <t>CARPETA 2. FOTOS</t>
    </r>
    <r>
      <rPr>
        <sz val="14"/>
        <rFont val="Calibri"/>
        <family val="2"/>
        <scheme val="minor"/>
      </rPr>
      <t xml:space="preserve">
1. Registro Fotográfico Jornada 1 Socialización - APHCB URIBE URIBE.
2. Registro Fotográfico Jornada 1 socialización - APNUHI FLAUTIN.
3. Registro Fotografico Jornada 1 socialización - Fundación Las Golondrinas.
4. Registro Fotográfico Jornada 1 socialización - Fundación Las Golondrinas.
5. Registro Fotografico Jornada 1 Socialización - fundacion las golondrinas.
6. Registro Fotográfico Jornada 1 Socialización- APNUHI COLORINES.
7. Registro fotográfico Jornada 1 Socialización ASUINFANCIA-H.I MIS JUGUETES.
8. Registro fotografico jornada 1 socialización -EAS ASUINFANCIA LA SIERRA 1.
9. Registro fotografico jornada 1 socialización -EAS ASUINFANCIA LA SIERRA 2.
10. Registro fotografico jornada 1 socialización -EAS ASUINFANCIA LA SIERRA 3.
11. Registro fotografico jornada 1 socialización -EAS ASUINFANCIA LA SIERRA 4.
12. Registro fotografico jornada 1 socialización -EAS ASUINFANCIA PTO BERRIO 1.
13. Registro fotografico jornada 1 socialización -EAS ASUINFANCIA PTO BERRIO 3.
14. Registro fotografico jornada 1 socialización -EAS ASUINFANCIA YONDÓ 1.
15. Registro fotografico jornada 1 socialización -EAS ASUINFANCIA YONDÓ 2.
16. Registro fotografico jornada 1 socialización -EAS ASUINFANCIA YONDÓ 3.
17. Registro fotografico jornada 1 socialización -EAS ASUINFANCIA YONDÓ 4.
18. Registro fotografico jornada 1 socialización -EAS ASUINFANCIA YONDÓ 5.
19. Registro fotográfico Jornada 1 Socialización- EAS ASUINFANCIA-URAMITA.
20. Registro fotografico jornada 1 socializacion- Chiuqilines.
21. EVIDENCIAS FOTOGRAFICAS CONTROL SOCIAL, Segovi, Antioquia.
22. Fotos socializacion jornada EAS ASUINFANCIA YONDÓ.
23. Fotos socialización Iglesia Centro Cristiano.
24. Fotos socialización Fundación Estar Bien.
</t>
    </r>
    <r>
      <rPr>
        <b/>
        <sz val="14"/>
        <rFont val="Calibri"/>
        <family val="2"/>
        <scheme val="minor"/>
      </rPr>
      <t xml:space="preserve">Documentos Ranking
1. </t>
    </r>
    <r>
      <rPr>
        <sz val="14"/>
        <rFont val="Calibri"/>
        <family val="2"/>
        <scheme val="minor"/>
      </rPr>
      <t xml:space="preserve">Ramking Regional de Seguimiento a Jornadas de Socialización EAS  2019 y Comités de Control Social conformados (El otro documento de Ranking está repetido).
</t>
    </r>
  </si>
  <si>
    <r>
      <t xml:space="preserve">Se evidenciaron 3 Carpetas con Talleres de Control Social de los departamentos de La Guajira, Huila y Santander.
</t>
    </r>
    <r>
      <rPr>
        <b/>
        <sz val="14"/>
        <rFont val="Calibri"/>
        <family val="2"/>
        <scheme val="minor"/>
      </rPr>
      <t>1. TALLER CONTROL SOCIAL LA GUAJIRA:</t>
    </r>
    <r>
      <rPr>
        <sz val="14"/>
        <rFont val="Calibri"/>
        <family val="2"/>
        <scheme val="minor"/>
      </rPr>
      <t xml:space="preserve"> realizado el 26 /07/2019, se evidenciaron 8  listados de asistencia con 145 participantes y 30 registros fotográficos.
</t>
    </r>
    <r>
      <rPr>
        <b/>
        <sz val="14"/>
        <rFont val="Calibri"/>
        <family val="2"/>
        <scheme val="minor"/>
      </rPr>
      <t>2. TALLER CONTROL SOCIAL HUILA:</t>
    </r>
    <r>
      <rPr>
        <sz val="14"/>
        <rFont val="Calibri"/>
        <family val="2"/>
        <scheme val="minor"/>
      </rPr>
      <t xml:space="preserve"> realizado el 24/07/2019, se evidenciaron 6 listados de asistencia con 130 participantes y 15 registros fotográficos y 9 videos.
</t>
    </r>
    <r>
      <rPr>
        <b/>
        <sz val="14"/>
        <rFont val="Calibri"/>
        <family val="2"/>
        <scheme val="minor"/>
      </rPr>
      <t xml:space="preserve">3. TALLER CONTROL SOCIAL SANTANDER: </t>
    </r>
    <r>
      <rPr>
        <sz val="14"/>
        <rFont val="Calibri"/>
        <family val="2"/>
        <scheme val="minor"/>
      </rPr>
      <t>realizado el 19/07/2019, se evidenciaron 13 listas de asistencia con 163 participantes y 38 registros fotográficos, 15 videos y 2 registros fotográficos reportados por WhatApp de fechas: WhatsApp Image 2019-07-18 at 2.48.01 PM y WhatsApp Image 2019-07-18 at 2.48.10 PM.</t>
    </r>
  </si>
  <si>
    <r>
      <t xml:space="preserve">Se evidenciaron 9 Carpetas con Talleres de Control Social de los departamentos de Caldas, Cesar, Huila, Magdalena, Norte de Santander, Quinduío, Tolima, Valle del Cauca y Boyacá.
</t>
    </r>
    <r>
      <rPr>
        <b/>
        <sz val="14"/>
        <rFont val="Calibri"/>
        <family val="2"/>
        <scheme val="minor"/>
      </rPr>
      <t>1. TALLER CONTROL SOCIAL CALDAS:</t>
    </r>
    <r>
      <rPr>
        <sz val="14"/>
        <rFont val="Calibri"/>
        <family val="2"/>
        <scheme val="minor"/>
      </rPr>
      <t xml:space="preserve"> realizado el 06/08/2019, se evidenciaron 7  listados de asistencia con 80 participantes y 14 registros fotográficos reportados por WhatApp del 06/08/2019.
</t>
    </r>
    <r>
      <rPr>
        <b/>
        <sz val="14"/>
        <rFont val="Calibri"/>
        <family val="2"/>
        <scheme val="minor"/>
      </rPr>
      <t>2. TALLER CONTROL SOCIAL CESAR:</t>
    </r>
    <r>
      <rPr>
        <sz val="14"/>
        <rFont val="Calibri"/>
        <family val="2"/>
        <scheme val="minor"/>
      </rPr>
      <t xml:space="preserve"> realizado el 20/08/2019, se evidenciaron 7 listados de asistencia con 107 participantes y 26 registros fotográficos reportados por WhatApp del 20/08/2019.
</t>
    </r>
    <r>
      <rPr>
        <b/>
        <sz val="14"/>
        <rFont val="Calibri"/>
        <family val="2"/>
        <scheme val="minor"/>
      </rPr>
      <t xml:space="preserve">3. TALLER CONTROL SOCIAL HUILA: </t>
    </r>
    <r>
      <rPr>
        <sz val="14"/>
        <rFont val="Calibri"/>
        <family val="2"/>
        <scheme val="minor"/>
      </rPr>
      <t>realizado el 24/07/2019, se evidenciaron 6 listas de asistencia con 110 participantes y 24 registros fotográficos reportados por WhatApp de fechas 24/08/2019.
4</t>
    </r>
    <r>
      <rPr>
        <b/>
        <sz val="14"/>
        <rFont val="Calibri"/>
        <family val="2"/>
        <scheme val="minor"/>
      </rPr>
      <t>. TALLER CONTROL SOCIAL MAGDALENA:</t>
    </r>
    <r>
      <rPr>
        <sz val="14"/>
        <rFont val="Calibri"/>
        <family val="2"/>
        <scheme val="minor"/>
      </rPr>
      <t xml:space="preserve"> realizado el 16/08/2019, se evidenciaron 5 listas de asistencia con 82 participantes y 15 registros fotográficos reportados por WhatApp de fechas 15/08/2019  y 16/08/2019.
</t>
    </r>
    <r>
      <rPr>
        <b/>
        <sz val="14"/>
        <rFont val="Calibri"/>
        <family val="2"/>
        <scheme val="minor"/>
      </rPr>
      <t xml:space="preserve">5. TALLER CONTROL SOCIAL NORTE DE SANTANDER: </t>
    </r>
    <r>
      <rPr>
        <sz val="14"/>
        <rFont val="Calibri"/>
        <family val="2"/>
        <scheme val="minor"/>
      </rPr>
      <t xml:space="preserve">realizado el 06/08/2019, se evidenciaron 5 listas de asistencia con 93 participantes y 17 registros fotográficos reportados por WhatApp de fechas 06/08/2019.
</t>
    </r>
    <r>
      <rPr>
        <b/>
        <sz val="14"/>
        <rFont val="Calibri"/>
        <family val="2"/>
        <scheme val="minor"/>
      </rPr>
      <t>6. TALLER CONTROL SOCIAL QUINDÍO:</t>
    </r>
    <r>
      <rPr>
        <sz val="14"/>
        <rFont val="Calibri"/>
        <family val="2"/>
        <scheme val="minor"/>
      </rPr>
      <t xml:space="preserve"> realizado el 30/08/2019, se evidencia 1 listado de asistencia con 20 participantes y  13 registros fotográficos reportados por WhatApp de fecha 30/08/2019.
</t>
    </r>
    <r>
      <rPr>
        <b/>
        <sz val="14"/>
        <rFont val="Calibri"/>
        <family val="2"/>
        <scheme val="minor"/>
      </rPr>
      <t>7. TALLER CONTROL SOCIAL NORTE DE TOLIMA:</t>
    </r>
    <r>
      <rPr>
        <sz val="14"/>
        <rFont val="Calibri"/>
        <family val="2"/>
        <scheme val="minor"/>
      </rPr>
      <t xml:space="preserve"> realizado el 23/08/2019, se evidenciaron 6 listas de asistencia con 112 participantes y 9 registros fotográficos de fechas 23/08/2019.</t>
    </r>
    <r>
      <rPr>
        <b/>
        <sz val="14"/>
        <rFont val="Calibri"/>
        <family val="2"/>
        <scheme val="minor"/>
      </rPr>
      <t xml:space="preserve">
8. TALLER CONTROL SOCIAL NORTE DE VALLE DEL CAUCA: </t>
    </r>
    <r>
      <rPr>
        <sz val="14"/>
        <rFont val="Calibri"/>
        <family val="2"/>
        <scheme val="minor"/>
      </rPr>
      <t>realizado el 27/08/2019, se evidenciaron 8 listas de asistencia con 126 participantes, 13 registros fotográficos y 15 registros fotográficos reportados por WhatApp de fechas 13/08/2019.</t>
    </r>
    <r>
      <rPr>
        <b/>
        <sz val="14"/>
        <rFont val="Calibri"/>
        <family val="2"/>
        <scheme val="minor"/>
      </rPr>
      <t xml:space="preserve">
9. TALLER CONTROL SOCIAL NORTE DE BOYACÁ:</t>
    </r>
    <r>
      <rPr>
        <sz val="14"/>
        <rFont val="Calibri"/>
        <family val="2"/>
        <scheme val="minor"/>
      </rPr>
      <t xml:space="preserve"> realizado el 23/08/2019, se evidenciaron 5 listas de asistencia con 124 participantes y 29 registros fotográficos reportados por WhatApp de fechas 23/08/2019.</t>
    </r>
  </si>
  <si>
    <r>
      <t xml:space="preserve">9 Carpetas con Talleres de Control Social:
</t>
    </r>
    <r>
      <rPr>
        <b/>
        <sz val="14"/>
        <rFont val="Calibri"/>
        <family val="2"/>
        <scheme val="minor"/>
      </rPr>
      <t>1. TALLER CONTROL SOCIAL CALDAS:</t>
    </r>
    <r>
      <rPr>
        <sz val="14"/>
        <rFont val="Calibri"/>
        <family val="2"/>
        <scheme val="minor"/>
      </rPr>
      <t xml:space="preserve"> 7  listados de asistencia y 14 registros fotográficos.
</t>
    </r>
    <r>
      <rPr>
        <b/>
        <sz val="14"/>
        <rFont val="Calibri"/>
        <family val="2"/>
        <scheme val="minor"/>
      </rPr>
      <t>2. TALLER CONTROL SOCIAL CESAR:</t>
    </r>
    <r>
      <rPr>
        <sz val="14"/>
        <rFont val="Calibri"/>
        <family val="2"/>
        <scheme val="minor"/>
      </rPr>
      <t xml:space="preserve"> 7 listados de asistencia  y 26 registros fotográficos.
</t>
    </r>
    <r>
      <rPr>
        <b/>
        <sz val="14"/>
        <rFont val="Calibri"/>
        <family val="2"/>
        <scheme val="minor"/>
      </rPr>
      <t>3. TALLER CONTROL SOCIAL HUILA:</t>
    </r>
    <r>
      <rPr>
        <sz val="14"/>
        <rFont val="Calibri"/>
        <family val="2"/>
        <scheme val="minor"/>
      </rPr>
      <t xml:space="preserve"> 6 listas de asistencia y 24 registros fotográficos.
4</t>
    </r>
    <r>
      <rPr>
        <b/>
        <sz val="14"/>
        <rFont val="Calibri"/>
        <family val="2"/>
        <scheme val="minor"/>
      </rPr>
      <t>. TALLER CONTROL SOCIAL MAGDALENA:</t>
    </r>
    <r>
      <rPr>
        <sz val="14"/>
        <rFont val="Calibri"/>
        <family val="2"/>
        <scheme val="minor"/>
      </rPr>
      <t xml:space="preserve"> 5 listas de asistencia y 15 registros fotográficos. 
</t>
    </r>
    <r>
      <rPr>
        <b/>
        <sz val="14"/>
        <rFont val="Calibri"/>
        <family val="2"/>
        <scheme val="minor"/>
      </rPr>
      <t>5. TALLER CONTROL SOCIAL NORTE DE SANTANDER:</t>
    </r>
    <r>
      <rPr>
        <sz val="14"/>
        <rFont val="Calibri"/>
        <family val="2"/>
        <scheme val="minor"/>
      </rPr>
      <t xml:space="preserve"> 5 listas de asistencia y 17 registros fotográficos.
</t>
    </r>
    <r>
      <rPr>
        <b/>
        <sz val="14"/>
        <rFont val="Calibri"/>
        <family val="2"/>
        <scheme val="minor"/>
      </rPr>
      <t>6. TALLER CONTROL SOCIAL QUINDÍO:</t>
    </r>
    <r>
      <rPr>
        <sz val="14"/>
        <rFont val="Calibri"/>
        <family val="2"/>
        <scheme val="minor"/>
      </rPr>
      <t xml:space="preserve"> 1 lista de asistencia 13 registros fotográficos.
</t>
    </r>
    <r>
      <rPr>
        <b/>
        <sz val="14"/>
        <rFont val="Calibri"/>
        <family val="2"/>
        <scheme val="minor"/>
      </rPr>
      <t>7. TALLER CONTROL SOCIAL NORTE DE TOLIMA:</t>
    </r>
    <r>
      <rPr>
        <sz val="14"/>
        <rFont val="Calibri"/>
        <family val="2"/>
        <scheme val="minor"/>
      </rPr>
      <t xml:space="preserve"> 6 listas de asistencia y 9 registros fotográficos.</t>
    </r>
    <r>
      <rPr>
        <b/>
        <sz val="14"/>
        <rFont val="Calibri"/>
        <family val="2"/>
        <scheme val="minor"/>
      </rPr>
      <t xml:space="preserve">
8. TALLER CONTROL SOCIAL NORTE DE VALLE DEL CAUCA:</t>
    </r>
    <r>
      <rPr>
        <sz val="14"/>
        <rFont val="Calibri"/>
        <family val="2"/>
        <scheme val="minor"/>
      </rPr>
      <t xml:space="preserve"> 8 listas de asistencia y 28registros fotográficos.
</t>
    </r>
    <r>
      <rPr>
        <b/>
        <sz val="14"/>
        <rFont val="Calibri"/>
        <family val="2"/>
        <scheme val="minor"/>
      </rPr>
      <t>9. TALLER CONTROL SOCIAL NORTE DE BOYACÁ:</t>
    </r>
    <r>
      <rPr>
        <sz val="14"/>
        <rFont val="Calibri"/>
        <family val="2"/>
        <scheme val="minor"/>
      </rPr>
      <t xml:space="preserve"> 5 listas de asistencia y 29 registros fotográficos.</t>
    </r>
  </si>
  <si>
    <r>
      <t xml:space="preserve">Se evideción PDF de fecha 08/04/2019 con Asunto "Aceptación carta de ofrecimiento porpuesta alianza 2019" enviado por las Direcciones de Cooperación y Convenios, Dirección de Protección, Dirección de Niñez y Adolescencia y Dirección de Primera Infancia.
Se evideción PDF </t>
    </r>
    <r>
      <rPr>
        <b/>
        <sz val="14"/>
        <rFont val="Calibri"/>
        <family val="2"/>
        <scheme val="minor"/>
      </rPr>
      <t>sin fecha de radicado</t>
    </r>
    <r>
      <rPr>
        <sz val="14"/>
        <rFont val="Calibri"/>
        <family val="2"/>
        <scheme val="minor"/>
      </rPr>
      <t xml:space="preserve"> con Asunto "Aceptación de invitación de acuerdo mentre Jerónimo Martins Colombia S.A.S. -Tiendas ARA y la Dirección de Primera Infancia del Instituto Colombiano de Bienestar Familiar - ICBF.  " enviado por las Direcciones de Cooperación y Convenios y Dirección de Primera Infancia.
Se evideción PDF de fecha 22/02/2019 con Asunto "Respuesta y aceptación carta de ofrecimiento porpuesta alianza ICBF- CORPORACIÓN MALOKA." enviado por las Direcciones de Cooperación y Convenios, Dirección de Protección, Dirección de Niñez y Adolescencia y Dirección de Primera Infancia. 
Se evidención Excel "INVENTARIO RED NACIONAL DE ALIADOS POR LA PI" donde se observó un número de 13 cooperantes, con el objetivo de la alianza, el estado actual y lugar de acción.</t>
    </r>
  </si>
  <si>
    <t>La realización de las encuestas tiene como objetivo conocer la opinión de los beneficiarios de los programas misionales, usuarios de los diferentes canales de atención (presencial y electrónicos) acerca de su experiencia de servicio, desde diferentes aspectos como:  oportunidad, calidad, amabilidad, refrigerios, infraestructura y otros atributos de los servicios institucionales.
Las encuestas de satisfacción se realizan de manera presencial en los centros zonales, sedes regionales, una vez se concluye una atención por el canal telefónico, chat, video chat o video llamada. El ciudadano puede responder la encuestas de satisfacción de manera transaccional: al culminar una llamada calificando el servicio.</t>
  </si>
  <si>
    <r>
      <rPr>
        <b/>
        <sz val="14"/>
        <rFont val="Calibri"/>
        <family val="2"/>
        <scheme val="minor"/>
      </rPr>
      <t xml:space="preserve">
I</t>
    </r>
    <r>
      <rPr>
        <sz val="14"/>
        <rFont val="Calibri"/>
        <family val="2"/>
        <scheme val="minor"/>
      </rPr>
      <t xml:space="preserve">. Se evidenció cruce de correos relacionados con los ajuste finales solicitados en la FCT y anexos:
1.  Correo de 16 de mayo de 2019 12:15 p.m. desde el Grupo Gestión de Calidad para el Servicio y la Atención con Asunto: "URGENTE Medición de Satisfacción del Cliente Externo de los Programas y Servicios del ICBF 2019" a la Subdirección de Operaciones para la Atención de la Niñez y la Adolescencia
2. Correo de jueves, 16 de mayo de 2019 4:26 p. m. enviado desde la Subdirección de Operaciones para la Atención de la Niñez y la Adolescencia con Asunto "RE: URGENTE Medición de Satisfacción del Cliente Externo de los Programas y Servicios del ICBF 2019"  para el Grupo Gestión de Calidad para el Servicio y la Atención en donde precisan claridades con relación a los ajustes de los documentos.
3. Correo de fecha 17 de mayo de 2019 6:47 a.m. enviado desde la Dirección de Abastecimiento con Asunto "RE: URGENTE Medición de Satisfacción del Cliente Externo de los Programas y Servicios del ICBF 2019" a la Subdirección de Operaciones para la Atención de la Niñez y la Adolescencia Dirección de Niñez y Adolescencia en donde solicitan "realizar los cambios correspondientes en los documentos técnicos y remitirlos por correo electrónico para una ultima revisión".
4. Correo de fecha 20/05/2019 11:23 a. m. Asunto "RE: URGENTE Medición de Satisfacción del Cliente Externo de los Programas y Servicios del ICBF 2019" enviado desde la Dirección de Abastecimiento para el Grupo Gestión de Calidad para el Servicio y la Atención en el cual informan "Una vez revisados los documentos ajustados recibidos mediante correo electrónico el 17 de mayo de 2019, se evidencia que se realizaron los ajustes requeridos y esta Dirección no tiene más comentarios ni observaciones sobre la información contenida en los mismos. ".
</t>
    </r>
    <r>
      <rPr>
        <b/>
        <sz val="14"/>
        <rFont val="Calibri"/>
        <family val="2"/>
        <scheme val="minor"/>
      </rPr>
      <t xml:space="preserve">II. </t>
    </r>
    <r>
      <rPr>
        <sz val="14"/>
        <rFont val="Calibri"/>
        <family val="2"/>
        <scheme val="minor"/>
      </rPr>
      <t>Se evidenció cruce de correos del 24 de mayo de 2019 4:24 p.m. al jueves 30/05/2019 2:41 p. m. entre las Direcciones de Dirección de Servicios y Atención y Dirección de Abastecimiento.
1. Correo de fecha 24 de mayo de 2019 4:24 p.m. con Asunto "Solicitud de reprogramación de la reunión para la revisión de la FCT" en donde solicitan reprogramar "...reunión para la revisión de la FCT del proceso de interventoría del proceso de medición de satisfacción, (...) para revisar el manejo de dos indicadores a cago de dicha Dirección.".
2. Correo de fecha 27 de mayo de 2019 12:11 p.m. Asunto "Asunto: RE: Solicitud de reprogramación de la reunión para la revisión de la FCT" enviado desde la Dirección de Abastecimiento ICBF Sede de la Dirección General  para la DDirección de Servicios y Atención en donde "...quedamos atentos a los ajustes de los DT y los avales de contratación y la subdirección de mejoramiento.".
3. Correo de fecha 30/05/2019 2:41 p. m. Asunto "AJUSTES A LA FCT- PROCESO DE INTERVENTORÍA - MEDICIÓN DE SATISFACCIÓN" enviado a la Dirección de Abastecimiento en donde "remiten los archivos con  los ajustes a la Ficha de Condiciones Técnicas  (FCT) del proceso (...)  para la  correspondiente  revisión y aprobación por parte de la Dirección de Abastecimiento y Contratación.". Se anexan los documentos: a). Excel "02_FCT_Anexo_Matriz de Riesgos Ver. 30-05-2019"; b). Documento word "02_FCT_Anexo 3 - FCT.DOCX"; c). Documento word "02_FCT_Ver 30-05-2019"; d). Documento word "FCTAnexo 1- Perfiles Ver 30-05-2019" y e). Excel "Formato de Cotización Interventoría Ver 30-05-2019".</t>
    </r>
  </si>
  <si>
    <r>
      <t xml:space="preserve">Se evidenció archivo word "ANEXO 1. FCT – ANEXO METODOLÓGICO Y MUESTRAS"de fecha  28/08/2019 con el Asunto "Apoyo técnico para el diseño muestral de la encuesta de satisfacción de la Dirección de Servicios y Atención del ICBF", remitido por la Dirección de Planeación (23 folios).
Se evidenció archivo word "FORMATO Anexo FCT – Personal mínimo requerido para la prestación del servicio y/o entrega del bien" de fecha 30/08/2019 con Denominación del bien o servicio "Realizar la medición de satisfacción del cliente externo de algunos de los programas y servicios del ICBF, ajuste a instrumentos, así como la caracterización de la población, tabulación y análisis de los resultados, utilizando metodologías de investigación cualitativa y cuantitativa. (3 folios).
Se evidenció archivo word "FICHA DE CONDICIONES TÉCNICAS ESENCIALES PARA LA PRESTACIÓN DEL SERVICIO Y/O ENTREGA DEL BIEN (FCT)" de fecha 30/08/2019 con Denominación del bien o servicio "Realizar la medición de satisfacción del cliente externo de algunos de los programas y servicios del ICBF, ajuste a instrumentos, así como la caracterización de la población, tabulación y análisis de los resultados, utilizando metodologías de investigación cualitativa y cuantitativa.. (28 folios).
Se evidenció archivo Excel Anexo 3 de fecha 28/08/2019 con la Denominación del bien o servicio "Realizar la medición de satisfacción del cliente externo de algunos de los programas y servicios del ICBF, ajuste a instrumentos, así como la caracterización de la población, tabulación y análisis de los resultados, utilizando metodologías de investigación cualitativa y cuantitativa."
Se evidenció archivo Excel </t>
    </r>
    <r>
      <rPr>
        <b/>
        <sz val="14"/>
        <rFont val="Calibri"/>
        <family val="2"/>
        <scheme val="minor"/>
      </rPr>
      <t xml:space="preserve">sin fecha </t>
    </r>
    <r>
      <rPr>
        <sz val="14"/>
        <rFont val="Calibri"/>
        <family val="2"/>
        <scheme val="minor"/>
      </rPr>
      <t xml:space="preserve"> fecha 28/08/2019 "SOLICITUD DE COTIZACIÓN - ENCUESTA NACIONAL DE SATISFACCIÓN"
</t>
    </r>
  </si>
  <si>
    <t xml:space="preserve">3 archivos word.
2 archivo Excel
</t>
  </si>
  <si>
    <t xml:space="preserve">
No se evidencia avance.
</t>
  </si>
  <si>
    <r>
      <t xml:space="preserve">62 mujeres
21 hombres
</t>
    </r>
    <r>
      <rPr>
        <b/>
        <sz val="14"/>
        <rFont val="Calibri"/>
        <family val="2"/>
        <scheme val="minor"/>
      </rPr>
      <t>42 adolescentes y jóvenes</t>
    </r>
    <r>
      <rPr>
        <sz val="14"/>
        <rFont val="Calibri"/>
        <family val="2"/>
        <scheme val="minor"/>
      </rPr>
      <t xml:space="preserve">
41 profesionales o técnicos de la modalidad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</si>
</sst>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0.00_-;\-&quot;$&quot;* #,##0.00_-;_-&quot;$&quot;* &quot;-&quot;??_-;_-@_-"/>
    <numFmt numFmtId="164" formatCode="d/mm/yyyy;@"/>
  </numFmts>
  <fonts count="64"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9"/>
      <color indexed="81"/>
      <name val="Tahoma"/>
      <family val="2"/>
    </font>
    <font>
      <u/>
      <sz val="10"/>
      <color theme="1"/>
      <name val="Calibri"/>
      <family val="2"/>
      <scheme val="minor"/>
    </font>
    <font>
      <sz val="10"/>
      <name val="Arial"/>
      <family val="2"/>
    </font>
    <font>
      <sz val="11"/>
      <name val="Calibri"/>
      <family val="2"/>
      <scheme val="minor"/>
    </font>
    <font>
      <sz val="9"/>
      <color indexed="81"/>
      <name val="Tahoma"/>
      <family val="2"/>
    </font>
    <font>
      <b/>
      <sz val="38"/>
      <color theme="0"/>
      <name val="Modern No. 20"/>
      <family val="1"/>
    </font>
    <font>
      <sz val="11"/>
      <color theme="1"/>
      <name val="Eras Demi ITC"/>
      <family val="2"/>
    </font>
    <font>
      <sz val="11"/>
      <color theme="0"/>
      <name val="Eras Demi ITC"/>
      <family val="2"/>
    </font>
    <font>
      <sz val="12"/>
      <color theme="1"/>
      <name val="Eras Demi ITC"/>
      <family val="2"/>
    </font>
    <font>
      <b/>
      <i/>
      <sz val="11"/>
      <color theme="0"/>
      <name val="Calibri"/>
      <family val="2"/>
      <scheme val="minor"/>
    </font>
    <font>
      <sz val="10"/>
      <color theme="0"/>
      <name val="Eras Demi ITC"/>
      <family val="2"/>
    </font>
    <font>
      <sz val="12"/>
      <color theme="1"/>
      <name val="Arial"/>
      <family val="2"/>
    </font>
    <font>
      <b/>
      <sz val="12"/>
      <color theme="1"/>
      <name val="Arial"/>
      <family val="2"/>
    </font>
    <font>
      <sz val="11"/>
      <color theme="0"/>
      <name val="Calibri"/>
      <family val="2"/>
      <scheme val="minor"/>
    </font>
    <font>
      <b/>
      <sz val="16"/>
      <color theme="0"/>
      <name val="Calibri"/>
      <family val="2"/>
      <scheme val="minor"/>
    </font>
    <font>
      <u/>
      <sz val="10"/>
      <color theme="1"/>
      <name val="Arial"/>
      <family val="2"/>
    </font>
    <font>
      <sz val="10"/>
      <color theme="1"/>
      <name val="Arial"/>
      <family val="2"/>
    </font>
    <font>
      <b/>
      <sz val="10"/>
      <color theme="1"/>
      <name val="Arial"/>
      <family val="2"/>
    </font>
    <font>
      <b/>
      <i/>
      <sz val="10"/>
      <color theme="1"/>
      <name val="Arial"/>
      <family val="2"/>
    </font>
    <font>
      <i/>
      <sz val="10"/>
      <color theme="1"/>
      <name val="Arial"/>
      <family val="2"/>
    </font>
    <font>
      <sz val="10"/>
      <color indexed="8"/>
      <name val="Arial"/>
      <family val="2"/>
    </font>
    <font>
      <b/>
      <u/>
      <sz val="10"/>
      <color theme="1"/>
      <name val="Arial"/>
      <family val="2"/>
    </font>
    <font>
      <b/>
      <sz val="10"/>
      <color indexed="59"/>
      <name val="Arial"/>
      <family val="2"/>
    </font>
    <font>
      <b/>
      <sz val="10"/>
      <color indexed="8"/>
      <name val="Arial"/>
      <family val="2"/>
    </font>
    <font>
      <b/>
      <sz val="10"/>
      <name val="Arial"/>
      <family val="2"/>
    </font>
    <font>
      <sz val="10"/>
      <color rgb="FF000000"/>
      <name val="Arial"/>
      <family val="2"/>
    </font>
    <font>
      <sz val="10"/>
      <color rgb="FFFF0000"/>
      <name val="Arial"/>
      <family val="2"/>
    </font>
    <font>
      <b/>
      <sz val="10"/>
      <color theme="0"/>
      <name val="Arial"/>
      <family val="2"/>
    </font>
    <font>
      <b/>
      <sz val="10"/>
      <color rgb="FF000000"/>
      <name val="Arial"/>
      <family val="2"/>
    </font>
    <font>
      <sz val="10"/>
      <color theme="9" tint="-0.249977111117893"/>
      <name val="Arial"/>
      <family val="2"/>
    </font>
    <font>
      <i/>
      <sz val="10"/>
      <name val="Arial"/>
      <family val="2"/>
    </font>
    <font>
      <sz val="11"/>
      <color rgb="FF0000FF"/>
      <name val="Calibri"/>
      <family val="2"/>
      <scheme val="minor"/>
    </font>
    <font>
      <b/>
      <sz val="11"/>
      <name val="Calibri"/>
      <family val="2"/>
      <scheme val="minor"/>
    </font>
    <font>
      <i/>
      <sz val="11"/>
      <color theme="1"/>
      <name val="Calibri"/>
      <family val="2"/>
      <scheme val="minor"/>
    </font>
    <font>
      <u/>
      <sz val="11"/>
      <color theme="1"/>
      <name val="Calibri"/>
      <family val="2"/>
      <scheme val="minor"/>
    </font>
    <font>
      <b/>
      <i/>
      <sz val="11"/>
      <color theme="1"/>
      <name val="Calibri"/>
      <family val="2"/>
      <scheme val="minor"/>
    </font>
    <font>
      <u/>
      <sz val="11"/>
      <color theme="10"/>
      <name val="Calibri"/>
      <family val="2"/>
      <scheme val="minor"/>
    </font>
    <font>
      <b/>
      <sz val="10"/>
      <color rgb="FFFF0000"/>
      <name val="Arial"/>
      <family val="2"/>
    </font>
    <font>
      <sz val="11"/>
      <color rgb="FFFF0000"/>
      <name val="Calibri"/>
      <family val="2"/>
      <scheme val="minor"/>
    </font>
    <font>
      <sz val="12"/>
      <color theme="1"/>
      <name val="Calibri"/>
      <family val="2"/>
      <scheme val="minor"/>
    </font>
    <font>
      <sz val="12"/>
      <name val="Calibri"/>
      <family val="2"/>
      <scheme val="minor"/>
    </font>
    <font>
      <b/>
      <sz val="12"/>
      <name val="Calibri"/>
      <family val="2"/>
      <scheme val="minor"/>
    </font>
    <font>
      <b/>
      <sz val="12"/>
      <color theme="1"/>
      <name val="Calibri"/>
      <family val="2"/>
      <scheme val="minor"/>
    </font>
    <font>
      <sz val="12"/>
      <color rgb="FFFF0000"/>
      <name val="Calibri"/>
      <family val="2"/>
      <scheme val="minor"/>
    </font>
    <font>
      <b/>
      <sz val="11"/>
      <color rgb="FFFF0000"/>
      <name val="Calibri"/>
      <family val="2"/>
      <scheme val="minor"/>
    </font>
    <font>
      <b/>
      <sz val="14"/>
      <color theme="0"/>
      <name val="Calibri"/>
      <family val="2"/>
      <scheme val="minor"/>
    </font>
    <font>
      <b/>
      <sz val="14"/>
      <color rgb="FF000000"/>
      <name val="Calibri"/>
      <family val="2"/>
      <scheme val="minor"/>
    </font>
    <font>
      <b/>
      <sz val="14"/>
      <color theme="8" tint="-0.249977111117893"/>
      <name val="Calibri"/>
      <family val="2"/>
      <scheme val="minor"/>
    </font>
    <font>
      <b/>
      <sz val="14"/>
      <color rgb="FF0070C0"/>
      <name val="Calibri"/>
      <family val="2"/>
      <scheme val="minor"/>
    </font>
    <font>
      <b/>
      <sz val="20"/>
      <color theme="0"/>
      <name val="Calibri"/>
      <family val="2"/>
      <scheme val="minor"/>
    </font>
    <font>
      <b/>
      <sz val="14"/>
      <color theme="1"/>
      <name val="Calibri"/>
      <family val="2"/>
      <scheme val="minor"/>
    </font>
    <font>
      <sz val="14"/>
      <color theme="1"/>
      <name val="Calibri"/>
      <family val="2"/>
      <scheme val="minor"/>
    </font>
    <font>
      <b/>
      <sz val="14"/>
      <color rgb="FFFF0000"/>
      <name val="Calibri"/>
      <family val="2"/>
      <scheme val="minor"/>
    </font>
    <font>
      <sz val="14"/>
      <name val="Calibri"/>
      <family val="2"/>
      <scheme val="minor"/>
    </font>
    <font>
      <b/>
      <sz val="14"/>
      <name val="Calibri"/>
      <family val="2"/>
      <scheme val="minor"/>
    </font>
    <font>
      <sz val="10"/>
      <name val="Calibri"/>
      <family val="2"/>
      <scheme val="minor"/>
    </font>
    <font>
      <u/>
      <sz val="14"/>
      <name val="Calibri"/>
      <family val="2"/>
      <scheme val="minor"/>
    </font>
    <font>
      <b/>
      <sz val="16"/>
      <name val="Calibri"/>
      <family val="2"/>
      <scheme val="minor"/>
    </font>
    <font>
      <b/>
      <sz val="16"/>
      <color theme="1"/>
      <name val="Calibri"/>
      <family val="2"/>
      <scheme val="minor"/>
    </font>
    <font>
      <i/>
      <sz val="14"/>
      <name val="Calibri"/>
      <family val="2"/>
      <scheme val="minor"/>
    </font>
  </fonts>
  <fills count="39">
    <fill>
      <patternFill patternType="none"/>
    </fill>
    <fill>
      <patternFill patternType="gray125"/>
    </fill>
    <fill>
      <patternFill patternType="solid">
        <fgColor theme="0"/>
        <bgColor indexed="64"/>
      </patternFill>
    </fill>
    <fill>
      <patternFill patternType="solid">
        <fgColor rgb="FF00B050"/>
        <bgColor indexed="64"/>
      </patternFill>
    </fill>
    <fill>
      <patternFill patternType="solid">
        <fgColor rgb="FF92D050"/>
        <bgColor indexed="64"/>
      </patternFill>
    </fill>
    <fill>
      <patternFill patternType="solid">
        <fgColor theme="6" tint="0.59999389629810485"/>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
      <patternFill patternType="solid">
        <fgColor theme="4"/>
        <bgColor rgb="FF000000"/>
      </patternFill>
    </fill>
    <fill>
      <patternFill patternType="solid">
        <fgColor rgb="FF72AF2F"/>
        <bgColor indexed="64"/>
      </patternFill>
    </fill>
    <fill>
      <patternFill patternType="solid">
        <fgColor theme="4"/>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rgb="FF000000"/>
      </patternFill>
    </fill>
    <fill>
      <patternFill patternType="solid">
        <fgColor rgb="FF92D050"/>
        <bgColor rgb="FF000000"/>
      </patternFill>
    </fill>
    <fill>
      <patternFill patternType="solid">
        <fgColor theme="0" tint="-4.9989318521683403E-2"/>
        <bgColor rgb="FFD9D9D9"/>
      </patternFill>
    </fill>
    <fill>
      <patternFill patternType="solid">
        <fgColor rgb="FF0070C0"/>
        <bgColor indexed="64"/>
      </patternFill>
    </fill>
    <fill>
      <patternFill patternType="solid">
        <fgColor theme="0"/>
        <bgColor rgb="FFFFFFFF"/>
      </patternFill>
    </fill>
    <fill>
      <patternFill patternType="solid">
        <fgColor rgb="FF00B0F0"/>
        <bgColor indexed="64"/>
      </patternFill>
    </fill>
    <fill>
      <patternFill patternType="solid">
        <fgColor rgb="FFD9D9D9"/>
        <bgColor indexed="64"/>
      </patternFill>
    </fill>
    <fill>
      <patternFill patternType="solid">
        <fgColor theme="0" tint="-4.9989318521683403E-2"/>
        <bgColor indexed="64"/>
      </patternFill>
    </fill>
    <fill>
      <patternFill patternType="solid">
        <fgColor rgb="FFB8F2BB"/>
        <bgColor indexed="64"/>
      </patternFill>
    </fill>
    <fill>
      <patternFill patternType="solid">
        <fgColor rgb="FFADEEFD"/>
        <bgColor indexed="64"/>
      </patternFill>
    </fill>
    <fill>
      <patternFill patternType="solid">
        <fgColor theme="7" tint="0.39997558519241921"/>
        <bgColor indexed="64"/>
      </patternFill>
    </fill>
    <fill>
      <patternFill patternType="solid">
        <fgColor rgb="FF9999FF"/>
        <bgColor indexed="64"/>
      </patternFill>
    </fill>
    <fill>
      <patternFill patternType="solid">
        <fgColor rgb="FF99CCFF"/>
        <bgColor indexed="64"/>
      </patternFill>
    </fill>
    <fill>
      <patternFill patternType="solid">
        <fgColor rgb="FFCC9900"/>
        <bgColor indexed="64"/>
      </patternFill>
    </fill>
    <fill>
      <patternFill patternType="solid">
        <fgColor theme="7" tint="0.79998168889431442"/>
        <bgColor indexed="64"/>
      </patternFill>
    </fill>
    <fill>
      <patternFill patternType="solid">
        <fgColor rgb="FF3399FF"/>
        <bgColor indexed="64"/>
      </patternFill>
    </fill>
    <fill>
      <patternFill patternType="solid">
        <fgColor rgb="FFFF6600"/>
        <bgColor indexed="64"/>
      </patternFill>
    </fill>
    <fill>
      <patternFill patternType="solid">
        <fgColor rgb="FF33CC33"/>
        <bgColor indexed="64"/>
      </patternFill>
    </fill>
    <fill>
      <patternFill patternType="solid">
        <fgColor rgb="FFFF66CC"/>
        <bgColor indexed="64"/>
      </patternFill>
    </fill>
    <fill>
      <patternFill patternType="solid">
        <fgColor rgb="FF33CCCC"/>
        <bgColor indexed="64"/>
      </patternFill>
    </fill>
    <fill>
      <patternFill patternType="solid">
        <fgColor rgb="FFBFBFBF"/>
        <bgColor indexed="64"/>
      </patternFill>
    </fill>
    <fill>
      <patternFill patternType="solid">
        <fgColor rgb="FFCC66FF"/>
        <bgColor indexed="64"/>
      </patternFill>
    </fill>
    <fill>
      <patternFill patternType="solid">
        <fgColor rgb="FF808080"/>
        <bgColor indexed="64"/>
      </patternFill>
    </fill>
    <fill>
      <patternFill patternType="solid">
        <fgColor rgb="FF00CC99"/>
        <bgColor indexed="64"/>
      </patternFill>
    </fill>
    <fill>
      <patternFill patternType="solid">
        <fgColor rgb="FFCC3300"/>
        <bgColor indexed="64"/>
      </patternFill>
    </fill>
  </fills>
  <borders count="139">
    <border>
      <left/>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auto="1"/>
      </left>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auto="1"/>
      </left>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top/>
      <bottom style="medium">
        <color auto="1"/>
      </bottom>
      <diagonal/>
    </border>
    <border>
      <left style="thin">
        <color indexed="64"/>
      </left>
      <right/>
      <top style="thin">
        <color indexed="64"/>
      </top>
      <bottom style="thin">
        <color indexed="64"/>
      </bottom>
      <diagonal/>
    </border>
    <border>
      <left style="thin">
        <color indexed="64"/>
      </left>
      <right style="medium">
        <color indexed="64"/>
      </right>
      <top/>
      <bottom/>
      <diagonal/>
    </border>
    <border>
      <left style="medium">
        <color indexed="8"/>
      </left>
      <right style="medium">
        <color indexed="8"/>
      </right>
      <top style="medium">
        <color indexed="8"/>
      </top>
      <bottom style="medium">
        <color indexed="8"/>
      </bottom>
      <diagonal/>
    </border>
    <border>
      <left style="medium">
        <color auto="1"/>
      </left>
      <right style="medium">
        <color auto="1"/>
      </right>
      <top style="medium">
        <color auto="1"/>
      </top>
      <bottom style="medium">
        <color auto="1"/>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style="medium">
        <color auto="1"/>
      </left>
      <right style="medium">
        <color indexed="64"/>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indexed="64"/>
      </right>
      <top style="medium">
        <color auto="1"/>
      </top>
      <bottom style="medium">
        <color auto="1"/>
      </bottom>
      <diagonal/>
    </border>
    <border>
      <left/>
      <right style="thin">
        <color indexed="64"/>
      </right>
      <top/>
      <bottom style="medium">
        <color auto="1"/>
      </bottom>
      <diagonal/>
    </border>
    <border>
      <left style="thin">
        <color indexed="64"/>
      </left>
      <right style="thin">
        <color indexed="64"/>
      </right>
      <top/>
      <bottom style="medium">
        <color auto="1"/>
      </bottom>
      <diagonal/>
    </border>
    <border>
      <left style="thin">
        <color indexed="64"/>
      </left>
      <right style="medium">
        <color auto="1"/>
      </right>
      <top/>
      <bottom style="medium">
        <color auto="1"/>
      </bottom>
      <diagonal/>
    </border>
    <border>
      <left style="medium">
        <color indexed="64"/>
      </left>
      <right style="thin">
        <color indexed="64"/>
      </right>
      <top style="medium">
        <color indexed="64"/>
      </top>
      <bottom style="medium">
        <color indexed="64"/>
      </bottom>
      <diagonal/>
    </border>
    <border>
      <left style="medium">
        <color auto="1"/>
      </left>
      <right style="thin">
        <color indexed="64"/>
      </right>
      <top style="medium">
        <color auto="1"/>
      </top>
      <bottom/>
      <diagonal/>
    </border>
    <border>
      <left style="medium">
        <color auto="1"/>
      </left>
      <right style="thin">
        <color indexed="64"/>
      </right>
      <top/>
      <bottom/>
      <diagonal/>
    </border>
    <border>
      <left style="medium">
        <color auto="1"/>
      </left>
      <right style="thin">
        <color indexed="64"/>
      </right>
      <top/>
      <bottom style="medium">
        <color auto="1"/>
      </bottom>
      <diagonal/>
    </border>
    <border>
      <left style="medium">
        <color indexed="64"/>
      </left>
      <right style="thin">
        <color indexed="64"/>
      </right>
      <top style="medium">
        <color indexed="64"/>
      </top>
      <bottom style="thin">
        <color indexed="64"/>
      </bottom>
      <diagonal/>
    </border>
    <border>
      <left style="medium">
        <color auto="1"/>
      </left>
      <right style="thin">
        <color indexed="64"/>
      </right>
      <top style="thin">
        <color indexed="64"/>
      </top>
      <bottom style="thin">
        <color indexed="64"/>
      </bottom>
      <diagonal/>
    </border>
    <border>
      <left style="thin">
        <color indexed="64"/>
      </left>
      <right style="thin">
        <color indexed="64"/>
      </right>
      <top style="medium">
        <color auto="1"/>
      </top>
      <bottom style="medium">
        <color indexed="64"/>
      </bottom>
      <diagonal/>
    </border>
    <border>
      <left style="thin">
        <color indexed="64"/>
      </left>
      <right/>
      <top style="medium">
        <color auto="1"/>
      </top>
      <bottom style="medium">
        <color indexed="64"/>
      </bottom>
      <diagonal/>
    </border>
    <border>
      <left style="thin">
        <color indexed="64"/>
      </left>
      <right style="medium">
        <color indexed="64"/>
      </right>
      <top style="medium">
        <color auto="1"/>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8"/>
      </left>
      <right style="medium">
        <color indexed="8"/>
      </right>
      <top style="medium">
        <color indexed="8"/>
      </top>
      <bottom style="medium">
        <color indexed="8"/>
      </bottom>
      <diagonal/>
    </border>
    <border>
      <left style="medium">
        <color indexed="64"/>
      </left>
      <right style="medium">
        <color auto="1"/>
      </right>
      <top/>
      <bottom style="medium">
        <color indexed="64"/>
      </bottom>
      <diagonal/>
    </border>
    <border>
      <left style="medium">
        <color indexed="64"/>
      </left>
      <right style="medium">
        <color indexed="64"/>
      </right>
      <top style="medium">
        <color indexed="64"/>
      </top>
      <bottom/>
      <diagonal/>
    </border>
    <border>
      <left style="medium">
        <color indexed="8"/>
      </left>
      <right style="medium">
        <color indexed="8"/>
      </right>
      <top/>
      <bottom style="medium">
        <color indexed="8"/>
      </bottom>
      <diagonal/>
    </border>
    <border>
      <left style="medium">
        <color indexed="64"/>
      </left>
      <right style="medium">
        <color indexed="64"/>
      </right>
      <top/>
      <bottom style="medium">
        <color indexed="8"/>
      </bottom>
      <diagonal/>
    </border>
    <border>
      <left style="medium">
        <color indexed="8"/>
      </left>
      <right style="medium">
        <color indexed="8"/>
      </right>
      <top/>
      <bottom/>
      <diagonal/>
    </border>
    <border>
      <left style="medium">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medium">
        <color auto="1"/>
      </left>
      <right style="thin">
        <color indexed="64"/>
      </right>
      <top/>
      <bottom style="thin">
        <color indexed="64"/>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indexed="64"/>
      </left>
      <right style="thin">
        <color indexed="64"/>
      </right>
      <top/>
      <bottom/>
      <diagonal/>
    </border>
    <border>
      <left style="double">
        <color indexed="64"/>
      </left>
      <right style="double">
        <color indexed="64"/>
      </right>
      <top style="double">
        <color indexed="64"/>
      </top>
      <bottom style="double">
        <color indexed="64"/>
      </bottom>
      <diagonal/>
    </border>
    <border>
      <left/>
      <right/>
      <top/>
      <bottom style="double">
        <color indexed="64"/>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top/>
      <bottom/>
      <diagonal/>
    </border>
    <border>
      <left/>
      <right style="double">
        <color indexed="64"/>
      </right>
      <top/>
      <bottom/>
      <diagonal/>
    </border>
    <border>
      <left/>
      <right/>
      <top style="double">
        <color indexed="64"/>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thin">
        <color indexed="64"/>
      </right>
      <top style="medium">
        <color auto="1"/>
      </top>
      <bottom/>
      <diagonal/>
    </border>
    <border>
      <left style="thin">
        <color indexed="64"/>
      </left>
      <right style="medium">
        <color auto="1"/>
      </right>
      <top style="medium">
        <color auto="1"/>
      </top>
      <bottom style="thin">
        <color indexed="64"/>
      </bottom>
      <diagonal/>
    </border>
    <border>
      <left style="thin">
        <color indexed="64"/>
      </left>
      <right style="medium">
        <color auto="1"/>
      </right>
      <top style="medium">
        <color auto="1"/>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medium">
        <color indexed="64"/>
      </bottom>
      <diagonal/>
    </border>
    <border>
      <left style="thin">
        <color indexed="64"/>
      </left>
      <right style="medium">
        <color indexed="64"/>
      </right>
      <top style="medium">
        <color indexed="64"/>
      </top>
      <bottom/>
      <diagonal/>
    </border>
    <border>
      <left style="thin">
        <color rgb="FF000000"/>
      </left>
      <right style="medium">
        <color auto="1"/>
      </right>
      <top style="thin">
        <color rgb="FF000000"/>
      </top>
      <bottom style="thin">
        <color rgb="FF000000"/>
      </bottom>
      <diagonal/>
    </border>
    <border>
      <left style="thin">
        <color rgb="FF000000"/>
      </left>
      <right style="thin">
        <color rgb="FF000000"/>
      </right>
      <top/>
      <bottom style="medium">
        <color auto="1"/>
      </bottom>
      <diagonal/>
    </border>
    <border>
      <left style="medium">
        <color auto="1"/>
      </left>
      <right/>
      <top style="medium">
        <color auto="1"/>
      </top>
      <bottom/>
      <diagonal/>
    </border>
    <border>
      <left style="medium">
        <color auto="1"/>
      </left>
      <right/>
      <top style="medium">
        <color auto="1"/>
      </top>
      <bottom style="medium">
        <color auto="1"/>
      </bottom>
      <diagonal/>
    </border>
    <border>
      <left/>
      <right style="medium">
        <color indexed="64"/>
      </right>
      <top style="medium">
        <color auto="1"/>
      </top>
      <bottom style="medium">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auto="1"/>
      </top>
      <bottom style="medium">
        <color indexed="64"/>
      </bottom>
      <diagonal/>
    </border>
    <border>
      <left style="thin">
        <color indexed="64"/>
      </left>
      <right/>
      <top style="medium">
        <color auto="1"/>
      </top>
      <bottom style="medium">
        <color indexed="64"/>
      </bottom>
      <diagonal/>
    </border>
    <border>
      <left style="thin">
        <color indexed="64"/>
      </left>
      <right style="medium">
        <color indexed="64"/>
      </right>
      <top style="medium">
        <color auto="1"/>
      </top>
      <bottom style="medium">
        <color indexed="64"/>
      </bottom>
      <diagonal/>
    </border>
    <border>
      <left/>
      <right/>
      <top style="medium">
        <color auto="1"/>
      </top>
      <bottom style="medium">
        <color auto="1"/>
      </bottom>
      <diagonal/>
    </border>
    <border>
      <left style="thin">
        <color theme="0" tint="-0.499984740745262"/>
      </left>
      <right style="thin">
        <color theme="0" tint="-0.499984740745262"/>
      </right>
      <top/>
      <bottom style="thin">
        <color theme="0" tint="-0.499984740745262"/>
      </bottom>
      <diagonal/>
    </border>
    <border>
      <left style="thin">
        <color auto="1"/>
      </left>
      <right/>
      <top/>
      <bottom/>
      <diagonal/>
    </border>
    <border>
      <left style="thin">
        <color theme="0" tint="-0.499984740745262"/>
      </left>
      <right style="thin">
        <color theme="0" tint="-0.499984740745262"/>
      </right>
      <top style="thin">
        <color theme="0" tint="-0.499984740745262"/>
      </top>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diagonal/>
    </border>
    <border>
      <left style="medium">
        <color indexed="8"/>
      </left>
      <right style="medium">
        <color indexed="8"/>
      </right>
      <top style="medium">
        <color indexed="8"/>
      </top>
      <bottom style="medium">
        <color indexed="8"/>
      </bottom>
      <diagonal/>
    </border>
    <border>
      <left/>
      <right style="medium">
        <color indexed="8"/>
      </right>
      <top style="medium">
        <color indexed="8"/>
      </top>
      <bottom style="medium">
        <color indexed="8"/>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style="thin">
        <color indexed="8"/>
      </left>
      <right style="medium">
        <color indexed="8"/>
      </right>
      <top style="thin">
        <color indexed="8"/>
      </top>
      <bottom style="medium">
        <color indexed="8"/>
      </bottom>
      <diagonal/>
    </border>
    <border>
      <left style="thin">
        <color indexed="64"/>
      </left>
      <right style="thin">
        <color indexed="64"/>
      </right>
      <top style="medium">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rgb="FFCDCDCD"/>
      </left>
      <right/>
      <top style="medium">
        <color rgb="FFCDCDCD"/>
      </top>
      <bottom/>
      <diagonal/>
    </border>
    <border>
      <left style="medium">
        <color rgb="FFCDCDCD"/>
      </left>
      <right/>
      <top/>
      <bottom style="medium">
        <color rgb="FFCDCDCD"/>
      </bottom>
      <diagonal/>
    </border>
    <border>
      <left style="thin">
        <color indexed="64"/>
      </left>
      <right style="medium">
        <color auto="1"/>
      </right>
      <top style="medium">
        <color auto="1"/>
      </top>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indexed="8"/>
      </left>
      <right style="medium">
        <color indexed="8"/>
      </right>
      <top/>
      <bottom style="medium">
        <color indexed="8"/>
      </bottom>
      <diagonal/>
    </border>
    <border>
      <left style="medium">
        <color indexed="8"/>
      </left>
      <right style="medium">
        <color indexed="8"/>
      </right>
      <top style="medium">
        <color indexed="8"/>
      </top>
      <bottom style="medium">
        <color indexed="8"/>
      </bottom>
      <diagonal/>
    </border>
    <border>
      <left style="thin">
        <color indexed="64"/>
      </left>
      <right style="medium">
        <color auto="1"/>
      </right>
      <top style="medium">
        <color auto="1"/>
      </top>
      <bottom style="thin">
        <color indexed="64"/>
      </bottom>
      <diagonal/>
    </border>
    <border>
      <left style="thin">
        <color indexed="64"/>
      </left>
      <right style="medium">
        <color indexed="64"/>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medium">
        <color auto="1"/>
      </top>
      <bottom style="medium">
        <color indexed="64"/>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style="medium">
        <color auto="1"/>
      </right>
      <top style="medium">
        <color auto="1"/>
      </top>
      <bottom style="thin">
        <color indexed="64"/>
      </bottom>
      <diagonal/>
    </border>
    <border>
      <left style="medium">
        <color auto="1"/>
      </left>
      <right/>
      <top/>
      <bottom style="medium">
        <color auto="1"/>
      </bottom>
      <diagonal/>
    </border>
  </borders>
  <cellStyleXfs count="8">
    <xf numFmtId="0" fontId="0" fillId="0" borderId="0"/>
    <xf numFmtId="9" fontId="1" fillId="0" borderId="0" applyFont="0" applyFill="0" applyBorder="0" applyAlignment="0" applyProtection="0"/>
    <xf numFmtId="0" fontId="3" fillId="0" borderId="0"/>
    <xf numFmtId="0" fontId="6" fillId="0" borderId="0"/>
    <xf numFmtId="0" fontId="3" fillId="0" borderId="0"/>
    <xf numFmtId="0" fontId="3" fillId="0" borderId="0"/>
    <xf numFmtId="0" fontId="40" fillId="0" borderId="0" applyNumberFormat="0" applyFill="0" applyBorder="0" applyAlignment="0" applyProtection="0"/>
    <xf numFmtId="44" fontId="1" fillId="0" borderId="0" applyFont="0" applyFill="0" applyBorder="0" applyAlignment="0" applyProtection="0"/>
  </cellStyleXfs>
  <cellXfs count="915">
    <xf numFmtId="0" fontId="0" fillId="0" borderId="0" xfId="0"/>
    <xf numFmtId="0" fontId="2" fillId="2" borderId="0" xfId="0" applyFont="1" applyFill="1" applyBorder="1" applyAlignment="1" applyProtection="1">
      <alignment horizontal="center" vertical="center"/>
      <protection hidden="1"/>
    </xf>
    <xf numFmtId="0" fontId="2" fillId="0" borderId="0" xfId="0" applyFont="1" applyFill="1" applyBorder="1" applyAlignment="1" applyProtection="1">
      <alignment horizontal="center" vertical="center"/>
      <protection hidden="1"/>
    </xf>
    <xf numFmtId="14" fontId="7" fillId="0" borderId="40" xfId="0" applyNumberFormat="1" applyFont="1" applyFill="1" applyBorder="1" applyAlignment="1" applyProtection="1">
      <alignment horizontal="center" vertical="center" wrapText="1"/>
      <protection hidden="1"/>
    </xf>
    <xf numFmtId="0" fontId="0" fillId="0" borderId="1" xfId="0" applyFont="1" applyFill="1" applyBorder="1" applyAlignment="1" applyProtection="1">
      <alignment horizontal="left" vertical="center" wrapText="1"/>
      <protection hidden="1"/>
    </xf>
    <xf numFmtId="0" fontId="7" fillId="0" borderId="1" xfId="0" applyFont="1" applyFill="1" applyBorder="1" applyAlignment="1" applyProtection="1">
      <alignment horizontal="justify" vertical="center" wrapText="1"/>
      <protection hidden="1"/>
    </xf>
    <xf numFmtId="0" fontId="7" fillId="0" borderId="13" xfId="0" applyFont="1" applyFill="1" applyBorder="1" applyAlignment="1" applyProtection="1">
      <alignment horizontal="justify" vertical="center" wrapText="1"/>
      <protection hidden="1"/>
    </xf>
    <xf numFmtId="0" fontId="7" fillId="0" borderId="1" xfId="0" applyFont="1" applyFill="1" applyBorder="1" applyAlignment="1" applyProtection="1">
      <alignment horizontal="left" vertical="center" wrapText="1"/>
      <protection hidden="1"/>
    </xf>
    <xf numFmtId="14" fontId="7" fillId="0" borderId="11" xfId="0" applyNumberFormat="1" applyFont="1" applyFill="1" applyBorder="1" applyAlignment="1" applyProtection="1">
      <alignment horizontal="center" vertical="center" wrapText="1"/>
      <protection hidden="1"/>
    </xf>
    <xf numFmtId="0" fontId="7" fillId="0" borderId="1" xfId="0" applyFont="1" applyBorder="1" applyAlignment="1" applyProtection="1">
      <alignment horizontal="justify" vertical="center" wrapText="1"/>
      <protection hidden="1"/>
    </xf>
    <xf numFmtId="0" fontId="10" fillId="0" borderId="0" xfId="0" applyFont="1"/>
    <xf numFmtId="0" fontId="0" fillId="2" borderId="0" xfId="0" applyFill="1"/>
    <xf numFmtId="0" fontId="11" fillId="0" borderId="0" xfId="0" applyFont="1" applyAlignment="1">
      <alignment horizontal="center" wrapText="1"/>
    </xf>
    <xf numFmtId="0" fontId="14" fillId="0" borderId="0" xfId="0" applyFont="1" applyAlignment="1">
      <alignment horizontal="center" wrapText="1"/>
    </xf>
    <xf numFmtId="0" fontId="0" fillId="0" borderId="0" xfId="0" applyAlignment="1">
      <alignment vertical="center"/>
    </xf>
    <xf numFmtId="0" fontId="16" fillId="0" borderId="0" xfId="0" applyFont="1" applyAlignment="1">
      <alignment horizontal="center"/>
    </xf>
    <xf numFmtId="0" fontId="0" fillId="0" borderId="0" xfId="0" applyFont="1" applyAlignment="1">
      <alignment horizontal="center"/>
    </xf>
    <xf numFmtId="0" fontId="0" fillId="0" borderId="0" xfId="0" applyFont="1" applyFill="1" applyAlignment="1">
      <alignment horizontal="center"/>
    </xf>
    <xf numFmtId="0" fontId="0" fillId="0" borderId="1" xfId="0" applyFont="1" applyFill="1" applyBorder="1" applyAlignment="1">
      <alignment horizontal="center"/>
    </xf>
    <xf numFmtId="0" fontId="0" fillId="0" borderId="0" xfId="0" applyFont="1" applyAlignment="1">
      <alignment vertical="center" wrapText="1"/>
    </xf>
    <xf numFmtId="0" fontId="2" fillId="0" borderId="0" xfId="0" applyFont="1" applyAlignment="1">
      <alignment vertical="center" wrapText="1"/>
    </xf>
    <xf numFmtId="0" fontId="2" fillId="0" borderId="1" xfId="0" applyFont="1" applyBorder="1" applyAlignment="1">
      <alignment horizontal="center" vertical="center"/>
    </xf>
    <xf numFmtId="0" fontId="0" fillId="0" borderId="1" xfId="0" applyFont="1" applyBorder="1" applyAlignment="1">
      <alignment horizontal="center" vertical="center"/>
    </xf>
    <xf numFmtId="0" fontId="0" fillId="0" borderId="1" xfId="0" applyFont="1" applyFill="1" applyBorder="1" applyAlignment="1">
      <alignment horizontal="center" vertical="center"/>
    </xf>
    <xf numFmtId="0" fontId="0" fillId="0" borderId="0" xfId="0" applyFont="1" applyBorder="1" applyAlignment="1">
      <alignment horizontal="center"/>
    </xf>
    <xf numFmtId="0" fontId="2" fillId="0" borderId="0" xfId="0" applyFont="1" applyBorder="1" applyAlignment="1">
      <alignment vertical="center" wrapText="1"/>
    </xf>
    <xf numFmtId="0" fontId="0" fillId="7" borderId="67" xfId="0" applyFont="1" applyFill="1" applyBorder="1" applyAlignment="1">
      <alignment horizontal="center"/>
    </xf>
    <xf numFmtId="0" fontId="0" fillId="7" borderId="68" xfId="0" applyFont="1" applyFill="1" applyBorder="1" applyAlignment="1">
      <alignment horizontal="center"/>
    </xf>
    <xf numFmtId="0" fontId="0" fillId="6" borderId="0" xfId="0" applyFont="1" applyFill="1" applyBorder="1" applyAlignment="1">
      <alignment horizontal="center"/>
    </xf>
    <xf numFmtId="0" fontId="0" fillId="6" borderId="68" xfId="0" applyFont="1" applyFill="1" applyBorder="1" applyAlignment="1">
      <alignment horizontal="center"/>
    </xf>
    <xf numFmtId="0" fontId="0" fillId="4" borderId="69" xfId="0" applyFont="1" applyFill="1" applyBorder="1" applyAlignment="1">
      <alignment horizontal="center"/>
    </xf>
    <xf numFmtId="0" fontId="0" fillId="4" borderId="67" xfId="0" applyFont="1" applyFill="1" applyBorder="1" applyAlignment="1">
      <alignment horizontal="center"/>
    </xf>
    <xf numFmtId="0" fontId="0" fillId="4" borderId="70" xfId="0" applyFont="1" applyFill="1" applyBorder="1" applyAlignment="1">
      <alignment horizontal="center"/>
    </xf>
    <xf numFmtId="0" fontId="0" fillId="6" borderId="67" xfId="0" applyFont="1" applyFill="1" applyBorder="1" applyAlignment="1">
      <alignment horizontal="center"/>
    </xf>
    <xf numFmtId="0" fontId="0" fillId="4" borderId="0" xfId="0" applyFont="1" applyFill="1" applyBorder="1" applyAlignment="1">
      <alignment horizontal="center"/>
    </xf>
    <xf numFmtId="0" fontId="0" fillId="7" borderId="0" xfId="0" applyFont="1" applyFill="1" applyBorder="1" applyAlignment="1">
      <alignment horizontal="center"/>
    </xf>
    <xf numFmtId="0" fontId="0" fillId="7" borderId="70" xfId="0" applyFont="1" applyFill="1" applyBorder="1" applyAlignment="1">
      <alignment horizontal="center"/>
    </xf>
    <xf numFmtId="0" fontId="0" fillId="6" borderId="70" xfId="0" applyFont="1" applyFill="1" applyBorder="1" applyAlignment="1">
      <alignment horizontal="center"/>
    </xf>
    <xf numFmtId="0" fontId="0" fillId="4" borderId="71" xfId="0" applyFont="1" applyFill="1" applyBorder="1" applyAlignment="1">
      <alignment horizontal="center"/>
    </xf>
    <xf numFmtId="0" fontId="0" fillId="4" borderId="0" xfId="0" applyFont="1" applyFill="1" applyAlignment="1">
      <alignment horizontal="center"/>
    </xf>
    <xf numFmtId="0" fontId="0" fillId="7" borderId="72" xfId="0" applyFont="1" applyFill="1" applyBorder="1" applyAlignment="1">
      <alignment horizontal="center"/>
    </xf>
    <xf numFmtId="0" fontId="0" fillId="7" borderId="73" xfId="0" applyFont="1" applyFill="1" applyBorder="1" applyAlignment="1">
      <alignment horizontal="center"/>
    </xf>
    <xf numFmtId="0" fontId="0" fillId="6" borderId="72" xfId="0" applyFont="1" applyFill="1" applyBorder="1" applyAlignment="1">
      <alignment horizontal="center"/>
    </xf>
    <xf numFmtId="0" fontId="0" fillId="6" borderId="73" xfId="0" applyFont="1" applyFill="1" applyBorder="1" applyAlignment="1">
      <alignment horizontal="center"/>
    </xf>
    <xf numFmtId="0" fontId="0" fillId="4" borderId="74" xfId="0" applyFont="1" applyFill="1" applyBorder="1" applyAlignment="1">
      <alignment horizontal="center"/>
    </xf>
    <xf numFmtId="0" fontId="0" fillId="4" borderId="72" xfId="0" applyFont="1" applyFill="1" applyBorder="1" applyAlignment="1">
      <alignment horizontal="center"/>
    </xf>
    <xf numFmtId="0" fontId="0" fillId="4" borderId="73" xfId="0" applyFont="1" applyFill="1" applyBorder="1" applyAlignment="1">
      <alignment horizontal="center"/>
    </xf>
    <xf numFmtId="0" fontId="17" fillId="8" borderId="67" xfId="0" applyFont="1" applyFill="1" applyBorder="1" applyAlignment="1">
      <alignment horizontal="center"/>
    </xf>
    <xf numFmtId="0" fontId="17" fillId="8" borderId="68" xfId="0" applyFont="1" applyFill="1" applyBorder="1" applyAlignment="1">
      <alignment horizontal="center"/>
    </xf>
    <xf numFmtId="0" fontId="17" fillId="8" borderId="0" xfId="0" applyFont="1" applyFill="1" applyBorder="1" applyAlignment="1">
      <alignment horizontal="center"/>
    </xf>
    <xf numFmtId="0" fontId="17" fillId="8" borderId="70" xfId="0" applyFont="1" applyFill="1" applyBorder="1" applyAlignment="1">
      <alignment horizontal="center"/>
    </xf>
    <xf numFmtId="0" fontId="17" fillId="8" borderId="72" xfId="0" applyFont="1" applyFill="1" applyBorder="1" applyAlignment="1">
      <alignment horizontal="center"/>
    </xf>
    <xf numFmtId="0" fontId="17" fillId="8" borderId="73" xfId="0" applyFont="1" applyFill="1" applyBorder="1" applyAlignment="1">
      <alignment horizontal="center"/>
    </xf>
    <xf numFmtId="0" fontId="0" fillId="6" borderId="0" xfId="0" applyFont="1" applyFill="1" applyAlignment="1">
      <alignment horizontal="center"/>
    </xf>
    <xf numFmtId="0" fontId="0" fillId="4" borderId="68" xfId="0" applyFont="1" applyFill="1" applyBorder="1" applyAlignment="1">
      <alignment horizontal="center"/>
    </xf>
    <xf numFmtId="0" fontId="17" fillId="8" borderId="0" xfId="0" applyFont="1" applyFill="1" applyAlignment="1">
      <alignment horizontal="center"/>
    </xf>
    <xf numFmtId="0" fontId="17" fillId="8" borderId="0" xfId="0" applyFont="1" applyFill="1" applyBorder="1" applyAlignment="1">
      <alignment horizontal="center" vertical="center"/>
    </xf>
    <xf numFmtId="0" fontId="0" fillId="6" borderId="0" xfId="0" applyFont="1" applyFill="1" applyBorder="1" applyAlignment="1">
      <alignment horizontal="center" vertical="center"/>
    </xf>
    <xf numFmtId="0" fontId="2" fillId="13" borderId="1" xfId="0" applyFont="1" applyFill="1" applyBorder="1" applyAlignment="1">
      <alignment horizontal="center" vertical="center"/>
    </xf>
    <xf numFmtId="9" fontId="1" fillId="0" borderId="1" xfId="1" applyFont="1" applyBorder="1" applyAlignment="1">
      <alignment horizontal="center" vertical="center"/>
    </xf>
    <xf numFmtId="0" fontId="0" fillId="0" borderId="0" xfId="0" applyAlignment="1">
      <alignment horizontal="center"/>
    </xf>
    <xf numFmtId="0" fontId="0" fillId="0" borderId="1" xfId="0" applyBorder="1" applyAlignment="1">
      <alignment horizontal="center" vertical="center"/>
    </xf>
    <xf numFmtId="0" fontId="0" fillId="0" borderId="1" xfId="0" applyBorder="1" applyAlignment="1">
      <alignment horizontal="center"/>
    </xf>
    <xf numFmtId="0" fontId="0" fillId="8" borderId="27" xfId="0" applyFill="1" applyBorder="1" applyAlignment="1">
      <alignment horizontal="center" vertical="center"/>
    </xf>
    <xf numFmtId="0" fontId="0" fillId="8" borderId="1" xfId="0" applyFill="1" applyBorder="1" applyAlignment="1">
      <alignment horizontal="center" vertical="center"/>
    </xf>
    <xf numFmtId="0" fontId="0" fillId="7" borderId="27" xfId="0" applyFill="1" applyBorder="1" applyAlignment="1">
      <alignment horizontal="center" vertical="center"/>
    </xf>
    <xf numFmtId="0" fontId="0" fillId="7" borderId="1" xfId="0" applyFill="1" applyBorder="1" applyAlignment="1">
      <alignment horizontal="center" vertical="center"/>
    </xf>
    <xf numFmtId="0" fontId="0" fillId="6" borderId="27" xfId="0" applyFill="1" applyBorder="1" applyAlignment="1">
      <alignment horizontal="center" vertical="center"/>
    </xf>
    <xf numFmtId="0" fontId="0" fillId="6" borderId="1" xfId="0" applyFill="1" applyBorder="1" applyAlignment="1">
      <alignment horizontal="center" vertical="center"/>
    </xf>
    <xf numFmtId="0" fontId="0" fillId="0" borderId="17" xfId="0" applyBorder="1" applyAlignment="1">
      <alignment horizontal="center" vertical="center"/>
    </xf>
    <xf numFmtId="0" fontId="0" fillId="0" borderId="17" xfId="0" applyBorder="1" applyAlignment="1">
      <alignment horizontal="center"/>
    </xf>
    <xf numFmtId="0" fontId="0" fillId="4" borderId="31" xfId="0" applyFill="1" applyBorder="1" applyAlignment="1">
      <alignment horizontal="center" vertical="center"/>
    </xf>
    <xf numFmtId="0" fontId="0" fillId="4" borderId="1" xfId="0" applyFill="1" applyBorder="1" applyAlignment="1">
      <alignment horizontal="center" vertical="center"/>
    </xf>
    <xf numFmtId="0" fontId="0" fillId="0" borderId="0" xfId="0" applyBorder="1"/>
    <xf numFmtId="0" fontId="15" fillId="0" borderId="1" xfId="0" applyFont="1" applyBorder="1" applyAlignment="1">
      <alignment horizontal="center" vertical="center" wrapText="1"/>
    </xf>
    <xf numFmtId="0" fontId="15" fillId="0" borderId="1" xfId="0" applyFont="1" applyBorder="1" applyAlignment="1">
      <alignment horizontal="center" vertical="center"/>
    </xf>
    <xf numFmtId="0" fontId="15" fillId="6" borderId="1" xfId="0" applyFont="1" applyFill="1" applyBorder="1" applyAlignment="1">
      <alignment horizontal="center" vertical="center" wrapText="1"/>
    </xf>
    <xf numFmtId="0" fontId="15" fillId="4" borderId="1" xfId="0" applyFont="1" applyFill="1" applyBorder="1" applyAlignment="1">
      <alignment horizontal="center" vertical="center" wrapText="1"/>
    </xf>
    <xf numFmtId="0" fontId="15" fillId="7" borderId="1" xfId="0" applyFont="1" applyFill="1" applyBorder="1" applyAlignment="1">
      <alignment horizontal="center" vertical="center" wrapText="1"/>
    </xf>
    <xf numFmtId="0" fontId="15" fillId="8" borderId="1" xfId="0" applyFont="1" applyFill="1" applyBorder="1" applyAlignment="1">
      <alignment horizontal="center" vertical="center" wrapText="1"/>
    </xf>
    <xf numFmtId="0" fontId="15" fillId="0" borderId="0" xfId="0" applyFont="1" applyAlignment="1">
      <alignment vertical="center"/>
    </xf>
    <xf numFmtId="0" fontId="15" fillId="0" borderId="0" xfId="0" applyFont="1" applyAlignment="1">
      <alignment horizontal="center" vertical="center"/>
    </xf>
    <xf numFmtId="14" fontId="7" fillId="0" borderId="76" xfId="0" applyNumberFormat="1" applyFont="1" applyFill="1" applyBorder="1" applyAlignment="1" applyProtection="1">
      <alignment horizontal="center" vertical="center" wrapText="1"/>
      <protection hidden="1"/>
    </xf>
    <xf numFmtId="14" fontId="7" fillId="0" borderId="77" xfId="0" applyNumberFormat="1" applyFont="1" applyFill="1" applyBorder="1" applyAlignment="1" applyProtection="1">
      <alignment horizontal="center" vertical="center" wrapText="1"/>
      <protection hidden="1"/>
    </xf>
    <xf numFmtId="0" fontId="7" fillId="0" borderId="78" xfId="0" applyFont="1" applyFill="1" applyBorder="1" applyAlignment="1" applyProtection="1">
      <alignment horizontal="justify" vertical="center" wrapText="1"/>
      <protection hidden="1"/>
    </xf>
    <xf numFmtId="14" fontId="7" fillId="0" borderId="14" xfId="0" applyNumberFormat="1" applyFont="1" applyFill="1" applyBorder="1" applyAlignment="1" applyProtection="1">
      <alignment horizontal="center" vertical="center" wrapText="1"/>
      <protection hidden="1"/>
    </xf>
    <xf numFmtId="0" fontId="0" fillId="0" borderId="1" xfId="0" applyFont="1" applyBorder="1" applyAlignment="1" applyProtection="1">
      <alignment horizontal="left" vertical="center" wrapText="1"/>
      <protection hidden="1"/>
    </xf>
    <xf numFmtId="14" fontId="0" fillId="0" borderId="11" xfId="0" applyNumberFormat="1" applyFont="1" applyFill="1" applyBorder="1" applyAlignment="1" applyProtection="1">
      <alignment horizontal="center" vertical="center" wrapText="1"/>
      <protection hidden="1"/>
    </xf>
    <xf numFmtId="0" fontId="7" fillId="0" borderId="13" xfId="0" applyFont="1" applyBorder="1" applyAlignment="1" applyProtection="1">
      <alignment horizontal="justify" vertical="center" wrapText="1"/>
      <protection hidden="1"/>
    </xf>
    <xf numFmtId="0" fontId="19" fillId="0" borderId="0" xfId="0" applyFont="1" applyFill="1" applyAlignment="1">
      <alignment horizontal="center" vertical="center" wrapText="1"/>
    </xf>
    <xf numFmtId="0" fontId="20" fillId="0" borderId="0" xfId="0" applyFont="1" applyFill="1" applyAlignment="1">
      <alignment horizontal="center" vertical="center"/>
    </xf>
    <xf numFmtId="0" fontId="20" fillId="0" borderId="0" xfId="0" applyFont="1" applyFill="1" applyAlignment="1">
      <alignment horizontal="center" vertical="center" wrapText="1"/>
    </xf>
    <xf numFmtId="164" fontId="20" fillId="0" borderId="0" xfId="0" applyNumberFormat="1" applyFont="1" applyFill="1" applyAlignment="1">
      <alignment horizontal="center" vertical="center"/>
    </xf>
    <xf numFmtId="0" fontId="20" fillId="0" borderId="0" xfId="0" applyFont="1" applyFill="1" applyAlignment="1">
      <alignment horizontal="justify" vertical="top" wrapText="1"/>
    </xf>
    <xf numFmtId="0" fontId="20" fillId="0" borderId="0" xfId="0" applyFont="1" applyFill="1" applyBorder="1" applyAlignment="1">
      <alignment horizontal="center" vertical="center"/>
    </xf>
    <xf numFmtId="0" fontId="21" fillId="0" borderId="0" xfId="0" applyFont="1" applyFill="1" applyAlignment="1">
      <alignment vertical="center"/>
    </xf>
    <xf numFmtId="0" fontId="21" fillId="0" borderId="0" xfId="0" applyFont="1" applyFill="1" applyAlignment="1">
      <alignment vertical="center" wrapText="1"/>
    </xf>
    <xf numFmtId="0" fontId="21" fillId="0" borderId="0" xfId="0" applyFont="1" applyFill="1" applyBorder="1" applyAlignment="1">
      <alignment vertical="center" wrapText="1"/>
    </xf>
    <xf numFmtId="0" fontId="20" fillId="0" borderId="0" xfId="0" applyFont="1" applyFill="1"/>
    <xf numFmtId="0" fontId="20" fillId="0" borderId="0" xfId="0" applyFont="1" applyFill="1" applyAlignment="1">
      <alignment wrapText="1"/>
    </xf>
    <xf numFmtId="0" fontId="20" fillId="0" borderId="0" xfId="0" applyFont="1" applyFill="1" applyAlignment="1"/>
    <xf numFmtId="0" fontId="19" fillId="0" borderId="0" xfId="0" applyFont="1" applyFill="1" applyAlignment="1"/>
    <xf numFmtId="0" fontId="19" fillId="0" borderId="0" xfId="0" applyFont="1" applyFill="1" applyAlignment="1">
      <alignment horizontal="left"/>
    </xf>
    <xf numFmtId="0" fontId="20" fillId="0" borderId="0" xfId="0" applyFont="1" applyFill="1" applyAlignment="1">
      <alignment vertical="center"/>
    </xf>
    <xf numFmtId="17" fontId="19" fillId="0" borderId="0" xfId="0" applyNumberFormat="1" applyFont="1" applyFill="1" applyAlignment="1">
      <alignment horizontal="left" vertical="center"/>
    </xf>
    <xf numFmtId="0" fontId="20" fillId="0" borderId="0" xfId="0" applyFont="1" applyFill="1" applyBorder="1" applyAlignment="1">
      <alignment horizontal="center" vertical="center" wrapText="1"/>
    </xf>
    <xf numFmtId="0" fontId="21" fillId="5" borderId="88" xfId="0" applyFont="1" applyFill="1" applyBorder="1" applyAlignment="1">
      <alignment horizontal="center" vertical="center" wrapText="1"/>
    </xf>
    <xf numFmtId="0" fontId="21" fillId="2" borderId="0" xfId="0" applyFont="1" applyFill="1" applyBorder="1" applyAlignment="1">
      <alignment horizontal="center" vertical="center"/>
    </xf>
    <xf numFmtId="0" fontId="21" fillId="3" borderId="88" xfId="0" applyFont="1" applyFill="1" applyBorder="1" applyAlignment="1">
      <alignment horizontal="left" vertical="center"/>
    </xf>
    <xf numFmtId="0" fontId="21" fillId="3" borderId="89" xfId="0" applyFont="1" applyFill="1" applyBorder="1" applyAlignment="1">
      <alignment horizontal="center" vertical="center" wrapText="1"/>
    </xf>
    <xf numFmtId="14" fontId="23" fillId="3" borderId="90" xfId="0" applyNumberFormat="1" applyFont="1" applyFill="1" applyBorder="1" applyAlignment="1">
      <alignment horizontal="center" vertical="center"/>
    </xf>
    <xf numFmtId="0" fontId="21" fillId="3" borderId="35" xfId="0" applyFont="1" applyFill="1" applyBorder="1" applyAlignment="1">
      <alignment horizontal="left" vertical="center"/>
    </xf>
    <xf numFmtId="0" fontId="21" fillId="3" borderId="37" xfId="0" applyFont="1" applyFill="1" applyBorder="1" applyAlignment="1">
      <alignment horizontal="center" vertical="center" wrapText="1"/>
    </xf>
    <xf numFmtId="14" fontId="23" fillId="3" borderId="45" xfId="0" applyNumberFormat="1" applyFont="1" applyFill="1" applyBorder="1" applyAlignment="1">
      <alignment horizontal="center" vertical="center"/>
    </xf>
    <xf numFmtId="0" fontId="21" fillId="3" borderId="79" xfId="0" applyFont="1" applyFill="1" applyBorder="1" applyAlignment="1">
      <alignment horizontal="center" vertical="center" wrapText="1"/>
    </xf>
    <xf numFmtId="0" fontId="21" fillId="3" borderId="6" xfId="0" applyFont="1" applyFill="1" applyBorder="1" applyAlignment="1">
      <alignment horizontal="center" vertical="center" wrapText="1"/>
    </xf>
    <xf numFmtId="164" fontId="21" fillId="3" borderId="6" xfId="0" applyNumberFormat="1" applyFont="1" applyFill="1" applyBorder="1" applyAlignment="1">
      <alignment horizontal="center" vertical="center" wrapText="1"/>
    </xf>
    <xf numFmtId="0" fontId="21" fillId="0" borderId="0" xfId="0" applyFont="1" applyFill="1" applyBorder="1" applyAlignment="1">
      <alignment horizontal="center" vertical="center"/>
    </xf>
    <xf numFmtId="14" fontId="21" fillId="3" borderId="20" xfId="0" applyNumberFormat="1" applyFont="1" applyFill="1" applyBorder="1" applyAlignment="1">
      <alignment horizontal="center" vertical="center" wrapText="1"/>
    </xf>
    <xf numFmtId="0" fontId="21" fillId="3" borderId="53" xfId="0" applyFont="1" applyFill="1" applyBorder="1" applyAlignment="1">
      <alignment horizontal="center" vertical="center" wrapText="1"/>
    </xf>
    <xf numFmtId="0" fontId="21" fillId="3" borderId="2" xfId="0" applyFont="1" applyFill="1" applyBorder="1" applyAlignment="1">
      <alignment horizontal="center" vertical="center" wrapText="1"/>
    </xf>
    <xf numFmtId="0" fontId="21" fillId="3" borderId="2" xfId="0" applyFont="1" applyFill="1" applyBorder="1" applyAlignment="1">
      <alignment horizontal="center" vertical="center" wrapText="1"/>
    </xf>
    <xf numFmtId="0" fontId="21" fillId="4" borderId="94" xfId="0" applyFont="1" applyFill="1" applyBorder="1" applyAlignment="1">
      <alignment horizontal="center" vertical="center" wrapText="1"/>
    </xf>
    <xf numFmtId="0" fontId="22" fillId="4" borderId="94" xfId="0" applyFont="1" applyFill="1" applyBorder="1" applyAlignment="1">
      <alignment horizontal="left" vertical="center" wrapText="1"/>
    </xf>
    <xf numFmtId="164" fontId="21" fillId="4" borderId="89" xfId="0" applyNumberFormat="1" applyFont="1" applyFill="1" applyBorder="1" applyAlignment="1">
      <alignment horizontal="center" vertical="center"/>
    </xf>
    <xf numFmtId="0" fontId="21" fillId="4" borderId="79" xfId="0" applyFont="1" applyFill="1" applyBorder="1" applyAlignment="1">
      <alignment horizontal="center" vertical="center"/>
    </xf>
    <xf numFmtId="0" fontId="21" fillId="4" borderId="91" xfId="0" applyFont="1" applyFill="1" applyBorder="1" applyAlignment="1">
      <alignment horizontal="center" vertical="center"/>
    </xf>
    <xf numFmtId="9" fontId="21" fillId="4" borderId="91" xfId="1" applyFont="1" applyFill="1" applyBorder="1" applyAlignment="1">
      <alignment horizontal="center" vertical="center"/>
    </xf>
    <xf numFmtId="9" fontId="21" fillId="4" borderId="92" xfId="1" applyFont="1" applyFill="1" applyBorder="1" applyAlignment="1">
      <alignment horizontal="center" vertical="center"/>
    </xf>
    <xf numFmtId="0" fontId="21" fillId="4" borderId="93" xfId="0" applyFont="1" applyFill="1" applyBorder="1" applyAlignment="1">
      <alignment horizontal="justify" vertical="top" wrapText="1"/>
    </xf>
    <xf numFmtId="0" fontId="21" fillId="2" borderId="0" xfId="0" applyFont="1" applyFill="1" applyAlignment="1">
      <alignment horizontal="center" vertical="center"/>
    </xf>
    <xf numFmtId="0" fontId="21" fillId="4" borderId="41" xfId="0" applyFont="1" applyFill="1" applyBorder="1" applyAlignment="1">
      <alignment horizontal="center" vertical="center"/>
    </xf>
    <xf numFmtId="0" fontId="21" fillId="4" borderId="47" xfId="0" applyFont="1" applyFill="1" applyBorder="1" applyAlignment="1">
      <alignment horizontal="center" vertical="center"/>
    </xf>
    <xf numFmtId="9" fontId="21" fillId="4" borderId="47" xfId="1" applyFont="1" applyFill="1" applyBorder="1" applyAlignment="1">
      <alignment horizontal="center" vertical="center"/>
    </xf>
    <xf numFmtId="9" fontId="21" fillId="4" borderId="48" xfId="1" applyFont="1" applyFill="1" applyBorder="1" applyAlignment="1">
      <alignment horizontal="center" vertical="center"/>
    </xf>
    <xf numFmtId="0" fontId="21" fillId="4" borderId="49" xfId="0" applyFont="1" applyFill="1" applyBorder="1" applyAlignment="1">
      <alignment horizontal="justify" vertical="top" wrapText="1"/>
    </xf>
    <xf numFmtId="0" fontId="21" fillId="0" borderId="28" xfId="0" applyFont="1" applyFill="1" applyBorder="1" applyAlignment="1">
      <alignment horizontal="justify" vertical="top" wrapText="1"/>
    </xf>
    <xf numFmtId="0" fontId="21" fillId="0" borderId="0" xfId="0" applyFont="1" applyFill="1" applyAlignment="1">
      <alignment horizontal="center" vertical="center"/>
    </xf>
    <xf numFmtId="0" fontId="21" fillId="0" borderId="38" xfId="0" applyFont="1" applyFill="1" applyBorder="1" applyAlignment="1">
      <alignment horizontal="center" vertical="center" wrapText="1"/>
    </xf>
    <xf numFmtId="0" fontId="20" fillId="0" borderId="61" xfId="0" applyFont="1" applyFill="1" applyBorder="1" applyAlignment="1" applyProtection="1">
      <alignment horizontal="justify" vertical="center" wrapText="1"/>
    </xf>
    <xf numFmtId="0" fontId="20" fillId="0" borderId="39" xfId="0" applyFont="1" applyBorder="1" applyAlignment="1">
      <alignment horizontal="left" vertical="center" wrapText="1"/>
    </xf>
    <xf numFmtId="14" fontId="20" fillId="0" borderId="85" xfId="0" applyNumberFormat="1" applyFont="1" applyFill="1" applyBorder="1" applyAlignment="1" applyProtection="1">
      <alignment horizontal="center" vertical="center" wrapText="1"/>
    </xf>
    <xf numFmtId="0" fontId="20" fillId="0" borderId="62" xfId="0" applyFont="1" applyFill="1" applyBorder="1" applyAlignment="1">
      <alignment horizontal="center" vertical="center"/>
    </xf>
    <xf numFmtId="0" fontId="21" fillId="0" borderId="17" xfId="0" applyFont="1" applyFill="1" applyBorder="1" applyAlignment="1">
      <alignment horizontal="center" vertical="center"/>
    </xf>
    <xf numFmtId="9" fontId="20" fillId="0" borderId="17" xfId="0" applyNumberFormat="1" applyFont="1" applyFill="1" applyBorder="1" applyAlignment="1">
      <alignment horizontal="center" vertical="center"/>
    </xf>
    <xf numFmtId="0" fontId="20" fillId="0" borderId="31" xfId="0" applyFont="1" applyFill="1" applyBorder="1" applyAlignment="1">
      <alignment horizontal="center" vertical="center" wrapText="1"/>
    </xf>
    <xf numFmtId="0" fontId="20" fillId="0" borderId="11" xfId="0" applyFont="1" applyFill="1" applyBorder="1" applyAlignment="1">
      <alignment horizontal="left" vertical="center" wrapText="1"/>
    </xf>
    <xf numFmtId="0" fontId="20" fillId="0" borderId="16" xfId="0" applyFont="1" applyFill="1" applyBorder="1" applyAlignment="1">
      <alignment horizontal="center" vertical="center"/>
    </xf>
    <xf numFmtId="0" fontId="20" fillId="0" borderId="17" xfId="0" applyFont="1" applyFill="1" applyBorder="1" applyAlignment="1">
      <alignment horizontal="center" vertical="center"/>
    </xf>
    <xf numFmtId="0" fontId="20" fillId="0" borderId="31" xfId="0" applyFont="1" applyFill="1" applyBorder="1" applyAlignment="1">
      <alignment horizontal="center" vertical="center"/>
    </xf>
    <xf numFmtId="0" fontId="20" fillId="0" borderId="28" xfId="0" applyFont="1" applyFill="1" applyBorder="1" applyAlignment="1">
      <alignment horizontal="justify" vertical="top" wrapText="1"/>
    </xf>
    <xf numFmtId="0" fontId="20" fillId="0" borderId="18" xfId="0" applyFont="1" applyFill="1" applyBorder="1" applyAlignment="1">
      <alignment horizontal="justify" vertical="top" wrapText="1"/>
    </xf>
    <xf numFmtId="164" fontId="21" fillId="4" borderId="89" xfId="0" applyNumberFormat="1" applyFont="1" applyFill="1" applyBorder="1" applyAlignment="1">
      <alignment horizontal="center" vertical="center" wrapText="1"/>
    </xf>
    <xf numFmtId="0" fontId="20" fillId="0" borderId="1" xfId="0" applyFont="1" applyFill="1" applyBorder="1" applyAlignment="1" applyProtection="1">
      <alignment horizontal="center" vertical="center"/>
    </xf>
    <xf numFmtId="0" fontId="20" fillId="2" borderId="1" xfId="0" applyFont="1" applyFill="1" applyBorder="1" applyAlignment="1" applyProtection="1">
      <alignment horizontal="center" vertical="center" wrapText="1"/>
    </xf>
    <xf numFmtId="0" fontId="20" fillId="0" borderId="1" xfId="0" applyFont="1" applyFill="1" applyBorder="1" applyAlignment="1" applyProtection="1">
      <alignment horizontal="center" vertical="center" wrapText="1"/>
    </xf>
    <xf numFmtId="14" fontId="20" fillId="0" borderId="85" xfId="0" applyNumberFormat="1" applyFont="1" applyFill="1" applyBorder="1" applyAlignment="1" applyProtection="1">
      <alignment horizontal="center" vertical="center"/>
    </xf>
    <xf numFmtId="0" fontId="20" fillId="0" borderId="46" xfId="0" applyFont="1" applyFill="1" applyBorder="1" applyAlignment="1">
      <alignment horizontal="center" vertical="center"/>
    </xf>
    <xf numFmtId="0" fontId="20" fillId="0" borderId="27" xfId="0" applyFont="1" applyFill="1" applyBorder="1" applyAlignment="1">
      <alignment horizontal="center" vertical="center"/>
    </xf>
    <xf numFmtId="0" fontId="20" fillId="0" borderId="11" xfId="0" applyFont="1" applyFill="1" applyBorder="1" applyAlignment="1">
      <alignment horizontal="left" vertical="top" wrapText="1"/>
    </xf>
    <xf numFmtId="0" fontId="20" fillId="0" borderId="1" xfId="0" applyFont="1" applyFill="1" applyBorder="1" applyAlignment="1">
      <alignment horizontal="center" vertical="center"/>
    </xf>
    <xf numFmtId="0" fontId="21" fillId="0" borderId="11" xfId="0" applyFont="1" applyFill="1" applyBorder="1" applyAlignment="1">
      <alignment horizontal="justify" vertical="top" wrapText="1"/>
    </xf>
    <xf numFmtId="0" fontId="20" fillId="0" borderId="1" xfId="0" applyFont="1" applyFill="1" applyBorder="1" applyAlignment="1" applyProtection="1">
      <alignment horizontal="left" vertical="center" wrapText="1"/>
    </xf>
    <xf numFmtId="0" fontId="20" fillId="0" borderId="1" xfId="0" applyFont="1" applyBorder="1" applyAlignment="1" applyProtection="1">
      <alignment vertical="center" wrapText="1"/>
    </xf>
    <xf numFmtId="0" fontId="20" fillId="0" borderId="11" xfId="0" applyFont="1" applyFill="1" applyBorder="1" applyAlignment="1">
      <alignment horizontal="justify" vertical="top" wrapText="1"/>
    </xf>
    <xf numFmtId="0" fontId="20" fillId="0" borderId="1" xfId="0" applyFont="1" applyBorder="1" applyAlignment="1" applyProtection="1">
      <alignment horizontal="center" vertical="center"/>
    </xf>
    <xf numFmtId="0" fontId="20" fillId="0" borderId="1" xfId="0" applyFont="1" applyBorder="1" applyAlignment="1" applyProtection="1">
      <alignment horizontal="center" vertical="center" wrapText="1"/>
    </xf>
    <xf numFmtId="0" fontId="3" fillId="0" borderId="28" xfId="0" applyFont="1" applyFill="1" applyBorder="1" applyAlignment="1">
      <alignment horizontal="justify" vertical="top" wrapText="1"/>
    </xf>
    <xf numFmtId="0" fontId="3" fillId="0" borderId="11" xfId="0" applyFont="1" applyFill="1" applyBorder="1" applyAlignment="1">
      <alignment horizontal="justify" vertical="top" wrapText="1"/>
    </xf>
    <xf numFmtId="0" fontId="20" fillId="2" borderId="1" xfId="0" applyFont="1" applyFill="1" applyBorder="1" applyAlignment="1" applyProtection="1">
      <alignment horizontal="justify" vertical="center" wrapText="1"/>
    </xf>
    <xf numFmtId="0" fontId="20" fillId="0" borderId="1" xfId="0" applyFont="1" applyFill="1" applyBorder="1" applyAlignment="1" applyProtection="1">
      <alignment horizontal="justify" vertical="center" wrapText="1"/>
    </xf>
    <xf numFmtId="0" fontId="20" fillId="0" borderId="1" xfId="0" applyFont="1" applyBorder="1" applyAlignment="1">
      <alignment vertical="center" wrapText="1"/>
    </xf>
    <xf numFmtId="0" fontId="21" fillId="0" borderId="24" xfId="0" applyFont="1" applyFill="1" applyBorder="1" applyAlignment="1">
      <alignment horizontal="center" vertical="center" wrapText="1"/>
    </xf>
    <xf numFmtId="14" fontId="20" fillId="0" borderId="1" xfId="0" applyNumberFormat="1" applyFont="1" applyFill="1" applyBorder="1" applyAlignment="1" applyProtection="1">
      <alignment horizontal="center" vertical="center"/>
    </xf>
    <xf numFmtId="14" fontId="20" fillId="0" borderId="1" xfId="0" applyNumberFormat="1" applyFont="1" applyFill="1" applyBorder="1" applyAlignment="1" applyProtection="1">
      <alignment horizontal="center" vertical="center" wrapText="1"/>
    </xf>
    <xf numFmtId="0" fontId="20" fillId="2" borderId="11" xfId="0" applyFont="1" applyFill="1" applyBorder="1" applyAlignment="1">
      <alignment horizontal="left" vertical="center" wrapText="1"/>
    </xf>
    <xf numFmtId="0" fontId="3" fillId="2" borderId="1" xfId="0" applyFont="1" applyFill="1" applyBorder="1" applyAlignment="1" applyProtection="1">
      <alignment horizontal="justify" vertical="center" wrapText="1"/>
    </xf>
    <xf numFmtId="0" fontId="3" fillId="0" borderId="1" xfId="0" applyFont="1" applyFill="1" applyBorder="1" applyAlignment="1" applyProtection="1">
      <alignment horizontal="justify" vertical="center" wrapText="1"/>
    </xf>
    <xf numFmtId="0" fontId="3" fillId="0" borderId="1" xfId="0" applyFont="1" applyBorder="1" applyAlignment="1" applyProtection="1">
      <alignment vertical="center" wrapText="1"/>
    </xf>
    <xf numFmtId="14" fontId="3" fillId="0" borderId="1" xfId="0" applyNumberFormat="1" applyFont="1" applyFill="1" applyBorder="1" applyAlignment="1" applyProtection="1">
      <alignment horizontal="center" vertical="center" wrapText="1"/>
    </xf>
    <xf numFmtId="0" fontId="21" fillId="4" borderId="80" xfId="0" applyFont="1" applyFill="1" applyBorder="1" applyAlignment="1">
      <alignment horizontal="center" vertical="center"/>
    </xf>
    <xf numFmtId="9" fontId="21" fillId="4" borderId="80" xfId="1" applyFont="1" applyFill="1" applyBorder="1" applyAlignment="1">
      <alignment horizontal="center" vertical="center"/>
    </xf>
    <xf numFmtId="9" fontId="21" fillId="4" borderId="81" xfId="1" applyFont="1" applyFill="1" applyBorder="1" applyAlignment="1">
      <alignment horizontal="center" vertical="center"/>
    </xf>
    <xf numFmtId="0" fontId="21" fillId="4" borderId="82" xfId="0" applyFont="1" applyFill="1" applyBorder="1" applyAlignment="1">
      <alignment horizontal="justify" vertical="top" wrapText="1"/>
    </xf>
    <xf numFmtId="0" fontId="3" fillId="0" borderId="1" xfId="0" applyFont="1" applyBorder="1" applyAlignment="1" applyProtection="1">
      <alignment vertical="center"/>
    </xf>
    <xf numFmtId="0" fontId="20" fillId="0" borderId="76" xfId="0" applyFont="1" applyFill="1" applyBorder="1" applyAlignment="1" applyProtection="1">
      <alignment horizontal="justify" vertical="top" wrapText="1"/>
      <protection hidden="1"/>
    </xf>
    <xf numFmtId="0" fontId="20" fillId="0" borderId="50" xfId="0" applyFont="1" applyFill="1" applyBorder="1" applyAlignment="1">
      <alignment horizontal="center" vertical="center"/>
    </xf>
    <xf numFmtId="0" fontId="20" fillId="0" borderId="51" xfId="0" applyFont="1" applyFill="1" applyBorder="1" applyAlignment="1">
      <alignment horizontal="justify" vertical="top" wrapText="1"/>
    </xf>
    <xf numFmtId="0" fontId="3" fillId="2" borderId="13" xfId="0" applyFont="1" applyFill="1" applyBorder="1" applyAlignment="1" applyProtection="1">
      <alignment horizontal="justify" vertical="center" wrapText="1"/>
    </xf>
    <xf numFmtId="0" fontId="3" fillId="0" borderId="13" xfId="0" applyFont="1" applyBorder="1" applyAlignment="1" applyProtection="1">
      <alignment vertical="center"/>
    </xf>
    <xf numFmtId="0" fontId="20" fillId="0" borderId="18" xfId="0" applyFont="1" applyFill="1" applyBorder="1" applyAlignment="1" applyProtection="1">
      <alignment horizontal="justify" vertical="top" wrapText="1"/>
      <protection hidden="1"/>
    </xf>
    <xf numFmtId="0" fontId="20" fillId="0" borderId="12" xfId="0" applyFont="1" applyFill="1" applyBorder="1" applyAlignment="1">
      <alignment horizontal="center" vertical="center"/>
    </xf>
    <xf numFmtId="0" fontId="21" fillId="0" borderId="13" xfId="0" applyFont="1" applyFill="1" applyBorder="1" applyAlignment="1">
      <alignment horizontal="center" vertical="center"/>
    </xf>
    <xf numFmtId="0" fontId="20" fillId="0" borderId="13" xfId="0" applyFont="1" applyFill="1" applyBorder="1" applyAlignment="1">
      <alignment horizontal="center" vertical="center"/>
    </xf>
    <xf numFmtId="0" fontId="20" fillId="0" borderId="83" xfId="0" applyFont="1" applyFill="1" applyBorder="1" applyAlignment="1">
      <alignment horizontal="center" vertical="center"/>
    </xf>
    <xf numFmtId="0" fontId="20" fillId="0" borderId="33" xfId="0" applyFont="1" applyFill="1" applyBorder="1" applyAlignment="1">
      <alignment horizontal="center" vertical="center"/>
    </xf>
    <xf numFmtId="0" fontId="20" fillId="0" borderId="14" xfId="0" applyFont="1" applyFill="1" applyBorder="1" applyAlignment="1">
      <alignment horizontal="justify" vertical="top" wrapText="1"/>
    </xf>
    <xf numFmtId="0" fontId="24" fillId="0" borderId="55" xfId="0" applyFont="1" applyFill="1" applyBorder="1" applyAlignment="1" applyProtection="1">
      <alignment horizontal="left" vertical="center" wrapText="1"/>
    </xf>
    <xf numFmtId="0" fontId="26" fillId="0" borderId="0" xfId="3" applyFont="1" applyFill="1" applyBorder="1" applyAlignment="1" applyProtection="1">
      <alignment horizontal="center" vertical="center" wrapText="1"/>
    </xf>
    <xf numFmtId="0" fontId="3" fillId="0" borderId="0" xfId="3" applyFont="1" applyFill="1"/>
    <xf numFmtId="0" fontId="3" fillId="0" borderId="0" xfId="3" applyFont="1" applyFill="1" applyBorder="1"/>
    <xf numFmtId="0" fontId="24" fillId="0" borderId="0" xfId="3" applyFont="1" applyFill="1" applyBorder="1" applyAlignment="1" applyProtection="1">
      <alignment horizontal="left" vertical="top" wrapText="1"/>
    </xf>
    <xf numFmtId="0" fontId="27" fillId="0" borderId="0" xfId="3" applyFont="1" applyFill="1" applyBorder="1" applyAlignment="1" applyProtection="1">
      <alignment horizontal="left" vertical="center" wrapText="1"/>
    </xf>
    <xf numFmtId="14" fontId="27" fillId="0" borderId="6" xfId="3" applyNumberFormat="1" applyFont="1" applyFill="1" applyBorder="1" applyAlignment="1" applyProtection="1">
      <alignment horizontal="center" vertical="center" wrapText="1"/>
    </xf>
    <xf numFmtId="0" fontId="28" fillId="0" borderId="4" xfId="3" applyFont="1" applyFill="1" applyBorder="1" applyAlignment="1">
      <alignment horizontal="center" vertical="center" wrapText="1"/>
    </xf>
    <xf numFmtId="0" fontId="27" fillId="0" borderId="54" xfId="3" applyFont="1" applyFill="1" applyBorder="1" applyAlignment="1" applyProtection="1">
      <alignment horizontal="center" vertical="center" wrapText="1"/>
    </xf>
    <xf numFmtId="0" fontId="28" fillId="0" borderId="4" xfId="3" applyFont="1" applyFill="1" applyBorder="1" applyAlignment="1">
      <alignment horizontal="center" vertical="center"/>
    </xf>
    <xf numFmtId="0" fontId="27" fillId="0" borderId="52" xfId="3" applyFont="1" applyFill="1" applyBorder="1" applyAlignment="1" applyProtection="1">
      <alignment horizontal="center" vertical="center" wrapText="1"/>
    </xf>
    <xf numFmtId="0" fontId="27" fillId="0" borderId="52" xfId="3" applyFont="1" applyFill="1" applyBorder="1" applyAlignment="1" applyProtection="1">
      <alignment horizontal="center" vertical="center"/>
    </xf>
    <xf numFmtId="0" fontId="28" fillId="0" borderId="52" xfId="3" applyFont="1" applyFill="1" applyBorder="1" applyAlignment="1">
      <alignment horizontal="center" vertical="center"/>
    </xf>
    <xf numFmtId="0" fontId="28" fillId="0" borderId="57" xfId="3" applyFont="1" applyFill="1" applyBorder="1" applyAlignment="1">
      <alignment horizontal="center" vertical="center"/>
    </xf>
    <xf numFmtId="0" fontId="3" fillId="0" borderId="57" xfId="3" applyFont="1" applyFill="1" applyBorder="1" applyAlignment="1">
      <alignment horizontal="justify" vertical="top" wrapText="1"/>
    </xf>
    <xf numFmtId="0" fontId="21" fillId="0" borderId="52" xfId="0" applyFont="1" applyFill="1" applyBorder="1" applyAlignment="1" applyProtection="1">
      <alignment horizontal="center" vertical="center"/>
      <protection hidden="1"/>
    </xf>
    <xf numFmtId="0" fontId="3" fillId="0" borderId="55" xfId="3" applyFont="1" applyFill="1" applyBorder="1" applyAlignment="1">
      <alignment horizontal="justify" vertical="top" wrapText="1"/>
    </xf>
    <xf numFmtId="0" fontId="27" fillId="0" borderId="23" xfId="3" applyFont="1" applyFill="1" applyBorder="1" applyAlignment="1" applyProtection="1">
      <alignment horizontal="center" vertical="center" wrapText="1"/>
    </xf>
    <xf numFmtId="0" fontId="27" fillId="0" borderId="101" xfId="3" applyFont="1" applyFill="1" applyBorder="1" applyAlignment="1" applyProtection="1">
      <alignment horizontal="center" vertical="center" wrapText="1"/>
    </xf>
    <xf numFmtId="0" fontId="27" fillId="4" borderId="100" xfId="3" applyFont="1" applyFill="1" applyBorder="1" applyAlignment="1" applyProtection="1">
      <alignment horizontal="center" vertical="center" wrapText="1"/>
    </xf>
    <xf numFmtId="0" fontId="24" fillId="0" borderId="102" xfId="0" applyFont="1" applyFill="1" applyBorder="1" applyAlignment="1" applyProtection="1">
      <alignment horizontal="left" vertical="center" wrapText="1"/>
    </xf>
    <xf numFmtId="0" fontId="21" fillId="0" borderId="103" xfId="0" applyFont="1" applyFill="1" applyBorder="1" applyAlignment="1" applyProtection="1">
      <alignment horizontal="center" vertical="center"/>
      <protection hidden="1"/>
    </xf>
    <xf numFmtId="0" fontId="24" fillId="0" borderId="103" xfId="0" applyFont="1" applyFill="1" applyBorder="1" applyAlignment="1" applyProtection="1">
      <alignment horizontal="left" vertical="center" wrapText="1"/>
    </xf>
    <xf numFmtId="0" fontId="20" fillId="0" borderId="104" xfId="3" applyFont="1" applyFill="1" applyBorder="1" applyAlignment="1">
      <alignment horizontal="left" vertical="center" wrapText="1"/>
    </xf>
    <xf numFmtId="0" fontId="24" fillId="0" borderId="105" xfId="0" applyFont="1" applyFill="1" applyBorder="1" applyAlignment="1" applyProtection="1">
      <alignment horizontal="left" vertical="center" wrapText="1"/>
    </xf>
    <xf numFmtId="0" fontId="21" fillId="0" borderId="106" xfId="0" applyFont="1" applyFill="1" applyBorder="1" applyAlignment="1" applyProtection="1">
      <alignment horizontal="center" vertical="center"/>
      <protection hidden="1"/>
    </xf>
    <xf numFmtId="0" fontId="24" fillId="0" borderId="106" xfId="0" applyFont="1" applyFill="1" applyBorder="1" applyAlignment="1" applyProtection="1">
      <alignment horizontal="left" vertical="center" wrapText="1"/>
    </xf>
    <xf numFmtId="0" fontId="20" fillId="0" borderId="107" xfId="0" applyFont="1" applyBorder="1" applyAlignment="1">
      <alignment vertical="top" wrapText="1"/>
    </xf>
    <xf numFmtId="0" fontId="24" fillId="0" borderId="108" xfId="0" applyFont="1" applyFill="1" applyBorder="1" applyAlignment="1" applyProtection="1">
      <alignment horizontal="left" vertical="center" wrapText="1"/>
    </xf>
    <xf numFmtId="0" fontId="21" fillId="0" borderId="109" xfId="0" applyFont="1" applyFill="1" applyBorder="1" applyAlignment="1" applyProtection="1">
      <alignment horizontal="center" vertical="center"/>
      <protection hidden="1"/>
    </xf>
    <xf numFmtId="0" fontId="24" fillId="0" borderId="109" xfId="0" applyFont="1" applyFill="1" applyBorder="1" applyAlignment="1" applyProtection="1">
      <alignment horizontal="left" vertical="center" wrapText="1"/>
    </xf>
    <xf numFmtId="0" fontId="20" fillId="0" borderId="11" xfId="0" applyFont="1" applyFill="1" applyBorder="1" applyAlignment="1">
      <alignment horizontal="justify" vertical="center" wrapText="1"/>
    </xf>
    <xf numFmtId="0" fontId="20" fillId="2" borderId="11" xfId="0" applyFont="1" applyFill="1" applyBorder="1" applyAlignment="1">
      <alignment horizontal="justify" vertical="center" wrapText="1"/>
    </xf>
    <xf numFmtId="0" fontId="3" fillId="0" borderId="1" xfId="0" applyFont="1" applyFill="1" applyBorder="1" applyAlignment="1" applyProtection="1">
      <alignment horizontal="center" vertical="center"/>
    </xf>
    <xf numFmtId="0" fontId="3" fillId="0" borderId="13" xfId="0" applyFont="1" applyFill="1" applyBorder="1" applyAlignment="1" applyProtection="1">
      <alignment horizontal="center" vertical="center"/>
    </xf>
    <xf numFmtId="0" fontId="20" fillId="0" borderId="0" xfId="0" applyFont="1" applyFill="1" applyAlignment="1">
      <alignment horizontal="left" vertical="center" wrapText="1"/>
    </xf>
    <xf numFmtId="0" fontId="21" fillId="5" borderId="8" xfId="0" applyFont="1" applyFill="1" applyBorder="1" applyAlignment="1">
      <alignment horizontal="center" vertical="center" wrapText="1"/>
    </xf>
    <xf numFmtId="0" fontId="20" fillId="2" borderId="0" xfId="0" applyFont="1" applyFill="1" applyAlignment="1">
      <alignment horizontal="center" vertical="center"/>
    </xf>
    <xf numFmtId="14" fontId="23" fillId="3" borderId="9" xfId="0" applyNumberFormat="1" applyFont="1" applyFill="1" applyBorder="1" applyAlignment="1">
      <alignment horizontal="center" vertical="center"/>
    </xf>
    <xf numFmtId="14" fontId="23" fillId="3" borderId="21" xfId="0" applyNumberFormat="1" applyFont="1" applyFill="1" applyBorder="1" applyAlignment="1">
      <alignment horizontal="center" vertical="center"/>
    </xf>
    <xf numFmtId="0" fontId="21" fillId="3" borderId="41" xfId="0" applyFont="1" applyFill="1" applyBorder="1" applyAlignment="1">
      <alignment horizontal="center" vertical="center" wrapText="1"/>
    </xf>
    <xf numFmtId="0" fontId="21" fillId="4" borderId="36" xfId="0" applyFont="1" applyFill="1" applyBorder="1" applyAlignment="1">
      <alignment horizontal="center" vertical="center" wrapText="1"/>
    </xf>
    <xf numFmtId="0" fontId="22" fillId="4" borderId="36" xfId="0" applyFont="1" applyFill="1" applyBorder="1" applyAlignment="1">
      <alignment horizontal="left" vertical="center" wrapText="1"/>
    </xf>
    <xf numFmtId="164" fontId="21" fillId="4" borderId="37" xfId="0" applyNumberFormat="1" applyFont="1" applyFill="1" applyBorder="1" applyAlignment="1">
      <alignment horizontal="center" vertical="center" wrapText="1"/>
    </xf>
    <xf numFmtId="0" fontId="20" fillId="0" borderId="10" xfId="0" applyFont="1" applyFill="1" applyBorder="1" applyAlignment="1">
      <alignment horizontal="center" vertical="center"/>
    </xf>
    <xf numFmtId="14" fontId="21" fillId="0" borderId="45" xfId="0" applyNumberFormat="1" applyFont="1" applyFill="1" applyBorder="1" applyAlignment="1">
      <alignment horizontal="center" vertical="center" wrapText="1"/>
    </xf>
    <xf numFmtId="14" fontId="21" fillId="0" borderId="10" xfId="0" applyNumberFormat="1" applyFont="1" applyFill="1" applyBorder="1" applyAlignment="1">
      <alignment horizontal="center" vertical="center" wrapText="1"/>
    </xf>
    <xf numFmtId="14" fontId="21" fillId="0" borderId="46" xfId="0" applyNumberFormat="1" applyFont="1" applyFill="1" applyBorder="1" applyAlignment="1">
      <alignment horizontal="center" vertical="center" wrapText="1"/>
    </xf>
    <xf numFmtId="0" fontId="21" fillId="0" borderId="1" xfId="0" applyFont="1" applyFill="1" applyBorder="1" applyAlignment="1">
      <alignment horizontal="center" vertical="center"/>
    </xf>
    <xf numFmtId="14" fontId="21" fillId="0" borderId="12" xfId="0" applyNumberFormat="1" applyFont="1" applyFill="1" applyBorder="1" applyAlignment="1">
      <alignment horizontal="center" vertical="center" wrapText="1"/>
    </xf>
    <xf numFmtId="0" fontId="20" fillId="0" borderId="24" xfId="0" applyFont="1" applyFill="1" applyBorder="1" applyAlignment="1">
      <alignment horizontal="center" vertical="center" wrapText="1"/>
    </xf>
    <xf numFmtId="0" fontId="20" fillId="0" borderId="32" xfId="0" applyFont="1" applyFill="1" applyBorder="1" applyAlignment="1">
      <alignment horizontal="center" vertical="center"/>
    </xf>
    <xf numFmtId="0" fontId="20" fillId="0" borderId="19" xfId="0" applyFont="1" applyFill="1" applyBorder="1" applyAlignment="1">
      <alignment horizontal="justify" vertical="top" wrapText="1"/>
    </xf>
    <xf numFmtId="0" fontId="20" fillId="2" borderId="19" xfId="0" applyFont="1" applyFill="1" applyBorder="1" applyAlignment="1">
      <alignment horizontal="justify" vertical="top" wrapText="1"/>
    </xf>
    <xf numFmtId="0" fontId="21" fillId="0" borderId="39" xfId="0" applyFont="1" applyFill="1" applyBorder="1" applyAlignment="1">
      <alignment horizontal="center" vertical="center"/>
    </xf>
    <xf numFmtId="0" fontId="21" fillId="4" borderId="53" xfId="0" applyFont="1" applyFill="1" applyBorder="1" applyAlignment="1">
      <alignment vertical="center" wrapText="1"/>
    </xf>
    <xf numFmtId="0" fontId="21" fillId="0" borderId="38" xfId="0" applyFont="1" applyFill="1" applyBorder="1" applyAlignment="1">
      <alignment horizontal="center" vertical="center"/>
    </xf>
    <xf numFmtId="0" fontId="20" fillId="0" borderId="44" xfId="0" applyFont="1" applyFill="1" applyBorder="1" applyAlignment="1">
      <alignment horizontal="center" vertical="center"/>
    </xf>
    <xf numFmtId="0" fontId="20" fillId="0" borderId="39" xfId="0" applyFont="1" applyFill="1" applyBorder="1" applyAlignment="1">
      <alignment horizontal="center" vertical="center"/>
    </xf>
    <xf numFmtId="0" fontId="20" fillId="0" borderId="40" xfId="0" applyFont="1" applyFill="1" applyBorder="1" applyAlignment="1">
      <alignment horizontal="left" vertical="center" wrapText="1"/>
    </xf>
    <xf numFmtId="0" fontId="20" fillId="2" borderId="83" xfId="0" applyFont="1" applyFill="1" applyBorder="1" applyAlignment="1">
      <alignment horizontal="center" vertical="center"/>
    </xf>
    <xf numFmtId="0" fontId="20" fillId="2" borderId="40" xfId="0" applyFont="1" applyFill="1" applyBorder="1" applyAlignment="1">
      <alignment horizontal="left"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14" fontId="3" fillId="0" borderId="1" xfId="0" applyNumberFormat="1" applyFont="1" applyFill="1" applyBorder="1" applyAlignment="1">
      <alignment horizontal="center" vertical="center" wrapText="1"/>
    </xf>
    <xf numFmtId="0" fontId="29" fillId="0" borderId="1" xfId="0" applyFont="1" applyFill="1" applyBorder="1" applyAlignment="1">
      <alignment horizontal="center" vertical="center" wrapText="1"/>
    </xf>
    <xf numFmtId="0" fontId="3" fillId="0" borderId="1" xfId="0" applyFont="1" applyFill="1" applyBorder="1" applyAlignment="1" applyProtection="1">
      <alignment horizontal="center" vertical="center" wrapText="1"/>
    </xf>
    <xf numFmtId="14" fontId="3" fillId="0" borderId="1" xfId="0" applyNumberFormat="1" applyFont="1" applyFill="1" applyBorder="1" applyAlignment="1" applyProtection="1">
      <alignment horizontal="center" vertical="center"/>
    </xf>
    <xf numFmtId="0" fontId="3" fillId="0" borderId="1" xfId="0" applyFont="1" applyFill="1" applyBorder="1" applyAlignment="1">
      <alignment horizontal="justify" vertical="center" wrapText="1"/>
    </xf>
    <xf numFmtId="0" fontId="20" fillId="0" borderId="1" xfId="0" applyFont="1" applyFill="1" applyBorder="1" applyAlignment="1">
      <alignment horizontal="left" vertical="center" wrapText="1"/>
    </xf>
    <xf numFmtId="16" fontId="21" fillId="0" borderId="11" xfId="0" applyNumberFormat="1" applyFont="1" applyFill="1" applyBorder="1" applyAlignment="1">
      <alignment horizontal="center" vertical="center" wrapText="1"/>
    </xf>
    <xf numFmtId="0" fontId="20" fillId="0" borderId="1" xfId="0" applyFont="1" applyBorder="1" applyAlignment="1">
      <alignment horizontal="center" vertical="center" wrapText="1"/>
    </xf>
    <xf numFmtId="0" fontId="20" fillId="0" borderId="1" xfId="0" applyFont="1" applyFill="1" applyBorder="1" applyAlignment="1">
      <alignment horizontal="center" vertical="center" wrapText="1"/>
    </xf>
    <xf numFmtId="0" fontId="20" fillId="0" borderId="86" xfId="0" applyFont="1" applyFill="1" applyBorder="1" applyAlignment="1">
      <alignment horizontal="justify" vertical="center" wrapText="1"/>
    </xf>
    <xf numFmtId="0" fontId="3" fillId="0" borderId="39" xfId="0" applyFont="1" applyFill="1" applyBorder="1" applyAlignment="1">
      <alignment horizontal="justify" vertical="center" wrapText="1"/>
    </xf>
    <xf numFmtId="16" fontId="21" fillId="0" borderId="40" xfId="0" applyNumberFormat="1" applyFont="1" applyFill="1" applyBorder="1" applyAlignment="1">
      <alignment horizontal="center" vertical="center" wrapText="1"/>
    </xf>
    <xf numFmtId="17" fontId="19" fillId="0" borderId="0" xfId="0" applyNumberFormat="1" applyFont="1" applyFill="1" applyAlignment="1">
      <alignment vertical="center"/>
    </xf>
    <xf numFmtId="0" fontId="20" fillId="0" borderId="27" xfId="0" applyFont="1" applyFill="1" applyBorder="1" applyAlignment="1">
      <alignment horizontal="center" vertical="center" wrapText="1"/>
    </xf>
    <xf numFmtId="0" fontId="20" fillId="2" borderId="14" xfId="0" applyFont="1" applyFill="1" applyBorder="1" applyAlignment="1">
      <alignment horizontal="justify" vertical="center" wrapText="1"/>
    </xf>
    <xf numFmtId="9" fontId="20" fillId="0" borderId="1" xfId="0" applyNumberFormat="1" applyFont="1" applyFill="1" applyBorder="1" applyAlignment="1">
      <alignment horizontal="center" vertical="center"/>
    </xf>
    <xf numFmtId="0" fontId="21" fillId="0" borderId="17" xfId="0" applyFont="1" applyFill="1" applyBorder="1" applyAlignment="1">
      <alignment horizontal="center" vertical="center" wrapText="1"/>
    </xf>
    <xf numFmtId="0" fontId="3" fillId="0" borderId="11" xfId="0" applyFont="1" applyFill="1" applyBorder="1" applyAlignment="1">
      <alignment horizontal="justify" vertical="center" wrapText="1"/>
    </xf>
    <xf numFmtId="0" fontId="20" fillId="0" borderId="64" xfId="0" applyFont="1" applyBorder="1" applyAlignment="1">
      <alignment horizontal="center" vertical="center"/>
    </xf>
    <xf numFmtId="0" fontId="20" fillId="2" borderId="64" xfId="0" applyFont="1" applyFill="1" applyBorder="1" applyAlignment="1">
      <alignment horizontal="center" vertical="center" wrapText="1"/>
    </xf>
    <xf numFmtId="0" fontId="20" fillId="2" borderId="64" xfId="0" applyFont="1" applyFill="1" applyBorder="1" applyAlignment="1">
      <alignment horizontal="left" vertical="center" wrapText="1"/>
    </xf>
    <xf numFmtId="0" fontId="20" fillId="0" borderId="64" xfId="0" applyFont="1" applyFill="1" applyBorder="1" applyAlignment="1">
      <alignment horizontal="left" vertical="center" wrapText="1"/>
    </xf>
    <xf numFmtId="14" fontId="20" fillId="0" borderId="64" xfId="0" applyNumberFormat="1" applyFont="1" applyFill="1" applyBorder="1" applyAlignment="1">
      <alignment horizontal="left" vertical="center" wrapText="1"/>
    </xf>
    <xf numFmtId="0" fontId="3" fillId="0" borderId="59" xfId="0" applyFont="1" applyFill="1" applyBorder="1" applyAlignment="1">
      <alignment horizontal="justify" vertical="top" wrapText="1"/>
    </xf>
    <xf numFmtId="14" fontId="20" fillId="0" borderId="11" xfId="0" applyNumberFormat="1" applyFont="1" applyFill="1" applyBorder="1" applyAlignment="1">
      <alignment horizontal="left" vertical="center" wrapText="1"/>
    </xf>
    <xf numFmtId="0" fontId="20" fillId="2" borderId="1" xfId="0" applyFont="1" applyFill="1" applyBorder="1" applyAlignment="1">
      <alignment horizontal="left" vertical="center" wrapText="1"/>
    </xf>
    <xf numFmtId="0" fontId="20" fillId="0" borderId="1" xfId="0" applyFont="1" applyBorder="1" applyAlignment="1">
      <alignment horizontal="left" vertical="center" wrapText="1"/>
    </xf>
    <xf numFmtId="0" fontId="20" fillId="0" borderId="64" xfId="0" applyFont="1" applyFill="1" applyBorder="1" applyAlignment="1">
      <alignment horizontal="center" vertical="center"/>
    </xf>
    <xf numFmtId="0" fontId="3" fillId="0" borderId="11" xfId="0" applyFont="1" applyFill="1" applyBorder="1" applyAlignment="1">
      <alignment horizontal="left" vertical="top" wrapText="1"/>
    </xf>
    <xf numFmtId="0" fontId="21" fillId="0" borderId="1" xfId="0" applyFont="1" applyFill="1" applyBorder="1" applyAlignment="1" applyProtection="1">
      <alignment horizontal="center" vertical="center"/>
      <protection hidden="1"/>
    </xf>
    <xf numFmtId="0" fontId="20" fillId="0" borderId="27" xfId="0" applyFont="1" applyFill="1" applyBorder="1" applyAlignment="1" applyProtection="1">
      <alignment horizontal="center" vertical="center" wrapText="1"/>
      <protection hidden="1"/>
    </xf>
    <xf numFmtId="0" fontId="20" fillId="0" borderId="1" xfId="0" applyFont="1" applyFill="1" applyBorder="1" applyAlignment="1" applyProtection="1">
      <alignment horizontal="center" vertical="center"/>
      <protection hidden="1"/>
    </xf>
    <xf numFmtId="0" fontId="20" fillId="0" borderId="11" xfId="0" applyFont="1" applyFill="1" applyBorder="1" applyAlignment="1" applyProtection="1">
      <alignment horizontal="justify" vertical="top" wrapText="1"/>
      <protection hidden="1"/>
    </xf>
    <xf numFmtId="0" fontId="3" fillId="2" borderId="11" xfId="0" applyFont="1" applyFill="1" applyBorder="1" applyAlignment="1">
      <alignment horizontal="left" vertical="top" wrapText="1"/>
    </xf>
    <xf numFmtId="0" fontId="20" fillId="2" borderId="10" xfId="0" applyFont="1" applyFill="1" applyBorder="1" applyAlignment="1">
      <alignment horizontal="center" vertical="center"/>
    </xf>
    <xf numFmtId="0" fontId="20" fillId="2" borderId="46" xfId="0" applyFont="1" applyFill="1" applyBorder="1" applyAlignment="1">
      <alignment horizontal="center" vertical="center"/>
    </xf>
    <xf numFmtId="0" fontId="20" fillId="2" borderId="11" xfId="0" applyFont="1" applyFill="1" applyBorder="1" applyAlignment="1">
      <alignment horizontal="left" vertical="top" wrapText="1"/>
    </xf>
    <xf numFmtId="0" fontId="20" fillId="2" borderId="11" xfId="0" applyFont="1" applyFill="1" applyBorder="1" applyAlignment="1">
      <alignment horizontal="justify" vertical="top" wrapText="1"/>
    </xf>
    <xf numFmtId="0" fontId="20" fillId="0" borderId="17" xfId="0" applyFont="1" applyFill="1" applyBorder="1" applyAlignment="1" applyProtection="1">
      <alignment horizontal="center" vertical="center"/>
      <protection hidden="1"/>
    </xf>
    <xf numFmtId="0" fontId="3" fillId="0" borderId="18" xfId="0" applyFont="1" applyFill="1" applyBorder="1" applyAlignment="1">
      <alignment horizontal="justify" vertical="top" wrapText="1"/>
    </xf>
    <xf numFmtId="0" fontId="20" fillId="0" borderId="45" xfId="0" applyFont="1" applyFill="1" applyBorder="1" applyAlignment="1">
      <alignment horizontal="center" vertical="center"/>
    </xf>
    <xf numFmtId="0" fontId="21" fillId="0" borderId="111" xfId="0" applyFont="1" applyFill="1" applyBorder="1" applyAlignment="1">
      <alignment horizontal="center" vertical="center"/>
    </xf>
    <xf numFmtId="0" fontId="20" fillId="0" borderId="111" xfId="0" applyFont="1" applyFill="1" applyBorder="1" applyAlignment="1">
      <alignment horizontal="center" vertical="center"/>
    </xf>
    <xf numFmtId="0" fontId="20" fillId="0" borderId="84" xfId="0" applyFont="1" applyFill="1" applyBorder="1" applyAlignment="1">
      <alignment horizontal="left" vertical="top" wrapText="1"/>
    </xf>
    <xf numFmtId="0" fontId="20" fillId="2" borderId="63" xfId="0" applyFont="1" applyFill="1" applyBorder="1" applyAlignment="1">
      <alignment horizontal="center" vertical="center"/>
    </xf>
    <xf numFmtId="0" fontId="20" fillId="2" borderId="64" xfId="0" applyFont="1" applyFill="1" applyBorder="1" applyAlignment="1">
      <alignment horizontal="justify" vertical="center" wrapText="1"/>
    </xf>
    <xf numFmtId="14" fontId="20" fillId="2" borderId="1" xfId="0" applyNumberFormat="1" applyFont="1" applyFill="1" applyBorder="1" applyAlignment="1">
      <alignment horizontal="center" vertical="center" wrapText="1"/>
    </xf>
    <xf numFmtId="14" fontId="20" fillId="2" borderId="1" xfId="0" applyNumberFormat="1" applyFont="1" applyFill="1" applyBorder="1" applyAlignment="1">
      <alignment horizontal="center" vertical="center"/>
    </xf>
    <xf numFmtId="0" fontId="20" fillId="0" borderId="63" xfId="0" applyFont="1" applyFill="1" applyBorder="1" applyAlignment="1">
      <alignment horizontal="center" vertical="center"/>
    </xf>
    <xf numFmtId="0" fontId="20" fillId="0" borderId="64" xfId="0" applyFont="1" applyFill="1" applyBorder="1" applyAlignment="1">
      <alignment horizontal="justify" vertical="center" wrapText="1"/>
    </xf>
    <xf numFmtId="14" fontId="20" fillId="0" borderId="1" xfId="0" applyNumberFormat="1" applyFont="1" applyFill="1" applyBorder="1" applyAlignment="1">
      <alignment horizontal="center" vertical="center"/>
    </xf>
    <xf numFmtId="0" fontId="20" fillId="2" borderId="97" xfId="0" applyFont="1" applyFill="1" applyBorder="1" applyAlignment="1">
      <alignment horizontal="justify" vertical="center" wrapText="1"/>
    </xf>
    <xf numFmtId="14" fontId="20" fillId="2" borderId="60" xfId="0" applyNumberFormat="1" applyFont="1" applyFill="1" applyBorder="1" applyAlignment="1">
      <alignment horizontal="center" vertical="center"/>
    </xf>
    <xf numFmtId="0" fontId="20" fillId="2" borderId="98" xfId="0" applyFont="1" applyFill="1" applyBorder="1" applyAlignment="1">
      <alignment horizontal="center" vertical="center"/>
    </xf>
    <xf numFmtId="0" fontId="29" fillId="0" borderId="1" xfId="0" applyFont="1" applyBorder="1" applyAlignment="1">
      <alignment horizontal="left" vertical="center" wrapText="1"/>
    </xf>
    <xf numFmtId="0" fontId="29" fillId="0" borderId="1" xfId="0" applyFont="1" applyBorder="1" applyAlignment="1">
      <alignment horizontal="center" vertical="center" wrapText="1"/>
    </xf>
    <xf numFmtId="14" fontId="29" fillId="0" borderId="1" xfId="0" applyNumberFormat="1" applyFont="1" applyBorder="1" applyAlignment="1">
      <alignment horizontal="center" vertical="center"/>
    </xf>
    <xf numFmtId="0" fontId="20" fillId="2" borderId="95" xfId="0" applyFont="1" applyFill="1" applyBorder="1" applyAlignment="1">
      <alignment horizontal="justify" vertical="center" wrapText="1"/>
    </xf>
    <xf numFmtId="14" fontId="20" fillId="2" borderId="17" xfId="0" applyNumberFormat="1" applyFont="1" applyFill="1" applyBorder="1" applyAlignment="1">
      <alignment horizontal="center" vertical="center"/>
    </xf>
    <xf numFmtId="0" fontId="20" fillId="0" borderId="1" xfId="0" applyFont="1" applyFill="1" applyBorder="1" applyAlignment="1">
      <alignment horizontal="justify" vertical="center" wrapText="1"/>
    </xf>
    <xf numFmtId="0" fontId="20" fillId="0" borderId="1" xfId="0" applyFont="1" applyBorder="1" applyAlignment="1">
      <alignment horizontal="justify" vertical="center" wrapText="1"/>
    </xf>
    <xf numFmtId="14" fontId="3" fillId="0" borderId="11" xfId="0" applyNumberFormat="1" applyFont="1" applyFill="1" applyBorder="1" applyAlignment="1">
      <alignment horizontal="center" vertical="center" wrapText="1"/>
    </xf>
    <xf numFmtId="14" fontId="20" fillId="0" borderId="11" xfId="0" applyNumberFormat="1" applyFont="1" applyFill="1" applyBorder="1" applyAlignment="1">
      <alignment horizontal="center" vertical="center"/>
    </xf>
    <xf numFmtId="0" fontId="29" fillId="18" borderId="64" xfId="0" applyFont="1" applyFill="1" applyBorder="1" applyAlignment="1">
      <alignment horizontal="justify" vertical="center" wrapText="1"/>
    </xf>
    <xf numFmtId="0" fontId="3" fillId="2" borderId="1" xfId="0" applyFont="1" applyFill="1" applyBorder="1" applyAlignment="1">
      <alignment horizontal="justify" vertical="center" wrapText="1"/>
    </xf>
    <xf numFmtId="0" fontId="3" fillId="0" borderId="1" xfId="0" applyFont="1" applyBorder="1" applyAlignment="1">
      <alignment horizontal="justify" vertical="center" wrapText="1"/>
    </xf>
    <xf numFmtId="0" fontId="20" fillId="2" borderId="99" xfId="0" applyFont="1" applyFill="1" applyBorder="1" applyAlignment="1">
      <alignment horizontal="center" vertical="center"/>
    </xf>
    <xf numFmtId="0" fontId="20" fillId="2" borderId="1" xfId="0" applyFont="1" applyFill="1" applyBorder="1" applyAlignment="1">
      <alignment horizontal="center" vertical="center"/>
    </xf>
    <xf numFmtId="0" fontId="20" fillId="2" borderId="1" xfId="0" applyFont="1" applyFill="1" applyBorder="1" applyAlignment="1">
      <alignment horizontal="justify" vertical="center" wrapText="1"/>
    </xf>
    <xf numFmtId="0" fontId="20" fillId="2" borderId="1" xfId="0" applyFont="1" applyFill="1" applyBorder="1" applyAlignment="1">
      <alignment vertical="center" wrapText="1"/>
    </xf>
    <xf numFmtId="14" fontId="29" fillId="2" borderId="1" xfId="0" applyNumberFormat="1" applyFont="1" applyFill="1" applyBorder="1" applyAlignment="1">
      <alignment horizontal="center" vertical="center"/>
    </xf>
    <xf numFmtId="0" fontId="29" fillId="2" borderId="1" xfId="0" applyFont="1" applyFill="1" applyBorder="1" applyAlignment="1">
      <alignment horizontal="justify" vertical="center" wrapText="1"/>
    </xf>
    <xf numFmtId="0" fontId="29" fillId="2" borderId="1" xfId="0" applyFont="1" applyFill="1" applyBorder="1" applyAlignment="1">
      <alignment vertical="center" wrapText="1"/>
    </xf>
    <xf numFmtId="0" fontId="20" fillId="2" borderId="1" xfId="0" applyFont="1" applyFill="1" applyBorder="1" applyAlignment="1">
      <alignment horizontal="justify" vertical="top" wrapText="1"/>
    </xf>
    <xf numFmtId="0" fontId="20" fillId="0" borderId="13" xfId="0" applyFont="1" applyFill="1" applyBorder="1" applyAlignment="1">
      <alignment horizontal="center" vertical="center" wrapText="1"/>
    </xf>
    <xf numFmtId="0" fontId="20" fillId="0" borderId="0" xfId="0" applyFont="1"/>
    <xf numFmtId="0" fontId="3" fillId="2" borderId="0" xfId="0" applyFont="1" applyFill="1" applyAlignment="1" applyProtection="1">
      <alignment vertical="center"/>
      <protection locked="0"/>
    </xf>
    <xf numFmtId="0" fontId="31" fillId="10" borderId="1" xfId="0" applyFont="1" applyFill="1" applyBorder="1" applyAlignment="1" applyProtection="1">
      <alignment horizontal="center" vertical="center" wrapText="1"/>
      <protection locked="0"/>
    </xf>
    <xf numFmtId="0" fontId="28" fillId="14" borderId="1" xfId="0" applyNumberFormat="1" applyFont="1" applyFill="1" applyBorder="1" applyAlignment="1" applyProtection="1">
      <alignment horizontal="center" vertical="center" wrapText="1"/>
      <protection locked="0"/>
    </xf>
    <xf numFmtId="0" fontId="28" fillId="9" borderId="1" xfId="0" applyNumberFormat="1" applyFont="1" applyFill="1" applyBorder="1" applyAlignment="1" applyProtection="1">
      <alignment horizontal="center" vertical="center" wrapText="1"/>
      <protection locked="0"/>
    </xf>
    <xf numFmtId="0" fontId="28" fillId="15" borderId="1" xfId="0" applyNumberFormat="1" applyFont="1" applyFill="1" applyBorder="1" applyAlignment="1" applyProtection="1">
      <alignment horizontal="center" vertical="center" wrapText="1"/>
      <protection locked="0"/>
    </xf>
    <xf numFmtId="0" fontId="28" fillId="4" borderId="1" xfId="0" applyNumberFormat="1" applyFont="1" applyFill="1" applyBorder="1" applyAlignment="1" applyProtection="1">
      <alignment horizontal="center" vertical="center" wrapText="1"/>
      <protection locked="0"/>
    </xf>
    <xf numFmtId="0" fontId="32" fillId="16" borderId="1" xfId="0" applyFont="1" applyFill="1" applyBorder="1" applyAlignment="1" applyProtection="1">
      <alignment horizontal="center" vertical="center" wrapText="1"/>
      <protection locked="0"/>
    </xf>
    <xf numFmtId="0" fontId="20" fillId="0" borderId="1" xfId="0" applyFont="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locked="0"/>
    </xf>
    <xf numFmtId="0" fontId="20" fillId="7" borderId="1" xfId="0" applyFont="1" applyFill="1" applyBorder="1" applyAlignment="1" applyProtection="1">
      <alignment horizontal="center" vertical="center" wrapText="1"/>
      <protection locked="0"/>
    </xf>
    <xf numFmtId="0" fontId="20" fillId="6" borderId="1" xfId="0" applyFont="1" applyFill="1" applyBorder="1" applyAlignment="1" applyProtection="1">
      <alignment horizontal="center" vertical="center" wrapText="1"/>
      <protection locked="0"/>
    </xf>
    <xf numFmtId="0" fontId="20" fillId="0" borderId="1" xfId="0" applyFont="1" applyFill="1" applyBorder="1" applyAlignment="1" applyProtection="1">
      <alignment horizontal="center" vertical="center" wrapText="1"/>
      <protection locked="0"/>
    </xf>
    <xf numFmtId="0" fontId="20" fillId="0" borderId="1" xfId="0" applyFont="1" applyBorder="1" applyProtection="1">
      <protection locked="0"/>
    </xf>
    <xf numFmtId="0" fontId="20" fillId="0" borderId="0" xfId="0" applyFont="1" applyProtection="1">
      <protection locked="0"/>
    </xf>
    <xf numFmtId="0" fontId="3" fillId="2" borderId="1" xfId="0" applyFont="1" applyFill="1" applyBorder="1" applyAlignment="1" applyProtection="1">
      <alignment horizontal="center" vertical="center" wrapText="1"/>
      <protection locked="0"/>
    </xf>
    <xf numFmtId="0" fontId="20" fillId="2" borderId="1" xfId="0" applyFont="1" applyFill="1" applyBorder="1" applyAlignment="1" applyProtection="1">
      <alignment horizontal="center" vertical="center" wrapText="1"/>
      <protection locked="0"/>
    </xf>
    <xf numFmtId="0" fontId="20" fillId="4" borderId="1" xfId="0" applyFont="1" applyFill="1" applyBorder="1" applyAlignment="1" applyProtection="1">
      <alignment horizontal="center" vertical="center" wrapText="1"/>
      <protection locked="0"/>
    </xf>
    <xf numFmtId="0" fontId="20" fillId="0" borderId="1" xfId="0" applyFont="1" applyFill="1" applyBorder="1" applyAlignment="1" applyProtection="1">
      <alignment vertical="center" wrapText="1"/>
      <protection locked="0"/>
    </xf>
    <xf numFmtId="0" fontId="20" fillId="8" borderId="1" xfId="0" applyFont="1" applyFill="1" applyBorder="1" applyAlignment="1" applyProtection="1">
      <alignment horizontal="center" vertical="center" wrapText="1"/>
      <protection locked="0"/>
    </xf>
    <xf numFmtId="0" fontId="20" fillId="2" borderId="1" xfId="0" applyFont="1" applyFill="1" applyBorder="1" applyAlignment="1">
      <alignment horizontal="center" vertical="center" wrapText="1"/>
    </xf>
    <xf numFmtId="0" fontId="20" fillId="0" borderId="1" xfId="0" applyFont="1" applyBorder="1" applyAlignment="1" applyProtection="1">
      <alignment vertical="center" wrapText="1"/>
      <protection locked="0"/>
    </xf>
    <xf numFmtId="0" fontId="29" fillId="4" borderId="1" xfId="0" applyFont="1" applyFill="1" applyBorder="1" applyAlignment="1" applyProtection="1">
      <alignment horizontal="center" vertical="center" wrapText="1"/>
      <protection locked="0"/>
    </xf>
    <xf numFmtId="14" fontId="20" fillId="0" borderId="1" xfId="0" applyNumberFormat="1" applyFont="1" applyFill="1" applyBorder="1" applyAlignment="1" applyProtection="1">
      <alignment horizontal="center" vertical="center" wrapText="1"/>
      <protection locked="0"/>
    </xf>
    <xf numFmtId="0" fontId="20" fillId="0" borderId="1" xfId="0" quotePrefix="1" applyFont="1" applyFill="1" applyBorder="1" applyAlignment="1" applyProtection="1">
      <alignment horizontal="center" vertical="center" wrapText="1"/>
      <protection locked="0"/>
    </xf>
    <xf numFmtId="0" fontId="30" fillId="2" borderId="0" xfId="0" applyFont="1" applyFill="1" applyAlignment="1" applyProtection="1">
      <alignment vertical="center"/>
      <protection locked="0" hidden="1"/>
    </xf>
    <xf numFmtId="0" fontId="3" fillId="2" borderId="0" xfId="0" applyFont="1" applyFill="1" applyAlignment="1" applyProtection="1">
      <alignment vertical="center"/>
      <protection locked="0" hidden="1"/>
    </xf>
    <xf numFmtId="0" fontId="20" fillId="0" borderId="0" xfId="0" applyFont="1" applyAlignment="1" applyProtection="1">
      <alignment vertical="top"/>
      <protection locked="0"/>
    </xf>
    <xf numFmtId="0" fontId="20" fillId="0" borderId="0" xfId="0" applyFont="1" applyAlignment="1" applyProtection="1">
      <alignment horizontal="left" vertical="center" wrapText="1"/>
      <protection locked="0"/>
    </xf>
    <xf numFmtId="0" fontId="20" fillId="0" borderId="0" xfId="0" applyFont="1" applyAlignment="1" applyProtection="1">
      <alignment horizontal="center" vertical="center" wrapText="1"/>
      <protection locked="0"/>
    </xf>
    <xf numFmtId="0" fontId="20" fillId="0" borderId="14" xfId="0" applyFont="1" applyFill="1" applyBorder="1" applyAlignment="1">
      <alignment horizontal="left" vertical="top" wrapText="1"/>
    </xf>
    <xf numFmtId="0" fontId="21" fillId="3" borderId="53" xfId="0" applyFont="1" applyFill="1" applyBorder="1" applyAlignment="1">
      <alignment horizontal="center" vertical="center" wrapText="1"/>
    </xf>
    <xf numFmtId="0" fontId="0" fillId="0" borderId="112" xfId="0" applyFont="1" applyFill="1" applyBorder="1" applyAlignment="1">
      <alignment horizontal="justify" vertical="top" wrapText="1"/>
    </xf>
    <xf numFmtId="9" fontId="21" fillId="4" borderId="91" xfId="1" applyFont="1" applyFill="1" applyBorder="1" applyAlignment="1">
      <alignment horizontal="center" vertical="center" wrapText="1"/>
    </xf>
    <xf numFmtId="0" fontId="20" fillId="0" borderId="110" xfId="0" applyFont="1" applyBorder="1" applyAlignment="1">
      <alignment vertical="top" wrapText="1"/>
    </xf>
    <xf numFmtId="0" fontId="28" fillId="0" borderId="17" xfId="0" applyFont="1" applyFill="1" applyBorder="1" applyAlignment="1">
      <alignment horizontal="center" vertical="center"/>
    </xf>
    <xf numFmtId="0" fontId="19" fillId="0" borderId="0" xfId="0" applyFont="1" applyFill="1" applyAlignment="1">
      <alignment vertical="center"/>
    </xf>
    <xf numFmtId="0" fontId="21" fillId="5" borderId="35" xfId="0" applyFont="1" applyFill="1" applyBorder="1" applyAlignment="1">
      <alignment horizontal="center" vertical="center" wrapText="1"/>
    </xf>
    <xf numFmtId="0" fontId="21" fillId="3" borderId="30" xfId="0" applyFont="1" applyFill="1" applyBorder="1" applyAlignment="1">
      <alignment horizontal="center" vertical="center" wrapText="1"/>
    </xf>
    <xf numFmtId="164" fontId="21" fillId="3" borderId="30" xfId="0" applyNumberFormat="1" applyFont="1" applyFill="1" applyBorder="1" applyAlignment="1">
      <alignment horizontal="center" vertical="center" wrapText="1"/>
    </xf>
    <xf numFmtId="0" fontId="21" fillId="4" borderId="36" xfId="0" applyFont="1" applyFill="1" applyBorder="1" applyAlignment="1" applyProtection="1">
      <alignment horizontal="center" vertical="center" wrapText="1"/>
      <protection hidden="1"/>
    </xf>
    <xf numFmtId="0" fontId="22" fillId="4" borderId="36" xfId="0" applyFont="1" applyFill="1" applyBorder="1" applyAlignment="1" applyProtection="1">
      <alignment horizontal="left" vertical="center" wrapText="1"/>
      <protection hidden="1"/>
    </xf>
    <xf numFmtId="164" fontId="21" fillId="4" borderId="37" xfId="0" applyNumberFormat="1" applyFont="1" applyFill="1" applyBorder="1" applyAlignment="1" applyProtection="1">
      <alignment horizontal="center" vertical="center" wrapText="1"/>
      <protection hidden="1"/>
    </xf>
    <xf numFmtId="0" fontId="20" fillId="2" borderId="0" xfId="0" applyFont="1" applyFill="1" applyBorder="1" applyAlignment="1">
      <alignment horizontal="center" vertical="center"/>
    </xf>
    <xf numFmtId="0" fontId="20" fillId="0" borderId="63" xfId="0" applyFont="1" applyBorder="1" applyAlignment="1">
      <alignment horizontal="center" vertical="center" wrapText="1"/>
    </xf>
    <xf numFmtId="0" fontId="20" fillId="2" borderId="27" xfId="0" applyFont="1" applyFill="1" applyBorder="1" applyAlignment="1">
      <alignment horizontal="left" vertical="center" wrapText="1"/>
    </xf>
    <xf numFmtId="0" fontId="3" fillId="0" borderId="63" xfId="0" applyFont="1" applyBorder="1" applyAlignment="1">
      <alignment horizontal="center" vertical="center" wrapText="1"/>
    </xf>
    <xf numFmtId="0" fontId="20" fillId="2" borderId="64" xfId="0" applyFont="1" applyFill="1" applyBorder="1" applyAlignment="1">
      <alignment vertical="center" wrapText="1"/>
    </xf>
    <xf numFmtId="0" fontId="0" fillId="0" borderId="1" xfId="0" applyFont="1" applyFill="1" applyBorder="1" applyAlignment="1">
      <alignment horizontal="justify" vertical="top" wrapText="1"/>
    </xf>
    <xf numFmtId="0" fontId="0" fillId="0" borderId="0" xfId="0" applyFont="1" applyFill="1" applyAlignment="1" applyProtection="1">
      <alignment horizontal="center" vertical="center" wrapText="1"/>
      <protection hidden="1"/>
    </xf>
    <xf numFmtId="0" fontId="0" fillId="0" borderId="0" xfId="0" applyFont="1" applyFill="1" applyAlignment="1" applyProtection="1">
      <alignment horizontal="center" vertical="center"/>
      <protection hidden="1"/>
    </xf>
    <xf numFmtId="164" fontId="0" fillId="0" borderId="0" xfId="0" applyNumberFormat="1" applyFont="1" applyFill="1" applyAlignment="1" applyProtection="1">
      <alignment horizontal="center" vertical="center"/>
      <protection hidden="1"/>
    </xf>
    <xf numFmtId="0" fontId="0" fillId="0" borderId="0" xfId="0" applyFont="1" applyFill="1" applyAlignment="1" applyProtection="1">
      <alignment horizontal="justify" vertical="top" wrapText="1"/>
      <protection hidden="1"/>
    </xf>
    <xf numFmtId="0" fontId="0" fillId="0" borderId="0" xfId="0" applyFont="1" applyFill="1" applyBorder="1" applyAlignment="1" applyProtection="1">
      <alignment horizontal="center" vertical="center"/>
      <protection hidden="1"/>
    </xf>
    <xf numFmtId="0" fontId="2" fillId="0" borderId="0" xfId="0" applyFont="1" applyFill="1" applyAlignment="1" applyProtection="1">
      <alignment vertical="center"/>
      <protection hidden="1"/>
    </xf>
    <xf numFmtId="0" fontId="2" fillId="0" borderId="0" xfId="0" applyFont="1" applyFill="1" applyAlignment="1" applyProtection="1">
      <alignment vertical="center" wrapText="1"/>
      <protection hidden="1"/>
    </xf>
    <xf numFmtId="0" fontId="2" fillId="0" borderId="0" xfId="0" applyFont="1" applyFill="1" applyAlignment="1" applyProtection="1">
      <alignment horizontal="center" vertical="center" wrapText="1"/>
      <protection hidden="1"/>
    </xf>
    <xf numFmtId="0" fontId="2" fillId="0" borderId="0" xfId="0" applyFont="1" applyFill="1" applyBorder="1" applyAlignment="1" applyProtection="1">
      <alignment vertical="center" wrapText="1"/>
      <protection hidden="1"/>
    </xf>
    <xf numFmtId="0" fontId="0" fillId="0" borderId="0" xfId="0" applyFont="1" applyFill="1" applyProtection="1">
      <protection hidden="1"/>
    </xf>
    <xf numFmtId="0" fontId="0" fillId="0" borderId="0" xfId="0" applyFont="1" applyFill="1" applyAlignment="1" applyProtection="1">
      <alignment wrapText="1"/>
      <protection hidden="1"/>
    </xf>
    <xf numFmtId="0" fontId="0" fillId="0" borderId="0" xfId="0" applyFont="1" applyFill="1" applyAlignment="1" applyProtection="1">
      <protection hidden="1"/>
    </xf>
    <xf numFmtId="0" fontId="38" fillId="0" borderId="0" xfId="0" applyFont="1" applyFill="1" applyAlignment="1" applyProtection="1">
      <protection hidden="1"/>
    </xf>
    <xf numFmtId="0" fontId="38" fillId="0" borderId="0" xfId="0" applyFont="1" applyFill="1" applyAlignment="1" applyProtection="1">
      <alignment horizontal="left"/>
      <protection hidden="1"/>
    </xf>
    <xf numFmtId="0" fontId="0" fillId="0" borderId="0" xfId="0" applyFont="1" applyFill="1" applyAlignment="1" applyProtection="1">
      <alignment vertical="center"/>
      <protection hidden="1"/>
    </xf>
    <xf numFmtId="0" fontId="0" fillId="0" borderId="0" xfId="0" applyFont="1" applyFill="1" applyBorder="1" applyAlignment="1" applyProtection="1">
      <alignment horizontal="center" vertical="center" wrapText="1"/>
      <protection hidden="1"/>
    </xf>
    <xf numFmtId="0" fontId="2" fillId="5" borderId="35" xfId="0" applyFont="1" applyFill="1" applyBorder="1" applyAlignment="1" applyProtection="1">
      <alignment horizontal="center" vertical="center" wrapText="1"/>
      <protection hidden="1"/>
    </xf>
    <xf numFmtId="0" fontId="2" fillId="3" borderId="35" xfId="0" applyFont="1" applyFill="1" applyBorder="1" applyAlignment="1" applyProtection="1">
      <alignment horizontal="left" vertical="center"/>
      <protection hidden="1"/>
    </xf>
    <xf numFmtId="0" fontId="2" fillId="3" borderId="37" xfId="0" applyFont="1" applyFill="1" applyBorder="1" applyAlignment="1" applyProtection="1">
      <alignment horizontal="center" vertical="center" wrapText="1"/>
      <protection hidden="1"/>
    </xf>
    <xf numFmtId="14" fontId="37" fillId="3" borderId="45" xfId="0" applyNumberFormat="1" applyFont="1" applyFill="1" applyBorder="1" applyAlignment="1" applyProtection="1">
      <alignment horizontal="center" vertical="center"/>
      <protection hidden="1"/>
    </xf>
    <xf numFmtId="0" fontId="2" fillId="3" borderId="41" xfId="0" applyFont="1" applyFill="1" applyBorder="1" applyAlignment="1" applyProtection="1">
      <alignment horizontal="center" vertical="center" wrapText="1"/>
      <protection hidden="1"/>
    </xf>
    <xf numFmtId="0" fontId="2" fillId="3" borderId="30" xfId="0" applyFont="1" applyFill="1" applyBorder="1" applyAlignment="1" applyProtection="1">
      <alignment horizontal="center" vertical="center" wrapText="1"/>
      <protection hidden="1"/>
    </xf>
    <xf numFmtId="164" fontId="2" fillId="3" borderId="30" xfId="0" applyNumberFormat="1" applyFont="1" applyFill="1" applyBorder="1" applyAlignment="1" applyProtection="1">
      <alignment horizontal="center" vertical="center" wrapText="1"/>
      <protection hidden="1"/>
    </xf>
    <xf numFmtId="14" fontId="2" fillId="3" borderId="20" xfId="0" applyNumberFormat="1" applyFont="1" applyFill="1" applyBorder="1" applyAlignment="1" applyProtection="1">
      <alignment horizontal="center" vertical="center" wrapText="1"/>
      <protection hidden="1"/>
    </xf>
    <xf numFmtId="0" fontId="2" fillId="3" borderId="2" xfId="0" applyFont="1" applyFill="1" applyBorder="1" applyAlignment="1" applyProtection="1">
      <alignment horizontal="center" vertical="center" wrapText="1"/>
      <protection hidden="1"/>
    </xf>
    <xf numFmtId="0" fontId="2" fillId="4" borderId="36" xfId="0" applyFont="1" applyFill="1" applyBorder="1" applyAlignment="1" applyProtection="1">
      <alignment horizontal="center" vertical="center" wrapText="1"/>
      <protection hidden="1"/>
    </xf>
    <xf numFmtId="0" fontId="39" fillId="4" borderId="36" xfId="0" applyFont="1" applyFill="1" applyBorder="1" applyAlignment="1" applyProtection="1">
      <alignment horizontal="left" vertical="center" wrapText="1"/>
      <protection hidden="1"/>
    </xf>
    <xf numFmtId="164" fontId="2" fillId="4" borderId="37" xfId="0" applyNumberFormat="1" applyFont="1" applyFill="1" applyBorder="1" applyAlignment="1" applyProtection="1">
      <alignment horizontal="center" vertical="center"/>
      <protection hidden="1"/>
    </xf>
    <xf numFmtId="0" fontId="2" fillId="4" borderId="41" xfId="0" applyFont="1" applyFill="1" applyBorder="1" applyAlignment="1" applyProtection="1">
      <alignment horizontal="center" vertical="center"/>
      <protection hidden="1"/>
    </xf>
    <xf numFmtId="0" fontId="2" fillId="4" borderId="47" xfId="0" applyFont="1" applyFill="1" applyBorder="1" applyAlignment="1" applyProtection="1">
      <alignment horizontal="center" vertical="center" wrapText="1"/>
      <protection hidden="1"/>
    </xf>
    <xf numFmtId="9" fontId="2" fillId="4" borderId="47" xfId="1" applyFont="1" applyFill="1" applyBorder="1" applyAlignment="1" applyProtection="1">
      <alignment horizontal="center" vertical="center" wrapText="1"/>
      <protection hidden="1"/>
    </xf>
    <xf numFmtId="9" fontId="2" fillId="4" borderId="48" xfId="1" applyFont="1" applyFill="1" applyBorder="1" applyAlignment="1" applyProtection="1">
      <alignment horizontal="center" vertical="center"/>
      <protection hidden="1"/>
    </xf>
    <xf numFmtId="0" fontId="2" fillId="4" borderId="49" xfId="0" applyFont="1" applyFill="1" applyBorder="1" applyAlignment="1" applyProtection="1">
      <alignment horizontal="justify" vertical="top" wrapText="1"/>
      <protection hidden="1"/>
    </xf>
    <xf numFmtId="0" fontId="2" fillId="2" borderId="0" xfId="0" applyFont="1" applyFill="1" applyAlignment="1" applyProtection="1">
      <alignment horizontal="center" vertical="center"/>
      <protection hidden="1"/>
    </xf>
    <xf numFmtId="0" fontId="2" fillId="4" borderId="47" xfId="0" applyFont="1" applyFill="1" applyBorder="1" applyAlignment="1" applyProtection="1">
      <alignment horizontal="center" vertical="center"/>
      <protection hidden="1"/>
    </xf>
    <xf numFmtId="0" fontId="2" fillId="0" borderId="28" xfId="0" applyFont="1" applyFill="1" applyBorder="1" applyAlignment="1" applyProtection="1">
      <alignment horizontal="justify" vertical="top" wrapText="1"/>
      <protection hidden="1"/>
    </xf>
    <xf numFmtId="9" fontId="2" fillId="4" borderId="47" xfId="1" applyFont="1" applyFill="1" applyBorder="1" applyAlignment="1" applyProtection="1">
      <alignment horizontal="center" vertical="center"/>
      <protection hidden="1"/>
    </xf>
    <xf numFmtId="0" fontId="2" fillId="0" borderId="0" xfId="0" applyFont="1" applyFill="1" applyAlignment="1" applyProtection="1">
      <alignment horizontal="center" vertical="center"/>
      <protection hidden="1"/>
    </xf>
    <xf numFmtId="0" fontId="2" fillId="0" borderId="38" xfId="0" applyFont="1" applyFill="1" applyBorder="1" applyAlignment="1" applyProtection="1">
      <alignment horizontal="center" vertical="center" wrapText="1"/>
      <protection hidden="1"/>
    </xf>
    <xf numFmtId="0" fontId="0" fillId="0" borderId="39" xfId="0" applyFont="1" applyFill="1" applyBorder="1" applyAlignment="1" applyProtection="1">
      <alignment horizontal="justify" vertical="center" wrapText="1"/>
      <protection hidden="1"/>
    </xf>
    <xf numFmtId="0" fontId="0" fillId="0" borderId="17" xfId="0" applyFont="1" applyFill="1" applyBorder="1" applyAlignment="1" applyProtection="1">
      <alignment horizontal="center" vertical="center"/>
      <protection hidden="1"/>
    </xf>
    <xf numFmtId="0" fontId="2" fillId="0" borderId="17" xfId="0" applyFont="1" applyFill="1" applyBorder="1" applyAlignment="1" applyProtection="1">
      <alignment horizontal="center" vertical="center" wrapText="1"/>
      <protection hidden="1"/>
    </xf>
    <xf numFmtId="0" fontId="0" fillId="0" borderId="31" xfId="0" applyFont="1" applyFill="1" applyBorder="1" applyAlignment="1" applyProtection="1">
      <alignment horizontal="center" vertical="center" wrapText="1"/>
      <protection hidden="1"/>
    </xf>
    <xf numFmtId="0" fontId="0" fillId="0" borderId="18" xfId="0" applyFont="1" applyFill="1" applyBorder="1" applyAlignment="1" applyProtection="1">
      <alignment horizontal="left" vertical="center" wrapText="1"/>
      <protection hidden="1"/>
    </xf>
    <xf numFmtId="0" fontId="0" fillId="0" borderId="16" xfId="0" applyFont="1" applyFill="1" applyBorder="1" applyAlignment="1" applyProtection="1">
      <alignment horizontal="center" vertical="center"/>
      <protection hidden="1"/>
    </xf>
    <xf numFmtId="0" fontId="2" fillId="0" borderId="17" xfId="0" applyFont="1" applyFill="1" applyBorder="1" applyAlignment="1" applyProtection="1">
      <alignment horizontal="center" vertical="center"/>
      <protection hidden="1"/>
    </xf>
    <xf numFmtId="0" fontId="0" fillId="0" borderId="31" xfId="0" applyFont="1" applyFill="1" applyBorder="1" applyAlignment="1" applyProtection="1">
      <alignment horizontal="center" vertical="center"/>
      <protection hidden="1"/>
    </xf>
    <xf numFmtId="0" fontId="0" fillId="0" borderId="28" xfId="0" applyFont="1" applyFill="1" applyBorder="1" applyAlignment="1" applyProtection="1">
      <alignment horizontal="justify" vertical="top" wrapText="1"/>
      <protection hidden="1"/>
    </xf>
    <xf numFmtId="0" fontId="0" fillId="0" borderId="18" xfId="0" applyFont="1" applyFill="1" applyBorder="1" applyAlignment="1" applyProtection="1">
      <alignment horizontal="justify" vertical="top" wrapText="1"/>
      <protection hidden="1"/>
    </xf>
    <xf numFmtId="164" fontId="2" fillId="4" borderId="37" xfId="0" applyNumberFormat="1" applyFont="1" applyFill="1" applyBorder="1" applyAlignment="1" applyProtection="1">
      <alignment horizontal="center" vertical="center" wrapText="1"/>
      <protection hidden="1"/>
    </xf>
    <xf numFmtId="0" fontId="0" fillId="0" borderId="46" xfId="0" applyFont="1" applyFill="1" applyBorder="1" applyAlignment="1" applyProtection="1">
      <alignment horizontal="center" vertical="center"/>
      <protection hidden="1"/>
    </xf>
    <xf numFmtId="0" fontId="0" fillId="0" borderId="27" xfId="0" applyFont="1" applyFill="1" applyBorder="1" applyAlignment="1" applyProtection="1">
      <alignment horizontal="center" vertical="center"/>
      <protection hidden="1"/>
    </xf>
    <xf numFmtId="0" fontId="0" fillId="0" borderId="1" xfId="0" applyFont="1" applyFill="1" applyBorder="1" applyAlignment="1" applyProtection="1">
      <alignment horizontal="center" vertical="center"/>
      <protection hidden="1"/>
    </xf>
    <xf numFmtId="0" fontId="0" fillId="0" borderId="11" xfId="0" applyFont="1" applyFill="1" applyBorder="1" applyAlignment="1" applyProtection="1">
      <alignment horizontal="justify" vertical="top" wrapText="1"/>
      <protection hidden="1"/>
    </xf>
    <xf numFmtId="0" fontId="0" fillId="0" borderId="27" xfId="0" applyFont="1" applyFill="1" applyBorder="1" applyAlignment="1" applyProtection="1">
      <alignment horizontal="center" vertical="center" wrapText="1"/>
      <protection hidden="1"/>
    </xf>
    <xf numFmtId="9" fontId="2" fillId="4" borderId="48" xfId="1" applyFont="1" applyFill="1" applyBorder="1" applyAlignment="1" applyProtection="1">
      <alignment horizontal="center" vertical="center" wrapText="1"/>
      <protection hidden="1"/>
    </xf>
    <xf numFmtId="0" fontId="0" fillId="0" borderId="50" xfId="0" applyFont="1" applyFill="1" applyBorder="1" applyAlignment="1" applyProtection="1">
      <alignment horizontal="center" vertical="center" wrapText="1"/>
      <protection hidden="1"/>
    </xf>
    <xf numFmtId="0" fontId="0" fillId="0" borderId="51" xfId="0" applyFont="1" applyFill="1" applyBorder="1" applyAlignment="1" applyProtection="1">
      <alignment horizontal="justify" vertical="top" wrapText="1"/>
      <protection hidden="1"/>
    </xf>
    <xf numFmtId="0" fontId="0" fillId="0" borderId="50" xfId="0" applyFont="1" applyFill="1" applyBorder="1" applyAlignment="1" applyProtection="1">
      <alignment horizontal="center" vertical="center"/>
      <protection hidden="1"/>
    </xf>
    <xf numFmtId="164" fontId="0" fillId="0" borderId="0" xfId="0" applyNumberFormat="1" applyFont="1" applyFill="1" applyBorder="1" applyAlignment="1" applyProtection="1">
      <alignment horizontal="center" vertical="center"/>
      <protection hidden="1"/>
    </xf>
    <xf numFmtId="0" fontId="0" fillId="0" borderId="26" xfId="0" applyFont="1" applyFill="1" applyBorder="1" applyAlignment="1" applyProtection="1">
      <alignment horizontal="center" vertical="center"/>
      <protection hidden="1"/>
    </xf>
    <xf numFmtId="0" fontId="0" fillId="0" borderId="26" xfId="0" applyFont="1" applyFill="1" applyBorder="1" applyAlignment="1" applyProtection="1">
      <alignment horizontal="center" vertical="center" wrapText="1"/>
      <protection hidden="1"/>
    </xf>
    <xf numFmtId="0" fontId="0" fillId="0" borderId="26" xfId="0" applyFont="1" applyFill="1" applyBorder="1" applyAlignment="1" applyProtection="1">
      <alignment horizontal="justify" vertical="top" wrapText="1"/>
      <protection hidden="1"/>
    </xf>
    <xf numFmtId="0" fontId="0" fillId="0" borderId="15" xfId="0" applyFont="1" applyFill="1" applyBorder="1" applyAlignment="1" applyProtection="1">
      <alignment horizontal="center" vertical="center"/>
      <protection hidden="1"/>
    </xf>
    <xf numFmtId="0" fontId="2" fillId="5" borderId="8" xfId="0" applyFont="1" applyFill="1" applyBorder="1" applyAlignment="1" applyProtection="1">
      <alignment horizontal="center" vertical="center" wrapText="1"/>
      <protection hidden="1"/>
    </xf>
    <xf numFmtId="0" fontId="0" fillId="2" borderId="0" xfId="0" applyFont="1" applyFill="1" applyAlignment="1" applyProtection="1">
      <alignment horizontal="center" vertical="center"/>
      <protection hidden="1"/>
    </xf>
    <xf numFmtId="14" fontId="37" fillId="3" borderId="9" xfId="0" applyNumberFormat="1" applyFont="1" applyFill="1" applyBorder="1" applyAlignment="1" applyProtection="1">
      <alignment horizontal="center" vertical="center"/>
      <protection hidden="1"/>
    </xf>
    <xf numFmtId="0" fontId="2" fillId="3" borderId="6" xfId="0" applyFont="1" applyFill="1" applyBorder="1" applyAlignment="1" applyProtection="1">
      <alignment horizontal="center" vertical="center" wrapText="1"/>
      <protection hidden="1"/>
    </xf>
    <xf numFmtId="164" fontId="2" fillId="3" borderId="6" xfId="0" applyNumberFormat="1" applyFont="1" applyFill="1" applyBorder="1" applyAlignment="1" applyProtection="1">
      <alignment horizontal="center" vertical="center" wrapText="1"/>
      <protection hidden="1"/>
    </xf>
    <xf numFmtId="0" fontId="2" fillId="0" borderId="1" xfId="0" applyFont="1" applyFill="1" applyBorder="1" applyAlignment="1" applyProtection="1">
      <alignment horizontal="center" vertical="center"/>
      <protection hidden="1"/>
    </xf>
    <xf numFmtId="3" fontId="0" fillId="0" borderId="45" xfId="0" applyNumberFormat="1" applyFont="1" applyFill="1" applyBorder="1" applyAlignment="1" applyProtection="1">
      <alignment horizontal="center" vertical="center" wrapText="1"/>
      <protection hidden="1"/>
    </xf>
    <xf numFmtId="14" fontId="2" fillId="0" borderId="45" xfId="0" applyNumberFormat="1" applyFont="1" applyFill="1" applyBorder="1" applyAlignment="1" applyProtection="1">
      <alignment horizontal="center" vertical="center" wrapText="1"/>
      <protection hidden="1"/>
    </xf>
    <xf numFmtId="3" fontId="0" fillId="0" borderId="10" xfId="0" applyNumberFormat="1" applyFont="1" applyFill="1" applyBorder="1" applyAlignment="1" applyProtection="1">
      <alignment horizontal="center" vertical="center" wrapText="1"/>
      <protection hidden="1"/>
    </xf>
    <xf numFmtId="14" fontId="2" fillId="0" borderId="10" xfId="0" applyNumberFormat="1" applyFont="1" applyFill="1" applyBorder="1" applyAlignment="1" applyProtection="1">
      <alignment horizontal="center" vertical="center" wrapText="1"/>
      <protection hidden="1"/>
    </xf>
    <xf numFmtId="14" fontId="2" fillId="0" borderId="12" xfId="0" applyNumberFormat="1" applyFont="1" applyFill="1" applyBorder="1" applyAlignment="1" applyProtection="1">
      <alignment horizontal="center" vertical="center" wrapText="1"/>
      <protection hidden="1"/>
    </xf>
    <xf numFmtId="0" fontId="2" fillId="0" borderId="24" xfId="0" applyFont="1" applyFill="1" applyBorder="1" applyAlignment="1" applyProtection="1">
      <alignment horizontal="center" vertical="center" wrapText="1"/>
      <protection hidden="1"/>
    </xf>
    <xf numFmtId="0" fontId="0" fillId="0" borderId="10" xfId="0" applyFont="1" applyFill="1" applyBorder="1" applyAlignment="1" applyProtection="1">
      <alignment horizontal="center" vertical="center"/>
      <protection hidden="1"/>
    </xf>
    <xf numFmtId="0" fontId="0" fillId="0" borderId="32" xfId="0" applyFont="1" applyFill="1" applyBorder="1" applyAlignment="1" applyProtection="1">
      <alignment horizontal="center" vertical="center" wrapText="1"/>
      <protection hidden="1"/>
    </xf>
    <xf numFmtId="0" fontId="0" fillId="0" borderId="19" xfId="0" applyFont="1" applyFill="1" applyBorder="1" applyAlignment="1" applyProtection="1">
      <alignment horizontal="justify" vertical="top" wrapText="1"/>
      <protection hidden="1"/>
    </xf>
    <xf numFmtId="0" fontId="0" fillId="0" borderId="32" xfId="0" applyFont="1" applyFill="1" applyBorder="1" applyAlignment="1" applyProtection="1">
      <alignment horizontal="center" vertical="center"/>
      <protection hidden="1"/>
    </xf>
    <xf numFmtId="0" fontId="2" fillId="0" borderId="9" xfId="0" applyFont="1" applyFill="1" applyBorder="1" applyAlignment="1" applyProtection="1">
      <alignment horizontal="center" vertical="center" wrapText="1"/>
      <protection hidden="1"/>
    </xf>
    <xf numFmtId="0" fontId="2" fillId="0" borderId="46" xfId="0" applyFont="1" applyFill="1" applyBorder="1" applyAlignment="1" applyProtection="1">
      <alignment horizontal="center" vertical="center" wrapText="1"/>
      <protection hidden="1"/>
    </xf>
    <xf numFmtId="0" fontId="2" fillId="0" borderId="12" xfId="0" applyFont="1" applyFill="1" applyBorder="1" applyAlignment="1" applyProtection="1">
      <alignment horizontal="center" vertical="center" wrapText="1"/>
      <protection hidden="1"/>
    </xf>
    <xf numFmtId="0" fontId="0" fillId="0" borderId="12" xfId="0" applyFont="1" applyFill="1" applyBorder="1" applyAlignment="1" applyProtection="1">
      <alignment horizontal="center" vertical="center"/>
      <protection hidden="1"/>
    </xf>
    <xf numFmtId="0" fontId="2" fillId="0" borderId="13" xfId="0" applyFont="1" applyFill="1" applyBorder="1" applyAlignment="1" applyProtection="1">
      <alignment horizontal="center" vertical="center" wrapText="1"/>
      <protection hidden="1"/>
    </xf>
    <xf numFmtId="0" fontId="0" fillId="0" borderId="13" xfId="0" applyFont="1" applyFill="1" applyBorder="1" applyAlignment="1" applyProtection="1">
      <alignment horizontal="center" vertical="center"/>
      <protection hidden="1"/>
    </xf>
    <xf numFmtId="0" fontId="0" fillId="0" borderId="33" xfId="0" applyFont="1" applyFill="1" applyBorder="1" applyAlignment="1" applyProtection="1">
      <alignment horizontal="center" vertical="center" wrapText="1"/>
      <protection hidden="1"/>
    </xf>
    <xf numFmtId="0" fontId="0" fillId="0" borderId="14" xfId="0" applyFont="1" applyFill="1" applyBorder="1" applyAlignment="1" applyProtection="1">
      <alignment horizontal="justify" vertical="top" wrapText="1"/>
      <protection hidden="1"/>
    </xf>
    <xf numFmtId="0" fontId="2" fillId="0" borderId="13" xfId="0" applyFont="1" applyFill="1" applyBorder="1" applyAlignment="1" applyProtection="1">
      <alignment horizontal="center" vertical="center"/>
      <protection hidden="1"/>
    </xf>
    <xf numFmtId="0" fontId="0" fillId="0" borderId="33" xfId="0" applyFont="1" applyFill="1" applyBorder="1" applyAlignment="1" applyProtection="1">
      <alignment horizontal="center" vertical="center"/>
      <protection hidden="1"/>
    </xf>
    <xf numFmtId="0" fontId="0" fillId="0" borderId="1" xfId="0" applyFont="1" applyFill="1" applyBorder="1" applyAlignment="1" applyProtection="1">
      <alignment horizontal="center" vertical="center" wrapText="1"/>
      <protection hidden="1"/>
    </xf>
    <xf numFmtId="0" fontId="0" fillId="0" borderId="24" xfId="0" applyFont="1" applyFill="1" applyBorder="1" applyAlignment="1" applyProtection="1">
      <alignment horizontal="center" vertical="center" wrapText="1"/>
      <protection hidden="1"/>
    </xf>
    <xf numFmtId="0" fontId="0" fillId="0" borderId="11" xfId="0" applyFont="1" applyFill="1" applyBorder="1" applyAlignment="1" applyProtection="1">
      <alignment horizontal="left" vertical="center" wrapText="1"/>
      <protection hidden="1"/>
    </xf>
    <xf numFmtId="0" fontId="2" fillId="0" borderId="1" xfId="0" applyFont="1" applyFill="1" applyBorder="1" applyAlignment="1" applyProtection="1">
      <alignment horizontal="center" vertical="center" wrapText="1"/>
      <protection hidden="1"/>
    </xf>
    <xf numFmtId="0" fontId="0" fillId="0" borderId="1" xfId="0" applyFont="1" applyBorder="1" applyAlignment="1" applyProtection="1">
      <alignment horizontal="justify" vertical="center" wrapText="1"/>
      <protection hidden="1"/>
    </xf>
    <xf numFmtId="14" fontId="0" fillId="0" borderId="11" xfId="0" applyNumberFormat="1" applyFont="1" applyFill="1" applyBorder="1" applyAlignment="1" applyProtection="1">
      <alignment horizontal="center" vertical="center"/>
      <protection hidden="1"/>
    </xf>
    <xf numFmtId="0" fontId="0" fillId="0" borderId="1" xfId="0" applyFont="1" applyFill="1" applyBorder="1" applyAlignment="1" applyProtection="1">
      <alignment horizontal="justify" vertical="center" wrapText="1"/>
      <protection hidden="1"/>
    </xf>
    <xf numFmtId="0" fontId="0" fillId="2" borderId="1" xfId="0" applyFont="1" applyFill="1" applyBorder="1" applyAlignment="1" applyProtection="1">
      <alignment horizontal="justify" vertical="center" wrapText="1"/>
      <protection hidden="1"/>
    </xf>
    <xf numFmtId="0" fontId="2" fillId="2" borderId="24" xfId="0" applyFont="1" applyFill="1" applyBorder="1" applyAlignment="1" applyProtection="1">
      <alignment horizontal="center" vertical="center" wrapText="1"/>
      <protection hidden="1"/>
    </xf>
    <xf numFmtId="0" fontId="0" fillId="2" borderId="10" xfId="0" applyFont="1" applyFill="1" applyBorder="1" applyAlignment="1" applyProtection="1">
      <alignment horizontal="center" vertical="center"/>
      <protection hidden="1"/>
    </xf>
    <xf numFmtId="0" fontId="2" fillId="4" borderId="79" xfId="0" applyFont="1" applyFill="1" applyBorder="1" applyAlignment="1" applyProtection="1">
      <alignment horizontal="center" vertical="center"/>
      <protection hidden="1"/>
    </xf>
    <xf numFmtId="0" fontId="2" fillId="4" borderId="80" xfId="0" applyFont="1" applyFill="1" applyBorder="1" applyAlignment="1" applyProtection="1">
      <alignment horizontal="center" vertical="center" wrapText="1"/>
      <protection hidden="1"/>
    </xf>
    <xf numFmtId="9" fontId="2" fillId="4" borderId="80" xfId="1" applyFont="1" applyFill="1" applyBorder="1" applyAlignment="1" applyProtection="1">
      <alignment horizontal="center" vertical="center" wrapText="1"/>
      <protection hidden="1"/>
    </xf>
    <xf numFmtId="9" fontId="2" fillId="4" borderId="81" xfId="1" applyFont="1" applyFill="1" applyBorder="1" applyAlignment="1" applyProtection="1">
      <alignment horizontal="center" vertical="center" wrapText="1"/>
      <protection hidden="1"/>
    </xf>
    <xf numFmtId="0" fontId="2" fillId="4" borderId="82" xfId="0" applyFont="1" applyFill="1" applyBorder="1" applyAlignment="1" applyProtection="1">
      <alignment horizontal="justify" vertical="top" wrapText="1"/>
      <protection hidden="1"/>
    </xf>
    <xf numFmtId="0" fontId="2" fillId="4" borderId="80" xfId="0" applyFont="1" applyFill="1" applyBorder="1" applyAlignment="1" applyProtection="1">
      <alignment horizontal="center" vertical="center"/>
      <protection hidden="1"/>
    </xf>
    <xf numFmtId="9" fontId="2" fillId="4" borderId="80" xfId="1" applyFont="1" applyFill="1" applyBorder="1" applyAlignment="1" applyProtection="1">
      <alignment horizontal="center" vertical="center"/>
      <protection hidden="1"/>
    </xf>
    <xf numFmtId="9" fontId="2" fillId="4" borderId="81" xfId="1" applyFont="1" applyFill="1" applyBorder="1" applyAlignment="1" applyProtection="1">
      <alignment horizontal="center" vertical="center"/>
      <protection hidden="1"/>
    </xf>
    <xf numFmtId="0" fontId="0" fillId="0" borderId="62" xfId="0" applyFont="1" applyFill="1" applyBorder="1" applyAlignment="1" applyProtection="1">
      <alignment horizontal="center" vertical="center"/>
      <protection hidden="1"/>
    </xf>
    <xf numFmtId="0" fontId="2" fillId="2" borderId="25" xfId="0" applyFont="1" applyFill="1" applyBorder="1" applyAlignment="1" applyProtection="1">
      <alignment horizontal="center" vertical="center" wrapText="1"/>
      <protection hidden="1"/>
    </xf>
    <xf numFmtId="14" fontId="0" fillId="0" borderId="14" xfId="0" applyNumberFormat="1" applyFont="1" applyFill="1" applyBorder="1" applyAlignment="1" applyProtection="1">
      <alignment horizontal="center" vertical="center"/>
      <protection hidden="1"/>
    </xf>
    <xf numFmtId="0" fontId="0" fillId="0" borderId="44" xfId="0" applyFont="1" applyFill="1" applyBorder="1" applyAlignment="1" applyProtection="1">
      <alignment horizontal="center" vertical="center"/>
      <protection hidden="1"/>
    </xf>
    <xf numFmtId="0" fontId="0" fillId="0" borderId="39" xfId="0" applyFont="1" applyFill="1" applyBorder="1" applyAlignment="1" applyProtection="1">
      <alignment horizontal="center" vertical="center"/>
      <protection hidden="1"/>
    </xf>
    <xf numFmtId="0" fontId="0" fillId="0" borderId="83" xfId="0" applyFont="1" applyFill="1" applyBorder="1" applyAlignment="1" applyProtection="1">
      <alignment horizontal="center" vertical="center" wrapText="1"/>
      <protection hidden="1"/>
    </xf>
    <xf numFmtId="0" fontId="0" fillId="0" borderId="40" xfId="0" applyFont="1" applyFill="1" applyBorder="1" applyAlignment="1" applyProtection="1">
      <alignment horizontal="justify" vertical="top" wrapText="1"/>
      <protection hidden="1"/>
    </xf>
    <xf numFmtId="0" fontId="0" fillId="0" borderId="0" xfId="0" applyFont="1" applyFill="1" applyBorder="1" applyAlignment="1" applyProtection="1">
      <alignment horizontal="justify" vertical="top" wrapText="1"/>
      <protection hidden="1"/>
    </xf>
    <xf numFmtId="0" fontId="2" fillId="3" borderId="53" xfId="0" applyFont="1" applyFill="1" applyBorder="1" applyAlignment="1" applyProtection="1">
      <alignment horizontal="center" vertical="center" wrapText="1"/>
      <protection hidden="1"/>
    </xf>
    <xf numFmtId="0" fontId="0" fillId="0" borderId="11" xfId="0" applyFont="1" applyFill="1" applyBorder="1" applyAlignment="1" applyProtection="1">
      <alignment horizontal="justify" vertical="center" wrapText="1"/>
      <protection hidden="1"/>
    </xf>
    <xf numFmtId="0" fontId="2" fillId="4" borderId="49" xfId="0" applyFont="1" applyFill="1" applyBorder="1" applyAlignment="1" applyProtection="1">
      <alignment horizontal="justify" vertical="justify" wrapText="1"/>
      <protection hidden="1"/>
    </xf>
    <xf numFmtId="0" fontId="0" fillId="0" borderId="14" xfId="0" applyFont="1" applyFill="1" applyBorder="1" applyAlignment="1" applyProtection="1">
      <alignment horizontal="justify" vertical="center" wrapText="1"/>
      <protection hidden="1"/>
    </xf>
    <xf numFmtId="0" fontId="0" fillId="0" borderId="47" xfId="0" applyFont="1" applyFill="1" applyBorder="1" applyAlignment="1" applyProtection="1">
      <alignment horizontal="center" vertical="center" wrapText="1"/>
      <protection hidden="1"/>
    </xf>
    <xf numFmtId="0" fontId="29" fillId="0" borderId="102" xfId="0" applyFont="1" applyFill="1" applyBorder="1" applyAlignment="1" applyProtection="1">
      <alignment horizontal="left" vertical="center" wrapText="1"/>
    </xf>
    <xf numFmtId="0" fontId="29" fillId="0" borderId="103" xfId="0" applyFont="1" applyFill="1" applyBorder="1" applyAlignment="1" applyProtection="1">
      <alignment horizontal="left" vertical="center" wrapText="1"/>
    </xf>
    <xf numFmtId="14" fontId="29" fillId="0" borderId="103" xfId="0" applyNumberFormat="1" applyFont="1" applyFill="1" applyBorder="1" applyAlignment="1" applyProtection="1">
      <alignment horizontal="left" vertical="center" wrapText="1"/>
    </xf>
    <xf numFmtId="0" fontId="29" fillId="0" borderId="104" xfId="0" applyFont="1" applyFill="1" applyBorder="1" applyAlignment="1" applyProtection="1">
      <alignment horizontal="left" vertical="center" wrapText="1"/>
    </xf>
    <xf numFmtId="0" fontId="29" fillId="0" borderId="105" xfId="0" applyFont="1" applyFill="1" applyBorder="1" applyAlignment="1" applyProtection="1">
      <alignment horizontal="left" vertical="center" wrapText="1"/>
    </xf>
    <xf numFmtId="0" fontId="29" fillId="0" borderId="106" xfId="0" applyFont="1" applyFill="1" applyBorder="1" applyAlignment="1" applyProtection="1">
      <alignment horizontal="left" vertical="center" wrapText="1"/>
    </xf>
    <xf numFmtId="14" fontId="29" fillId="0" borderId="106" xfId="0" applyNumberFormat="1" applyFont="1" applyFill="1" applyBorder="1" applyAlignment="1" applyProtection="1">
      <alignment horizontal="left" vertical="center" wrapText="1"/>
    </xf>
    <xf numFmtId="0" fontId="29" fillId="0" borderId="107" xfId="0" applyFont="1" applyFill="1" applyBorder="1" applyAlignment="1" applyProtection="1">
      <alignment horizontal="left" vertical="center" wrapText="1"/>
    </xf>
    <xf numFmtId="0" fontId="29" fillId="0" borderId="108" xfId="0" applyFont="1" applyFill="1" applyBorder="1" applyAlignment="1" applyProtection="1">
      <alignment horizontal="left" vertical="center" wrapText="1"/>
    </xf>
    <xf numFmtId="0" fontId="29" fillId="0" borderId="109" xfId="0" applyFont="1" applyFill="1" applyBorder="1" applyAlignment="1" applyProtection="1">
      <alignment horizontal="left" vertical="center" wrapText="1"/>
    </xf>
    <xf numFmtId="14" fontId="29" fillId="0" borderId="109" xfId="0" applyNumberFormat="1" applyFont="1" applyFill="1" applyBorder="1" applyAlignment="1" applyProtection="1">
      <alignment horizontal="left" vertical="center" wrapText="1"/>
    </xf>
    <xf numFmtId="0" fontId="29" fillId="0" borderId="110" xfId="0" applyFont="1" applyFill="1" applyBorder="1" applyAlignment="1" applyProtection="1">
      <alignment horizontal="left" vertical="center" wrapText="1"/>
    </xf>
    <xf numFmtId="9" fontId="20" fillId="0" borderId="1" xfId="0" applyNumberFormat="1" applyFont="1" applyFill="1" applyBorder="1" applyAlignment="1" applyProtection="1">
      <alignment horizontal="center" vertical="center" wrapText="1"/>
    </xf>
    <xf numFmtId="0" fontId="33" fillId="0" borderId="1" xfId="0" applyFont="1" applyFill="1" applyBorder="1" applyAlignment="1" applyProtection="1">
      <alignment horizontal="center" vertical="center" wrapText="1"/>
      <protection locked="0"/>
    </xf>
    <xf numFmtId="0" fontId="20" fillId="0" borderId="1" xfId="0" applyFont="1" applyFill="1" applyBorder="1" applyAlignment="1" applyProtection="1">
      <alignment vertical="top" wrapText="1"/>
      <protection locked="0"/>
    </xf>
    <xf numFmtId="0" fontId="3" fillId="0" borderId="1" xfId="0" applyFont="1" applyFill="1" applyBorder="1" applyAlignment="1" applyProtection="1">
      <alignment vertical="top" wrapText="1"/>
      <protection locked="0"/>
    </xf>
    <xf numFmtId="9" fontId="20" fillId="0" borderId="1" xfId="1" applyFont="1" applyFill="1" applyBorder="1" applyAlignment="1" applyProtection="1">
      <alignment horizontal="center" vertical="center" wrapText="1"/>
    </xf>
    <xf numFmtId="14" fontId="3" fillId="0" borderId="1" xfId="0" applyNumberFormat="1" applyFont="1" applyFill="1" applyBorder="1" applyAlignment="1" applyProtection="1">
      <alignment horizontal="center" vertical="center" wrapText="1"/>
      <protection locked="0"/>
    </xf>
    <xf numFmtId="9" fontId="20" fillId="0" borderId="1" xfId="0" applyNumberFormat="1" applyFont="1" applyFill="1" applyBorder="1" applyAlignment="1" applyProtection="1">
      <alignment horizontal="center" vertical="center" wrapText="1"/>
      <protection locked="0"/>
    </xf>
    <xf numFmtId="0" fontId="20" fillId="0" borderId="17" xfId="0" applyFont="1" applyFill="1" applyBorder="1" applyAlignment="1">
      <alignment horizontal="center" vertical="center" wrapText="1"/>
    </xf>
    <xf numFmtId="0" fontId="20" fillId="6" borderId="1" xfId="0" applyFont="1" applyFill="1" applyBorder="1" applyAlignment="1" applyProtection="1">
      <alignment vertical="center" wrapText="1"/>
      <protection locked="0"/>
    </xf>
    <xf numFmtId="0" fontId="28" fillId="0" borderId="11" xfId="0" applyFont="1" applyFill="1" applyBorder="1" applyAlignment="1">
      <alignment horizontal="left" vertical="top" wrapText="1"/>
    </xf>
    <xf numFmtId="0" fontId="3" fillId="0" borderId="11" xfId="0" applyFont="1" applyFill="1" applyBorder="1" applyAlignment="1">
      <alignment horizontal="left" vertical="center" wrapText="1"/>
    </xf>
    <xf numFmtId="0" fontId="21" fillId="0" borderId="17" xfId="0" applyFont="1" applyFill="1" applyBorder="1" applyAlignment="1">
      <alignment horizontal="center" vertical="center"/>
    </xf>
    <xf numFmtId="0" fontId="20" fillId="0" borderId="31" xfId="0" applyFont="1" applyFill="1" applyBorder="1" applyAlignment="1">
      <alignment horizontal="center" vertical="center" wrapText="1"/>
    </xf>
    <xf numFmtId="0" fontId="20" fillId="0" borderId="117" xfId="0" applyFont="1" applyFill="1" applyBorder="1" applyAlignment="1">
      <alignment horizontal="center" vertical="center"/>
    </xf>
    <xf numFmtId="0" fontId="20" fillId="0" borderId="11" xfId="0" applyFont="1" applyFill="1" applyBorder="1" applyAlignment="1">
      <alignment horizontal="left" vertical="top" wrapText="1"/>
    </xf>
    <xf numFmtId="0" fontId="20" fillId="0" borderId="113" xfId="0" applyFont="1" applyFill="1" applyBorder="1" applyAlignment="1">
      <alignment horizontal="center" vertical="center" wrapText="1"/>
    </xf>
    <xf numFmtId="0" fontId="20" fillId="0" borderId="17" xfId="0" applyFont="1" applyFill="1" applyBorder="1" applyAlignment="1">
      <alignment horizontal="center" vertical="center" wrapText="1"/>
    </xf>
    <xf numFmtId="0" fontId="7" fillId="0" borderId="11" xfId="6" applyFont="1" applyFill="1" applyBorder="1" applyAlignment="1">
      <alignment horizontal="left" vertical="center" wrapText="1"/>
    </xf>
    <xf numFmtId="0" fontId="21" fillId="0" borderId="17" xfId="0" applyFont="1" applyFill="1" applyBorder="1" applyAlignment="1">
      <alignment horizontal="center" vertical="center"/>
    </xf>
    <xf numFmtId="0" fontId="20" fillId="0" borderId="31" xfId="0" applyFont="1" applyFill="1" applyBorder="1" applyAlignment="1">
      <alignment horizontal="center" vertical="center" wrapText="1"/>
    </xf>
    <xf numFmtId="0" fontId="20" fillId="0" borderId="11" xfId="0" applyFont="1" applyFill="1" applyBorder="1" applyAlignment="1">
      <alignment horizontal="left" vertical="center" wrapText="1"/>
    </xf>
    <xf numFmtId="0" fontId="20" fillId="0" borderId="11" xfId="0" applyFont="1" applyFill="1" applyBorder="1" applyAlignment="1">
      <alignment horizontal="left" vertical="top" wrapText="1"/>
    </xf>
    <xf numFmtId="0" fontId="20" fillId="0" borderId="118" xfId="0" applyFont="1" applyFill="1" applyBorder="1" applyAlignment="1">
      <alignment horizontal="center" vertical="center"/>
    </xf>
    <xf numFmtId="0" fontId="21" fillId="0" borderId="17" xfId="0" applyFont="1" applyFill="1" applyBorder="1" applyAlignment="1">
      <alignment horizontal="center" vertical="center"/>
    </xf>
    <xf numFmtId="0" fontId="20" fillId="0" borderId="31" xfId="0" applyFont="1" applyFill="1" applyBorder="1" applyAlignment="1">
      <alignment horizontal="center" vertical="center" wrapText="1"/>
    </xf>
    <xf numFmtId="0" fontId="20" fillId="0" borderId="118" xfId="0" applyFont="1" applyFill="1" applyBorder="1" applyAlignment="1">
      <alignment horizontal="center" vertical="center"/>
    </xf>
    <xf numFmtId="0" fontId="20" fillId="0" borderId="11" xfId="0" applyFont="1" applyFill="1" applyBorder="1" applyAlignment="1">
      <alignment horizontal="justify" vertical="top" wrapText="1"/>
    </xf>
    <xf numFmtId="0" fontId="21" fillId="0" borderId="17" xfId="0" applyFont="1" applyFill="1" applyBorder="1" applyAlignment="1">
      <alignment horizontal="center" vertical="center"/>
    </xf>
    <xf numFmtId="0" fontId="20" fillId="0" borderId="31" xfId="0" applyFont="1" applyFill="1" applyBorder="1" applyAlignment="1">
      <alignment horizontal="center" vertical="center" wrapText="1"/>
    </xf>
    <xf numFmtId="0" fontId="20" fillId="0" borderId="11" xfId="0" applyFont="1" applyFill="1" applyBorder="1" applyAlignment="1">
      <alignment horizontal="left" vertical="center" wrapText="1"/>
    </xf>
    <xf numFmtId="0" fontId="20" fillId="0" borderId="119" xfId="0" applyFont="1" applyFill="1" applyBorder="1" applyAlignment="1">
      <alignment horizontal="center" vertical="center"/>
    </xf>
    <xf numFmtId="0" fontId="20" fillId="0" borderId="18" xfId="0" applyFont="1" applyFill="1" applyBorder="1" applyAlignment="1" applyProtection="1">
      <alignment horizontal="justify" vertical="top" wrapText="1"/>
      <protection hidden="1"/>
    </xf>
    <xf numFmtId="0" fontId="3" fillId="0" borderId="11" xfId="0" applyFont="1" applyFill="1" applyBorder="1" applyAlignment="1">
      <alignment horizontal="left" vertical="top" wrapText="1"/>
    </xf>
    <xf numFmtId="0" fontId="24" fillId="0" borderId="120" xfId="0" applyFont="1" applyFill="1" applyBorder="1" applyAlignment="1" applyProtection="1">
      <alignment horizontal="left" vertical="center" wrapText="1"/>
    </xf>
    <xf numFmtId="0" fontId="21" fillId="0" borderId="121" xfId="0" applyFont="1" applyFill="1" applyBorder="1" applyAlignment="1" applyProtection="1">
      <alignment horizontal="center" vertical="center"/>
      <protection hidden="1"/>
    </xf>
    <xf numFmtId="0" fontId="20" fillId="0" borderId="121" xfId="5" applyFont="1" applyFill="1" applyBorder="1" applyAlignment="1">
      <alignment horizontal="left" vertical="top" wrapText="1"/>
    </xf>
    <xf numFmtId="0" fontId="21" fillId="0" borderId="17" xfId="0" applyFont="1" applyFill="1" applyBorder="1" applyAlignment="1">
      <alignment horizontal="center" vertical="center"/>
    </xf>
    <xf numFmtId="0" fontId="20" fillId="0" borderId="119" xfId="0" applyFont="1" applyFill="1" applyBorder="1" applyAlignment="1">
      <alignment horizontal="center" vertical="center"/>
    </xf>
    <xf numFmtId="0" fontId="20" fillId="0" borderId="119" xfId="0" applyFont="1" applyFill="1" applyBorder="1" applyAlignment="1">
      <alignment horizontal="center" vertical="center" wrapText="1"/>
    </xf>
    <xf numFmtId="0" fontId="3" fillId="2" borderId="122" xfId="0" applyFont="1" applyFill="1" applyBorder="1" applyAlignment="1">
      <alignment horizontal="justify" vertical="top" wrapText="1"/>
    </xf>
    <xf numFmtId="0" fontId="21" fillId="0" borderId="17" xfId="0" applyFont="1" applyFill="1" applyBorder="1" applyAlignment="1">
      <alignment horizontal="center" vertical="center"/>
    </xf>
    <xf numFmtId="0" fontId="20" fillId="0" borderId="124" xfId="0" applyFont="1" applyFill="1" applyBorder="1" applyAlignment="1">
      <alignment horizontal="center" vertical="center"/>
    </xf>
    <xf numFmtId="0" fontId="20" fillId="0" borderId="11" xfId="0" applyFont="1" applyFill="1" applyBorder="1" applyAlignment="1">
      <alignment horizontal="justify" vertical="top" wrapText="1"/>
    </xf>
    <xf numFmtId="0" fontId="20" fillId="0" borderId="124" xfId="0" applyFont="1" applyFill="1" applyBorder="1" applyAlignment="1">
      <alignment horizontal="center" vertical="center" wrapText="1"/>
    </xf>
    <xf numFmtId="0" fontId="21" fillId="0" borderId="17" xfId="0" applyFont="1" applyFill="1" applyBorder="1" applyAlignment="1">
      <alignment horizontal="center" vertical="center"/>
    </xf>
    <xf numFmtId="0" fontId="20" fillId="0" borderId="11" xfId="0" applyFont="1" applyFill="1" applyBorder="1" applyAlignment="1">
      <alignment horizontal="left" vertical="top" wrapText="1"/>
    </xf>
    <xf numFmtId="0" fontId="20" fillId="0" borderId="119" xfId="0" applyFont="1" applyFill="1" applyBorder="1" applyAlignment="1">
      <alignment horizontal="center" vertical="center"/>
    </xf>
    <xf numFmtId="0" fontId="20" fillId="0" borderId="119" xfId="0" applyFont="1" applyFill="1" applyBorder="1" applyAlignment="1">
      <alignment horizontal="center" vertical="center" wrapText="1"/>
    </xf>
    <xf numFmtId="0" fontId="21" fillId="0" borderId="17" xfId="0" applyFont="1" applyFill="1" applyBorder="1" applyAlignment="1">
      <alignment horizontal="center" vertical="center"/>
    </xf>
    <xf numFmtId="0" fontId="20" fillId="2" borderId="123" xfId="0" applyFont="1" applyFill="1" applyBorder="1" applyAlignment="1">
      <alignment horizontal="justify" vertical="top" wrapText="1"/>
    </xf>
    <xf numFmtId="0" fontId="20" fillId="0" borderId="124" xfId="0" applyFont="1" applyFill="1" applyBorder="1" applyAlignment="1">
      <alignment horizontal="center" vertical="center" wrapText="1"/>
    </xf>
    <xf numFmtId="9" fontId="20" fillId="0" borderId="124" xfId="0" applyNumberFormat="1" applyFont="1" applyFill="1" applyBorder="1" applyAlignment="1">
      <alignment horizontal="center" vertical="center"/>
    </xf>
    <xf numFmtId="0" fontId="20" fillId="0" borderId="119" xfId="0" applyFont="1" applyFill="1" applyBorder="1" applyAlignment="1">
      <alignment horizontal="center" vertical="center"/>
    </xf>
    <xf numFmtId="0" fontId="3" fillId="0" borderId="11" xfId="0" applyFont="1" applyFill="1" applyBorder="1" applyAlignment="1">
      <alignment horizontal="justify" vertical="top" wrapText="1"/>
    </xf>
    <xf numFmtId="0" fontId="20" fillId="0" borderId="11" xfId="0" applyFont="1" applyFill="1" applyBorder="1" applyAlignment="1">
      <alignment horizontal="justify" vertical="center" wrapText="1"/>
    </xf>
    <xf numFmtId="0" fontId="21" fillId="0" borderId="119" xfId="0" applyFont="1" applyFill="1" applyBorder="1" applyAlignment="1">
      <alignment horizontal="center" vertical="center"/>
    </xf>
    <xf numFmtId="0" fontId="20" fillId="0" borderId="119" xfId="0" applyFont="1" applyFill="1" applyBorder="1" applyAlignment="1">
      <alignment horizontal="center" vertical="center" wrapText="1"/>
    </xf>
    <xf numFmtId="0" fontId="21" fillId="0" borderId="17" xfId="0" applyFont="1" applyFill="1" applyBorder="1" applyAlignment="1">
      <alignment horizontal="center" vertical="center"/>
    </xf>
    <xf numFmtId="0" fontId="20" fillId="0" borderId="124" xfId="0" applyFont="1" applyFill="1" applyBorder="1" applyAlignment="1">
      <alignment horizontal="center" vertical="center"/>
    </xf>
    <xf numFmtId="0" fontId="20" fillId="0" borderId="11" xfId="0" applyFont="1" applyFill="1" applyBorder="1" applyAlignment="1">
      <alignment horizontal="justify" vertical="top" wrapText="1"/>
    </xf>
    <xf numFmtId="0" fontId="21" fillId="0" borderId="124" xfId="0" applyFont="1" applyFill="1" applyBorder="1" applyAlignment="1">
      <alignment horizontal="center" vertical="center"/>
    </xf>
    <xf numFmtId="0" fontId="20" fillId="0" borderId="124" xfId="0" applyFont="1" applyFill="1" applyBorder="1" applyAlignment="1">
      <alignment horizontal="center" vertical="center" wrapText="1"/>
    </xf>
    <xf numFmtId="9" fontId="20" fillId="0" borderId="124" xfId="0" applyNumberFormat="1" applyFont="1" applyFill="1" applyBorder="1" applyAlignment="1">
      <alignment horizontal="center" vertical="center"/>
    </xf>
    <xf numFmtId="0" fontId="21" fillId="0" borderId="13" xfId="0" applyFont="1" applyFill="1" applyBorder="1" applyAlignment="1">
      <alignment horizontal="center" vertical="center"/>
    </xf>
    <xf numFmtId="0" fontId="20" fillId="0" borderId="13" xfId="0" applyFont="1" applyFill="1" applyBorder="1" applyAlignment="1">
      <alignment horizontal="center" vertical="center"/>
    </xf>
    <xf numFmtId="0" fontId="20" fillId="0" borderId="14" xfId="0" applyFont="1" applyFill="1" applyBorder="1" applyAlignment="1">
      <alignment horizontal="justify" vertical="top" wrapText="1"/>
    </xf>
    <xf numFmtId="0" fontId="20" fillId="0" borderId="126" xfId="0" applyFont="1" applyFill="1" applyBorder="1" applyAlignment="1">
      <alignment horizontal="center" vertical="center" wrapText="1"/>
    </xf>
    <xf numFmtId="0" fontId="20" fillId="0" borderId="125" xfId="0" applyFont="1" applyBorder="1" applyAlignment="1" applyProtection="1">
      <alignment vertical="top" wrapText="1"/>
      <protection locked="0"/>
    </xf>
    <xf numFmtId="0" fontId="21" fillId="0" borderId="125" xfId="0" applyFont="1" applyBorder="1" applyAlignment="1" applyProtection="1">
      <alignment vertical="top" wrapText="1"/>
      <protection locked="0"/>
    </xf>
    <xf numFmtId="0" fontId="36" fillId="0" borderId="115" xfId="0" applyFont="1" applyBorder="1" applyAlignment="1">
      <alignment horizontal="left" vertical="top" wrapText="1"/>
    </xf>
    <xf numFmtId="0" fontId="20" fillId="0" borderId="125" xfId="0" applyFont="1" applyFill="1" applyBorder="1" applyAlignment="1">
      <alignment horizontal="center" vertical="center"/>
    </xf>
    <xf numFmtId="0" fontId="3" fillId="0" borderId="11" xfId="0" applyFont="1" applyFill="1" applyBorder="1" applyAlignment="1">
      <alignment horizontal="justify" vertical="top" wrapText="1"/>
    </xf>
    <xf numFmtId="0" fontId="21" fillId="0" borderId="125" xfId="0" applyFont="1" applyFill="1" applyBorder="1" applyAlignment="1">
      <alignment horizontal="center" vertical="center"/>
    </xf>
    <xf numFmtId="0" fontId="21" fillId="0" borderId="125" xfId="0" applyFont="1" applyFill="1" applyBorder="1" applyAlignment="1" applyProtection="1">
      <alignment horizontal="center" vertical="center"/>
      <protection hidden="1"/>
    </xf>
    <xf numFmtId="0" fontId="20" fillId="0" borderId="127" xfId="0" applyFont="1" applyFill="1" applyBorder="1" applyAlignment="1" applyProtection="1">
      <alignment horizontal="center" vertical="center" wrapText="1"/>
      <protection hidden="1"/>
    </xf>
    <xf numFmtId="0" fontId="21" fillId="0" borderId="125" xfId="0" applyFont="1" applyFill="1" applyBorder="1" applyAlignment="1" applyProtection="1">
      <alignment horizontal="center" vertical="center" wrapText="1"/>
      <protection hidden="1"/>
    </xf>
    <xf numFmtId="0" fontId="20" fillId="0" borderId="125" xfId="0" applyFont="1" applyFill="1" applyBorder="1" applyAlignment="1" applyProtection="1">
      <alignment horizontal="center" vertical="center"/>
      <protection hidden="1"/>
    </xf>
    <xf numFmtId="0" fontId="20" fillId="0" borderId="11" xfId="0" applyFont="1" applyFill="1" applyBorder="1" applyAlignment="1" applyProtection="1">
      <alignment horizontal="justify" vertical="top" wrapText="1"/>
      <protection hidden="1"/>
    </xf>
    <xf numFmtId="0" fontId="20" fillId="0" borderId="11" xfId="0" applyFont="1" applyFill="1" applyBorder="1" applyAlignment="1" applyProtection="1">
      <alignment horizontal="left" vertical="top" wrapText="1"/>
      <protection hidden="1"/>
    </xf>
    <xf numFmtId="0" fontId="3" fillId="2" borderId="11" xfId="0" applyFont="1" applyFill="1" applyBorder="1" applyAlignment="1">
      <alignment horizontal="left" vertical="top" wrapText="1"/>
    </xf>
    <xf numFmtId="0" fontId="30" fillId="0" borderId="11" xfId="0" applyFont="1" applyFill="1" applyBorder="1" applyAlignment="1" applyProtection="1">
      <alignment horizontal="justify" vertical="top" wrapText="1"/>
      <protection hidden="1"/>
    </xf>
    <xf numFmtId="0" fontId="21" fillId="0" borderId="128" xfId="0" applyFont="1" applyFill="1" applyBorder="1" applyAlignment="1" applyProtection="1">
      <alignment horizontal="center" vertical="center"/>
      <protection hidden="1"/>
    </xf>
    <xf numFmtId="0" fontId="20" fillId="0" borderId="129" xfId="0" applyFont="1" applyFill="1" applyBorder="1" applyAlignment="1" applyProtection="1">
      <alignment horizontal="center" vertical="center" wrapText="1"/>
      <protection hidden="1"/>
    </xf>
    <xf numFmtId="0" fontId="20" fillId="0" borderId="128" xfId="0" applyFont="1" applyFill="1" applyBorder="1" applyAlignment="1" applyProtection="1">
      <alignment horizontal="center" vertical="center"/>
      <protection hidden="1"/>
    </xf>
    <xf numFmtId="0" fontId="20" fillId="0" borderId="11" xfId="0" applyFont="1" applyFill="1" applyBorder="1" applyAlignment="1" applyProtection="1">
      <alignment horizontal="left" vertical="top" wrapText="1"/>
      <protection hidden="1"/>
    </xf>
    <xf numFmtId="0" fontId="20" fillId="0" borderId="11" xfId="0" applyFont="1" applyFill="1" applyBorder="1" applyAlignment="1">
      <alignment horizontal="left" vertical="top" wrapText="1"/>
    </xf>
    <xf numFmtId="0" fontId="21" fillId="0" borderId="130" xfId="0" applyFont="1" applyFill="1" applyBorder="1" applyAlignment="1" applyProtection="1">
      <alignment horizontal="center" vertical="center"/>
      <protection hidden="1"/>
    </xf>
    <xf numFmtId="0" fontId="20" fillId="0" borderId="131" xfId="0" applyFont="1" applyFill="1" applyBorder="1" applyAlignment="1" applyProtection="1">
      <alignment horizontal="center" vertical="center" wrapText="1"/>
      <protection hidden="1"/>
    </xf>
    <xf numFmtId="0" fontId="20" fillId="0" borderId="130" xfId="0" applyFont="1" applyFill="1" applyBorder="1" applyAlignment="1" applyProtection="1">
      <alignment horizontal="center" vertical="center"/>
      <protection hidden="1"/>
    </xf>
    <xf numFmtId="0" fontId="20" fillId="0" borderId="11" xfId="0" applyFont="1" applyFill="1" applyBorder="1" applyAlignment="1" applyProtection="1">
      <alignment horizontal="justify" vertical="top" wrapText="1"/>
      <protection hidden="1"/>
    </xf>
    <xf numFmtId="0" fontId="3" fillId="2" borderId="11" xfId="0" applyFont="1" applyFill="1" applyBorder="1" applyAlignment="1">
      <alignment horizontal="left" vertical="top" wrapText="1"/>
    </xf>
    <xf numFmtId="0" fontId="3" fillId="0" borderId="11" xfId="0" applyFont="1" applyFill="1" applyBorder="1" applyAlignment="1" applyProtection="1">
      <alignment horizontal="justify" vertical="top" wrapText="1"/>
      <protection hidden="1"/>
    </xf>
    <xf numFmtId="0" fontId="21" fillId="0" borderId="132" xfId="0" applyFont="1" applyFill="1" applyBorder="1" applyAlignment="1" applyProtection="1">
      <alignment horizontal="center" vertical="center"/>
      <protection hidden="1"/>
    </xf>
    <xf numFmtId="0" fontId="20" fillId="0" borderId="131" xfId="0" applyFont="1" applyFill="1" applyBorder="1" applyAlignment="1" applyProtection="1">
      <alignment horizontal="center" vertical="center" wrapText="1"/>
      <protection hidden="1"/>
    </xf>
    <xf numFmtId="0" fontId="20" fillId="0" borderId="132" xfId="0" applyFont="1" applyFill="1" applyBorder="1" applyAlignment="1" applyProtection="1">
      <alignment horizontal="center" vertical="center"/>
      <protection hidden="1"/>
    </xf>
    <xf numFmtId="0" fontId="20" fillId="0" borderId="11" xfId="0" applyFont="1" applyFill="1" applyBorder="1" applyAlignment="1" applyProtection="1">
      <alignment horizontal="justify" vertical="top" wrapText="1"/>
      <protection hidden="1"/>
    </xf>
    <xf numFmtId="0" fontId="20" fillId="0" borderId="132" xfId="0" applyFont="1" applyFill="1" applyBorder="1" applyAlignment="1">
      <alignment horizontal="center" vertical="center"/>
    </xf>
    <xf numFmtId="0" fontId="20" fillId="0" borderId="11" xfId="0" applyFont="1" applyFill="1" applyBorder="1" applyAlignment="1">
      <alignment horizontal="justify" vertical="top" wrapText="1"/>
    </xf>
    <xf numFmtId="0" fontId="21" fillId="0" borderId="132" xfId="0" applyFont="1" applyFill="1" applyBorder="1" applyAlignment="1">
      <alignment horizontal="center" vertical="center"/>
    </xf>
    <xf numFmtId="0" fontId="20" fillId="0" borderId="133" xfId="0" applyFont="1" applyFill="1" applyBorder="1" applyAlignment="1" applyProtection="1">
      <alignment horizontal="center" vertical="center" wrapText="1"/>
      <protection hidden="1"/>
    </xf>
    <xf numFmtId="0" fontId="20" fillId="0" borderId="132" xfId="0" applyFont="1" applyFill="1" applyBorder="1" applyAlignment="1">
      <alignment horizontal="center" vertical="center"/>
    </xf>
    <xf numFmtId="0" fontId="20" fillId="0" borderId="134" xfId="0" applyFont="1" applyFill="1" applyBorder="1" applyAlignment="1">
      <alignment horizontal="center" vertical="center"/>
    </xf>
    <xf numFmtId="0" fontId="21" fillId="0" borderId="13" xfId="0" applyFont="1" applyFill="1" applyBorder="1" applyAlignment="1">
      <alignment horizontal="center" vertical="center"/>
    </xf>
    <xf numFmtId="0" fontId="20" fillId="0" borderId="13" xfId="0" applyFont="1" applyFill="1" applyBorder="1" applyAlignment="1">
      <alignment horizontal="center" vertical="center"/>
    </xf>
    <xf numFmtId="0" fontId="21" fillId="0" borderId="132" xfId="0" applyFont="1" applyFill="1" applyBorder="1" applyAlignment="1">
      <alignment horizontal="center" vertical="center"/>
    </xf>
    <xf numFmtId="0" fontId="21" fillId="0" borderId="134" xfId="0" applyFont="1" applyFill="1" applyBorder="1" applyAlignment="1">
      <alignment horizontal="center" vertical="center"/>
    </xf>
    <xf numFmtId="0" fontId="20" fillId="0" borderId="134" xfId="0" applyFont="1" applyFill="1" applyBorder="1" applyAlignment="1" applyProtection="1">
      <alignment horizontal="center" vertical="center" wrapText="1"/>
      <protection hidden="1"/>
    </xf>
    <xf numFmtId="0" fontId="20" fillId="0" borderId="132" xfId="0" applyFont="1" applyFill="1" applyBorder="1" applyAlignment="1" applyProtection="1">
      <alignment horizontal="center" vertical="center" wrapText="1"/>
      <protection hidden="1"/>
    </xf>
    <xf numFmtId="0" fontId="3" fillId="2" borderId="11" xfId="0" applyFont="1" applyFill="1" applyBorder="1" applyAlignment="1" applyProtection="1">
      <alignment horizontal="left" vertical="top" wrapText="1"/>
      <protection hidden="1"/>
    </xf>
    <xf numFmtId="0" fontId="20" fillId="0" borderId="13" xfId="0" applyFont="1" applyFill="1" applyBorder="1" applyAlignment="1" applyProtection="1">
      <alignment horizontal="center" vertical="center" wrapText="1"/>
      <protection hidden="1"/>
    </xf>
    <xf numFmtId="0" fontId="3" fillId="2" borderId="14" xfId="0" applyFont="1" applyFill="1" applyBorder="1" applyAlignment="1" applyProtection="1">
      <alignment horizontal="left" vertical="top" wrapText="1"/>
      <protection hidden="1"/>
    </xf>
    <xf numFmtId="0" fontId="43" fillId="0" borderId="135" xfId="0" applyFont="1" applyBorder="1" applyAlignment="1">
      <alignment horizontal="justify" vertical="top" wrapText="1"/>
    </xf>
    <xf numFmtId="0" fontId="44" fillId="0" borderId="135" xfId="0" applyFont="1" applyBorder="1" applyAlignment="1" applyProtection="1">
      <alignment horizontal="justify" vertical="top" wrapText="1"/>
      <protection locked="0"/>
    </xf>
    <xf numFmtId="0" fontId="0" fillId="0" borderId="135" xfId="0" applyFont="1" applyFill="1" applyBorder="1" applyAlignment="1">
      <alignment horizontal="justify" vertical="top" wrapText="1"/>
    </xf>
    <xf numFmtId="0" fontId="42" fillId="0" borderId="114" xfId="0" applyFont="1" applyBorder="1" applyAlignment="1">
      <alignment horizontal="left" vertical="top" wrapText="1"/>
    </xf>
    <xf numFmtId="0" fontId="0" fillId="0" borderId="135" xfId="0" applyFont="1" applyFill="1" applyBorder="1" applyAlignment="1">
      <alignment horizontal="justify" vertical="top" wrapText="1"/>
    </xf>
    <xf numFmtId="0" fontId="20" fillId="0" borderId="136" xfId="0" applyFont="1" applyFill="1" applyBorder="1" applyAlignment="1">
      <alignment horizontal="center" vertical="center" wrapText="1"/>
    </xf>
    <xf numFmtId="0" fontId="21" fillId="0" borderId="135" xfId="0" applyFont="1" applyFill="1" applyBorder="1" applyAlignment="1" applyProtection="1">
      <alignment horizontal="center" vertical="center"/>
      <protection hidden="1"/>
    </xf>
    <xf numFmtId="9" fontId="20" fillId="0" borderId="135" xfId="0" applyNumberFormat="1" applyFont="1" applyFill="1" applyBorder="1" applyAlignment="1" applyProtection="1">
      <alignment horizontal="center" vertical="center"/>
      <protection hidden="1"/>
    </xf>
    <xf numFmtId="0" fontId="3" fillId="0" borderId="11" xfId="0" applyFont="1" applyFill="1" applyBorder="1" applyAlignment="1">
      <alignment horizontal="left" vertical="top" wrapText="1"/>
    </xf>
    <xf numFmtId="0" fontId="3" fillId="0" borderId="11" xfId="0" applyFont="1" applyFill="1" applyBorder="1" applyAlignment="1">
      <alignment horizontal="left" vertical="top" wrapText="1"/>
    </xf>
    <xf numFmtId="0" fontId="20" fillId="0" borderId="11" xfId="0" applyFont="1" applyFill="1" applyBorder="1" applyAlignment="1">
      <alignment horizontal="left" vertical="top" wrapText="1"/>
    </xf>
    <xf numFmtId="0" fontId="3" fillId="0" borderId="116" xfId="0" applyFont="1" applyFill="1" applyBorder="1" applyAlignment="1">
      <alignment horizontal="left" vertical="top" wrapText="1"/>
    </xf>
    <xf numFmtId="0" fontId="20" fillId="0" borderId="137" xfId="0" applyFont="1" applyFill="1" applyBorder="1" applyAlignment="1" applyProtection="1">
      <alignment horizontal="justify" vertical="top" wrapText="1"/>
      <protection hidden="1"/>
    </xf>
    <xf numFmtId="0" fontId="2" fillId="3" borderId="53" xfId="0" applyFont="1" applyFill="1" applyBorder="1" applyAlignment="1" applyProtection="1">
      <alignment horizontal="center" vertical="center" wrapText="1"/>
      <protection hidden="1"/>
    </xf>
    <xf numFmtId="0" fontId="2" fillId="3" borderId="2" xfId="0" applyFont="1" applyFill="1" applyBorder="1" applyAlignment="1" applyProtection="1">
      <alignment horizontal="center" vertical="center" wrapText="1"/>
      <protection hidden="1"/>
    </xf>
    <xf numFmtId="0" fontId="13" fillId="0" borderId="0" xfId="0" applyFont="1" applyAlignment="1">
      <alignment horizontal="left"/>
    </xf>
    <xf numFmtId="0" fontId="9" fillId="0" borderId="0" xfId="0" applyFont="1" applyAlignment="1">
      <alignment horizontal="center" vertical="center" wrapText="1"/>
    </xf>
    <xf numFmtId="0" fontId="12" fillId="2" borderId="1" xfId="0" applyFont="1" applyFill="1" applyBorder="1" applyAlignment="1" applyProtection="1">
      <alignment horizontal="center" vertical="center" wrapText="1"/>
      <protection locked="0"/>
    </xf>
    <xf numFmtId="0" fontId="21" fillId="3" borderId="88" xfId="0" applyFont="1" applyFill="1" applyBorder="1" applyAlignment="1">
      <alignment horizontal="center" vertical="center"/>
    </xf>
    <xf numFmtId="0" fontId="21" fillId="3" borderId="94" xfId="0" applyFont="1" applyFill="1" applyBorder="1" applyAlignment="1">
      <alignment horizontal="center" vertical="center"/>
    </xf>
    <xf numFmtId="0" fontId="21" fillId="3" borderId="89" xfId="0" applyFont="1" applyFill="1" applyBorder="1" applyAlignment="1">
      <alignment horizontal="center" vertical="center"/>
    </xf>
    <xf numFmtId="0" fontId="21" fillId="3" borderId="87" xfId="0" applyFont="1" applyFill="1" applyBorder="1" applyAlignment="1">
      <alignment horizontal="center" vertical="center"/>
    </xf>
    <xf numFmtId="0" fontId="21" fillId="3" borderId="22" xfId="0" applyFont="1" applyFill="1" applyBorder="1" applyAlignment="1">
      <alignment horizontal="center" vertical="center"/>
    </xf>
    <xf numFmtId="0" fontId="21" fillId="3" borderId="23" xfId="0" applyFont="1" applyFill="1" applyBorder="1" applyAlignment="1">
      <alignment horizontal="center" vertical="center"/>
    </xf>
    <xf numFmtId="0" fontId="21" fillId="3" borderId="21" xfId="0" applyFont="1" applyFill="1" applyBorder="1" applyAlignment="1">
      <alignment horizontal="center" vertical="center"/>
    </xf>
    <xf numFmtId="0" fontId="21" fillId="5" borderId="94" xfId="0" applyFont="1" applyFill="1" applyBorder="1" applyAlignment="1">
      <alignment horizontal="left" vertical="center" wrapText="1"/>
    </xf>
    <xf numFmtId="0" fontId="21" fillId="5" borderId="89" xfId="0" applyFont="1" applyFill="1" applyBorder="1" applyAlignment="1">
      <alignment horizontal="left" vertical="center" wrapText="1"/>
    </xf>
    <xf numFmtId="0" fontId="21" fillId="3" borderId="34" xfId="0" applyFont="1" applyFill="1" applyBorder="1" applyAlignment="1">
      <alignment horizontal="center" vertical="center" wrapText="1"/>
    </xf>
    <xf numFmtId="0" fontId="21" fillId="3" borderId="53" xfId="0" applyFont="1" applyFill="1" applyBorder="1" applyAlignment="1">
      <alignment horizontal="center" vertical="center" wrapText="1"/>
    </xf>
    <xf numFmtId="0" fontId="21" fillId="3" borderId="2" xfId="0" applyFont="1" applyFill="1" applyBorder="1" applyAlignment="1">
      <alignment horizontal="center" vertical="center" wrapText="1"/>
    </xf>
    <xf numFmtId="0" fontId="21" fillId="4" borderId="34" xfId="0" applyFont="1" applyFill="1" applyBorder="1" applyAlignment="1">
      <alignment horizontal="center" vertical="center" wrapText="1"/>
    </xf>
    <xf numFmtId="0" fontId="21" fillId="4" borderId="58" xfId="0" applyFont="1" applyFill="1" applyBorder="1" applyAlignment="1">
      <alignment horizontal="center" vertical="center" wrapText="1"/>
    </xf>
    <xf numFmtId="0" fontId="21" fillId="4" borderId="53" xfId="0" applyFont="1" applyFill="1" applyBorder="1" applyAlignment="1">
      <alignment horizontal="center" vertical="center" wrapText="1"/>
    </xf>
    <xf numFmtId="0" fontId="3" fillId="0" borderId="60" xfId="0" applyFont="1" applyFill="1" applyBorder="1" applyAlignment="1" applyProtection="1">
      <alignment horizontal="center" vertical="center" wrapText="1"/>
    </xf>
    <xf numFmtId="0" fontId="3" fillId="0" borderId="39" xfId="0" applyFont="1" applyFill="1" applyBorder="1" applyAlignment="1" applyProtection="1">
      <alignment horizontal="center" vertical="center" wrapText="1"/>
    </xf>
    <xf numFmtId="0" fontId="29" fillId="0" borderId="106" xfId="0" applyFont="1" applyFill="1" applyBorder="1" applyAlignment="1" applyProtection="1">
      <alignment horizontal="center" vertical="center" wrapText="1"/>
    </xf>
    <xf numFmtId="14" fontId="29" fillId="0" borderId="106" xfId="0" applyNumberFormat="1" applyFont="1" applyFill="1" applyBorder="1" applyAlignment="1" applyProtection="1">
      <alignment horizontal="center" vertical="center" wrapText="1"/>
    </xf>
    <xf numFmtId="0" fontId="29" fillId="0" borderId="109" xfId="0" applyFont="1" applyFill="1" applyBorder="1" applyAlignment="1" applyProtection="1">
      <alignment horizontal="center" vertical="center" wrapText="1"/>
    </xf>
    <xf numFmtId="14" fontId="29" fillId="0" borderId="109" xfId="0" applyNumberFormat="1" applyFont="1" applyFill="1" applyBorder="1" applyAlignment="1" applyProtection="1">
      <alignment horizontal="center" vertical="center" wrapText="1"/>
    </xf>
    <xf numFmtId="0" fontId="29" fillId="0" borderId="103" xfId="0" applyFont="1" applyFill="1" applyBorder="1" applyAlignment="1" applyProtection="1">
      <alignment horizontal="center" vertical="center" wrapText="1"/>
    </xf>
    <xf numFmtId="14" fontId="29" fillId="0" borderId="103" xfId="0" applyNumberFormat="1" applyFont="1" applyFill="1" applyBorder="1" applyAlignment="1" applyProtection="1">
      <alignment horizontal="center" vertical="center" wrapText="1"/>
    </xf>
    <xf numFmtId="0" fontId="26" fillId="0" borderId="0" xfId="3" applyFont="1" applyFill="1" applyBorder="1" applyAlignment="1" applyProtection="1">
      <alignment horizontal="center" vertical="center" wrapText="1"/>
    </xf>
    <xf numFmtId="0" fontId="27" fillId="4" borderId="100" xfId="3" applyFont="1" applyFill="1" applyBorder="1" applyAlignment="1" applyProtection="1">
      <alignment horizontal="center" vertical="center" wrapText="1"/>
    </xf>
    <xf numFmtId="0" fontId="27" fillId="0" borderId="100" xfId="3" applyFont="1" applyFill="1" applyBorder="1" applyAlignment="1" applyProtection="1">
      <alignment horizontal="center" vertical="center" wrapText="1"/>
    </xf>
    <xf numFmtId="0" fontId="28" fillId="0" borderId="7" xfId="3" applyFont="1" applyFill="1" applyBorder="1" applyAlignment="1">
      <alignment horizontal="center" vertical="center" wrapText="1"/>
    </xf>
    <xf numFmtId="0" fontId="28" fillId="0" borderId="4" xfId="3" applyFont="1" applyFill="1" applyBorder="1" applyAlignment="1">
      <alignment horizontal="center" vertical="center"/>
    </xf>
    <xf numFmtId="0" fontId="27" fillId="0" borderId="35" xfId="3" applyFont="1" applyFill="1" applyBorder="1" applyAlignment="1" applyProtection="1">
      <alignment horizontal="center" vertical="center" wrapText="1"/>
    </xf>
    <xf numFmtId="0" fontId="27" fillId="0" borderId="37" xfId="3" applyFont="1" applyFill="1" applyBorder="1" applyAlignment="1" applyProtection="1">
      <alignment horizontal="center" vertical="center" wrapText="1"/>
    </xf>
    <xf numFmtId="0" fontId="27" fillId="0" borderId="54" xfId="3" applyFont="1" applyFill="1" applyBorder="1" applyAlignment="1" applyProtection="1">
      <alignment horizontal="center" vertical="center" wrapText="1"/>
    </xf>
    <xf numFmtId="0" fontId="27" fillId="0" borderId="56" xfId="3" applyFont="1" applyFill="1" applyBorder="1" applyAlignment="1" applyProtection="1">
      <alignment horizontal="center" vertical="center" wrapText="1"/>
    </xf>
    <xf numFmtId="0" fontId="27" fillId="0" borderId="94" xfId="3" applyFont="1" applyFill="1" applyBorder="1" applyAlignment="1" applyProtection="1">
      <alignment horizontal="center" vertical="center" wrapText="1"/>
    </xf>
    <xf numFmtId="0" fontId="27" fillId="0" borderId="0" xfId="3" applyFont="1" applyFill="1" applyBorder="1" applyAlignment="1" applyProtection="1">
      <alignment horizontal="left" vertical="center" wrapText="1"/>
    </xf>
    <xf numFmtId="0" fontId="27" fillId="0" borderId="29" xfId="3" applyFont="1" applyFill="1" applyBorder="1" applyAlignment="1" applyProtection="1">
      <alignment horizontal="left" vertical="center" wrapText="1"/>
    </xf>
    <xf numFmtId="0" fontId="21" fillId="3" borderId="35" xfId="0" applyFont="1" applyFill="1" applyBorder="1" applyAlignment="1">
      <alignment horizontal="center" vertical="center"/>
    </xf>
    <xf numFmtId="0" fontId="21" fillId="3" borderId="36" xfId="0" applyFont="1" applyFill="1" applyBorder="1" applyAlignment="1">
      <alignment horizontal="center" vertical="center"/>
    </xf>
    <xf numFmtId="0" fontId="21" fillId="3" borderId="37" xfId="0" applyFont="1" applyFill="1" applyBorder="1" applyAlignment="1">
      <alignment horizontal="center" vertical="center"/>
    </xf>
    <xf numFmtId="0" fontId="21" fillId="5" borderId="36" xfId="0" applyFont="1" applyFill="1" applyBorder="1" applyAlignment="1">
      <alignment horizontal="left" vertical="center" wrapText="1"/>
    </xf>
    <xf numFmtId="0" fontId="21" fillId="5" borderId="36" xfId="0" applyFont="1" applyFill="1" applyBorder="1" applyAlignment="1">
      <alignment horizontal="left" vertical="center"/>
    </xf>
    <xf numFmtId="0" fontId="21" fillId="5" borderId="37" xfId="0" applyFont="1" applyFill="1" applyBorder="1" applyAlignment="1">
      <alignment horizontal="left" vertical="center"/>
    </xf>
    <xf numFmtId="0" fontId="21" fillId="3" borderId="8" xfId="0" applyFont="1" applyFill="1" applyBorder="1" applyAlignment="1">
      <alignment horizontal="center" vertical="center"/>
    </xf>
    <xf numFmtId="0" fontId="21" fillId="4" borderId="4" xfId="0" applyFont="1" applyFill="1" applyBorder="1" applyAlignment="1">
      <alignment horizontal="center" vertical="center" wrapText="1"/>
    </xf>
    <xf numFmtId="0" fontId="21" fillId="4" borderId="2" xfId="0" applyFont="1" applyFill="1" applyBorder="1" applyAlignment="1">
      <alignment horizontal="center" vertical="center" wrapText="1"/>
    </xf>
    <xf numFmtId="0" fontId="21" fillId="4" borderId="42" xfId="0" applyFont="1" applyFill="1" applyBorder="1" applyAlignment="1">
      <alignment horizontal="center" vertical="center" wrapText="1"/>
    </xf>
    <xf numFmtId="0" fontId="21" fillId="4" borderId="43" xfId="0" applyFont="1" applyFill="1" applyBorder="1" applyAlignment="1">
      <alignment horizontal="center" vertical="center" wrapText="1"/>
    </xf>
    <xf numFmtId="0" fontId="21" fillId="4" borderId="44" xfId="0" applyFont="1" applyFill="1" applyBorder="1" applyAlignment="1">
      <alignment horizontal="center" vertical="center" wrapText="1"/>
    </xf>
    <xf numFmtId="0" fontId="21" fillId="4" borderId="54" xfId="0" applyFont="1" applyFill="1" applyBorder="1" applyAlignment="1">
      <alignment horizontal="center" vertical="center" wrapText="1"/>
    </xf>
    <xf numFmtId="0" fontId="21" fillId="3" borderId="3" xfId="0" applyFont="1" applyFill="1" applyBorder="1" applyAlignment="1">
      <alignment horizontal="center" vertical="center" wrapText="1"/>
    </xf>
    <xf numFmtId="0" fontId="21" fillId="4" borderId="34" xfId="0" applyFont="1" applyFill="1" applyBorder="1" applyAlignment="1" applyProtection="1">
      <alignment horizontal="center" vertical="center" wrapText="1"/>
      <protection hidden="1"/>
    </xf>
    <xf numFmtId="0" fontId="21" fillId="4" borderId="4" xfId="0" applyFont="1" applyFill="1" applyBorder="1" applyAlignment="1" applyProtection="1">
      <alignment horizontal="center" vertical="center" wrapText="1"/>
      <protection hidden="1"/>
    </xf>
    <xf numFmtId="0" fontId="21" fillId="4" borderId="54" xfId="0" applyFont="1" applyFill="1" applyBorder="1" applyAlignment="1" applyProtection="1">
      <alignment horizontal="center" vertical="center" wrapText="1"/>
      <protection hidden="1"/>
    </xf>
    <xf numFmtId="0" fontId="21" fillId="4" borderId="53" xfId="0" applyFont="1" applyFill="1" applyBorder="1" applyAlignment="1" applyProtection="1">
      <alignment horizontal="center" vertical="center" wrapText="1"/>
      <protection hidden="1"/>
    </xf>
    <xf numFmtId="0" fontId="2" fillId="4" borderId="42" xfId="0" applyFont="1" applyFill="1" applyBorder="1" applyAlignment="1" applyProtection="1">
      <alignment horizontal="center" vertical="center" wrapText="1"/>
      <protection hidden="1"/>
    </xf>
    <xf numFmtId="0" fontId="2" fillId="4" borderId="43" xfId="0" applyFont="1" applyFill="1" applyBorder="1" applyAlignment="1" applyProtection="1">
      <alignment horizontal="center" vertical="center" wrapText="1"/>
      <protection hidden="1"/>
    </xf>
    <xf numFmtId="0" fontId="2" fillId="4" borderId="44" xfId="0" applyFont="1" applyFill="1" applyBorder="1" applyAlignment="1" applyProtection="1">
      <alignment horizontal="center" vertical="center" wrapText="1"/>
      <protection hidden="1"/>
    </xf>
    <xf numFmtId="0" fontId="2" fillId="4" borderId="34" xfId="0" applyFont="1" applyFill="1" applyBorder="1" applyAlignment="1" applyProtection="1">
      <alignment horizontal="center" vertical="center" wrapText="1"/>
      <protection hidden="1"/>
    </xf>
    <xf numFmtId="0" fontId="2" fillId="4" borderId="4" xfId="0" applyFont="1" applyFill="1" applyBorder="1" applyAlignment="1" applyProtection="1">
      <alignment horizontal="center" vertical="center" wrapText="1"/>
      <protection hidden="1"/>
    </xf>
    <xf numFmtId="0" fontId="2" fillId="4" borderId="2" xfId="0" applyFont="1" applyFill="1" applyBorder="1" applyAlignment="1" applyProtection="1">
      <alignment horizontal="center" vertical="center" wrapText="1"/>
      <protection hidden="1"/>
    </xf>
    <xf numFmtId="0" fontId="2" fillId="4" borderId="58" xfId="0" applyFont="1" applyFill="1" applyBorder="1" applyAlignment="1" applyProtection="1">
      <alignment horizontal="center" vertical="center" wrapText="1"/>
      <protection hidden="1"/>
    </xf>
    <xf numFmtId="0" fontId="2" fillId="4" borderId="54" xfId="0" applyFont="1" applyFill="1" applyBorder="1" applyAlignment="1" applyProtection="1">
      <alignment horizontal="center" vertical="center" wrapText="1"/>
      <protection hidden="1"/>
    </xf>
    <xf numFmtId="0" fontId="2" fillId="4" borderId="53" xfId="0" applyFont="1" applyFill="1" applyBorder="1" applyAlignment="1" applyProtection="1">
      <alignment horizontal="center" vertical="center" wrapText="1"/>
      <protection hidden="1"/>
    </xf>
    <xf numFmtId="0" fontId="2" fillId="3" borderId="21" xfId="0" applyFont="1" applyFill="1" applyBorder="1" applyAlignment="1" applyProtection="1">
      <alignment horizontal="center" vertical="center"/>
      <protection hidden="1"/>
    </xf>
    <xf numFmtId="0" fontId="2" fillId="3" borderId="22" xfId="0" applyFont="1" applyFill="1" applyBorder="1" applyAlignment="1" applyProtection="1">
      <alignment horizontal="center" vertical="center"/>
      <protection hidden="1"/>
    </xf>
    <xf numFmtId="0" fontId="2" fillId="3" borderId="23" xfId="0" applyFont="1" applyFill="1" applyBorder="1" applyAlignment="1" applyProtection="1">
      <alignment horizontal="center" vertical="center"/>
      <protection hidden="1"/>
    </xf>
    <xf numFmtId="0" fontId="2" fillId="5" borderId="36" xfId="0" applyFont="1" applyFill="1" applyBorder="1" applyAlignment="1" applyProtection="1">
      <alignment horizontal="left" vertical="center" wrapText="1"/>
      <protection hidden="1"/>
    </xf>
    <xf numFmtId="0" fontId="2" fillId="5" borderId="37" xfId="0" applyFont="1" applyFill="1" applyBorder="1" applyAlignment="1" applyProtection="1">
      <alignment horizontal="left" vertical="center" wrapText="1"/>
      <protection hidden="1"/>
    </xf>
    <xf numFmtId="0" fontId="2" fillId="3" borderId="34" xfId="0" applyFont="1" applyFill="1" applyBorder="1" applyAlignment="1" applyProtection="1">
      <alignment horizontal="center" vertical="center" wrapText="1"/>
      <protection hidden="1"/>
    </xf>
    <xf numFmtId="0" fontId="2" fillId="3" borderId="2" xfId="0" applyFont="1" applyFill="1" applyBorder="1" applyAlignment="1" applyProtection="1">
      <alignment horizontal="center" vertical="center" wrapText="1"/>
      <protection hidden="1"/>
    </xf>
    <xf numFmtId="0" fontId="2" fillId="3" borderId="35" xfId="0" applyFont="1" applyFill="1" applyBorder="1" applyAlignment="1" applyProtection="1">
      <alignment horizontal="center" vertical="center"/>
      <protection hidden="1"/>
    </xf>
    <xf numFmtId="0" fontId="2" fillId="3" borderId="37" xfId="0" applyFont="1" applyFill="1" applyBorder="1" applyAlignment="1" applyProtection="1">
      <alignment horizontal="center" vertical="center"/>
      <protection hidden="1"/>
    </xf>
    <xf numFmtId="0" fontId="2" fillId="3" borderId="36" xfId="0" applyFont="1" applyFill="1" applyBorder="1" applyAlignment="1" applyProtection="1">
      <alignment horizontal="center" vertical="center"/>
      <protection hidden="1"/>
    </xf>
    <xf numFmtId="0" fontId="2" fillId="3" borderId="3" xfId="0" applyFont="1" applyFill="1" applyBorder="1" applyAlignment="1" applyProtection="1">
      <alignment horizontal="center" vertical="center" wrapText="1"/>
      <protection hidden="1"/>
    </xf>
    <xf numFmtId="0" fontId="2" fillId="3" borderId="8" xfId="0" applyFont="1" applyFill="1" applyBorder="1" applyAlignment="1" applyProtection="1">
      <alignment horizontal="center" vertical="center"/>
      <protection hidden="1"/>
    </xf>
    <xf numFmtId="0" fontId="2" fillId="5" borderId="36" xfId="0" applyFont="1" applyFill="1" applyBorder="1" applyAlignment="1" applyProtection="1">
      <alignment horizontal="left" vertical="center"/>
      <protection hidden="1"/>
    </xf>
    <xf numFmtId="0" fontId="2" fillId="5" borderId="37" xfId="0" applyFont="1" applyFill="1" applyBorder="1" applyAlignment="1" applyProtection="1">
      <alignment horizontal="left" vertical="center"/>
      <protection hidden="1"/>
    </xf>
    <xf numFmtId="0" fontId="0" fillId="0" borderId="75" xfId="0" applyFont="1" applyFill="1" applyBorder="1" applyAlignment="1" applyProtection="1">
      <alignment horizontal="center" vertical="center" wrapText="1"/>
      <protection hidden="1"/>
    </xf>
    <xf numFmtId="0" fontId="0" fillId="0" borderId="65" xfId="0" applyFont="1" applyFill="1" applyBorder="1" applyAlignment="1" applyProtection="1">
      <alignment horizontal="center" vertical="center" wrapText="1"/>
      <protection hidden="1"/>
    </xf>
    <xf numFmtId="0" fontId="2" fillId="3" borderId="53" xfId="0" applyFont="1" applyFill="1" applyBorder="1" applyAlignment="1" applyProtection="1">
      <alignment horizontal="center" vertical="center" wrapText="1"/>
      <protection hidden="1"/>
    </xf>
    <xf numFmtId="0" fontId="31" fillId="17" borderId="1" xfId="0" applyFont="1" applyFill="1" applyBorder="1" applyAlignment="1" applyProtection="1">
      <alignment horizontal="center" vertical="top" wrapText="1"/>
      <protection hidden="1"/>
    </xf>
    <xf numFmtId="0" fontId="31" fillId="17" borderId="1" xfId="0" applyFont="1" applyFill="1" applyBorder="1" applyAlignment="1" applyProtection="1">
      <alignment horizontal="center" vertical="center" wrapText="1"/>
      <protection hidden="1"/>
    </xf>
    <xf numFmtId="0" fontId="20" fillId="0" borderId="60" xfId="0" applyFont="1" applyFill="1" applyBorder="1" applyAlignment="1" applyProtection="1">
      <alignment horizontal="center" vertical="center" wrapText="1"/>
      <protection locked="0"/>
    </xf>
    <xf numFmtId="0" fontId="20" fillId="0" borderId="65" xfId="0" applyFont="1" applyFill="1" applyBorder="1" applyAlignment="1" applyProtection="1">
      <alignment horizontal="center" vertical="center" wrapText="1"/>
      <protection locked="0"/>
    </xf>
    <xf numFmtId="0" fontId="20" fillId="0" borderId="17" xfId="0" applyFont="1" applyFill="1" applyBorder="1" applyAlignment="1" applyProtection="1">
      <alignment horizontal="center" vertical="center" wrapText="1"/>
      <protection locked="0"/>
    </xf>
    <xf numFmtId="0" fontId="20" fillId="6" borderId="60" xfId="0" applyFont="1" applyFill="1" applyBorder="1" applyAlignment="1" applyProtection="1">
      <alignment horizontal="center" vertical="center" wrapText="1"/>
      <protection locked="0"/>
    </xf>
    <xf numFmtId="0" fontId="20" fillId="6" borderId="65" xfId="0" applyFont="1" applyFill="1" applyBorder="1" applyAlignment="1" applyProtection="1">
      <alignment horizontal="center" vertical="center" wrapText="1"/>
      <protection locked="0"/>
    </xf>
    <xf numFmtId="0" fontId="20" fillId="6" borderId="17" xfId="0" applyFont="1" applyFill="1" applyBorder="1" applyAlignment="1" applyProtection="1">
      <alignment horizontal="center" vertical="center" wrapText="1"/>
      <protection locked="0"/>
    </xf>
    <xf numFmtId="0" fontId="20" fillId="0" borderId="60" xfId="0" applyFont="1" applyBorder="1" applyAlignment="1" applyProtection="1">
      <alignment horizontal="center" vertical="center" wrapText="1"/>
      <protection locked="0"/>
    </xf>
    <xf numFmtId="0" fontId="20" fillId="0" borderId="17" xfId="0" applyFont="1" applyBorder="1" applyAlignment="1" applyProtection="1">
      <alignment horizontal="center" vertical="center" wrapText="1"/>
      <protection locked="0"/>
    </xf>
    <xf numFmtId="0" fontId="31" fillId="10" borderId="1" xfId="0" applyNumberFormat="1" applyFont="1" applyFill="1" applyBorder="1" applyAlignment="1" applyProtection="1">
      <alignment horizontal="center" vertical="center" wrapText="1"/>
      <protection locked="0"/>
    </xf>
    <xf numFmtId="0" fontId="3" fillId="2" borderId="0" xfId="0" applyFont="1" applyFill="1" applyBorder="1" applyAlignment="1" applyProtection="1">
      <alignment horizontal="center" vertical="center" wrapText="1"/>
      <protection locked="0"/>
    </xf>
    <xf numFmtId="0" fontId="31" fillId="19" borderId="1" xfId="0" applyFont="1" applyFill="1" applyBorder="1" applyAlignment="1" applyProtection="1">
      <alignment horizontal="center" vertical="center" wrapText="1"/>
      <protection hidden="1"/>
    </xf>
    <xf numFmtId="0" fontId="31" fillId="10" borderId="1" xfId="0" applyFont="1" applyFill="1" applyBorder="1" applyAlignment="1" applyProtection="1">
      <alignment horizontal="center" vertical="center" wrapText="1"/>
      <protection locked="0"/>
    </xf>
    <xf numFmtId="0" fontId="20" fillId="0" borderId="65" xfId="0" applyFont="1" applyBorder="1" applyAlignment="1" applyProtection="1">
      <alignment horizontal="center" vertical="center" wrapText="1"/>
      <protection locked="0"/>
    </xf>
    <xf numFmtId="0" fontId="20" fillId="2" borderId="60" xfId="0" applyFont="1" applyFill="1" applyBorder="1" applyAlignment="1" applyProtection="1">
      <alignment horizontal="center" vertical="center" wrapText="1"/>
      <protection locked="0"/>
    </xf>
    <xf numFmtId="0" fontId="20" fillId="2" borderId="65" xfId="0" applyFont="1" applyFill="1" applyBorder="1" applyAlignment="1" applyProtection="1">
      <alignment horizontal="center" vertical="center" wrapText="1"/>
      <protection locked="0"/>
    </xf>
    <xf numFmtId="0" fontId="20" fillId="2" borderId="17" xfId="0" applyFont="1" applyFill="1" applyBorder="1" applyAlignment="1" applyProtection="1">
      <alignment horizontal="center" vertical="center" wrapText="1"/>
      <protection locked="0"/>
    </xf>
    <xf numFmtId="0" fontId="28" fillId="6" borderId="1" xfId="0" applyFont="1" applyFill="1" applyBorder="1" applyAlignment="1" applyProtection="1">
      <alignment horizontal="center" vertical="center" wrapText="1"/>
      <protection locked="0"/>
    </xf>
    <xf numFmtId="0" fontId="28" fillId="11" borderId="1" xfId="0" applyFont="1" applyFill="1" applyBorder="1" applyAlignment="1" applyProtection="1">
      <alignment horizontal="center" vertical="center" wrapText="1"/>
      <protection locked="0"/>
    </xf>
    <xf numFmtId="0" fontId="28" fillId="4" borderId="1" xfId="0" applyFont="1" applyFill="1" applyBorder="1" applyAlignment="1" applyProtection="1">
      <alignment horizontal="center" vertical="center" wrapText="1"/>
      <protection locked="0"/>
    </xf>
    <xf numFmtId="0" fontId="20" fillId="0" borderId="1" xfId="0" applyFont="1" applyBorder="1" applyAlignment="1">
      <alignment horizontal="center"/>
    </xf>
    <xf numFmtId="0" fontId="28" fillId="0" borderId="96" xfId="0" applyFont="1" applyBorder="1" applyAlignment="1">
      <alignment horizontal="left" vertical="top" wrapText="1"/>
    </xf>
    <xf numFmtId="0" fontId="28" fillId="0" borderId="0" xfId="0" applyFont="1" applyBorder="1" applyAlignment="1">
      <alignment horizontal="left" vertical="top" wrapText="1"/>
    </xf>
    <xf numFmtId="0" fontId="28" fillId="0" borderId="31" xfId="0" applyFont="1" applyBorder="1" applyAlignment="1">
      <alignment horizontal="left" vertical="top" wrapText="1"/>
    </xf>
    <xf numFmtId="0" fontId="28" fillId="0" borderId="5" xfId="0" applyFont="1" applyBorder="1" applyAlignment="1">
      <alignment horizontal="left" vertical="top" wrapText="1"/>
    </xf>
    <xf numFmtId="0" fontId="28" fillId="0" borderId="1" xfId="0" applyFont="1" applyBorder="1" applyAlignment="1">
      <alignment horizontal="center" vertical="center"/>
    </xf>
    <xf numFmtId="14" fontId="28" fillId="0" borderId="1" xfId="0" applyNumberFormat="1" applyFont="1" applyBorder="1" applyAlignment="1">
      <alignment horizontal="center" vertical="center"/>
    </xf>
    <xf numFmtId="0" fontId="3" fillId="0" borderId="1" xfId="0" applyFont="1" applyBorder="1" applyAlignment="1">
      <alignment horizontal="center" vertical="center"/>
    </xf>
    <xf numFmtId="0" fontId="28" fillId="0" borderId="1" xfId="0" applyFont="1" applyBorder="1" applyAlignment="1">
      <alignment horizontal="center" vertical="center" wrapText="1"/>
    </xf>
    <xf numFmtId="0" fontId="18" fillId="10" borderId="1" xfId="0"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1" xfId="0" applyFont="1" applyFill="1" applyBorder="1" applyAlignment="1">
      <alignment horizontal="center"/>
    </xf>
    <xf numFmtId="0" fontId="0" fillId="12" borderId="66" xfId="0" applyFont="1" applyFill="1" applyBorder="1" applyAlignment="1">
      <alignment horizontal="center" vertical="center"/>
    </xf>
    <xf numFmtId="0" fontId="0" fillId="12" borderId="66" xfId="0" applyFont="1" applyFill="1" applyBorder="1" applyAlignment="1">
      <alignment horizontal="center" vertical="center" textRotation="90"/>
    </xf>
    <xf numFmtId="0" fontId="0" fillId="12" borderId="66" xfId="0" applyFont="1" applyFill="1" applyBorder="1" applyAlignment="1">
      <alignment horizontal="center"/>
    </xf>
    <xf numFmtId="0" fontId="2" fillId="0" borderId="66" xfId="0" applyFont="1" applyBorder="1" applyAlignment="1">
      <alignment horizontal="center"/>
    </xf>
    <xf numFmtId="0" fontId="2" fillId="0" borderId="1" xfId="0" applyFont="1" applyFill="1" applyBorder="1" applyAlignment="1">
      <alignment horizontal="center" vertical="center" wrapText="1"/>
    </xf>
    <xf numFmtId="0" fontId="0" fillId="8" borderId="1" xfId="0" applyFont="1" applyFill="1" applyBorder="1" applyAlignment="1">
      <alignment horizontal="center"/>
    </xf>
    <xf numFmtId="0" fontId="0" fillId="4" borderId="1" xfId="0" applyFont="1" applyFill="1" applyBorder="1" applyAlignment="1">
      <alignment horizontal="center"/>
    </xf>
    <xf numFmtId="0" fontId="0" fillId="6" borderId="1" xfId="0" applyFont="1" applyFill="1" applyBorder="1" applyAlignment="1">
      <alignment horizontal="center"/>
    </xf>
    <xf numFmtId="0" fontId="0" fillId="7" borderId="1" xfId="0" applyFont="1" applyFill="1" applyBorder="1" applyAlignment="1">
      <alignment horizontal="center"/>
    </xf>
    <xf numFmtId="0" fontId="16" fillId="0" borderId="1" xfId="0" applyFont="1" applyBorder="1" applyAlignment="1">
      <alignment horizontal="center" vertical="center"/>
    </xf>
    <xf numFmtId="0" fontId="16" fillId="0" borderId="1" xfId="0" applyFont="1" applyBorder="1" applyAlignment="1">
      <alignment horizontal="center" vertical="center" textRotation="90" wrapText="1"/>
    </xf>
    <xf numFmtId="0" fontId="16" fillId="0" borderId="0" xfId="0" applyFont="1" applyAlignment="1">
      <alignment horizontal="center"/>
    </xf>
    <xf numFmtId="0" fontId="16" fillId="0" borderId="1" xfId="0" applyFont="1" applyBorder="1" applyAlignment="1">
      <alignment horizontal="center" vertical="center" wrapText="1"/>
    </xf>
    <xf numFmtId="0" fontId="0" fillId="0" borderId="135" xfId="0" applyFont="1" applyFill="1" applyBorder="1" applyAlignment="1" applyProtection="1">
      <alignment horizontal="center" vertical="center"/>
      <protection hidden="1"/>
    </xf>
    <xf numFmtId="14" fontId="2" fillId="0" borderId="46" xfId="0" applyNumberFormat="1" applyFont="1" applyFill="1" applyBorder="1" applyAlignment="1" applyProtection="1">
      <alignment horizontal="center" vertical="center" wrapText="1"/>
      <protection hidden="1"/>
    </xf>
    <xf numFmtId="0" fontId="0" fillId="0" borderId="136" xfId="0" applyFont="1" applyFill="1" applyBorder="1" applyAlignment="1" applyProtection="1">
      <alignment horizontal="center" vertical="center"/>
      <protection hidden="1"/>
    </xf>
    <xf numFmtId="0" fontId="0" fillId="0" borderId="17" xfId="0" applyFont="1" applyFill="1" applyBorder="1" applyAlignment="1" applyProtection="1">
      <alignment horizontal="center" vertical="center" wrapText="1"/>
      <protection hidden="1"/>
    </xf>
    <xf numFmtId="0" fontId="0" fillId="0" borderId="17" xfId="0" applyFont="1" applyFill="1" applyBorder="1" applyAlignment="1" applyProtection="1">
      <alignment horizontal="left" vertical="top" wrapText="1"/>
      <protection hidden="1"/>
    </xf>
    <xf numFmtId="15" fontId="38" fillId="0" borderId="0" xfId="0" applyNumberFormat="1" applyFont="1" applyFill="1" applyAlignment="1" applyProtection="1">
      <alignment horizontal="left" vertical="center"/>
      <protection hidden="1"/>
    </xf>
    <xf numFmtId="0" fontId="3" fillId="2" borderId="11" xfId="0" applyFont="1" applyFill="1" applyBorder="1" applyAlignment="1">
      <alignment horizontal="left" vertical="center" wrapText="1"/>
    </xf>
    <xf numFmtId="0" fontId="49" fillId="10" borderId="135" xfId="0" applyFont="1" applyFill="1" applyBorder="1" applyAlignment="1" applyProtection="1">
      <alignment horizontal="center" vertical="center" wrapText="1"/>
      <protection locked="0"/>
    </xf>
    <xf numFmtId="0" fontId="50" fillId="20" borderId="135" xfId="0" applyFont="1" applyFill="1" applyBorder="1" applyAlignment="1">
      <alignment horizontal="center" vertical="center" wrapText="1"/>
    </xf>
    <xf numFmtId="0" fontId="51" fillId="21" borderId="135" xfId="0" applyFont="1" applyFill="1" applyBorder="1" applyAlignment="1">
      <alignment horizontal="center" vertical="center" wrapText="1"/>
    </xf>
    <xf numFmtId="0" fontId="52" fillId="6" borderId="135" xfId="0" applyFont="1" applyFill="1" applyBorder="1" applyAlignment="1">
      <alignment horizontal="center" vertical="center"/>
    </xf>
    <xf numFmtId="0" fontId="53" fillId="17" borderId="135" xfId="0" applyFont="1" applyFill="1" applyBorder="1" applyAlignment="1">
      <alignment horizontal="center" vertical="center" wrapText="1"/>
    </xf>
    <xf numFmtId="0" fontId="54" fillId="12" borderId="135" xfId="0" applyFont="1" applyFill="1" applyBorder="1" applyAlignment="1">
      <alignment horizontal="center" vertical="center"/>
    </xf>
    <xf numFmtId="0" fontId="55" fillId="0" borderId="0" xfId="0" applyFont="1" applyAlignment="1">
      <alignment horizontal="left" vertical="center"/>
    </xf>
    <xf numFmtId="0" fontId="50" fillId="22" borderId="135" xfId="0" applyFont="1" applyFill="1" applyBorder="1" applyAlignment="1">
      <alignment horizontal="center" vertical="center" wrapText="1"/>
    </xf>
    <xf numFmtId="0" fontId="50" fillId="23" borderId="135" xfId="0" applyFont="1" applyFill="1" applyBorder="1" applyAlignment="1">
      <alignment horizontal="center" vertical="center" wrapText="1"/>
    </xf>
    <xf numFmtId="0" fontId="50" fillId="23" borderId="135" xfId="0" applyFont="1" applyFill="1" applyBorder="1" applyAlignment="1">
      <alignment horizontal="center" vertical="center" wrapText="1"/>
    </xf>
    <xf numFmtId="0" fontId="50" fillId="23" borderId="135" xfId="0" applyFont="1" applyFill="1" applyBorder="1" applyAlignment="1">
      <alignment horizontal="left" vertical="center" wrapText="1"/>
    </xf>
    <xf numFmtId="0" fontId="56" fillId="23" borderId="135" xfId="0" applyFont="1" applyFill="1" applyBorder="1" applyAlignment="1">
      <alignment horizontal="center" vertical="center" wrapText="1"/>
    </xf>
    <xf numFmtId="0" fontId="56" fillId="23" borderId="135" xfId="0" applyFont="1" applyFill="1" applyBorder="1" applyAlignment="1">
      <alignment horizontal="center" vertical="center" wrapText="1"/>
    </xf>
    <xf numFmtId="0" fontId="51" fillId="21" borderId="135" xfId="0" applyFont="1" applyFill="1" applyBorder="1" applyAlignment="1">
      <alignment horizontal="center" vertical="center" wrapText="1"/>
    </xf>
    <xf numFmtId="0" fontId="56" fillId="24" borderId="135" xfId="0" applyFont="1" applyFill="1" applyBorder="1" applyAlignment="1">
      <alignment horizontal="center" vertical="center" wrapText="1"/>
    </xf>
    <xf numFmtId="0" fontId="51" fillId="6" borderId="135" xfId="0" applyFont="1" applyFill="1" applyBorder="1" applyAlignment="1">
      <alignment horizontal="center" vertical="center" wrapText="1"/>
    </xf>
    <xf numFmtId="0" fontId="56" fillId="6" borderId="135" xfId="0" applyFont="1" applyFill="1" applyBorder="1" applyAlignment="1">
      <alignment horizontal="center" vertical="center" wrapText="1"/>
    </xf>
    <xf numFmtId="0" fontId="54" fillId="0" borderId="0" xfId="0" applyFont="1" applyFill="1" applyAlignment="1">
      <alignment horizontal="left" vertical="center" wrapText="1"/>
    </xf>
    <xf numFmtId="0" fontId="54" fillId="0" borderId="0" xfId="0" applyFont="1" applyAlignment="1">
      <alignment horizontal="left" vertical="center" wrapText="1"/>
    </xf>
    <xf numFmtId="0" fontId="49" fillId="25" borderId="135" xfId="0" applyFont="1" applyFill="1" applyBorder="1" applyAlignment="1">
      <alignment horizontal="center" vertical="center" wrapText="1"/>
    </xf>
    <xf numFmtId="0" fontId="49" fillId="25" borderId="135" xfId="0" applyFont="1" applyFill="1" applyBorder="1" applyAlignment="1">
      <alignment horizontal="left" vertical="center" wrapText="1"/>
    </xf>
    <xf numFmtId="0" fontId="57" fillId="0" borderId="135" xfId="0" applyFont="1" applyBorder="1" applyAlignment="1">
      <alignment vertical="center" wrapText="1"/>
    </xf>
    <xf numFmtId="0" fontId="57" fillId="0" borderId="135" xfId="0" applyFont="1" applyBorder="1" applyAlignment="1">
      <alignment horizontal="center" vertical="center"/>
    </xf>
    <xf numFmtId="0" fontId="57" fillId="0" borderId="135" xfId="0" applyFont="1" applyBorder="1" applyAlignment="1">
      <alignment horizontal="center" vertical="center" wrapText="1"/>
    </xf>
    <xf numFmtId="0" fontId="57" fillId="21" borderId="135" xfId="0" applyFont="1" applyFill="1" applyBorder="1" applyAlignment="1">
      <alignment horizontal="center" vertical="center" wrapText="1"/>
    </xf>
    <xf numFmtId="0" fontId="58" fillId="4" borderId="135" xfId="0" applyFont="1" applyFill="1" applyBorder="1" applyAlignment="1">
      <alignment horizontal="center" vertical="center" wrapText="1"/>
    </xf>
    <xf numFmtId="0" fontId="57" fillId="6" borderId="135" xfId="0" applyFont="1" applyFill="1" applyBorder="1" applyAlignment="1">
      <alignment horizontal="center" vertical="center" wrapText="1"/>
    </xf>
    <xf numFmtId="0" fontId="59" fillId="0" borderId="135" xfId="0" applyFont="1" applyBorder="1" applyAlignment="1">
      <alignment horizontal="left" vertical="center" wrapText="1"/>
    </xf>
    <xf numFmtId="0" fontId="57" fillId="0" borderId="135" xfId="0" applyFont="1" applyBorder="1" applyAlignment="1">
      <alignment horizontal="left" vertical="center" wrapText="1"/>
    </xf>
    <xf numFmtId="0" fontId="57" fillId="0" borderId="135" xfId="0" applyFont="1" applyFill="1" applyBorder="1" applyAlignment="1">
      <alignment horizontal="center" vertical="center" wrapText="1"/>
    </xf>
    <xf numFmtId="0" fontId="7" fillId="0" borderId="135" xfId="0" applyFont="1" applyBorder="1" applyAlignment="1">
      <alignment horizontal="left" vertical="center" wrapText="1"/>
    </xf>
    <xf numFmtId="0" fontId="49" fillId="27" borderId="135" xfId="0" applyFont="1" applyFill="1" applyBorder="1" applyAlignment="1">
      <alignment horizontal="center" vertical="center" wrapText="1"/>
    </xf>
    <xf numFmtId="0" fontId="49" fillId="27" borderId="135" xfId="0" applyFont="1" applyFill="1" applyBorder="1" applyAlignment="1">
      <alignment horizontal="left" vertical="center" wrapText="1"/>
    </xf>
    <xf numFmtId="0" fontId="57" fillId="2" borderId="135" xfId="0" applyFont="1" applyFill="1" applyBorder="1" applyAlignment="1">
      <alignment horizontal="center" vertical="center" wrapText="1"/>
    </xf>
    <xf numFmtId="0" fontId="57" fillId="2" borderId="135" xfId="0" applyFont="1" applyFill="1" applyBorder="1" applyAlignment="1">
      <alignment horizontal="justify" vertical="center" wrapText="1"/>
    </xf>
    <xf numFmtId="0" fontId="57" fillId="2" borderId="135" xfId="0" applyFont="1" applyFill="1" applyBorder="1" applyAlignment="1">
      <alignment horizontal="center" vertical="center"/>
    </xf>
    <xf numFmtId="0" fontId="57" fillId="2" borderId="135" xfId="0" applyFont="1" applyFill="1" applyBorder="1" applyAlignment="1">
      <alignment horizontal="left" vertical="center" wrapText="1"/>
    </xf>
    <xf numFmtId="0" fontId="57" fillId="0" borderId="135" xfId="0" applyFont="1" applyFill="1" applyBorder="1" applyAlignment="1">
      <alignment horizontal="left" vertical="center" wrapText="1"/>
    </xf>
    <xf numFmtId="0" fontId="57" fillId="0" borderId="135" xfId="0" applyFont="1" applyBorder="1" applyAlignment="1">
      <alignment horizontal="justify" vertical="center"/>
    </xf>
    <xf numFmtId="0" fontId="57" fillId="28" borderId="135" xfId="0" applyFont="1" applyFill="1" applyBorder="1" applyAlignment="1">
      <alignment horizontal="justify" vertical="center" wrapText="1"/>
    </xf>
    <xf numFmtId="0" fontId="57" fillId="21" borderId="135" xfId="0" applyFont="1" applyFill="1" applyBorder="1" applyAlignment="1">
      <alignment horizontal="left" vertical="center" wrapText="1"/>
    </xf>
    <xf numFmtId="0" fontId="49" fillId="29" borderId="135" xfId="0" applyFont="1" applyFill="1" applyBorder="1" applyAlignment="1">
      <alignment horizontal="center" vertical="center" wrapText="1"/>
    </xf>
    <xf numFmtId="0" fontId="49" fillId="29" borderId="135" xfId="0" applyFont="1" applyFill="1" applyBorder="1" applyAlignment="1">
      <alignment horizontal="left" vertical="center" wrapText="1"/>
    </xf>
    <xf numFmtId="0" fontId="57" fillId="0" borderId="135" xfId="0" applyFont="1" applyFill="1" applyBorder="1" applyAlignment="1">
      <alignment vertical="center" wrapText="1"/>
    </xf>
    <xf numFmtId="0" fontId="49" fillId="30" borderId="135" xfId="0" applyFont="1" applyFill="1" applyBorder="1" applyAlignment="1">
      <alignment horizontal="center" vertical="center" wrapText="1"/>
    </xf>
    <xf numFmtId="0" fontId="49" fillId="30" borderId="135" xfId="0" applyFont="1" applyFill="1" applyBorder="1" applyAlignment="1">
      <alignment horizontal="left" vertical="center" wrapText="1"/>
    </xf>
    <xf numFmtId="0" fontId="55" fillId="0" borderId="0" xfId="0" applyFont="1" applyAlignment="1">
      <alignment horizontal="center" vertical="center"/>
    </xf>
    <xf numFmtId="0" fontId="57" fillId="6" borderId="135" xfId="0" applyFont="1" applyFill="1" applyBorder="1" applyAlignment="1">
      <alignment horizontal="center" vertical="center"/>
    </xf>
    <xf numFmtId="0" fontId="49" fillId="31" borderId="135" xfId="0" applyFont="1" applyFill="1" applyBorder="1" applyAlignment="1">
      <alignment horizontal="center" vertical="center" wrapText="1"/>
    </xf>
    <xf numFmtId="0" fontId="49" fillId="31" borderId="135" xfId="0" applyFont="1" applyFill="1" applyBorder="1" applyAlignment="1">
      <alignment horizontal="left" vertical="center" wrapText="1"/>
    </xf>
    <xf numFmtId="0" fontId="55" fillId="0" borderId="0" xfId="0" applyFont="1" applyFill="1" applyAlignment="1">
      <alignment horizontal="center" vertical="center" wrapText="1"/>
    </xf>
    <xf numFmtId="0" fontId="57" fillId="21" borderId="135" xfId="0" applyFont="1" applyFill="1" applyBorder="1" applyAlignment="1">
      <alignment horizontal="center" vertical="center"/>
    </xf>
    <xf numFmtId="0" fontId="55" fillId="2" borderId="0" xfId="0" applyFont="1" applyFill="1" applyAlignment="1">
      <alignment horizontal="left" vertical="center"/>
    </xf>
    <xf numFmtId="0" fontId="49" fillId="31" borderId="135" xfId="0" applyFont="1" applyFill="1" applyBorder="1" applyAlignment="1" applyProtection="1">
      <alignment horizontal="left" vertical="center" wrapText="1"/>
      <protection locked="0"/>
    </xf>
    <xf numFmtId="0" fontId="49" fillId="32" borderId="135" xfId="0" applyFont="1" applyFill="1" applyBorder="1" applyAlignment="1">
      <alignment horizontal="center" vertical="center" wrapText="1"/>
    </xf>
    <xf numFmtId="0" fontId="49" fillId="32" borderId="135" xfId="0" applyFont="1" applyFill="1" applyBorder="1" applyAlignment="1">
      <alignment vertical="center" wrapText="1"/>
    </xf>
    <xf numFmtId="0" fontId="57" fillId="0" borderId="135" xfId="0" applyFont="1" applyFill="1" applyBorder="1" applyAlignment="1">
      <alignment horizontal="center" vertical="center"/>
    </xf>
    <xf numFmtId="0" fontId="44" fillId="0" borderId="135" xfId="0" applyFont="1" applyFill="1" applyBorder="1" applyAlignment="1">
      <alignment horizontal="left" vertical="center" wrapText="1"/>
    </xf>
    <xf numFmtId="0" fontId="57" fillId="2" borderId="135" xfId="0" applyFont="1" applyFill="1" applyBorder="1" applyAlignment="1">
      <alignment vertical="center" wrapText="1"/>
    </xf>
    <xf numFmtId="0" fontId="49" fillId="33" borderId="135" xfId="0" applyFont="1" applyFill="1" applyBorder="1" applyAlignment="1">
      <alignment horizontal="center" vertical="center" wrapText="1"/>
    </xf>
    <xf numFmtId="0" fontId="49" fillId="33" borderId="135" xfId="0" applyFont="1" applyFill="1" applyBorder="1" applyAlignment="1">
      <alignment horizontal="left" vertical="center" wrapText="1"/>
    </xf>
    <xf numFmtId="0" fontId="58" fillId="2" borderId="135" xfId="0" applyFont="1" applyFill="1" applyBorder="1" applyAlignment="1">
      <alignment horizontal="center" vertical="center" wrapText="1"/>
    </xf>
    <xf numFmtId="0" fontId="58" fillId="13" borderId="135" xfId="0" applyFont="1" applyFill="1" applyBorder="1" applyAlignment="1">
      <alignment horizontal="center" vertical="center" wrapText="1"/>
    </xf>
    <xf numFmtId="0" fontId="57" fillId="2" borderId="135" xfId="7" applyNumberFormat="1" applyFont="1" applyFill="1" applyBorder="1" applyAlignment="1">
      <alignment horizontal="center" vertical="center" wrapText="1"/>
    </xf>
    <xf numFmtId="9" fontId="57" fillId="2" borderId="135" xfId="0" applyNumberFormat="1" applyFont="1" applyFill="1" applyBorder="1" applyAlignment="1">
      <alignment horizontal="center" vertical="center" wrapText="1"/>
    </xf>
    <xf numFmtId="17" fontId="57" fillId="2" borderId="135" xfId="0" applyNumberFormat="1" applyFont="1" applyFill="1" applyBorder="1" applyAlignment="1">
      <alignment horizontal="center" vertical="center" wrapText="1"/>
    </xf>
    <xf numFmtId="0" fontId="49" fillId="33" borderId="135" xfId="0" applyFont="1" applyFill="1" applyBorder="1" applyAlignment="1">
      <alignment vertical="center" wrapText="1"/>
    </xf>
    <xf numFmtId="0" fontId="58" fillId="34" borderId="135" xfId="0" applyFont="1" applyFill="1" applyBorder="1" applyAlignment="1">
      <alignment horizontal="center" vertical="center" wrapText="1"/>
    </xf>
    <xf numFmtId="0" fontId="57" fillId="13" borderId="135" xfId="0" applyFont="1" applyFill="1" applyBorder="1" applyAlignment="1">
      <alignment horizontal="center" vertical="center" wrapText="1"/>
    </xf>
    <xf numFmtId="0" fontId="55" fillId="0" borderId="0" xfId="0" applyFont="1" applyAlignment="1">
      <alignment vertical="center"/>
    </xf>
    <xf numFmtId="0" fontId="49" fillId="35" borderId="135" xfId="0" applyFont="1" applyFill="1" applyBorder="1" applyAlignment="1">
      <alignment horizontal="center" vertical="center" wrapText="1"/>
    </xf>
    <xf numFmtId="0" fontId="49" fillId="35" borderId="135" xfId="0" applyFont="1" applyFill="1" applyBorder="1" applyAlignment="1">
      <alignment horizontal="left" vertical="center" wrapText="1"/>
    </xf>
    <xf numFmtId="0" fontId="58" fillId="6" borderId="135" xfId="0" applyFont="1" applyFill="1" applyBorder="1" applyAlignment="1">
      <alignment horizontal="left" vertical="center" wrapText="1"/>
    </xf>
    <xf numFmtId="0" fontId="57" fillId="6" borderId="135" xfId="0" applyFont="1" applyFill="1" applyBorder="1" applyAlignment="1">
      <alignment horizontal="left" vertical="center" wrapText="1"/>
    </xf>
    <xf numFmtId="0" fontId="58" fillId="6" borderId="135" xfId="0" applyFont="1" applyFill="1" applyBorder="1" applyAlignment="1">
      <alignment horizontal="center" vertical="center" wrapText="1"/>
    </xf>
    <xf numFmtId="0" fontId="49" fillId="36" borderId="135" xfId="0" applyFont="1" applyFill="1" applyBorder="1" applyAlignment="1">
      <alignment horizontal="center" vertical="center" wrapText="1"/>
    </xf>
    <xf numFmtId="0" fontId="49" fillId="36" borderId="135" xfId="0" applyFont="1" applyFill="1" applyBorder="1" applyAlignment="1">
      <alignment horizontal="left" vertical="center" wrapText="1"/>
    </xf>
    <xf numFmtId="0" fontId="58" fillId="2" borderId="135" xfId="0" applyFont="1" applyFill="1" applyBorder="1" applyAlignment="1">
      <alignment horizontal="left" vertical="center" wrapText="1"/>
    </xf>
    <xf numFmtId="0" fontId="49" fillId="37" borderId="135" xfId="0" applyFont="1" applyFill="1" applyBorder="1" applyAlignment="1">
      <alignment horizontal="center" vertical="center" wrapText="1"/>
    </xf>
    <xf numFmtId="0" fontId="49" fillId="37" borderId="135" xfId="0" applyFont="1" applyFill="1" applyBorder="1" applyAlignment="1">
      <alignment horizontal="left" vertical="center" wrapText="1"/>
    </xf>
    <xf numFmtId="0" fontId="57" fillId="26" borderId="135" xfId="0" applyFont="1" applyFill="1" applyBorder="1" applyAlignment="1">
      <alignment horizontal="center" vertical="center"/>
    </xf>
    <xf numFmtId="9" fontId="57" fillId="0" borderId="135" xfId="0" applyNumberFormat="1" applyFont="1" applyBorder="1" applyAlignment="1">
      <alignment horizontal="center" vertical="center"/>
    </xf>
    <xf numFmtId="0" fontId="49" fillId="38" borderId="135" xfId="0" applyFont="1" applyFill="1" applyBorder="1" applyAlignment="1">
      <alignment horizontal="center" vertical="center" wrapText="1"/>
    </xf>
    <xf numFmtId="0" fontId="49" fillId="38" borderId="135" xfId="0" applyFont="1" applyFill="1" applyBorder="1" applyAlignment="1">
      <alignment vertical="center" wrapText="1"/>
    </xf>
    <xf numFmtId="0" fontId="58" fillId="30" borderId="135" xfId="0" applyFont="1" applyFill="1" applyBorder="1" applyAlignment="1">
      <alignment horizontal="center" vertical="center" wrapText="1"/>
    </xf>
    <xf numFmtId="0" fontId="54" fillId="0" borderId="0" xfId="0" applyFont="1" applyAlignment="1">
      <alignment horizontal="center" vertical="center" wrapText="1"/>
    </xf>
    <xf numFmtId="0" fontId="55" fillId="0" borderId="0" xfId="0" applyFont="1" applyAlignment="1">
      <alignment horizontal="left" vertical="center" wrapText="1"/>
    </xf>
    <xf numFmtId="0" fontId="55" fillId="0" borderId="0" xfId="0" applyFont="1" applyAlignment="1">
      <alignment vertical="center" wrapText="1"/>
    </xf>
    <xf numFmtId="0" fontId="55" fillId="0" borderId="0" xfId="0" applyFont="1" applyAlignment="1">
      <alignment horizontal="center" vertical="center" wrapText="1"/>
    </xf>
    <xf numFmtId="0" fontId="36" fillId="6" borderId="138" xfId="0" applyFont="1" applyFill="1" applyBorder="1" applyAlignment="1">
      <alignment horizontal="center" vertical="center" wrapText="1"/>
    </xf>
    <xf numFmtId="0" fontId="36" fillId="6" borderId="26" xfId="0" applyFont="1" applyFill="1" applyBorder="1" applyAlignment="1">
      <alignment horizontal="center" vertical="center" wrapText="1"/>
    </xf>
    <xf numFmtId="0" fontId="36" fillId="6" borderId="38" xfId="0" applyFont="1" applyFill="1" applyBorder="1" applyAlignment="1">
      <alignment horizontal="center" vertical="center" wrapText="1"/>
    </xf>
    <xf numFmtId="0" fontId="61" fillId="6" borderId="40" xfId="0" applyFont="1" applyFill="1" applyBorder="1" applyAlignment="1">
      <alignment horizontal="center" vertical="center" wrapText="1"/>
    </xf>
    <xf numFmtId="0" fontId="61" fillId="0" borderId="0" xfId="0" applyFont="1" applyFill="1" applyBorder="1" applyAlignment="1">
      <alignment horizontal="center" vertical="center" wrapText="1"/>
    </xf>
    <xf numFmtId="0" fontId="7" fillId="0" borderId="0" xfId="0" applyFont="1" applyAlignment="1">
      <alignment vertical="center"/>
    </xf>
    <xf numFmtId="0" fontId="36" fillId="6" borderId="44" xfId="0" applyFont="1" applyFill="1" applyBorder="1" applyAlignment="1">
      <alignment horizontal="center" vertical="center" wrapText="1"/>
    </xf>
    <xf numFmtId="0" fontId="36" fillId="6" borderId="39" xfId="0" applyFont="1" applyFill="1" applyBorder="1" applyAlignment="1">
      <alignment horizontal="center" vertical="center" wrapText="1"/>
    </xf>
    <xf numFmtId="0" fontId="0" fillId="0" borderId="0" xfId="0" applyAlignment="1">
      <alignment horizontal="left" vertical="center" wrapText="1"/>
    </xf>
    <xf numFmtId="0" fontId="0" fillId="0" borderId="0" xfId="0" applyAlignment="1">
      <alignment horizontal="center" vertical="center"/>
    </xf>
    <xf numFmtId="0" fontId="0" fillId="0" borderId="0" xfId="0" applyAlignment="1">
      <alignment horizontal="left" vertical="center"/>
    </xf>
    <xf numFmtId="0" fontId="62" fillId="6" borderId="40" xfId="0" applyFont="1" applyFill="1" applyBorder="1" applyAlignment="1">
      <alignment horizontal="center" vertical="center" wrapText="1"/>
    </xf>
    <xf numFmtId="0" fontId="62" fillId="0" borderId="0" xfId="0" applyFont="1" applyFill="1" applyBorder="1" applyAlignment="1">
      <alignment horizontal="center" vertical="center" wrapText="1"/>
    </xf>
    <xf numFmtId="0" fontId="0" fillId="0" borderId="11" xfId="0" applyFont="1" applyFill="1" applyBorder="1" applyAlignment="1" applyProtection="1">
      <alignment horizontal="left" vertical="top" wrapText="1"/>
      <protection hidden="1"/>
    </xf>
    <xf numFmtId="0" fontId="57" fillId="26" borderId="135" xfId="0" applyFont="1" applyFill="1" applyBorder="1" applyAlignment="1">
      <alignment horizontal="left" vertical="center" wrapText="1"/>
    </xf>
    <xf numFmtId="0" fontId="7" fillId="0" borderId="135" xfId="0" applyFont="1" applyFill="1" applyBorder="1" applyAlignment="1">
      <alignment horizontal="left" vertical="center" wrapText="1"/>
    </xf>
    <xf numFmtId="0" fontId="57" fillId="0" borderId="135" xfId="0" applyFont="1" applyBorder="1" applyAlignment="1">
      <alignment horizontal="justify" vertical="center" wrapText="1"/>
    </xf>
    <xf numFmtId="0" fontId="57" fillId="28" borderId="135" xfId="0" applyFont="1" applyFill="1" applyBorder="1" applyAlignment="1">
      <alignment horizontal="center" vertical="center"/>
    </xf>
    <xf numFmtId="0" fontId="44" fillId="0" borderId="135" xfId="0" applyFont="1" applyBorder="1" applyAlignment="1">
      <alignment horizontal="left" vertical="center" wrapText="1"/>
    </xf>
    <xf numFmtId="0" fontId="57" fillId="18" borderId="135" xfId="0" applyFont="1" applyFill="1" applyBorder="1" applyAlignment="1">
      <alignment horizontal="center" vertical="center" wrapText="1"/>
    </xf>
    <xf numFmtId="0" fontId="57" fillId="21" borderId="135" xfId="0" applyFont="1" applyFill="1" applyBorder="1" applyAlignment="1">
      <alignment horizontal="justify" vertical="center" wrapText="1"/>
    </xf>
    <xf numFmtId="0" fontId="57" fillId="28" borderId="135" xfId="0" applyFont="1" applyFill="1" applyBorder="1" applyAlignment="1">
      <alignment horizontal="center" vertical="center" wrapText="1"/>
    </xf>
    <xf numFmtId="14" fontId="57" fillId="2" borderId="135" xfId="0" applyNumberFormat="1" applyFont="1" applyFill="1" applyBorder="1" applyAlignment="1">
      <alignment horizontal="center" vertical="center" wrapText="1"/>
    </xf>
    <xf numFmtId="0" fontId="57" fillId="0" borderId="135" xfId="0" applyFont="1" applyBorder="1" applyAlignment="1">
      <alignment horizontal="left" vertical="center"/>
    </xf>
    <xf numFmtId="0" fontId="57" fillId="0" borderId="0" xfId="0" applyFont="1" applyFill="1" applyAlignment="1">
      <alignment horizontal="center" vertical="center" wrapText="1"/>
    </xf>
    <xf numFmtId="0" fontId="57" fillId="2" borderId="135" xfId="0" applyFont="1" applyFill="1" applyBorder="1" applyAlignment="1" applyProtection="1">
      <alignment horizontal="left" vertical="center" wrapText="1"/>
      <protection locked="0"/>
    </xf>
    <xf numFmtId="0" fontId="57" fillId="2" borderId="135" xfId="0" applyFont="1" applyFill="1" applyBorder="1" applyAlignment="1" applyProtection="1">
      <alignment horizontal="center" vertical="center" wrapText="1"/>
      <protection locked="0"/>
    </xf>
    <xf numFmtId="0" fontId="58" fillId="13" borderId="135" xfId="0" applyFont="1" applyFill="1" applyBorder="1" applyAlignment="1" applyProtection="1">
      <alignment horizontal="center" vertical="center" wrapText="1"/>
      <protection locked="0"/>
    </xf>
    <xf numFmtId="14" fontId="57" fillId="2" borderId="135" xfId="0" applyNumberFormat="1" applyFont="1" applyFill="1" applyBorder="1" applyAlignment="1" applyProtection="1">
      <alignment horizontal="center" vertical="center" wrapText="1"/>
      <protection locked="0"/>
    </xf>
    <xf numFmtId="0" fontId="58" fillId="0" borderId="135" xfId="0" applyFont="1" applyFill="1" applyBorder="1" applyAlignment="1" applyProtection="1">
      <alignment horizontal="center" vertical="center" wrapText="1"/>
      <protection locked="0"/>
    </xf>
    <xf numFmtId="0" fontId="58" fillId="0" borderId="135" xfId="0" applyFont="1" applyFill="1" applyBorder="1" applyAlignment="1">
      <alignment horizontal="center" vertical="center" wrapText="1"/>
    </xf>
    <xf numFmtId="0" fontId="57" fillId="0" borderId="135" xfId="0" applyFont="1" applyFill="1" applyBorder="1" applyAlignment="1" applyProtection="1">
      <alignment horizontal="center" vertical="center" wrapText="1"/>
      <protection locked="0"/>
    </xf>
    <xf numFmtId="16" fontId="57" fillId="0" borderId="135" xfId="0" applyNumberFormat="1" applyFont="1" applyFill="1" applyBorder="1" applyAlignment="1">
      <alignment horizontal="center" vertical="center" wrapText="1"/>
    </xf>
    <xf numFmtId="0" fontId="58" fillId="0" borderId="135" xfId="0" applyFont="1" applyBorder="1" applyAlignment="1">
      <alignment horizontal="center" vertical="center" wrapText="1"/>
    </xf>
    <xf numFmtId="3" fontId="57" fillId="0" borderId="135" xfId="0" applyNumberFormat="1" applyFont="1" applyBorder="1" applyAlignment="1">
      <alignment horizontal="center" vertical="center" wrapText="1"/>
    </xf>
    <xf numFmtId="16" fontId="57" fillId="0" borderId="135" xfId="0" applyNumberFormat="1" applyFont="1" applyBorder="1" applyAlignment="1">
      <alignment horizontal="center" vertical="center" wrapText="1"/>
    </xf>
    <xf numFmtId="0" fontId="58" fillId="21" borderId="135" xfId="0" applyFont="1" applyFill="1" applyBorder="1" applyAlignment="1">
      <alignment horizontal="left" vertical="center" wrapText="1"/>
    </xf>
    <xf numFmtId="14" fontId="57" fillId="0" borderId="135" xfId="0" applyNumberFormat="1" applyFont="1" applyBorder="1" applyAlignment="1">
      <alignment horizontal="center" vertical="center" wrapText="1"/>
    </xf>
    <xf numFmtId="0" fontId="58" fillId="0" borderId="135" xfId="0" applyFont="1" applyBorder="1" applyAlignment="1">
      <alignment horizontal="center" vertical="center"/>
    </xf>
    <xf numFmtId="0" fontId="58" fillId="0" borderId="135" xfId="0" applyFont="1" applyBorder="1" applyAlignment="1">
      <alignment horizontal="left" vertical="center" wrapText="1"/>
    </xf>
    <xf numFmtId="10" fontId="57" fillId="0" borderId="135" xfId="0" applyNumberFormat="1" applyFont="1" applyBorder="1" applyAlignment="1">
      <alignment vertical="center" wrapText="1"/>
    </xf>
    <xf numFmtId="0" fontId="57" fillId="0" borderId="135" xfId="0" applyFont="1" applyFill="1" applyBorder="1" applyAlignment="1">
      <alignment horizontal="left" vertical="center"/>
    </xf>
    <xf numFmtId="0" fontId="57" fillId="34" borderId="135" xfId="0" applyFont="1" applyFill="1" applyBorder="1" applyAlignment="1">
      <alignment vertical="center"/>
    </xf>
    <xf numFmtId="0" fontId="58" fillId="2" borderId="135" xfId="0" applyFont="1" applyFill="1" applyBorder="1" applyAlignment="1">
      <alignment vertical="center" wrapText="1"/>
    </xf>
    <xf numFmtId="49" fontId="57" fillId="0" borderId="135" xfId="0" applyNumberFormat="1" applyFont="1" applyBorder="1" applyAlignment="1">
      <alignment horizontal="center" vertical="center" wrapText="1"/>
    </xf>
    <xf numFmtId="0" fontId="57" fillId="0" borderId="135" xfId="0" applyFont="1" applyFill="1" applyBorder="1" applyAlignment="1">
      <alignment horizontal="left" vertical="top" wrapText="1"/>
    </xf>
    <xf numFmtId="0" fontId="57" fillId="2" borderId="135" xfId="0" applyFont="1" applyFill="1" applyBorder="1" applyAlignment="1">
      <alignment horizontal="left" vertical="center"/>
    </xf>
  </cellXfs>
  <cellStyles count="8">
    <cellStyle name="Hipervínculo" xfId="6" builtinId="8"/>
    <cellStyle name="Moneda" xfId="7" builtinId="4"/>
    <cellStyle name="Normal" xfId="0" builtinId="0"/>
    <cellStyle name="Normal 2" xfId="2"/>
    <cellStyle name="Normal 2 2" xfId="3"/>
    <cellStyle name="Normal 2 2 2" xfId="5"/>
    <cellStyle name="Normal 2 2 3" xfId="4"/>
    <cellStyle name="Porcentaje" xfId="1" builtinId="5"/>
  </cellStyles>
  <dxfs count="972">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ill>
        <patternFill>
          <bgColor rgb="FFFFFF00"/>
        </patternFill>
      </fill>
    </dxf>
    <dxf>
      <fill>
        <patternFill>
          <bgColor rgb="FFFFFF00"/>
        </patternFill>
      </fill>
    </dxf>
    <dxf>
      <fill>
        <patternFill>
          <bgColor rgb="FFFFFF00"/>
        </patternFill>
      </fill>
    </dxf>
    <dxf>
      <fill>
        <patternFill>
          <bgColor rgb="FF70AD47"/>
        </patternFill>
      </fill>
    </dxf>
    <dxf>
      <fill>
        <patternFill>
          <bgColor rgb="FF70AD47"/>
        </patternFill>
      </fill>
    </dxf>
    <dxf>
      <fill>
        <patternFill>
          <bgColor rgb="FFFFC000"/>
        </patternFill>
      </fill>
    </dxf>
    <dxf>
      <fill>
        <patternFill>
          <bgColor rgb="FFFFC000"/>
        </patternFill>
      </fill>
    </dxf>
    <dxf>
      <fill>
        <patternFill>
          <bgColor rgb="FFFFC000"/>
        </patternFill>
      </fill>
    </dxf>
    <dxf>
      <fill>
        <patternFill>
          <bgColor rgb="FFFFFF00"/>
        </patternFill>
      </fill>
    </dxf>
    <dxf>
      <fill>
        <patternFill>
          <bgColor rgb="FF70AD47"/>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70AD47"/>
        </patternFill>
      </fill>
    </dxf>
    <dxf>
      <fill>
        <patternFill>
          <bgColor rgb="FF70AD47"/>
        </patternFill>
      </fill>
    </dxf>
    <dxf>
      <fill>
        <patternFill>
          <bgColor rgb="FFFFC000"/>
        </patternFill>
      </fill>
    </dxf>
    <dxf>
      <fill>
        <patternFill>
          <bgColor rgb="FFFFC000"/>
        </patternFill>
      </fill>
    </dxf>
    <dxf>
      <fill>
        <patternFill>
          <bgColor rgb="FFFFC000"/>
        </patternFill>
      </fill>
    </dxf>
    <dxf>
      <fill>
        <patternFill>
          <bgColor rgb="FFFFFF00"/>
        </patternFill>
      </fill>
    </dxf>
    <dxf>
      <fill>
        <patternFill>
          <bgColor rgb="FF70AD47"/>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70AD47"/>
        </patternFill>
      </fill>
    </dxf>
    <dxf>
      <fill>
        <patternFill>
          <bgColor rgb="FF70AD47"/>
        </patternFill>
      </fill>
    </dxf>
    <dxf>
      <fill>
        <patternFill>
          <bgColor rgb="FF70AD47"/>
        </patternFill>
      </fill>
    </dxf>
    <dxf>
      <fill>
        <patternFill>
          <bgColor rgb="FF70AD47"/>
        </patternFill>
      </fill>
    </dxf>
    <dxf>
      <fill>
        <patternFill>
          <bgColor rgb="FF70AD47"/>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70AD47"/>
        </patternFill>
      </fill>
    </dxf>
    <dxf>
      <fill>
        <patternFill>
          <bgColor rgb="FF70AD47"/>
        </patternFill>
      </fill>
    </dxf>
    <dxf>
      <fill>
        <patternFill>
          <bgColor rgb="FF70AD47"/>
        </patternFill>
      </fill>
    </dxf>
    <dxf>
      <fill>
        <patternFill>
          <bgColor rgb="FF70AD47"/>
        </patternFill>
      </fill>
    </dxf>
    <dxf>
      <fill>
        <patternFill>
          <bgColor rgb="FF70AD47"/>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70AD47"/>
        </patternFill>
      </fill>
    </dxf>
    <dxf>
      <fill>
        <patternFill>
          <bgColor rgb="FF70AD47"/>
        </patternFill>
      </fill>
    </dxf>
    <dxf>
      <fill>
        <patternFill>
          <bgColor rgb="FF70AD47"/>
        </patternFill>
      </fill>
    </dxf>
    <dxf>
      <fill>
        <patternFill>
          <bgColor rgb="FF70AD47"/>
        </patternFill>
      </fill>
    </dxf>
    <dxf>
      <fill>
        <patternFill>
          <bgColor rgb="FF70AD47"/>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s>
  <tableStyles count="0" defaultTableStyle="TableStyleMedium2" defaultPivotStyle="PivotStyleLight16"/>
  <colors>
    <mruColors>
      <color rgb="FF00CC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5.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externalLink" Target="externalLinks/externalLink8.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4.xml"/><Relationship Id="rId25" Type="http://schemas.openxmlformats.org/officeDocument/2006/relationships/externalLink" Target="externalLinks/externalLink12.xml"/><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externalLink" Target="externalLinks/externalLink7.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1.xml"/><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externalLink" Target="externalLinks/externalLink10.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externalLink" Target="externalLinks/externalLink9.xml"/><Relationship Id="rId27" Type="http://schemas.openxmlformats.org/officeDocument/2006/relationships/styles" Target="styles.xml"/><Relationship Id="rId30" Type="http://schemas.microsoft.com/office/2006/relationships/vbaProject" Target="vbaProject.bin"/></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5"/>
    </mc:Choice>
    <mc:Fallback>
      <c:style val="5"/>
    </mc:Fallback>
  </mc:AlternateContent>
  <c:chart>
    <c:title>
      <c:tx>
        <c:rich>
          <a:bodyPr/>
          <a:lstStyle/>
          <a:p>
            <a:pPr algn="ctr">
              <a:defRPr sz="1200"/>
            </a:pPr>
            <a:r>
              <a:rPr lang="es-ES" sz="1200" b="1" i="0" baseline="0">
                <a:effectLst/>
              </a:rPr>
              <a:t>Número de riesgos de corrupción por zona - Vigencia 2017</a:t>
            </a:r>
            <a:endParaRPr lang="es-ES" sz="1200">
              <a:effectLst/>
            </a:endParaRPr>
          </a:p>
        </c:rich>
      </c:tx>
      <c:overlay val="0"/>
    </c:title>
    <c:autoTitleDeleted val="0"/>
    <c:plotArea>
      <c:layout/>
      <c:barChart>
        <c:barDir val="bar"/>
        <c:grouping val="clustered"/>
        <c:varyColors val="0"/>
        <c:ser>
          <c:idx val="0"/>
          <c:order val="0"/>
          <c:invertIfNegative val="0"/>
          <c:dPt>
            <c:idx val="0"/>
            <c:invertIfNegative val="0"/>
            <c:bubble3D val="0"/>
            <c:spPr>
              <a:solidFill>
                <a:srgbClr val="92D050"/>
              </a:solidFill>
            </c:spPr>
            <c:extLst>
              <c:ext xmlns:c16="http://schemas.microsoft.com/office/drawing/2014/chart" uri="{C3380CC4-5D6E-409C-BE32-E72D297353CC}">
                <c16:uniqueId val="{00000001-0E1D-4613-8B0E-5B8A60F701FC}"/>
              </c:ext>
            </c:extLst>
          </c:dPt>
          <c:dPt>
            <c:idx val="1"/>
            <c:invertIfNegative val="0"/>
            <c:bubble3D val="0"/>
            <c:spPr>
              <a:solidFill>
                <a:srgbClr val="FFFF00"/>
              </a:solidFill>
            </c:spPr>
            <c:extLst>
              <c:ext xmlns:c16="http://schemas.microsoft.com/office/drawing/2014/chart" uri="{C3380CC4-5D6E-409C-BE32-E72D297353CC}">
                <c16:uniqueId val="{00000003-0E1D-4613-8B0E-5B8A60F701FC}"/>
              </c:ext>
            </c:extLst>
          </c:dPt>
          <c:dPt>
            <c:idx val="2"/>
            <c:invertIfNegative val="0"/>
            <c:bubble3D val="0"/>
            <c:spPr>
              <a:solidFill>
                <a:srgbClr val="FFC000"/>
              </a:solidFill>
            </c:spPr>
            <c:extLst>
              <c:ext xmlns:c16="http://schemas.microsoft.com/office/drawing/2014/chart" uri="{C3380CC4-5D6E-409C-BE32-E72D297353CC}">
                <c16:uniqueId val="{00000005-0E1D-4613-8B0E-5B8A60F701FC}"/>
              </c:ext>
            </c:extLst>
          </c:dPt>
          <c:dLbls>
            <c:spPr>
              <a:noFill/>
              <a:ln w="25400">
                <a:noFill/>
              </a:ln>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'Mapas Calor 2018 - Corrupción'!$M$15:$M$18</c:f>
              <c:strCache>
                <c:ptCount val="4"/>
                <c:pt idx="0">
                  <c:v>Baja</c:v>
                </c:pt>
                <c:pt idx="1">
                  <c:v>Moderada</c:v>
                </c:pt>
                <c:pt idx="2">
                  <c:v>Alta</c:v>
                </c:pt>
                <c:pt idx="3">
                  <c:v>Extrema</c:v>
                </c:pt>
              </c:strCache>
            </c:strRef>
          </c:cat>
          <c:val>
            <c:numRef>
              <c:f>'Mapas Calor 2018 - Corrupción'!$N$15:$N$18</c:f>
              <c:numCache>
                <c:formatCode>General</c:formatCode>
                <c:ptCount val="4"/>
                <c:pt idx="0">
                  <c:v>7</c:v>
                </c:pt>
                <c:pt idx="1">
                  <c:v>5</c:v>
                </c:pt>
                <c:pt idx="2">
                  <c:v>2</c:v>
                </c:pt>
                <c:pt idx="3">
                  <c:v>0</c:v>
                </c:pt>
              </c:numCache>
            </c:numRef>
          </c:val>
          <c:extLst>
            <c:ext xmlns:c16="http://schemas.microsoft.com/office/drawing/2014/chart" uri="{C3380CC4-5D6E-409C-BE32-E72D297353CC}">
              <c16:uniqueId val="{00000006-0E1D-4613-8B0E-5B8A60F701FC}"/>
            </c:ext>
          </c:extLst>
        </c:ser>
        <c:dLbls>
          <c:showLegendKey val="0"/>
          <c:showVal val="0"/>
          <c:showCatName val="0"/>
          <c:showSerName val="0"/>
          <c:showPercent val="0"/>
          <c:showBubbleSize val="0"/>
        </c:dLbls>
        <c:gapWidth val="150"/>
        <c:axId val="-2108894784"/>
        <c:axId val="-2108899680"/>
      </c:barChart>
      <c:catAx>
        <c:axId val="-2108894784"/>
        <c:scaling>
          <c:orientation val="minMax"/>
        </c:scaling>
        <c:delete val="0"/>
        <c:axPos val="l"/>
        <c:numFmt formatCode="General" sourceLinked="0"/>
        <c:majorTickMark val="out"/>
        <c:minorTickMark val="none"/>
        <c:tickLblPos val="nextTo"/>
        <c:crossAx val="-2108899680"/>
        <c:crosses val="autoZero"/>
        <c:auto val="1"/>
        <c:lblAlgn val="ctr"/>
        <c:lblOffset val="100"/>
        <c:noMultiLvlLbl val="0"/>
      </c:catAx>
      <c:valAx>
        <c:axId val="-2108899680"/>
        <c:scaling>
          <c:orientation val="minMax"/>
        </c:scaling>
        <c:delete val="1"/>
        <c:axPos val="b"/>
        <c:numFmt formatCode="General" sourceLinked="1"/>
        <c:majorTickMark val="out"/>
        <c:minorTickMark val="none"/>
        <c:tickLblPos val="nextTo"/>
        <c:crossAx val="-2108894784"/>
        <c:crosses val="autoZero"/>
        <c:crossBetween val="between"/>
      </c:valAx>
    </c:plotArea>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Comp3!A1"/><Relationship Id="rId1" Type="http://schemas.openxmlformats.org/officeDocument/2006/relationships/hyperlink" Target="#Comp1!A1"/><Relationship Id="rId6" Type="http://schemas.openxmlformats.org/officeDocument/2006/relationships/hyperlink" Target="#Comp6!A1"/><Relationship Id="rId5" Type="http://schemas.openxmlformats.org/officeDocument/2006/relationships/hyperlink" Target="#Comp5!A1"/><Relationship Id="rId4" Type="http://schemas.openxmlformats.org/officeDocument/2006/relationships/hyperlink" Target="#Comp4!A1"/></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xdr:col>
      <xdr:colOff>347134</xdr:colOff>
      <xdr:row>9</xdr:row>
      <xdr:rowOff>27513</xdr:rowOff>
    </xdr:from>
    <xdr:to>
      <xdr:col>3</xdr:col>
      <xdr:colOff>311734</xdr:colOff>
      <xdr:row>11</xdr:row>
      <xdr:rowOff>6513</xdr:rowOff>
    </xdr:to>
    <xdr:sp macro="" textlink="">
      <xdr:nvSpPr>
        <xdr:cNvPr id="2" name="Rectangle: Diagonal Corners Snipped 1">
          <a:hlinkClick xmlns:r="http://schemas.openxmlformats.org/officeDocument/2006/relationships" r:id="rId1"/>
          <a:extLst>
            <a:ext uri="{FF2B5EF4-FFF2-40B4-BE49-F238E27FC236}">
              <a16:creationId xmlns:a16="http://schemas.microsoft.com/office/drawing/2014/main" id="{7C6C689F-12EA-4D5D-8BED-18527FEDD362}"/>
            </a:ext>
          </a:extLst>
        </xdr:cNvPr>
        <xdr:cNvSpPr/>
      </xdr:nvSpPr>
      <xdr:spPr>
        <a:xfrm>
          <a:off x="528109" y="2227788"/>
          <a:ext cx="1260000" cy="360000"/>
        </a:xfrm>
        <a:prstGeom prst="flowChartDocument">
          <a:avLst/>
        </a:prstGeom>
        <a:solidFill>
          <a:srgbClr val="92D050"/>
        </a:solidFill>
        <a:ln>
          <a:solidFill>
            <a:schemeClr val="accent3">
              <a:lumMod val="50000"/>
            </a:schemeClr>
          </a:solidFill>
        </a:ln>
        <a:scene3d>
          <a:camera prst="orthographicFront"/>
          <a:lightRig rig="threePt" dir="t"/>
        </a:scene3d>
        <a:sp3d>
          <a:bevelT w="165100" prst="coolSlant"/>
        </a:sp3d>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ctr"/>
          <a:r>
            <a:rPr lang="es-CO" sz="1000" b="0" i="0">
              <a:solidFill>
                <a:schemeClr val="tx1"/>
              </a:solidFill>
              <a:latin typeface="Book Antiqua" panose="02040602050305030304" pitchFamily="18" charset="0"/>
            </a:rPr>
            <a:t>Componente1</a:t>
          </a:r>
        </a:p>
      </xdr:txBody>
    </xdr:sp>
    <xdr:clientData/>
  </xdr:twoCellAnchor>
  <xdr:twoCellAnchor>
    <xdr:from>
      <xdr:col>4</xdr:col>
      <xdr:colOff>353483</xdr:colOff>
      <xdr:row>11</xdr:row>
      <xdr:rowOff>14816</xdr:rowOff>
    </xdr:from>
    <xdr:to>
      <xdr:col>6</xdr:col>
      <xdr:colOff>318083</xdr:colOff>
      <xdr:row>12</xdr:row>
      <xdr:rowOff>184316</xdr:rowOff>
    </xdr:to>
    <xdr:sp macro="" textlink="">
      <xdr:nvSpPr>
        <xdr:cNvPr id="3" name="Rectangle: Diagonal Corners Snipped 2">
          <a:hlinkClick xmlns:r="http://schemas.openxmlformats.org/officeDocument/2006/relationships" r:id="rId2"/>
          <a:extLst>
            <a:ext uri="{FF2B5EF4-FFF2-40B4-BE49-F238E27FC236}">
              <a16:creationId xmlns:a16="http://schemas.microsoft.com/office/drawing/2014/main" id="{07989336-9750-4D8C-BEE9-265A12C32648}"/>
            </a:ext>
          </a:extLst>
        </xdr:cNvPr>
        <xdr:cNvSpPr/>
      </xdr:nvSpPr>
      <xdr:spPr>
        <a:xfrm>
          <a:off x="2477558" y="2596091"/>
          <a:ext cx="1260000" cy="360000"/>
        </a:xfrm>
        <a:prstGeom prst="flowChartDocument">
          <a:avLst/>
        </a:prstGeom>
        <a:solidFill>
          <a:srgbClr val="92D050"/>
        </a:solidFill>
        <a:ln>
          <a:solidFill>
            <a:schemeClr val="accent3">
              <a:lumMod val="50000"/>
            </a:schemeClr>
          </a:solidFill>
        </a:ln>
        <a:scene3d>
          <a:camera prst="orthographicFront"/>
          <a:lightRig rig="threePt" dir="t"/>
        </a:scene3d>
        <a:sp3d>
          <a:bevelT w="165100" prst="coolSlant"/>
        </a:sp3d>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ctr"/>
          <a:r>
            <a:rPr lang="es-CO" sz="1000" b="0" i="0">
              <a:solidFill>
                <a:schemeClr val="tx1"/>
              </a:solidFill>
              <a:latin typeface="Book Antiqua" panose="02040602050305030304" pitchFamily="18" charset="0"/>
            </a:rPr>
            <a:t>Componente 3</a:t>
          </a:r>
        </a:p>
      </xdr:txBody>
    </xdr:sp>
    <xdr:clientData/>
  </xdr:twoCellAnchor>
  <xdr:twoCellAnchor editAs="oneCell">
    <xdr:from>
      <xdr:col>15</xdr:col>
      <xdr:colOff>624416</xdr:colOff>
      <xdr:row>12</xdr:row>
      <xdr:rowOff>21166</xdr:rowOff>
    </xdr:from>
    <xdr:to>
      <xdr:col>17</xdr:col>
      <xdr:colOff>38150</xdr:colOff>
      <xdr:row>16</xdr:row>
      <xdr:rowOff>176471</xdr:rowOff>
    </xdr:to>
    <xdr:pic>
      <xdr:nvPicPr>
        <xdr:cNvPr id="5" name="Picture 5" descr="Logo del Instituto Colombiano de Bienestar Familiar">
          <a:extLst>
            <a:ext uri="{FF2B5EF4-FFF2-40B4-BE49-F238E27FC236}">
              <a16:creationId xmlns:a16="http://schemas.microsoft.com/office/drawing/2014/main" id="{DB7A48B3-37EF-4164-95A4-8D74C83C04FF}"/>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873191" y="1926166"/>
          <a:ext cx="909159" cy="917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7</xdr:col>
      <xdr:colOff>346075</xdr:colOff>
      <xdr:row>12</xdr:row>
      <xdr:rowOff>16933</xdr:rowOff>
    </xdr:from>
    <xdr:to>
      <xdr:col>9</xdr:col>
      <xdr:colOff>310675</xdr:colOff>
      <xdr:row>13</xdr:row>
      <xdr:rowOff>186433</xdr:rowOff>
    </xdr:to>
    <xdr:sp macro="" textlink="">
      <xdr:nvSpPr>
        <xdr:cNvPr id="6" name="Rectangle: Diagonal Corners Snipped 2">
          <a:hlinkClick xmlns:r="http://schemas.openxmlformats.org/officeDocument/2006/relationships" r:id="rId4"/>
          <a:extLst>
            <a:ext uri="{FF2B5EF4-FFF2-40B4-BE49-F238E27FC236}">
              <a16:creationId xmlns:a16="http://schemas.microsoft.com/office/drawing/2014/main" id="{68C16F81-43EC-4606-ABEA-98C0BD1E9FD7}"/>
            </a:ext>
          </a:extLst>
        </xdr:cNvPr>
        <xdr:cNvSpPr/>
      </xdr:nvSpPr>
      <xdr:spPr>
        <a:xfrm>
          <a:off x="4413250" y="2788708"/>
          <a:ext cx="1260000" cy="360000"/>
        </a:xfrm>
        <a:prstGeom prst="flowChartDocument">
          <a:avLst/>
        </a:prstGeom>
        <a:solidFill>
          <a:srgbClr val="92D050"/>
        </a:solidFill>
        <a:ln>
          <a:solidFill>
            <a:schemeClr val="accent3">
              <a:lumMod val="50000"/>
            </a:schemeClr>
          </a:solidFill>
        </a:ln>
        <a:scene3d>
          <a:camera prst="orthographicFront"/>
          <a:lightRig rig="threePt" dir="t"/>
        </a:scene3d>
        <a:sp3d>
          <a:bevelT w="165100" prst="coolSlant"/>
        </a:sp3d>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ctr"/>
          <a:r>
            <a:rPr lang="es-CO" sz="1000" b="0" i="0">
              <a:solidFill>
                <a:schemeClr val="tx1"/>
              </a:solidFill>
              <a:effectLst/>
              <a:latin typeface="Book Antiqua" panose="02040602050305030304" pitchFamily="18" charset="0"/>
              <a:ea typeface="+mn-ea"/>
              <a:cs typeface="+mn-cs"/>
            </a:rPr>
            <a:t>Componente 4</a:t>
          </a:r>
          <a:endParaRPr lang="es-CO" sz="1000" b="0" i="0">
            <a:solidFill>
              <a:schemeClr val="tx1"/>
            </a:solidFill>
            <a:effectLst/>
            <a:latin typeface="Book Antiqua" panose="02040602050305030304" pitchFamily="18" charset="0"/>
          </a:endParaRPr>
        </a:p>
      </xdr:txBody>
    </xdr:sp>
    <xdr:clientData/>
  </xdr:twoCellAnchor>
  <xdr:twoCellAnchor>
    <xdr:from>
      <xdr:col>10</xdr:col>
      <xdr:colOff>355601</xdr:colOff>
      <xdr:row>13</xdr:row>
      <xdr:rowOff>15875</xdr:rowOff>
    </xdr:from>
    <xdr:to>
      <xdr:col>12</xdr:col>
      <xdr:colOff>320201</xdr:colOff>
      <xdr:row>14</xdr:row>
      <xdr:rowOff>185375</xdr:rowOff>
    </xdr:to>
    <xdr:sp macro="" textlink="">
      <xdr:nvSpPr>
        <xdr:cNvPr id="7" name="Rectangle: Diagonal Corners Snipped 2">
          <a:hlinkClick xmlns:r="http://schemas.openxmlformats.org/officeDocument/2006/relationships" r:id="rId5"/>
          <a:extLst>
            <a:ext uri="{FF2B5EF4-FFF2-40B4-BE49-F238E27FC236}">
              <a16:creationId xmlns:a16="http://schemas.microsoft.com/office/drawing/2014/main" id="{68C28061-2802-4924-BFF3-69D2B9394C8A}"/>
            </a:ext>
          </a:extLst>
        </xdr:cNvPr>
        <xdr:cNvSpPr/>
      </xdr:nvSpPr>
      <xdr:spPr>
        <a:xfrm>
          <a:off x="6365876" y="2978150"/>
          <a:ext cx="1260000" cy="360000"/>
        </a:xfrm>
        <a:prstGeom prst="flowChartDocument">
          <a:avLst/>
        </a:prstGeom>
        <a:solidFill>
          <a:srgbClr val="92D050"/>
        </a:solidFill>
        <a:ln>
          <a:solidFill>
            <a:schemeClr val="accent3">
              <a:lumMod val="50000"/>
            </a:schemeClr>
          </a:solidFill>
        </a:ln>
        <a:scene3d>
          <a:camera prst="orthographicFront"/>
          <a:lightRig rig="threePt" dir="t"/>
        </a:scene3d>
        <a:sp3d>
          <a:bevelT w="165100" prst="coolSlant"/>
        </a:sp3d>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ctr"/>
          <a:r>
            <a:rPr lang="es-CO" sz="1000" b="0" i="0">
              <a:solidFill>
                <a:schemeClr val="tx1"/>
              </a:solidFill>
              <a:effectLst/>
              <a:latin typeface="Book Antiqua" panose="02040602050305030304" pitchFamily="18" charset="0"/>
              <a:ea typeface="+mn-ea"/>
              <a:cs typeface="+mn-cs"/>
            </a:rPr>
            <a:t>Componente 5</a:t>
          </a:r>
          <a:endParaRPr lang="es-CO" sz="1000" b="0" i="0">
            <a:solidFill>
              <a:schemeClr val="tx1"/>
            </a:solidFill>
            <a:effectLst/>
            <a:latin typeface="Book Antiqua" panose="02040602050305030304" pitchFamily="18" charset="0"/>
          </a:endParaRPr>
        </a:p>
      </xdr:txBody>
    </xdr:sp>
    <xdr:clientData/>
  </xdr:twoCellAnchor>
  <xdr:twoCellAnchor>
    <xdr:from>
      <xdr:col>13</xdr:col>
      <xdr:colOff>361950</xdr:colOff>
      <xdr:row>14</xdr:row>
      <xdr:rowOff>104775</xdr:rowOff>
    </xdr:from>
    <xdr:to>
      <xdr:col>15</xdr:col>
      <xdr:colOff>326550</xdr:colOff>
      <xdr:row>16</xdr:row>
      <xdr:rowOff>83775</xdr:rowOff>
    </xdr:to>
    <xdr:sp macro="" textlink="">
      <xdr:nvSpPr>
        <xdr:cNvPr id="8" name="Rectangle: Diagonal Corners Snipped 2">
          <a:hlinkClick xmlns:r="http://schemas.openxmlformats.org/officeDocument/2006/relationships" r:id="rId6"/>
          <a:extLst>
            <a:ext uri="{FF2B5EF4-FFF2-40B4-BE49-F238E27FC236}">
              <a16:creationId xmlns:a16="http://schemas.microsoft.com/office/drawing/2014/main" id="{5874CE34-4415-43B6-BE6D-940C5CC28AD3}"/>
            </a:ext>
          </a:extLst>
        </xdr:cNvPr>
        <xdr:cNvSpPr/>
      </xdr:nvSpPr>
      <xdr:spPr>
        <a:xfrm>
          <a:off x="8315325" y="2390775"/>
          <a:ext cx="1260000" cy="360000"/>
        </a:xfrm>
        <a:prstGeom prst="flowChartDocument">
          <a:avLst/>
        </a:prstGeom>
        <a:solidFill>
          <a:srgbClr val="92D050"/>
        </a:solidFill>
        <a:ln>
          <a:solidFill>
            <a:schemeClr val="accent3">
              <a:lumMod val="50000"/>
            </a:schemeClr>
          </a:solidFill>
        </a:ln>
        <a:scene3d>
          <a:camera prst="orthographicFront"/>
          <a:lightRig rig="threePt" dir="t"/>
        </a:scene3d>
        <a:sp3d>
          <a:bevelT w="165100" prst="coolSlant"/>
        </a:sp3d>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ctr"/>
          <a:r>
            <a:rPr lang="es-CO" sz="1000" b="0" i="0">
              <a:solidFill>
                <a:schemeClr val="tx1"/>
              </a:solidFill>
              <a:effectLst/>
              <a:latin typeface="Book Antiqua" panose="02040602050305030304" pitchFamily="18" charset="0"/>
              <a:ea typeface="+mn-ea"/>
              <a:cs typeface="+mn-cs"/>
            </a:rPr>
            <a:t>Componente 6</a:t>
          </a:r>
          <a:endParaRPr lang="es-CO" sz="1000" b="0" i="0">
            <a:solidFill>
              <a:schemeClr val="tx1"/>
            </a:solidFill>
            <a:effectLst/>
            <a:latin typeface="Book Antiqua" panose="0204060205030503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11</xdr:col>
      <xdr:colOff>1304925</xdr:colOff>
      <xdr:row>20</xdr:row>
      <xdr:rowOff>95250</xdr:rowOff>
    </xdr:from>
    <xdr:to>
      <xdr:col>14</xdr:col>
      <xdr:colOff>638175</xdr:colOff>
      <xdr:row>31</xdr:row>
      <xdr:rowOff>161925</xdr:rowOff>
    </xdr:to>
    <xdr:graphicFrame macro="">
      <xdr:nvGraphicFramePr>
        <xdr:cNvPr id="2" name="1 Gráfico">
          <a:extLst>
            <a:ext uri="{FF2B5EF4-FFF2-40B4-BE49-F238E27FC236}">
              <a16:creationId xmlns:a16="http://schemas.microsoft.com/office/drawing/2014/main" id="{00000000-0008-0000-0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0%20Jos&#233;%20Horacio\6%20Gesti&#243;n%20de%20Riesgos\2%20Matrices%20de%20Riesgos\Matriz%20de%20Riesgos%20Nueva%20Metodolog&#237;a%20VF.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cbf.gov.co\fs_OCI\49.5%20INF%20A%20ORG%20Y%20ENTIDADES%20NLES\PLAN_ANTICORRUPCION\2019\I%20Cuatrimestre\...Seguimiento_PAAC_primer_cuatrimestre_2019.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0%20Jos&#233;%20Horacio\5%20Gesti&#243;n%20de%20Riesgos\2%20Matrices%20de%20Riesgos\Matriz%20Riesgos%20de%20Corrupci&#243;n%202016%20X%20Publicaci&#243;n%20V2%2003%2005%202016.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Maritza.Beltran\AppData\Local\Microsoft\Windows\INetCache\Content.Outlook\O68G4JAQ\Seguimiento_PAAC_primer_cuatrimestre_2019_09052019.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cbf.gov.co\FS_OCI\Users\Andres.munozs\Documents\Andr&#233;s%20Mu&#241;oz\Seguimientos\Separados\Auditor&#237;as%20Internas\Macro%20General%20Meta.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0%20Jos&#233;%20Horacio\5%20Gesti&#243;n%20de%20Riesgos\11%20Revisi&#243;n%20y%20Actualizaci&#243;n%20de%20Riesgos%202016\9%20Adquisici&#243;n%20de%20Bienes%20y%20Servicios.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0%20Jos&#233;%20Horacio\5%20Gesti&#243;n%20de%20Riesgos\12%20Matrices%202017\11%20Gesti&#243;n%20Jur&#237;dica.xlsm"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0%20Jos&#233;%20Horacio/5%20Gesti&#243;n%20de%20Riesgos/11%20Revisi&#243;n%20y%20Actualizaci&#243;n%20de%20Riesgos%202016/10%20Gesti&#243;n%20del%20Talento%20Humano.xlsm"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0%20Jos&#233;%20Horacio/5%20Gesti&#243;n%20de%20Riesgos/11%20Revisi&#243;n%20y%20Actualizaci&#243;n%20de%20Riesgos%202016/11%20Gesti&#243;n%20Jur&#237;dica.xlsm"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jorge.alvarez/Documents/1.%20Direccionamiento%20Estrat&#233;gico/1.%20Direccionamiento%20Estrat&#233;gico%20BK.xlsm"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Javier.Bermudez/Documents/Matrices%202017/En%20validaciones/Matriz%20de%20Riesgos%20de%20Procesos%20Protecci&#243;n%202017%20VF.xlsm"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JBH\6.%20RxD%202017%20Semestre%20I\Consolidado%20Riesgos%20Actual%20MOP%20vs%20Nuevo%20MOP%20VF%20V2%2023012017%20JBH.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IDENTIFICACION DEL RIESGO"/>
      <sheetName val="LISTADO DE CAUSAS"/>
      <sheetName val="LISTADO DE CONSECUENCIAS"/>
      <sheetName val="2. ANALISIS DEL RIESGO"/>
      <sheetName val="2a. HOJA DE CONTROLES"/>
      <sheetName val="3. MAPAS DE RIESGO"/>
      <sheetName val="SEGUIMIENTO RIESGOS CORRUPCION"/>
      <sheetName val="DATOS"/>
      <sheetName val="MAPA DE RIESGO DEL PROCESO"/>
      <sheetName val="OJO"/>
      <sheetName val="Hoja1"/>
      <sheetName val="Matriz de Riesgos Nueva Metodo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
          <cell r="BL2" t="str">
            <v>Eje de Calidad</v>
          </cell>
          <cell r="BN2" t="str">
            <v>BAJO-TRIVIAL 1</v>
          </cell>
        </row>
        <row r="3">
          <cell r="BL3" t="str">
            <v>Eje de Calidad (Corrupción)</v>
          </cell>
          <cell r="BN3" t="str">
            <v>BAJO-TRIVIAL 2</v>
          </cell>
        </row>
        <row r="4">
          <cell r="BN4" t="str">
            <v>BAJO-TRIVIAL 3</v>
          </cell>
        </row>
        <row r="5">
          <cell r="BD5" t="str">
            <v>BAJO-TRIVIAL 1</v>
          </cell>
          <cell r="BE5" t="str">
            <v>BAJO-ACEPTABLE 2</v>
          </cell>
          <cell r="BF5" t="str">
            <v>MODERADO 3</v>
          </cell>
          <cell r="BG5" t="str">
            <v>ALTA-IMPORTANTE 4</v>
          </cell>
          <cell r="BH5" t="str">
            <v>ALTA-IMPORTANTE 5</v>
          </cell>
          <cell r="BN5" t="str">
            <v>BAJO-ACEPTABLE 2</v>
          </cell>
        </row>
        <row r="6">
          <cell r="BD6" t="str">
            <v>BAJO-TRIVIAL 2</v>
          </cell>
          <cell r="BE6" t="str">
            <v>BAJO-ACEPTABLE 4</v>
          </cell>
          <cell r="BF6" t="str">
            <v>MODERADO 6</v>
          </cell>
          <cell r="BG6" t="str">
            <v>ALTA-IMPORTANTE 8</v>
          </cell>
          <cell r="BH6" t="str">
            <v>EXTREMA-INACEPTABLE 5</v>
          </cell>
          <cell r="BN6" t="str">
            <v>BAJO-ACEPTABLE 4</v>
          </cell>
        </row>
        <row r="7">
          <cell r="BD7" t="str">
            <v>BAJO-TRIVIAL 3</v>
          </cell>
          <cell r="BE7" t="str">
            <v>MODERADO 6</v>
          </cell>
          <cell r="BF7" t="str">
            <v>ALTA-IMPORTANTE 9</v>
          </cell>
          <cell r="BG7" t="str">
            <v>EXTREMA-INACEPTABLE 12</v>
          </cell>
          <cell r="BH7" t="str">
            <v>EXTREMA-INACEPTABLE 15</v>
          </cell>
          <cell r="BN7" t="str">
            <v>MODERADO 3</v>
          </cell>
        </row>
        <row r="8">
          <cell r="BD8" t="str">
            <v>MODERADO 4</v>
          </cell>
          <cell r="BE8" t="str">
            <v>ALTA-IMPORTANTE 8</v>
          </cell>
          <cell r="BF8" t="str">
            <v>ALTA-IMPORTANTE 12</v>
          </cell>
          <cell r="BG8" t="str">
            <v>EXTREMA-INACEPTABLE 16</v>
          </cell>
          <cell r="BH8" t="str">
            <v>EXTREMA-INACEPTABLE 20</v>
          </cell>
          <cell r="BN8" t="str">
            <v>MODERADO 6</v>
          </cell>
        </row>
        <row r="9">
          <cell r="BD9" t="str">
            <v>ALTA-IMPORTANTE 5</v>
          </cell>
          <cell r="BE9" t="str">
            <v>ALTA-IMPORTANTE 10</v>
          </cell>
          <cell r="BF9" t="str">
            <v>EXTREMA-INACEPTABLE 15</v>
          </cell>
          <cell r="BG9" t="str">
            <v>EXTREMA-INACEPTABLE 20</v>
          </cell>
          <cell r="BH9" t="str">
            <v>EXTREMA-INACEPTABLE 25</v>
          </cell>
          <cell r="BN9" t="str">
            <v>MODERADO 6</v>
          </cell>
        </row>
        <row r="10">
          <cell r="BN10" t="str">
            <v>ALTA-IMPORTANTE 4</v>
          </cell>
        </row>
        <row r="11">
          <cell r="BN11" t="str">
            <v>ALTA-IMPORTANTE 5</v>
          </cell>
        </row>
        <row r="12">
          <cell r="BN12" t="str">
            <v>ALTA-IMPORTANTE 8</v>
          </cell>
        </row>
        <row r="13">
          <cell r="BN13" t="str">
            <v>ALTA-IMPORTANTE 9</v>
          </cell>
        </row>
        <row r="14">
          <cell r="BN14" t="str">
            <v>ALTA-IMPORTANTE 10</v>
          </cell>
        </row>
        <row r="15">
          <cell r="BN15" t="str">
            <v>ALTA-IMPORTANTE 12</v>
          </cell>
        </row>
        <row r="16">
          <cell r="BN16" t="str">
            <v>EXTREMA-INACEPTABLE 5</v>
          </cell>
        </row>
        <row r="17">
          <cell r="BN17" t="str">
            <v>EXTREMA-INACEPTABLE 12</v>
          </cell>
        </row>
        <row r="18">
          <cell r="BN18" t="str">
            <v>EXTREMA-INACEPTABLE 15</v>
          </cell>
        </row>
        <row r="19">
          <cell r="BN19" t="str">
            <v>EXTREMA-INACEPTABLE 16</v>
          </cell>
        </row>
        <row r="20">
          <cell r="BN20" t="str">
            <v>EXTREMA-INACEPTABLE 20</v>
          </cell>
        </row>
        <row r="21">
          <cell r="BN21" t="str">
            <v>EXTREMA-INACEPTABLE 25</v>
          </cell>
        </row>
        <row r="23">
          <cell r="AS23" t="str">
            <v>Preventivo</v>
          </cell>
        </row>
        <row r="24">
          <cell r="AS24" t="str">
            <v>Detectivo</v>
          </cell>
        </row>
        <row r="25">
          <cell r="AS25" t="str">
            <v>Correctivo</v>
          </cell>
        </row>
        <row r="26">
          <cell r="AS26" t="str">
            <v>No hay</v>
          </cell>
        </row>
        <row r="27">
          <cell r="AS27" t="str">
            <v>Automático</v>
          </cell>
        </row>
        <row r="28">
          <cell r="AS28" t="str">
            <v>Semiautomático</v>
          </cell>
        </row>
        <row r="29">
          <cell r="AS29" t="str">
            <v>Manual</v>
          </cell>
        </row>
        <row r="30">
          <cell r="AS30" t="str">
            <v>no hay</v>
          </cell>
        </row>
        <row r="31">
          <cell r="AV31" t="str">
            <v>Cuando se requiera</v>
          </cell>
        </row>
        <row r="32">
          <cell r="AV32" t="str">
            <v>Varias veces al día</v>
          </cell>
        </row>
        <row r="33">
          <cell r="AS33" t="str">
            <v xml:space="preserve">Documentado </v>
          </cell>
          <cell r="AV33" t="str">
            <v>Diaria</v>
          </cell>
        </row>
        <row r="34">
          <cell r="AS34" t="str">
            <v>Inventariado</v>
          </cell>
          <cell r="AV34" t="str">
            <v>Semanal</v>
          </cell>
        </row>
        <row r="35">
          <cell r="AS35" t="str">
            <v>No Documentado</v>
          </cell>
          <cell r="AV35" t="str">
            <v>Mensual</v>
          </cell>
        </row>
        <row r="36">
          <cell r="AV36" t="str">
            <v>Trmestral</v>
          </cell>
        </row>
        <row r="37">
          <cell r="AV37" t="str">
            <v>Semestral</v>
          </cell>
        </row>
        <row r="38">
          <cell r="AS38" t="str">
            <v>Se ejecuta el control cumpliendo, todos los criterios definidos en el diseño</v>
          </cell>
          <cell r="AV38" t="str">
            <v>Anual</v>
          </cell>
        </row>
        <row r="39">
          <cell r="AS39" t="str">
            <v>Se ejecuta el control, cumpliendo entre 3 y 4 criterios definidos en el diseño</v>
          </cell>
          <cell r="AV39" t="str">
            <v>No Establecida</v>
          </cell>
        </row>
        <row r="40">
          <cell r="AS40" t="str">
            <v>Se ejecuta el control, cumpliendo 2 o menos criterios definidos en el diseño</v>
          </cell>
        </row>
        <row r="43">
          <cell r="AS43" t="str">
            <v>El control mitiga totalmente el riesgo</v>
          </cell>
        </row>
        <row r="44">
          <cell r="AS44" t="str">
            <v>El control no mitiga el riesgo pero aporta a su control.</v>
          </cell>
        </row>
        <row r="45">
          <cell r="AS45" t="str">
            <v>El control no mitiga el riesgo asociado.</v>
          </cell>
        </row>
        <row r="77">
          <cell r="AR77" t="str">
            <v>SI</v>
          </cell>
          <cell r="AS77" t="str">
            <v>SI</v>
          </cell>
        </row>
        <row r="78">
          <cell r="AR78" t="str">
            <v>NO</v>
          </cell>
          <cell r="AS78" t="str">
            <v>NO</v>
          </cell>
        </row>
      </sheetData>
      <sheetData sheetId="8" refreshError="1"/>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Comp1"/>
      <sheetName val="Comp 2"/>
      <sheetName val="Comp3"/>
      <sheetName val="Comp4"/>
      <sheetName val="Comp5"/>
      <sheetName val="Comp6"/>
      <sheetName val="Matriz de Riesgos Procesos 2019"/>
      <sheetName val="PAAC versión imprimible"/>
      <sheetName val="Mapas Calor 2018 - Calidad"/>
      <sheetName val="Mapas Calor 2018 - Corrupción"/>
      <sheetName val="Hoja1"/>
    </sheetNames>
    <sheetDataSet>
      <sheetData sheetId="0"/>
      <sheetData sheetId="1"/>
      <sheetData sheetId="2"/>
      <sheetData sheetId="3"/>
      <sheetData sheetId="4"/>
      <sheetData sheetId="5"/>
      <sheetData sheetId="6"/>
      <sheetData sheetId="7"/>
      <sheetData sheetId="8"/>
      <sheetData sheetId="9"/>
      <sheetData sheetId="10"/>
      <sheetData sheetId="11">
        <row r="1">
          <cell r="A1" t="str">
            <v>Cumplida (DT)</v>
          </cell>
        </row>
        <row r="2">
          <cell r="A2" t="str">
            <v>Cumplida (FT)</v>
          </cell>
        </row>
        <row r="3">
          <cell r="A3" t="str">
            <v>Vencida</v>
          </cell>
        </row>
        <row r="4">
          <cell r="A4" t="str">
            <v>En Avance</v>
          </cell>
        </row>
        <row r="5">
          <cell r="A5" t="str">
            <v>Sin Avance</v>
          </cell>
        </row>
        <row r="6">
          <cell r="A6" t="str">
            <v>N/A</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Riesgos Corrupción 2016"/>
      <sheetName val="Mapa de Riesgos 2016"/>
    </sheetNames>
    <sheetDataSet>
      <sheetData sheetId="0"/>
      <sheetData sheetId="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Comp1"/>
      <sheetName val="Comp 2"/>
      <sheetName val="Comp3"/>
      <sheetName val="Comp4"/>
      <sheetName val="Comp5"/>
      <sheetName val="Comp6"/>
      <sheetName val="Matriz de Riesgos Procesos 2019"/>
      <sheetName val="PAAC versión imprimible"/>
      <sheetName val="Mapas Calor 2018 - Calidad"/>
      <sheetName val="Mapas Calor 2018 - Corrupción"/>
      <sheetName val="Hoja1"/>
    </sheetNames>
    <sheetDataSet>
      <sheetData sheetId="0"/>
      <sheetData sheetId="1"/>
      <sheetData sheetId="2"/>
      <sheetData sheetId="3"/>
      <sheetData sheetId="4"/>
      <sheetData sheetId="5"/>
      <sheetData sheetId="6"/>
      <sheetData sheetId="7"/>
      <sheetData sheetId="8"/>
      <sheetData sheetId="9"/>
      <sheetData sheetId="10"/>
      <sheetData sheetId="11">
        <row r="1">
          <cell r="A1" t="str">
            <v>Cumplida (DT)</v>
          </cell>
        </row>
        <row r="2">
          <cell r="A2" t="str">
            <v>Cumplida (FT)</v>
          </cell>
        </row>
        <row r="3">
          <cell r="A3" t="str">
            <v>Vencida</v>
          </cell>
        </row>
        <row r="4">
          <cell r="A4" t="str">
            <v>En Avance</v>
          </cell>
        </row>
        <row r="5">
          <cell r="A5" t="str">
            <v>Sin Avance</v>
          </cell>
        </row>
        <row r="6">
          <cell r="A6" t="str">
            <v>N/A</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Planeación"/>
      <sheetName val="Ejecución"/>
      <sheetName val="Listas"/>
      <sheetName val="Base"/>
    </sheetNames>
    <sheetDataSet>
      <sheetData sheetId="0" refreshError="1"/>
      <sheetData sheetId="1" refreshError="1"/>
      <sheetData sheetId="2" refreshError="1"/>
      <sheetData sheetId="3">
        <row r="1">
          <cell r="K1" t="str">
            <v>Lista Fase</v>
          </cell>
          <cell r="Q1" t="str">
            <v>Tipos</v>
          </cell>
          <cell r="V1" t="str">
            <v>festivos 2017</v>
          </cell>
        </row>
        <row r="2">
          <cell r="K2" t="str">
            <v>FASE DE PLANEACIÓN</v>
          </cell>
          <cell r="Q2" t="str">
            <v>P</v>
          </cell>
          <cell r="V2">
            <v>42736</v>
          </cell>
        </row>
        <row r="3">
          <cell r="K3" t="str">
            <v>FASE EJECUCIÓN DE LA AUDITORÍA</v>
          </cell>
          <cell r="Q3" t="str">
            <v>E</v>
          </cell>
          <cell r="V3">
            <v>42744</v>
          </cell>
        </row>
        <row r="4">
          <cell r="K4" t="str">
            <v>FASE INFORME FINAL</v>
          </cell>
          <cell r="V4">
            <v>42814</v>
          </cell>
        </row>
        <row r="5">
          <cell r="K5" t="str">
            <v>EJECUCIÓN DE ACTIVIDADES POSTERIORES A LA AUDITORÍA</v>
          </cell>
          <cell r="V5">
            <v>42834</v>
          </cell>
        </row>
        <row r="6">
          <cell r="V6">
            <v>42838</v>
          </cell>
        </row>
        <row r="7">
          <cell r="V7">
            <v>42839</v>
          </cell>
        </row>
        <row r="8">
          <cell r="V8">
            <v>42841</v>
          </cell>
        </row>
        <row r="9">
          <cell r="V9">
            <v>42856</v>
          </cell>
        </row>
        <row r="10">
          <cell r="V10">
            <v>42884</v>
          </cell>
        </row>
        <row r="11">
          <cell r="V11">
            <v>42905</v>
          </cell>
        </row>
        <row r="12">
          <cell r="V12">
            <v>42912</v>
          </cell>
        </row>
        <row r="13">
          <cell r="V13">
            <v>42919</v>
          </cell>
        </row>
        <row r="14">
          <cell r="V14">
            <v>42936</v>
          </cell>
        </row>
        <row r="15">
          <cell r="V15">
            <v>42954</v>
          </cell>
        </row>
        <row r="16">
          <cell r="V16">
            <v>42968</v>
          </cell>
        </row>
        <row r="17">
          <cell r="V17">
            <v>43024</v>
          </cell>
        </row>
        <row r="18">
          <cell r="V18">
            <v>43045</v>
          </cell>
        </row>
        <row r="19">
          <cell r="V19">
            <v>43052</v>
          </cell>
        </row>
        <row r="20">
          <cell r="V20">
            <v>43077</v>
          </cell>
        </row>
        <row r="21">
          <cell r="V21">
            <v>43094</v>
          </cell>
        </row>
      </sheetData>
      <sheetData sheetId="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IDENTIFICACION DEL RIESGO"/>
      <sheetName val="LISTADO DE CAUSAS"/>
      <sheetName val="LISTADO DE CONSECUENCIAS"/>
      <sheetName val="2. ANALISIS DEL RIESGO"/>
      <sheetName val="2a. HOJA DE CONTROLES"/>
      <sheetName val="3. MAPAS DE RIESGO"/>
      <sheetName val="SEGUIMIENTO RIESGOS CORRUPCION"/>
      <sheetName val="DATOS"/>
      <sheetName val="MAPA DE RIESGO DEL PROCESO"/>
      <sheetName val="OJO"/>
    </sheetNames>
    <sheetDataSet>
      <sheetData sheetId="0"/>
      <sheetData sheetId="1"/>
      <sheetData sheetId="2"/>
      <sheetData sheetId="3"/>
      <sheetData sheetId="4"/>
      <sheetData sheetId="5"/>
      <sheetData sheetId="6"/>
      <sheetData sheetId="7">
        <row r="5">
          <cell r="BD5" t="str">
            <v>ALTA-IMPORTANTE 5</v>
          </cell>
          <cell r="BE5" t="str">
            <v>ALTA-IMPORTANTE 10</v>
          </cell>
          <cell r="BF5" t="str">
            <v>EXTREMA-INACEPTABLE 15</v>
          </cell>
          <cell r="BG5" t="str">
            <v>EXTREMA-INACEPTABLE 20</v>
          </cell>
          <cell r="BH5" t="str">
            <v>EXTREMA-INACEPTABLE 25</v>
          </cell>
        </row>
        <row r="6">
          <cell r="BD6" t="str">
            <v>MODERADO 4</v>
          </cell>
          <cell r="BE6" t="str">
            <v>ALTA-IMPORTANTE 8</v>
          </cell>
          <cell r="BF6" t="str">
            <v>ALTA-IMPORTANTE 12</v>
          </cell>
          <cell r="BG6" t="str">
            <v>EXTREMA-INACEPTABLE 16</v>
          </cell>
          <cell r="BH6" t="str">
            <v>EXTREMA-INACEPTABLE 20</v>
          </cell>
        </row>
        <row r="7">
          <cell r="BD7" t="str">
            <v>BAJO-TRIVIAL 3</v>
          </cell>
          <cell r="BE7" t="str">
            <v>MODERADO 6</v>
          </cell>
          <cell r="BF7" t="str">
            <v>ALTA-IMPORTANTE 9</v>
          </cell>
          <cell r="BG7" t="str">
            <v>EXTREMA-INACEPTABLE 12</v>
          </cell>
          <cell r="BH7" t="str">
            <v>EXTREMA-INACEPTABLE 15</v>
          </cell>
        </row>
        <row r="8">
          <cell r="BD8" t="str">
            <v>BAJO-TRIVIAL 2</v>
          </cell>
          <cell r="BE8" t="str">
            <v>BAJO-ACEPTABLE 4</v>
          </cell>
          <cell r="BF8" t="str">
            <v>MODERADO 6</v>
          </cell>
          <cell r="BG8" t="str">
            <v>ALTA-IMPORTANTE 8</v>
          </cell>
          <cell r="BH8" t="str">
            <v>EXTREMA-INACEPTABLE 10</v>
          </cell>
        </row>
        <row r="9">
          <cell r="BD9" t="str">
            <v>BAJO-TRIVIAL 1</v>
          </cell>
          <cell r="BE9" t="str">
            <v>BAJO-ACEPTABLE 2</v>
          </cell>
          <cell r="BF9" t="str">
            <v>MODERADO 3</v>
          </cell>
          <cell r="BG9" t="str">
            <v>ALTA-IMPORTANTE 4</v>
          </cell>
          <cell r="BH9" t="str">
            <v>ALTA-IMPORTANTE 5</v>
          </cell>
        </row>
        <row r="18">
          <cell r="BD18" t="str">
            <v>MODERADA 25</v>
          </cell>
          <cell r="BE18" t="str">
            <v>ALTA 50</v>
          </cell>
          <cell r="BF18" t="str">
            <v>EXTREMA 100</v>
          </cell>
        </row>
        <row r="19">
          <cell r="BD19" t="str">
            <v>MODERADA 20</v>
          </cell>
          <cell r="BE19" t="str">
            <v>ALTA 40</v>
          </cell>
          <cell r="BF19" t="str">
            <v>EXTREMA 80</v>
          </cell>
        </row>
        <row r="20">
          <cell r="BD20" t="str">
            <v>MODERADA 15</v>
          </cell>
          <cell r="BE20" t="str">
            <v>ALTA 30</v>
          </cell>
          <cell r="BF20" t="str">
            <v>EXTREMA 60</v>
          </cell>
        </row>
        <row r="21">
          <cell r="BD21" t="str">
            <v>BAJA 10</v>
          </cell>
          <cell r="BE21" t="str">
            <v>MODERADA 20</v>
          </cell>
          <cell r="BF21" t="str">
            <v>ALTA 40</v>
          </cell>
        </row>
        <row r="22">
          <cell r="BD22" t="str">
            <v>BAJA 5</v>
          </cell>
          <cell r="BE22" t="str">
            <v>BAJA 10</v>
          </cell>
          <cell r="BF22" t="str">
            <v>MODERADA 20</v>
          </cell>
        </row>
      </sheetData>
      <sheetData sheetId="8"/>
      <sheetData sheetId="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IDENTIFICACION DEL RIESGO"/>
      <sheetName val="LISTADO DE CAUSAS"/>
      <sheetName val="LISTADO DE CONSECUENCIAS"/>
      <sheetName val="2. ANALISIS DEL RIESGO"/>
      <sheetName val="2a. HOJA DE CONTROLES"/>
      <sheetName val="3. MAPAS DE RIESGO"/>
      <sheetName val="SEGUIMIENTO RIESGOS CORRUPCION"/>
      <sheetName val="DATOS"/>
      <sheetName val="MAPA DE RIESGO DEL PROCESO"/>
      <sheetName val="OJO"/>
    </sheetNames>
    <sheetDataSet>
      <sheetData sheetId="0"/>
      <sheetData sheetId="1"/>
      <sheetData sheetId="2"/>
      <sheetData sheetId="3"/>
      <sheetData sheetId="4"/>
      <sheetData sheetId="5"/>
      <sheetData sheetId="6"/>
      <sheetData sheetId="7">
        <row r="18">
          <cell r="BD18" t="str">
            <v>MODERADA 25</v>
          </cell>
          <cell r="BE18" t="str">
            <v>ALTA 50</v>
          </cell>
          <cell r="BF18" t="str">
            <v>EXTREMA 100</v>
          </cell>
        </row>
        <row r="19">
          <cell r="BD19" t="str">
            <v>MODERADA 20</v>
          </cell>
          <cell r="BE19" t="str">
            <v>ALTA 40</v>
          </cell>
          <cell r="BF19" t="str">
            <v>EXTREMA 80</v>
          </cell>
        </row>
        <row r="20">
          <cell r="BD20" t="str">
            <v>MODERADA 15</v>
          </cell>
          <cell r="BE20" t="str">
            <v>ALTA 30</v>
          </cell>
          <cell r="BF20" t="str">
            <v>EXTREMA 60</v>
          </cell>
        </row>
        <row r="21">
          <cell r="BD21" t="str">
            <v>BAJA 10</v>
          </cell>
          <cell r="BE21" t="str">
            <v>MODERADA 20</v>
          </cell>
          <cell r="BF21" t="str">
            <v>ALTA 40</v>
          </cell>
        </row>
        <row r="22">
          <cell r="BD22" t="str">
            <v>BAJA 5</v>
          </cell>
          <cell r="BE22" t="str">
            <v>BAJA 10</v>
          </cell>
          <cell r="BF22" t="str">
            <v>MODERADA 20</v>
          </cell>
        </row>
      </sheetData>
      <sheetData sheetId="8"/>
      <sheetData sheetId="9"/>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Riesgos MOP 2016"/>
      <sheetName val="Inherente de RxD"/>
      <sheetName val="Residual RxD"/>
      <sheetName val="Inherente JBH"/>
      <sheetName val="Residual JBH"/>
      <sheetName val="Matriz Riesgos Corrupción 2016"/>
      <sheetName val="Riesgos Corrupción MOP 2016"/>
      <sheetName val="Mapa de Riesgos Corrupción 2016"/>
      <sheetName val="7 Graficas INHERENTE"/>
      <sheetName val="7 Graficas RESIDUAL"/>
    </sheetNames>
    <sheetDataSet>
      <sheetData sheetId="0"/>
      <sheetData sheetId="1"/>
      <sheetData sheetId="2"/>
      <sheetData sheetId="3"/>
      <sheetData sheetId="4"/>
      <sheetData sheetId="5"/>
      <sheetData sheetId="6"/>
      <sheetData sheetId="7">
        <row r="31">
          <cell r="N31">
            <v>4</v>
          </cell>
        </row>
        <row r="32">
          <cell r="N32">
            <v>2</v>
          </cell>
        </row>
        <row r="33">
          <cell r="N33">
            <v>5</v>
          </cell>
        </row>
        <row r="34">
          <cell r="N34">
            <v>2</v>
          </cell>
        </row>
      </sheetData>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6" Type="http://schemas.openxmlformats.org/officeDocument/2006/relationships/comments" Target="../comments1.xml"/><Relationship Id="rId5" Type="http://schemas.openxmlformats.org/officeDocument/2006/relationships/image" Target="../media/image3.png"/><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 Id="rId6" Type="http://schemas.openxmlformats.org/officeDocument/2006/relationships/comments" Target="../comments2.xml"/><Relationship Id="rId5" Type="http://schemas.openxmlformats.org/officeDocument/2006/relationships/image" Target="../media/image3.png"/><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6" Type="http://schemas.openxmlformats.org/officeDocument/2006/relationships/comments" Target="../comments3.xml"/><Relationship Id="rId5" Type="http://schemas.openxmlformats.org/officeDocument/2006/relationships/image" Target="../media/image3.png"/><Relationship Id="rId4"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13.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comments" Target="../comments4.xml"/><Relationship Id="rId5" Type="http://schemas.openxmlformats.org/officeDocument/2006/relationships/image" Target="../media/image3.png"/><Relationship Id="rId4" Type="http://schemas.openxmlformats.org/officeDocument/2006/relationships/vmlDrawing" Target="../drawings/vmlDrawing4.vm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comments" Target="../comments5.xml"/><Relationship Id="rId5" Type="http://schemas.openxmlformats.org/officeDocument/2006/relationships/image" Target="../media/image3.png"/><Relationship Id="rId4" Type="http://schemas.openxmlformats.org/officeDocument/2006/relationships/vmlDrawing" Target="../drawings/vmlDrawing5.vm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19.bin"/><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 Id="rId6" Type="http://schemas.openxmlformats.org/officeDocument/2006/relationships/comments" Target="../comments6.xml"/><Relationship Id="rId5" Type="http://schemas.openxmlformats.org/officeDocument/2006/relationships/image" Target="../media/image4.png"/><Relationship Id="rId4" Type="http://schemas.openxmlformats.org/officeDocument/2006/relationships/vmlDrawing" Target="../drawings/vmlDrawing6.vml"/></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22.bin"/><Relationship Id="rId2" Type="http://schemas.openxmlformats.org/officeDocument/2006/relationships/printerSettings" Target="../printerSettings/printerSettings21.bin"/><Relationship Id="rId1" Type="http://schemas.openxmlformats.org/officeDocument/2006/relationships/printerSettings" Target="../printerSettings/printerSettings20.bin"/><Relationship Id="rId6" Type="http://schemas.openxmlformats.org/officeDocument/2006/relationships/comments" Target="../comments7.xml"/><Relationship Id="rId5" Type="http://schemas.openxmlformats.org/officeDocument/2006/relationships/image" Target="../media/image4.png"/><Relationship Id="rId4" Type="http://schemas.openxmlformats.org/officeDocument/2006/relationships/vmlDrawing" Target="../drawings/vmlDrawing7.vml"/></Relationships>
</file>

<file path=xl/worksheets/_rels/sheet9.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vmlDrawing" Target="../drawings/vmlDrawing8.vml"/><Relationship Id="rId1" Type="http://schemas.openxmlformats.org/officeDocument/2006/relationships/printerSettings" Target="../printerSettings/printerSettings23.bin"/><Relationship Id="rId4" Type="http://schemas.openxmlformats.org/officeDocument/2006/relationships/comments" Target="../comments8.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6.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pageSetUpPr fitToPage="1"/>
  </sheetPr>
  <dimension ref="A1:R22"/>
  <sheetViews>
    <sheetView showGridLines="0" topLeftCell="A2" zoomScaleNormal="100" workbookViewId="0">
      <selection activeCell="D56" sqref="D56"/>
    </sheetView>
  </sheetViews>
  <sheetFormatPr baseColWidth="10" defaultColWidth="0" defaultRowHeight="15" customHeight="1" zeroHeight="1" x14ac:dyDescent="0.25"/>
  <cols>
    <col min="1" max="1" width="2.75" customWidth="1"/>
    <col min="2" max="16" width="9.75" customWidth="1"/>
    <col min="17" max="17" width="12.75" customWidth="1"/>
    <col min="18" max="18" width="2.75" customWidth="1"/>
    <col min="19" max="16384" width="9.125" hidden="1"/>
  </cols>
  <sheetData>
    <row r="1" spans="2:17" hidden="1" x14ac:dyDescent="0.25"/>
    <row r="2" spans="2:17" x14ac:dyDescent="0.25"/>
    <row r="3" spans="2:17" x14ac:dyDescent="0.25"/>
    <row r="4" spans="2:17" s="14" customFormat="1" ht="15" customHeight="1" x14ac:dyDescent="0.25">
      <c r="B4" s="645" t="s">
        <v>139</v>
      </c>
      <c r="C4" s="645"/>
      <c r="D4" s="645"/>
      <c r="E4" s="645"/>
      <c r="F4" s="645"/>
      <c r="G4" s="645"/>
      <c r="H4" s="645"/>
      <c r="I4" s="645"/>
      <c r="J4" s="645"/>
      <c r="K4" s="645"/>
      <c r="L4" s="645"/>
      <c r="M4" s="645"/>
      <c r="N4" s="645"/>
      <c r="O4" s="645"/>
      <c r="P4" s="645"/>
      <c r="Q4" s="645"/>
    </row>
    <row r="5" spans="2:17" s="14" customFormat="1" ht="15" customHeight="1" x14ac:dyDescent="0.25">
      <c r="B5" s="645"/>
      <c r="C5" s="645"/>
      <c r="D5" s="645"/>
      <c r="E5" s="645"/>
      <c r="F5" s="645"/>
      <c r="G5" s="645"/>
      <c r="H5" s="645"/>
      <c r="I5" s="645"/>
      <c r="J5" s="645"/>
      <c r="K5" s="645"/>
      <c r="L5" s="645"/>
      <c r="M5" s="645"/>
      <c r="N5" s="645"/>
      <c r="O5" s="645"/>
      <c r="P5" s="645"/>
      <c r="Q5" s="645"/>
    </row>
    <row r="6" spans="2:17" s="14" customFormat="1" ht="15" customHeight="1" x14ac:dyDescent="0.25">
      <c r="B6" s="645"/>
      <c r="C6" s="645"/>
      <c r="D6" s="645"/>
      <c r="E6" s="645"/>
      <c r="F6" s="645"/>
      <c r="G6" s="645"/>
      <c r="H6" s="645"/>
      <c r="I6" s="645"/>
      <c r="J6" s="645"/>
      <c r="K6" s="645"/>
      <c r="L6" s="645"/>
      <c r="M6" s="645"/>
      <c r="N6" s="645"/>
      <c r="O6" s="645"/>
      <c r="P6" s="645"/>
      <c r="Q6" s="645"/>
    </row>
    <row r="7" spans="2:17" x14ac:dyDescent="0.25">
      <c r="C7" s="10"/>
      <c r="D7" s="10"/>
    </row>
    <row r="8" spans="2:17" ht="15" customHeight="1" x14ac:dyDescent="0.25">
      <c r="E8" s="12"/>
      <c r="F8" s="12"/>
      <c r="I8" s="13" t="s">
        <v>140</v>
      </c>
      <c r="J8" s="646">
        <v>2018</v>
      </c>
      <c r="K8" s="646"/>
    </row>
    <row r="9" spans="2:17" hidden="1" x14ac:dyDescent="0.25"/>
    <row r="10" spans="2:17" x14ac:dyDescent="0.25"/>
    <row r="11" spans="2:17" x14ac:dyDescent="0.25"/>
    <row r="12" spans="2:17" x14ac:dyDescent="0.25"/>
    <row r="13" spans="2:17" x14ac:dyDescent="0.25">
      <c r="Q13" s="11"/>
    </row>
    <row r="14" spans="2:17" x14ac:dyDescent="0.25">
      <c r="Q14" s="11"/>
    </row>
    <row r="15" spans="2:17" x14ac:dyDescent="0.25">
      <c r="Q15" s="11"/>
    </row>
    <row r="16" spans="2:17" ht="15" customHeight="1" x14ac:dyDescent="0.25">
      <c r="Q16" s="11"/>
    </row>
    <row r="17" spans="2:17" x14ac:dyDescent="0.25">
      <c r="B17" s="644" t="s">
        <v>16</v>
      </c>
      <c r="C17" s="644"/>
      <c r="D17" s="644"/>
      <c r="Q17" s="11"/>
    </row>
    <row r="18" spans="2:17" x14ac:dyDescent="0.25"/>
    <row r="19" spans="2:17" ht="15" hidden="1" customHeight="1" x14ac:dyDescent="0.25"/>
    <row r="20" spans="2:17" ht="15" hidden="1" customHeight="1" x14ac:dyDescent="0.25"/>
    <row r="21" spans="2:17" ht="15" hidden="1" customHeight="1" x14ac:dyDescent="0.25"/>
    <row r="22" spans="2:17" ht="15" hidden="1" customHeight="1" x14ac:dyDescent="0.25"/>
  </sheetData>
  <customSheetViews>
    <customSheetView guid="{13CE4E0B-6D7C-47AC-BA40-02AD9E229BD1}" showGridLines="0" showRowCol="0" hiddenRows="1" hiddenColumns="1" topLeftCell="A2">
      <selection activeCell="H8" sqref="H8:I8"/>
      <pageMargins left="0.7" right="0.7" top="0.75" bottom="0.75" header="0.3" footer="0.3"/>
    </customSheetView>
    <customSheetView guid="{A18BB86E-DB44-47F1-B842-D73307AB453F}" showGridLines="0" showRowCol="0" hiddenRows="1" hiddenColumns="1" topLeftCell="A2">
      <selection activeCell="H8" sqref="H8:I8"/>
      <pageMargins left="0.7" right="0.7" top="0.75" bottom="0.75" header="0.3" footer="0.3"/>
    </customSheetView>
  </customSheetViews>
  <mergeCells count="3">
    <mergeCell ref="B17:D17"/>
    <mergeCell ref="B4:Q6"/>
    <mergeCell ref="J8:K8"/>
  </mergeCells>
  <pageMargins left="0.70866141732283472" right="0.70866141732283472" top="0.74803149606299213" bottom="0.74803149606299213" header="0.31496062992125984" footer="0.31496062992125984"/>
  <pageSetup paperSize="9" scale="53" orientation="portrait" r:id="rId1"/>
  <colBreaks count="1" manualBreakCount="1">
    <brk id="16" max="1048575" man="1"/>
  </colBreaks>
  <drawing r:id="rId2"/>
  <picture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
    <pageSetUpPr fitToPage="1"/>
  </sheetPr>
  <dimension ref="A1:IZ31"/>
  <sheetViews>
    <sheetView showGridLines="0" showWhiteSpace="0" topLeftCell="A8" zoomScaleNormal="100" zoomScaleSheetLayoutView="100" workbookViewId="0">
      <pane xSplit="6" ySplit="5" topLeftCell="N25" activePane="bottomRight" state="frozen"/>
      <selection activeCell="R25" sqref="R25"/>
      <selection pane="topRight" activeCell="R25" sqref="R25"/>
      <selection pane="bottomLeft" activeCell="R25" sqref="R25"/>
      <selection pane="bottomRight" activeCell="R25" sqref="R25"/>
    </sheetView>
  </sheetViews>
  <sheetFormatPr baseColWidth="10" defaultColWidth="0" defaultRowHeight="12.75" x14ac:dyDescent="0.25"/>
  <cols>
    <col min="1" max="1" width="15.125" style="91" customWidth="1"/>
    <col min="2" max="2" width="5" style="90" customWidth="1"/>
    <col min="3" max="3" width="22.125" style="91" customWidth="1"/>
    <col min="4" max="4" width="20.125" style="91" customWidth="1"/>
    <col min="5" max="5" width="18" style="91" customWidth="1"/>
    <col min="6" max="6" width="12.375" style="92" customWidth="1"/>
    <col min="7" max="7" width="1.375" style="90" customWidth="1"/>
    <col min="8" max="8" width="12.125" style="90" customWidth="1"/>
    <col min="9" max="9" width="11.75" style="90" customWidth="1"/>
    <col min="10" max="10" width="14" style="90" customWidth="1"/>
    <col min="11" max="11" width="15.75" style="90" customWidth="1"/>
    <col min="12" max="12" width="58.25" style="93" customWidth="1"/>
    <col min="13" max="13" width="1.375" style="90" customWidth="1"/>
    <col min="14" max="15" width="13.375" style="90" customWidth="1"/>
    <col min="16" max="16" width="15.625" style="90" customWidth="1"/>
    <col min="17" max="17" width="15.75" style="90" customWidth="1"/>
    <col min="18" max="18" width="82.125" style="93" customWidth="1"/>
    <col min="19" max="19" width="1.375" style="94" customWidth="1"/>
    <col min="20" max="21" width="13.25" style="90" customWidth="1"/>
    <col min="22" max="22" width="14.625" style="90" customWidth="1"/>
    <col min="23" max="23" width="15.75" style="90" customWidth="1"/>
    <col min="24" max="24" width="61.75" style="90" customWidth="1"/>
    <col min="25" max="25" width="11.375" style="90" customWidth="1"/>
    <col min="26" max="260" width="0" style="94" hidden="1" customWidth="1"/>
    <col min="261" max="16384" width="11.375" style="90" hidden="1"/>
  </cols>
  <sheetData>
    <row r="1" spans="1:260" x14ac:dyDescent="0.25">
      <c r="A1" s="89"/>
    </row>
    <row r="2" spans="1:260" x14ac:dyDescent="0.25">
      <c r="A2" s="95" t="s">
        <v>60</v>
      </c>
      <c r="B2" s="95"/>
      <c r="C2" s="96"/>
      <c r="D2" s="96"/>
      <c r="E2" s="96"/>
      <c r="F2" s="96"/>
      <c r="G2" s="96"/>
      <c r="H2" s="96"/>
      <c r="I2" s="96"/>
      <c r="J2" s="96"/>
      <c r="K2" s="96"/>
      <c r="L2" s="96"/>
      <c r="M2" s="96"/>
      <c r="N2" s="96"/>
      <c r="O2" s="96"/>
      <c r="P2" s="96"/>
      <c r="Q2" s="96"/>
      <c r="R2" s="96"/>
      <c r="S2" s="97"/>
      <c r="T2" s="96"/>
      <c r="U2" s="96"/>
      <c r="V2" s="96"/>
      <c r="W2" s="96"/>
      <c r="X2" s="96"/>
    </row>
    <row r="3" spans="1:260" x14ac:dyDescent="0.2">
      <c r="B3" s="98"/>
      <c r="C3" s="99"/>
    </row>
    <row r="4" spans="1:260" x14ac:dyDescent="0.2">
      <c r="A4" s="100" t="s">
        <v>13</v>
      </c>
      <c r="B4" s="100"/>
      <c r="C4" s="101" t="s">
        <v>618</v>
      </c>
    </row>
    <row r="5" spans="1:260" x14ac:dyDescent="0.2">
      <c r="A5" s="100" t="s">
        <v>81</v>
      </c>
      <c r="B5" s="100"/>
      <c r="C5" s="102">
        <v>2019</v>
      </c>
    </row>
    <row r="6" spans="1:260" x14ac:dyDescent="0.25">
      <c r="A6" s="103" t="s">
        <v>82</v>
      </c>
      <c r="B6" s="103"/>
      <c r="C6" s="104">
        <v>43721</v>
      </c>
    </row>
    <row r="8" spans="1:260" ht="13.5" thickBot="1" x14ac:dyDescent="0.3">
      <c r="G8" s="94"/>
    </row>
    <row r="9" spans="1:260" ht="13.5" thickBot="1" x14ac:dyDescent="0.3">
      <c r="A9" s="647" t="s">
        <v>61</v>
      </c>
      <c r="B9" s="648"/>
      <c r="C9" s="648"/>
      <c r="D9" s="648"/>
      <c r="E9" s="648"/>
      <c r="F9" s="649"/>
      <c r="G9" s="105"/>
      <c r="H9" s="650" t="s">
        <v>7</v>
      </c>
      <c r="I9" s="651"/>
      <c r="J9" s="651"/>
      <c r="K9" s="651"/>
      <c r="L9" s="652"/>
      <c r="N9" s="653" t="s">
        <v>8</v>
      </c>
      <c r="O9" s="651"/>
      <c r="P9" s="651"/>
      <c r="Q9" s="651"/>
      <c r="R9" s="652"/>
      <c r="T9" s="653" t="s">
        <v>9</v>
      </c>
      <c r="U9" s="651"/>
      <c r="V9" s="651"/>
      <c r="W9" s="651"/>
      <c r="X9" s="652"/>
    </row>
    <row r="10" spans="1:260" ht="54.75" customHeight="1" thickBot="1" x14ac:dyDescent="0.3">
      <c r="A10" s="106" t="s">
        <v>62</v>
      </c>
      <c r="B10" s="654" t="s">
        <v>622</v>
      </c>
      <c r="C10" s="654"/>
      <c r="D10" s="654"/>
      <c r="E10" s="654"/>
      <c r="F10" s="655"/>
      <c r="G10" s="107"/>
      <c r="H10" s="108" t="s">
        <v>130</v>
      </c>
      <c r="I10" s="109"/>
      <c r="J10" s="110">
        <v>43585</v>
      </c>
      <c r="K10" s="656" t="s">
        <v>125</v>
      </c>
      <c r="L10" s="656" t="s">
        <v>0</v>
      </c>
      <c r="N10" s="111" t="s">
        <v>130</v>
      </c>
      <c r="O10" s="112"/>
      <c r="P10" s="113"/>
      <c r="Q10" s="656" t="s">
        <v>125</v>
      </c>
      <c r="R10" s="656" t="s">
        <v>0</v>
      </c>
      <c r="T10" s="111" t="s">
        <v>130</v>
      </c>
      <c r="U10" s="112"/>
      <c r="V10" s="113"/>
      <c r="W10" s="656" t="s">
        <v>125</v>
      </c>
      <c r="X10" s="656" t="s">
        <v>0</v>
      </c>
    </row>
    <row r="11" spans="1:260" ht="51.75" thickBot="1" x14ac:dyDescent="0.3">
      <c r="A11" s="114" t="s">
        <v>11</v>
      </c>
      <c r="B11" s="647" t="s">
        <v>68</v>
      </c>
      <c r="C11" s="649"/>
      <c r="D11" s="115" t="s">
        <v>69</v>
      </c>
      <c r="E11" s="115" t="s">
        <v>70</v>
      </c>
      <c r="F11" s="116" t="s">
        <v>71</v>
      </c>
      <c r="G11" s="117"/>
      <c r="H11" s="118" t="s">
        <v>76</v>
      </c>
      <c r="I11" s="119" t="s">
        <v>77</v>
      </c>
      <c r="J11" s="119" t="s">
        <v>124</v>
      </c>
      <c r="K11" s="657"/>
      <c r="L11" s="657"/>
      <c r="N11" s="118" t="s">
        <v>76</v>
      </c>
      <c r="O11" s="120" t="s">
        <v>77</v>
      </c>
      <c r="P11" s="120" t="s">
        <v>124</v>
      </c>
      <c r="Q11" s="658"/>
      <c r="R11" s="658"/>
      <c r="T11" s="118" t="s">
        <v>76</v>
      </c>
      <c r="U11" s="120" t="s">
        <v>77</v>
      </c>
      <c r="V11" s="120" t="s">
        <v>124</v>
      </c>
      <c r="W11" s="658"/>
      <c r="X11" s="658"/>
    </row>
    <row r="12" spans="1:260" s="137" customFormat="1" ht="45.75" customHeight="1" thickBot="1" x14ac:dyDescent="0.3">
      <c r="A12" s="659" t="s">
        <v>63</v>
      </c>
      <c r="B12" s="122"/>
      <c r="C12" s="123" t="s">
        <v>79</v>
      </c>
      <c r="D12" s="122"/>
      <c r="E12" s="122"/>
      <c r="F12" s="124"/>
      <c r="G12" s="107"/>
      <c r="H12" s="125">
        <f>+COUNTIF(H13,"&lt;&gt;"&amp;"")</f>
        <v>0</v>
      </c>
      <c r="I12" s="126">
        <f>+COUNTIF(I13,"Cumplida "&amp;"*")</f>
        <v>0</v>
      </c>
      <c r="J12" s="369" t="str">
        <f>IFERROR(+I12/H12,"No se programaron actividades relacionadas con este objetivo")</f>
        <v>No se programaron actividades relacionadas con este objetivo</v>
      </c>
      <c r="K12" s="128"/>
      <c r="L12" s="129"/>
      <c r="M12" s="130"/>
      <c r="N12" s="131">
        <v>3</v>
      </c>
      <c r="O12" s="132">
        <f>+COUNTIF(O13,"Cumplida "&amp;"*")</f>
        <v>1</v>
      </c>
      <c r="P12" s="133">
        <f>IFERROR(+O12/N12,"No se programaron actividades relacionadas con este objetivo")</f>
        <v>0.33333333333333331</v>
      </c>
      <c r="Q12" s="134"/>
      <c r="R12" s="135"/>
      <c r="S12" s="136"/>
      <c r="T12" s="131">
        <f>+COUNTIF(T13,"&lt;&gt;"&amp;"")</f>
        <v>0</v>
      </c>
      <c r="U12" s="132">
        <f>+COUNTIF(U13,"Cumplida "&amp;"*")</f>
        <v>0</v>
      </c>
      <c r="V12" s="133" t="str">
        <f>IFERROR(+U12/T12,"No se programaron actividades relacionadas con este objetivo")</f>
        <v>No se programaron actividades relacionadas con este objetivo</v>
      </c>
      <c r="W12" s="134"/>
      <c r="X12" s="135"/>
      <c r="Z12" s="117"/>
      <c r="AA12" s="117"/>
      <c r="AB12" s="117"/>
      <c r="AC12" s="117"/>
      <c r="AD12" s="117"/>
      <c r="AE12" s="117"/>
      <c r="AF12" s="117"/>
      <c r="AG12" s="117"/>
      <c r="AH12" s="117"/>
      <c r="AI12" s="117"/>
      <c r="AJ12" s="117"/>
      <c r="AK12" s="117"/>
      <c r="AL12" s="117"/>
      <c r="AM12" s="117"/>
      <c r="AN12" s="117"/>
      <c r="AO12" s="117"/>
      <c r="AP12" s="117"/>
      <c r="AQ12" s="117"/>
      <c r="AR12" s="117"/>
      <c r="AS12" s="117"/>
      <c r="AT12" s="117"/>
      <c r="AU12" s="117"/>
      <c r="AV12" s="117"/>
      <c r="AW12" s="117"/>
      <c r="AX12" s="117"/>
      <c r="AY12" s="117"/>
      <c r="AZ12" s="117"/>
      <c r="BA12" s="117"/>
      <c r="BB12" s="117"/>
      <c r="BC12" s="117"/>
      <c r="BD12" s="117"/>
      <c r="BE12" s="117"/>
      <c r="BF12" s="117"/>
      <c r="BG12" s="117"/>
      <c r="BH12" s="117"/>
      <c r="BI12" s="117"/>
      <c r="BJ12" s="117"/>
      <c r="BK12" s="117"/>
      <c r="BL12" s="117"/>
      <c r="BM12" s="117"/>
      <c r="BN12" s="117"/>
      <c r="BO12" s="117"/>
      <c r="BP12" s="117"/>
      <c r="BQ12" s="117"/>
      <c r="BR12" s="117"/>
      <c r="BS12" s="117"/>
      <c r="BT12" s="117"/>
      <c r="BU12" s="117"/>
      <c r="BV12" s="117"/>
      <c r="BW12" s="117"/>
      <c r="BX12" s="117"/>
      <c r="BY12" s="117"/>
      <c r="BZ12" s="117"/>
      <c r="CA12" s="117"/>
      <c r="CB12" s="117"/>
      <c r="CC12" s="117"/>
      <c r="CD12" s="117"/>
      <c r="CE12" s="117"/>
      <c r="CF12" s="117"/>
      <c r="CG12" s="117"/>
      <c r="CH12" s="117"/>
      <c r="CI12" s="117"/>
      <c r="CJ12" s="117"/>
      <c r="CK12" s="117"/>
      <c r="CL12" s="117"/>
      <c r="CM12" s="117"/>
      <c r="CN12" s="117"/>
      <c r="CO12" s="117"/>
      <c r="CP12" s="117"/>
      <c r="CQ12" s="117"/>
      <c r="CR12" s="117"/>
      <c r="CS12" s="117"/>
      <c r="CT12" s="117"/>
      <c r="CU12" s="117"/>
      <c r="CV12" s="117"/>
      <c r="CW12" s="117"/>
      <c r="CX12" s="117"/>
      <c r="CY12" s="117"/>
      <c r="CZ12" s="117"/>
      <c r="DA12" s="117"/>
      <c r="DB12" s="117"/>
      <c r="DC12" s="117"/>
      <c r="DD12" s="117"/>
      <c r="DE12" s="117"/>
      <c r="DF12" s="117"/>
      <c r="DG12" s="117"/>
      <c r="DH12" s="117"/>
      <c r="DI12" s="117"/>
      <c r="DJ12" s="117"/>
      <c r="DK12" s="117"/>
      <c r="DL12" s="117"/>
      <c r="DM12" s="117"/>
      <c r="DN12" s="117"/>
      <c r="DO12" s="117"/>
      <c r="DP12" s="117"/>
      <c r="DQ12" s="117"/>
      <c r="DR12" s="117"/>
      <c r="DS12" s="117"/>
      <c r="DT12" s="117"/>
      <c r="DU12" s="117"/>
      <c r="DV12" s="117"/>
      <c r="DW12" s="117"/>
      <c r="DX12" s="117"/>
      <c r="DY12" s="117"/>
      <c r="DZ12" s="117"/>
      <c r="EA12" s="117"/>
      <c r="EB12" s="117"/>
      <c r="EC12" s="117"/>
      <c r="ED12" s="117"/>
      <c r="EE12" s="117"/>
      <c r="EF12" s="117"/>
      <c r="EG12" s="117"/>
      <c r="EH12" s="117"/>
      <c r="EI12" s="117"/>
      <c r="EJ12" s="117"/>
      <c r="EK12" s="117"/>
      <c r="EL12" s="117"/>
      <c r="EM12" s="117"/>
      <c r="EN12" s="117"/>
      <c r="EO12" s="117"/>
      <c r="EP12" s="117"/>
      <c r="EQ12" s="117"/>
      <c r="ER12" s="117"/>
      <c r="ES12" s="117"/>
      <c r="ET12" s="117"/>
      <c r="EU12" s="117"/>
      <c r="EV12" s="117"/>
      <c r="EW12" s="117"/>
      <c r="EX12" s="117"/>
      <c r="EY12" s="117"/>
      <c r="EZ12" s="117"/>
      <c r="FA12" s="117"/>
      <c r="FB12" s="117"/>
      <c r="FC12" s="117"/>
      <c r="FD12" s="117"/>
      <c r="FE12" s="117"/>
      <c r="FF12" s="117"/>
      <c r="FG12" s="117"/>
      <c r="FH12" s="117"/>
      <c r="FI12" s="117"/>
      <c r="FJ12" s="117"/>
      <c r="FK12" s="117"/>
      <c r="FL12" s="117"/>
      <c r="FM12" s="117"/>
      <c r="FN12" s="117"/>
      <c r="FO12" s="117"/>
      <c r="FP12" s="117"/>
      <c r="FQ12" s="117"/>
      <c r="FR12" s="117"/>
      <c r="FS12" s="117"/>
      <c r="FT12" s="117"/>
      <c r="FU12" s="117"/>
      <c r="FV12" s="117"/>
      <c r="FW12" s="117"/>
      <c r="FX12" s="117"/>
      <c r="FY12" s="117"/>
      <c r="FZ12" s="117"/>
      <c r="GA12" s="117"/>
      <c r="GB12" s="117"/>
      <c r="GC12" s="117"/>
      <c r="GD12" s="117"/>
      <c r="GE12" s="117"/>
      <c r="GF12" s="117"/>
      <c r="GG12" s="117"/>
      <c r="GH12" s="117"/>
      <c r="GI12" s="117"/>
      <c r="GJ12" s="117"/>
      <c r="GK12" s="117"/>
      <c r="GL12" s="117"/>
      <c r="GM12" s="117"/>
      <c r="GN12" s="117"/>
      <c r="GO12" s="117"/>
      <c r="GP12" s="117"/>
      <c r="GQ12" s="117"/>
      <c r="GR12" s="117"/>
      <c r="GS12" s="117"/>
      <c r="GT12" s="117"/>
      <c r="GU12" s="117"/>
      <c r="GV12" s="117"/>
      <c r="GW12" s="117"/>
      <c r="GX12" s="117"/>
      <c r="GY12" s="117"/>
      <c r="GZ12" s="117"/>
      <c r="HA12" s="117"/>
      <c r="HB12" s="117"/>
      <c r="HC12" s="117"/>
      <c r="HD12" s="117"/>
      <c r="HE12" s="117"/>
      <c r="HF12" s="117"/>
      <c r="HG12" s="117"/>
      <c r="HH12" s="117"/>
      <c r="HI12" s="117"/>
      <c r="HJ12" s="117"/>
      <c r="HK12" s="117"/>
      <c r="HL12" s="117"/>
      <c r="HM12" s="117"/>
      <c r="HN12" s="117"/>
      <c r="HO12" s="117"/>
      <c r="HP12" s="117"/>
      <c r="HQ12" s="117"/>
      <c r="HR12" s="117"/>
      <c r="HS12" s="117"/>
      <c r="HT12" s="117"/>
      <c r="HU12" s="117"/>
      <c r="HV12" s="117"/>
      <c r="HW12" s="117"/>
      <c r="HX12" s="117"/>
      <c r="HY12" s="117"/>
      <c r="HZ12" s="117"/>
      <c r="IA12" s="117"/>
      <c r="IB12" s="117"/>
      <c r="IC12" s="117"/>
      <c r="ID12" s="117"/>
      <c r="IE12" s="117"/>
      <c r="IF12" s="117"/>
      <c r="IG12" s="117"/>
      <c r="IH12" s="117"/>
      <c r="II12" s="117"/>
      <c r="IJ12" s="117"/>
      <c r="IK12" s="117"/>
      <c r="IL12" s="117"/>
      <c r="IM12" s="117"/>
      <c r="IN12" s="117"/>
      <c r="IO12" s="117"/>
      <c r="IP12" s="117"/>
      <c r="IQ12" s="117"/>
      <c r="IR12" s="117"/>
      <c r="IS12" s="117"/>
      <c r="IT12" s="117"/>
      <c r="IU12" s="117"/>
      <c r="IV12" s="117"/>
      <c r="IW12" s="117"/>
      <c r="IX12" s="117"/>
      <c r="IY12" s="117"/>
      <c r="IZ12" s="117"/>
    </row>
    <row r="13" spans="1:260" ht="409.5" customHeight="1" thickBot="1" x14ac:dyDescent="0.3">
      <c r="A13" s="661"/>
      <c r="B13" s="138" t="s">
        <v>1</v>
      </c>
      <c r="C13" s="139" t="s">
        <v>501</v>
      </c>
      <c r="D13" s="139" t="s">
        <v>502</v>
      </c>
      <c r="E13" s="140" t="s">
        <v>503</v>
      </c>
      <c r="F13" s="141" t="s">
        <v>504</v>
      </c>
      <c r="G13" s="94"/>
      <c r="H13" s="142"/>
      <c r="I13" s="143" t="s">
        <v>121</v>
      </c>
      <c r="J13" s="144"/>
      <c r="K13" s="145" t="s">
        <v>617</v>
      </c>
      <c r="L13" s="146" t="s">
        <v>623</v>
      </c>
      <c r="N13" s="147"/>
      <c r="O13" s="143" t="s">
        <v>122</v>
      </c>
      <c r="Q13" s="525" t="s">
        <v>760</v>
      </c>
      <c r="R13" s="638" t="s">
        <v>839</v>
      </c>
      <c r="S13" s="150"/>
      <c r="T13" s="147"/>
      <c r="U13" s="143"/>
      <c r="V13" s="148"/>
      <c r="W13" s="149"/>
      <c r="X13" s="151" t="s">
        <v>761</v>
      </c>
    </row>
    <row r="14" spans="1:260" s="137" customFormat="1" ht="30" customHeight="1" thickBot="1" x14ac:dyDescent="0.3">
      <c r="A14" s="659" t="s">
        <v>64</v>
      </c>
      <c r="B14" s="122"/>
      <c r="C14" s="123" t="s">
        <v>115</v>
      </c>
      <c r="D14" s="122"/>
      <c r="E14" s="122"/>
      <c r="F14" s="152"/>
      <c r="G14" s="107"/>
      <c r="H14" s="125">
        <v>4</v>
      </c>
      <c r="I14" s="126">
        <f>+COUNTIF(I15:I18,"Cumplida "&amp;"*")</f>
        <v>2</v>
      </c>
      <c r="J14" s="127">
        <f>IFERROR(+I14/H14,"No se programaron actividades relacionadas con este objetivo")</f>
        <v>0.5</v>
      </c>
      <c r="K14" s="128"/>
      <c r="L14" s="129"/>
      <c r="M14" s="130"/>
      <c r="N14" s="131">
        <v>4</v>
      </c>
      <c r="O14" s="132">
        <f>+COUNTIF(O15:O18,"Cumplida "&amp;"*")</f>
        <v>3</v>
      </c>
      <c r="P14" s="133">
        <f>IFERROR(+O14/N14,"No se programaron actividades relacionadas con este objetivo")</f>
        <v>0.75</v>
      </c>
      <c r="Q14" s="134"/>
      <c r="R14" s="135"/>
      <c r="S14" s="136"/>
      <c r="T14" s="131">
        <f>+COUNTIF(T15:T18,"&lt;&gt;"&amp;"")</f>
        <v>0</v>
      </c>
      <c r="U14" s="132">
        <f>+COUNTIF(U15:U18,"Cumplida "&amp;"*")</f>
        <v>0</v>
      </c>
      <c r="V14" s="133" t="str">
        <f>IFERROR(+U14/T14,"No se programaron actividades relacionadas con este objetivo")</f>
        <v>No se programaron actividades relacionadas con este objetivo</v>
      </c>
      <c r="W14" s="134"/>
      <c r="X14" s="135"/>
      <c r="Z14" s="117"/>
      <c r="AA14" s="117"/>
      <c r="AB14" s="117"/>
      <c r="AC14" s="117"/>
      <c r="AD14" s="117"/>
      <c r="AE14" s="117"/>
      <c r="AF14" s="117"/>
      <c r="AG14" s="117"/>
      <c r="AH14" s="117"/>
      <c r="AI14" s="117"/>
      <c r="AJ14" s="117"/>
      <c r="AK14" s="117"/>
      <c r="AL14" s="117"/>
      <c r="AM14" s="117"/>
      <c r="AN14" s="117"/>
      <c r="AO14" s="117"/>
      <c r="AP14" s="117"/>
      <c r="AQ14" s="117"/>
      <c r="AR14" s="117"/>
      <c r="AS14" s="117"/>
      <c r="AT14" s="117"/>
      <c r="AU14" s="117"/>
      <c r="AV14" s="117"/>
      <c r="AW14" s="117"/>
      <c r="AX14" s="117"/>
      <c r="AY14" s="117"/>
      <c r="AZ14" s="117"/>
      <c r="BA14" s="117"/>
      <c r="BB14" s="117"/>
      <c r="BC14" s="117"/>
      <c r="BD14" s="117"/>
      <c r="BE14" s="117"/>
      <c r="BF14" s="117"/>
      <c r="BG14" s="117"/>
      <c r="BH14" s="117"/>
      <c r="BI14" s="117"/>
      <c r="BJ14" s="117"/>
      <c r="BK14" s="117"/>
      <c r="BL14" s="117"/>
      <c r="BM14" s="117"/>
      <c r="BN14" s="117"/>
      <c r="BO14" s="117"/>
      <c r="BP14" s="117"/>
      <c r="BQ14" s="117"/>
      <c r="BR14" s="117"/>
      <c r="BS14" s="117"/>
      <c r="BT14" s="117"/>
      <c r="BU14" s="117"/>
      <c r="BV14" s="117"/>
      <c r="BW14" s="117"/>
      <c r="BX14" s="117"/>
      <c r="BY14" s="117"/>
      <c r="BZ14" s="117"/>
      <c r="CA14" s="117"/>
      <c r="CB14" s="117"/>
      <c r="CC14" s="117"/>
      <c r="CD14" s="117"/>
      <c r="CE14" s="117"/>
      <c r="CF14" s="117"/>
      <c r="CG14" s="117"/>
      <c r="CH14" s="117"/>
      <c r="CI14" s="117"/>
      <c r="CJ14" s="117"/>
      <c r="CK14" s="117"/>
      <c r="CL14" s="117"/>
      <c r="CM14" s="117"/>
      <c r="CN14" s="117"/>
      <c r="CO14" s="117"/>
      <c r="CP14" s="117"/>
      <c r="CQ14" s="117"/>
      <c r="CR14" s="117"/>
      <c r="CS14" s="117"/>
      <c r="CT14" s="117"/>
      <c r="CU14" s="117"/>
      <c r="CV14" s="117"/>
      <c r="CW14" s="117"/>
      <c r="CX14" s="117"/>
      <c r="CY14" s="117"/>
      <c r="CZ14" s="117"/>
      <c r="DA14" s="117"/>
      <c r="DB14" s="117"/>
      <c r="DC14" s="117"/>
      <c r="DD14" s="117"/>
      <c r="DE14" s="117"/>
      <c r="DF14" s="117"/>
      <c r="DG14" s="117"/>
      <c r="DH14" s="117"/>
      <c r="DI14" s="117"/>
      <c r="DJ14" s="117"/>
      <c r="DK14" s="117"/>
      <c r="DL14" s="117"/>
      <c r="DM14" s="117"/>
      <c r="DN14" s="117"/>
      <c r="DO14" s="117"/>
      <c r="DP14" s="117"/>
      <c r="DQ14" s="117"/>
      <c r="DR14" s="117"/>
      <c r="DS14" s="117"/>
      <c r="DT14" s="117"/>
      <c r="DU14" s="117"/>
      <c r="DV14" s="117"/>
      <c r="DW14" s="117"/>
      <c r="DX14" s="117"/>
      <c r="DY14" s="117"/>
      <c r="DZ14" s="117"/>
      <c r="EA14" s="117"/>
      <c r="EB14" s="117"/>
      <c r="EC14" s="117"/>
      <c r="ED14" s="117"/>
      <c r="EE14" s="117"/>
      <c r="EF14" s="117"/>
      <c r="EG14" s="117"/>
      <c r="EH14" s="117"/>
      <c r="EI14" s="117"/>
      <c r="EJ14" s="117"/>
      <c r="EK14" s="117"/>
      <c r="EL14" s="117"/>
      <c r="EM14" s="117"/>
      <c r="EN14" s="117"/>
      <c r="EO14" s="117"/>
      <c r="EP14" s="117"/>
      <c r="EQ14" s="117"/>
      <c r="ER14" s="117"/>
      <c r="ES14" s="117"/>
      <c r="ET14" s="117"/>
      <c r="EU14" s="117"/>
      <c r="EV14" s="117"/>
      <c r="EW14" s="117"/>
      <c r="EX14" s="117"/>
      <c r="EY14" s="117"/>
      <c r="EZ14" s="117"/>
      <c r="FA14" s="117"/>
      <c r="FB14" s="117"/>
      <c r="FC14" s="117"/>
      <c r="FD14" s="117"/>
      <c r="FE14" s="117"/>
      <c r="FF14" s="117"/>
      <c r="FG14" s="117"/>
      <c r="FH14" s="117"/>
      <c r="FI14" s="117"/>
      <c r="FJ14" s="117"/>
      <c r="FK14" s="117"/>
      <c r="FL14" s="117"/>
      <c r="FM14" s="117"/>
      <c r="FN14" s="117"/>
      <c r="FO14" s="117"/>
      <c r="FP14" s="117"/>
      <c r="FQ14" s="117"/>
      <c r="FR14" s="117"/>
      <c r="FS14" s="117"/>
      <c r="FT14" s="117"/>
      <c r="FU14" s="117"/>
      <c r="FV14" s="117"/>
      <c r="FW14" s="117"/>
      <c r="FX14" s="117"/>
      <c r="FY14" s="117"/>
      <c r="FZ14" s="117"/>
      <c r="GA14" s="117"/>
      <c r="GB14" s="117"/>
      <c r="GC14" s="117"/>
      <c r="GD14" s="117"/>
      <c r="GE14" s="117"/>
      <c r="GF14" s="117"/>
      <c r="GG14" s="117"/>
      <c r="GH14" s="117"/>
      <c r="GI14" s="117"/>
      <c r="GJ14" s="117"/>
      <c r="GK14" s="117"/>
      <c r="GL14" s="117"/>
      <c r="GM14" s="117"/>
      <c r="GN14" s="117"/>
      <c r="GO14" s="117"/>
      <c r="GP14" s="117"/>
      <c r="GQ14" s="117"/>
      <c r="GR14" s="117"/>
      <c r="GS14" s="117"/>
      <c r="GT14" s="117"/>
      <c r="GU14" s="117"/>
      <c r="GV14" s="117"/>
      <c r="GW14" s="117"/>
      <c r="GX14" s="117"/>
      <c r="GY14" s="117"/>
      <c r="GZ14" s="117"/>
      <c r="HA14" s="117"/>
      <c r="HB14" s="117"/>
      <c r="HC14" s="117"/>
      <c r="HD14" s="117"/>
      <c r="HE14" s="117"/>
      <c r="HF14" s="117"/>
      <c r="HG14" s="117"/>
      <c r="HH14" s="117"/>
      <c r="HI14" s="117"/>
      <c r="HJ14" s="117"/>
      <c r="HK14" s="117"/>
      <c r="HL14" s="117"/>
      <c r="HM14" s="117"/>
      <c r="HN14" s="117"/>
      <c r="HO14" s="117"/>
      <c r="HP14" s="117"/>
      <c r="HQ14" s="117"/>
      <c r="HR14" s="117"/>
      <c r="HS14" s="117"/>
      <c r="HT14" s="117"/>
      <c r="HU14" s="117"/>
      <c r="HV14" s="117"/>
      <c r="HW14" s="117"/>
      <c r="HX14" s="117"/>
      <c r="HY14" s="117"/>
      <c r="HZ14" s="117"/>
      <c r="IA14" s="117"/>
      <c r="IB14" s="117"/>
      <c r="IC14" s="117"/>
      <c r="ID14" s="117"/>
      <c r="IE14" s="117"/>
      <c r="IF14" s="117"/>
      <c r="IG14" s="117"/>
      <c r="IH14" s="117"/>
      <c r="II14" s="117"/>
      <c r="IJ14" s="117"/>
      <c r="IK14" s="117"/>
      <c r="IL14" s="117"/>
      <c r="IM14" s="117"/>
      <c r="IN14" s="117"/>
      <c r="IO14" s="117"/>
      <c r="IP14" s="117"/>
      <c r="IQ14" s="117"/>
      <c r="IR14" s="117"/>
      <c r="IS14" s="117"/>
      <c r="IT14" s="117"/>
      <c r="IU14" s="117"/>
      <c r="IV14" s="117"/>
      <c r="IW14" s="117"/>
      <c r="IX14" s="117"/>
      <c r="IY14" s="117"/>
      <c r="IZ14" s="117"/>
    </row>
    <row r="15" spans="1:260" ht="75.75" customHeight="1" x14ac:dyDescent="0.25">
      <c r="A15" s="660"/>
      <c r="B15" s="153" t="s">
        <v>4</v>
      </c>
      <c r="C15" s="154" t="s">
        <v>505</v>
      </c>
      <c r="D15" s="155" t="s">
        <v>506</v>
      </c>
      <c r="E15" s="155" t="s">
        <v>78</v>
      </c>
      <c r="F15" s="156">
        <v>43496</v>
      </c>
      <c r="G15" s="94"/>
      <c r="H15" s="157"/>
      <c r="I15" s="143" t="s">
        <v>122</v>
      </c>
      <c r="J15" s="158"/>
      <c r="K15" s="145" t="s">
        <v>617</v>
      </c>
      <c r="L15" s="159" t="s">
        <v>624</v>
      </c>
      <c r="N15" s="157"/>
      <c r="O15" s="529" t="s">
        <v>122</v>
      </c>
      <c r="P15" s="534" t="s">
        <v>762</v>
      </c>
      <c r="Q15" s="530" t="s">
        <v>617</v>
      </c>
      <c r="R15" s="532" t="s">
        <v>770</v>
      </c>
      <c r="S15" s="150"/>
      <c r="T15" s="157"/>
      <c r="U15" s="143"/>
      <c r="V15" s="158"/>
      <c r="W15" s="160"/>
      <c r="X15" s="161"/>
    </row>
    <row r="16" spans="1:260" ht="129.75" customHeight="1" x14ac:dyDescent="0.25">
      <c r="A16" s="660"/>
      <c r="B16" s="153">
        <v>2.2000000000000002</v>
      </c>
      <c r="C16" s="154" t="s">
        <v>507</v>
      </c>
      <c r="D16" s="162" t="s">
        <v>508</v>
      </c>
      <c r="E16" s="163" t="s">
        <v>512</v>
      </c>
      <c r="F16" s="156">
        <v>43496</v>
      </c>
      <c r="G16" s="94"/>
      <c r="H16" s="157"/>
      <c r="I16" s="143" t="s">
        <v>122</v>
      </c>
      <c r="J16" s="158"/>
      <c r="K16" s="145" t="s">
        <v>617</v>
      </c>
      <c r="L16" s="159" t="s">
        <v>624</v>
      </c>
      <c r="N16" s="157"/>
      <c r="O16" s="529" t="s">
        <v>122</v>
      </c>
      <c r="P16" s="534" t="s">
        <v>762</v>
      </c>
      <c r="Q16" s="530" t="s">
        <v>617</v>
      </c>
      <c r="R16" s="532" t="s">
        <v>770</v>
      </c>
      <c r="S16" s="150"/>
      <c r="T16" s="157"/>
      <c r="U16" s="143"/>
      <c r="V16" s="158"/>
      <c r="W16" s="160"/>
      <c r="X16" s="164"/>
    </row>
    <row r="17" spans="1:260" ht="126" customHeight="1" x14ac:dyDescent="0.25">
      <c r="A17" s="660"/>
      <c r="B17" s="165">
        <v>2.2999999999999998</v>
      </c>
      <c r="C17" s="154" t="s">
        <v>509</v>
      </c>
      <c r="D17" s="155" t="s">
        <v>510</v>
      </c>
      <c r="E17" s="166" t="s">
        <v>503</v>
      </c>
      <c r="F17" s="156">
        <v>43814</v>
      </c>
      <c r="G17" s="94"/>
      <c r="H17" s="157"/>
      <c r="I17" s="143" t="s">
        <v>161</v>
      </c>
      <c r="J17" s="158"/>
      <c r="K17" s="145" t="s">
        <v>617</v>
      </c>
      <c r="L17" s="289" t="s">
        <v>699</v>
      </c>
      <c r="N17" s="157"/>
      <c r="O17" s="545" t="s">
        <v>161</v>
      </c>
      <c r="P17" s="158"/>
      <c r="Q17" s="546" t="s">
        <v>617</v>
      </c>
      <c r="R17" s="550" t="s">
        <v>699</v>
      </c>
      <c r="S17" s="167"/>
      <c r="T17" s="157"/>
      <c r="U17" s="143"/>
      <c r="V17" s="158"/>
      <c r="W17" s="160"/>
      <c r="X17" s="168"/>
    </row>
    <row r="18" spans="1:260" ht="134.25" customHeight="1" thickBot="1" x14ac:dyDescent="0.3">
      <c r="A18" s="660"/>
      <c r="B18" s="165" t="s">
        <v>44</v>
      </c>
      <c r="C18" s="154" t="s">
        <v>511</v>
      </c>
      <c r="D18" s="155" t="s">
        <v>619</v>
      </c>
      <c r="E18" s="166" t="s">
        <v>503</v>
      </c>
      <c r="F18" s="156">
        <v>43646</v>
      </c>
      <c r="G18" s="94"/>
      <c r="H18" s="157"/>
      <c r="I18" s="143" t="s">
        <v>161</v>
      </c>
      <c r="J18" s="158"/>
      <c r="K18" s="145" t="s">
        <v>617</v>
      </c>
      <c r="L18" s="289" t="s">
        <v>699</v>
      </c>
      <c r="N18" s="157"/>
      <c r="O18" s="529" t="s">
        <v>122</v>
      </c>
      <c r="P18" s="531"/>
      <c r="Q18" s="533" t="s">
        <v>617</v>
      </c>
      <c r="R18" s="535" t="s">
        <v>772</v>
      </c>
      <c r="S18" s="167"/>
      <c r="T18" s="157"/>
      <c r="U18" s="143"/>
      <c r="V18" s="158"/>
      <c r="W18" s="160"/>
      <c r="X18" s="168"/>
    </row>
    <row r="19" spans="1:260" s="137" customFormat="1" ht="30" customHeight="1" thickBot="1" x14ac:dyDescent="0.3">
      <c r="A19" s="660" t="s">
        <v>65</v>
      </c>
      <c r="B19" s="122"/>
      <c r="C19" s="123" t="s">
        <v>116</v>
      </c>
      <c r="D19" s="122"/>
      <c r="E19" s="122"/>
      <c r="F19" s="152"/>
      <c r="G19" s="107"/>
      <c r="H19" s="125">
        <v>3</v>
      </c>
      <c r="I19" s="126">
        <f>+COUNTIF(I20:I22,"Cumplida "&amp;"*")</f>
        <v>2</v>
      </c>
      <c r="J19" s="127">
        <f>IFERROR(+I19/H19,"No se programaron actividades relacionadas con este objetivo")</f>
        <v>0.66666666666666663</v>
      </c>
      <c r="K19" s="128"/>
      <c r="L19" s="129"/>
      <c r="M19" s="130"/>
      <c r="N19" s="131">
        <v>3</v>
      </c>
      <c r="O19" s="132">
        <f>+COUNTIF(O20:O22,"Cumplida "&amp;"*")</f>
        <v>2</v>
      </c>
      <c r="P19" s="133">
        <f>IFERROR(+O19/N19,"No se programaron actividades relacionadas con este objetivo")</f>
        <v>0.66666666666666663</v>
      </c>
      <c r="Q19" s="134"/>
      <c r="R19" s="135"/>
      <c r="S19" s="136"/>
      <c r="T19" s="131">
        <f>+COUNTIF(T20:T22,"&lt;&gt;"&amp;"")</f>
        <v>0</v>
      </c>
      <c r="U19" s="132">
        <f>+COUNTIF(U20:U22,"Cumplida "&amp;"*")</f>
        <v>0</v>
      </c>
      <c r="V19" s="133" t="str">
        <f>IFERROR(+U19/T19,"No se programaron actividades relacionadas con este objetivo")</f>
        <v>No se programaron actividades relacionadas con este objetivo</v>
      </c>
      <c r="W19" s="134"/>
      <c r="X19" s="135"/>
      <c r="Z19" s="117"/>
      <c r="AA19" s="117"/>
      <c r="AB19" s="117"/>
      <c r="AC19" s="117"/>
      <c r="AD19" s="117"/>
      <c r="AE19" s="117"/>
      <c r="AF19" s="117"/>
      <c r="AG19" s="117"/>
      <c r="AH19" s="117"/>
      <c r="AI19" s="117"/>
      <c r="AJ19" s="117"/>
      <c r="AK19" s="117"/>
      <c r="AL19" s="117"/>
      <c r="AM19" s="117"/>
      <c r="AN19" s="117"/>
      <c r="AO19" s="117"/>
      <c r="AP19" s="117"/>
      <c r="AQ19" s="117"/>
      <c r="AR19" s="117"/>
      <c r="AS19" s="117"/>
      <c r="AT19" s="117"/>
      <c r="AU19" s="117"/>
      <c r="AV19" s="117"/>
      <c r="AW19" s="117"/>
      <c r="AX19" s="117"/>
      <c r="AY19" s="117"/>
      <c r="AZ19" s="117"/>
      <c r="BA19" s="117"/>
      <c r="BB19" s="117"/>
      <c r="BC19" s="117"/>
      <c r="BD19" s="117"/>
      <c r="BE19" s="117"/>
      <c r="BF19" s="117"/>
      <c r="BG19" s="117"/>
      <c r="BH19" s="117"/>
      <c r="BI19" s="117"/>
      <c r="BJ19" s="117"/>
      <c r="BK19" s="117"/>
      <c r="BL19" s="117"/>
      <c r="BM19" s="117"/>
      <c r="BN19" s="117"/>
      <c r="BO19" s="117"/>
      <c r="BP19" s="117"/>
      <c r="BQ19" s="117"/>
      <c r="BR19" s="117"/>
      <c r="BS19" s="117"/>
      <c r="BT19" s="117"/>
      <c r="BU19" s="117"/>
      <c r="BV19" s="117"/>
      <c r="BW19" s="117"/>
      <c r="BX19" s="117"/>
      <c r="BY19" s="117"/>
      <c r="BZ19" s="117"/>
      <c r="CA19" s="117"/>
      <c r="CB19" s="117"/>
      <c r="CC19" s="117"/>
      <c r="CD19" s="117"/>
      <c r="CE19" s="117"/>
      <c r="CF19" s="117"/>
      <c r="CG19" s="117"/>
      <c r="CH19" s="117"/>
      <c r="CI19" s="117"/>
      <c r="CJ19" s="117"/>
      <c r="CK19" s="117"/>
      <c r="CL19" s="117"/>
      <c r="CM19" s="117"/>
      <c r="CN19" s="117"/>
      <c r="CO19" s="117"/>
      <c r="CP19" s="117"/>
      <c r="CQ19" s="117"/>
      <c r="CR19" s="117"/>
      <c r="CS19" s="117"/>
      <c r="CT19" s="117"/>
      <c r="CU19" s="117"/>
      <c r="CV19" s="117"/>
      <c r="CW19" s="117"/>
      <c r="CX19" s="117"/>
      <c r="CY19" s="117"/>
      <c r="CZ19" s="117"/>
      <c r="DA19" s="117"/>
      <c r="DB19" s="117"/>
      <c r="DC19" s="117"/>
      <c r="DD19" s="117"/>
      <c r="DE19" s="117"/>
      <c r="DF19" s="117"/>
      <c r="DG19" s="117"/>
      <c r="DH19" s="117"/>
      <c r="DI19" s="117"/>
      <c r="DJ19" s="117"/>
      <c r="DK19" s="117"/>
      <c r="DL19" s="117"/>
      <c r="DM19" s="117"/>
      <c r="DN19" s="117"/>
      <c r="DO19" s="117"/>
      <c r="DP19" s="117"/>
      <c r="DQ19" s="117"/>
      <c r="DR19" s="117"/>
      <c r="DS19" s="117"/>
      <c r="DT19" s="117"/>
      <c r="DU19" s="117"/>
      <c r="DV19" s="117"/>
      <c r="DW19" s="117"/>
      <c r="DX19" s="117"/>
      <c r="DY19" s="117"/>
      <c r="DZ19" s="117"/>
      <c r="EA19" s="117"/>
      <c r="EB19" s="117"/>
      <c r="EC19" s="117"/>
      <c r="ED19" s="117"/>
      <c r="EE19" s="117"/>
      <c r="EF19" s="117"/>
      <c r="EG19" s="117"/>
      <c r="EH19" s="117"/>
      <c r="EI19" s="117"/>
      <c r="EJ19" s="117"/>
      <c r="EK19" s="117"/>
      <c r="EL19" s="117"/>
      <c r="EM19" s="117"/>
      <c r="EN19" s="117"/>
      <c r="EO19" s="117"/>
      <c r="EP19" s="117"/>
      <c r="EQ19" s="117"/>
      <c r="ER19" s="117"/>
      <c r="ES19" s="117"/>
      <c r="ET19" s="117"/>
      <c r="EU19" s="117"/>
      <c r="EV19" s="117"/>
      <c r="EW19" s="117"/>
      <c r="EX19" s="117"/>
      <c r="EY19" s="117"/>
      <c r="EZ19" s="117"/>
      <c r="FA19" s="117"/>
      <c r="FB19" s="117"/>
      <c r="FC19" s="117"/>
      <c r="FD19" s="117"/>
      <c r="FE19" s="117"/>
      <c r="FF19" s="117"/>
      <c r="FG19" s="117"/>
      <c r="FH19" s="117"/>
      <c r="FI19" s="117"/>
      <c r="FJ19" s="117"/>
      <c r="FK19" s="117"/>
      <c r="FL19" s="117"/>
      <c r="FM19" s="117"/>
      <c r="FN19" s="117"/>
      <c r="FO19" s="117"/>
      <c r="FP19" s="117"/>
      <c r="FQ19" s="117"/>
      <c r="FR19" s="117"/>
      <c r="FS19" s="117"/>
      <c r="FT19" s="117"/>
      <c r="FU19" s="117"/>
      <c r="FV19" s="117"/>
      <c r="FW19" s="117"/>
      <c r="FX19" s="117"/>
      <c r="FY19" s="117"/>
      <c r="FZ19" s="117"/>
      <c r="GA19" s="117"/>
      <c r="GB19" s="117"/>
      <c r="GC19" s="117"/>
      <c r="GD19" s="117"/>
      <c r="GE19" s="117"/>
      <c r="GF19" s="117"/>
      <c r="GG19" s="117"/>
      <c r="GH19" s="117"/>
      <c r="GI19" s="117"/>
      <c r="GJ19" s="117"/>
      <c r="GK19" s="117"/>
      <c r="GL19" s="117"/>
      <c r="GM19" s="117"/>
      <c r="GN19" s="117"/>
      <c r="GO19" s="117"/>
      <c r="GP19" s="117"/>
      <c r="GQ19" s="117"/>
      <c r="GR19" s="117"/>
      <c r="GS19" s="117"/>
      <c r="GT19" s="117"/>
      <c r="GU19" s="117"/>
      <c r="GV19" s="117"/>
      <c r="GW19" s="117"/>
      <c r="GX19" s="117"/>
      <c r="GY19" s="117"/>
      <c r="GZ19" s="117"/>
      <c r="HA19" s="117"/>
      <c r="HB19" s="117"/>
      <c r="HC19" s="117"/>
      <c r="HD19" s="117"/>
      <c r="HE19" s="117"/>
      <c r="HF19" s="117"/>
      <c r="HG19" s="117"/>
      <c r="HH19" s="117"/>
      <c r="HI19" s="117"/>
      <c r="HJ19" s="117"/>
      <c r="HK19" s="117"/>
      <c r="HL19" s="117"/>
      <c r="HM19" s="117"/>
      <c r="HN19" s="117"/>
      <c r="HO19" s="117"/>
      <c r="HP19" s="117"/>
      <c r="HQ19" s="117"/>
      <c r="HR19" s="117"/>
      <c r="HS19" s="117"/>
      <c r="HT19" s="117"/>
      <c r="HU19" s="117"/>
      <c r="HV19" s="117"/>
      <c r="HW19" s="117"/>
      <c r="HX19" s="117"/>
      <c r="HY19" s="117"/>
      <c r="HZ19" s="117"/>
      <c r="IA19" s="117"/>
      <c r="IB19" s="117"/>
      <c r="IC19" s="117"/>
      <c r="ID19" s="117"/>
      <c r="IE19" s="117"/>
      <c r="IF19" s="117"/>
      <c r="IG19" s="117"/>
      <c r="IH19" s="117"/>
      <c r="II19" s="117"/>
      <c r="IJ19" s="117"/>
      <c r="IK19" s="117"/>
      <c r="IL19" s="117"/>
      <c r="IM19" s="117"/>
      <c r="IN19" s="117"/>
      <c r="IO19" s="117"/>
      <c r="IP19" s="117"/>
      <c r="IQ19" s="117"/>
      <c r="IR19" s="117"/>
      <c r="IS19" s="117"/>
      <c r="IT19" s="117"/>
      <c r="IU19" s="117"/>
      <c r="IV19" s="117"/>
      <c r="IW19" s="117"/>
      <c r="IX19" s="117"/>
      <c r="IY19" s="117"/>
      <c r="IZ19" s="117"/>
    </row>
    <row r="20" spans="1:260" ht="150" customHeight="1" x14ac:dyDescent="0.25">
      <c r="A20" s="660"/>
      <c r="B20" s="165" t="s">
        <v>513</v>
      </c>
      <c r="C20" s="169" t="s">
        <v>514</v>
      </c>
      <c r="D20" s="170" t="s">
        <v>515</v>
      </c>
      <c r="E20" s="171"/>
      <c r="F20" s="156">
        <v>43496</v>
      </c>
      <c r="G20" s="94"/>
      <c r="H20" s="157"/>
      <c r="I20" s="143" t="s">
        <v>122</v>
      </c>
      <c r="J20" s="160"/>
      <c r="K20" s="145" t="s">
        <v>617</v>
      </c>
      <c r="L20" s="159" t="s">
        <v>628</v>
      </c>
      <c r="N20" s="157"/>
      <c r="O20" s="545" t="s">
        <v>122</v>
      </c>
      <c r="P20" s="540"/>
      <c r="Q20" s="537" t="s">
        <v>617</v>
      </c>
      <c r="R20" s="539" t="s">
        <v>773</v>
      </c>
      <c r="S20" s="150"/>
      <c r="T20" s="157"/>
      <c r="U20" s="143"/>
      <c r="V20" s="160"/>
      <c r="W20" s="158"/>
      <c r="X20" s="164"/>
    </row>
    <row r="21" spans="1:260" ht="174" customHeight="1" x14ac:dyDescent="0.25">
      <c r="A21" s="660"/>
      <c r="B21" s="165">
        <v>3.2</v>
      </c>
      <c r="C21" s="154" t="s">
        <v>516</v>
      </c>
      <c r="D21" s="155" t="s">
        <v>517</v>
      </c>
      <c r="E21" s="171"/>
      <c r="F21" s="156">
        <v>43524</v>
      </c>
      <c r="G21" s="94"/>
      <c r="H21" s="157"/>
      <c r="I21" s="143" t="s">
        <v>122</v>
      </c>
      <c r="J21" s="160"/>
      <c r="K21" s="145" t="s">
        <v>617</v>
      </c>
      <c r="L21" s="146" t="s">
        <v>625</v>
      </c>
      <c r="N21" s="157"/>
      <c r="O21" s="545" t="s">
        <v>122</v>
      </c>
      <c r="P21" s="540"/>
      <c r="Q21" s="537" t="s">
        <v>617</v>
      </c>
      <c r="R21" s="538" t="s">
        <v>774</v>
      </c>
      <c r="S21" s="150"/>
      <c r="T21" s="157"/>
      <c r="U21" s="143"/>
      <c r="V21" s="160"/>
      <c r="W21" s="158"/>
      <c r="X21" s="164"/>
    </row>
    <row r="22" spans="1:260" ht="196.5" customHeight="1" thickBot="1" x14ac:dyDescent="0.3">
      <c r="A22" s="660"/>
      <c r="B22" s="165">
        <v>3.3</v>
      </c>
      <c r="C22" s="169" t="s">
        <v>518</v>
      </c>
      <c r="D22" s="155" t="s">
        <v>519</v>
      </c>
      <c r="E22" s="171"/>
      <c r="F22" s="156">
        <v>43826</v>
      </c>
      <c r="G22" s="94"/>
      <c r="H22" s="157"/>
      <c r="I22" s="143" t="s">
        <v>121</v>
      </c>
      <c r="J22" s="160"/>
      <c r="K22" s="145" t="s">
        <v>617</v>
      </c>
      <c r="L22" s="228" t="s">
        <v>631</v>
      </c>
      <c r="N22" s="157"/>
      <c r="O22" s="536" t="s">
        <v>121</v>
      </c>
      <c r="P22" s="540"/>
      <c r="Q22" s="537" t="s">
        <v>617</v>
      </c>
      <c r="R22" s="538" t="s">
        <v>771</v>
      </c>
      <c r="S22" s="150"/>
      <c r="T22" s="157"/>
      <c r="U22" s="143"/>
      <c r="V22" s="160"/>
      <c r="W22" s="158"/>
      <c r="X22" s="164"/>
    </row>
    <row r="23" spans="1:260" s="137" customFormat="1" ht="30" customHeight="1" thickBot="1" x14ac:dyDescent="0.3">
      <c r="A23" s="659" t="s">
        <v>66</v>
      </c>
      <c r="B23" s="122"/>
      <c r="C23" s="123" t="s">
        <v>117</v>
      </c>
      <c r="D23" s="122"/>
      <c r="E23" s="122"/>
      <c r="F23" s="152"/>
      <c r="G23" s="107"/>
      <c r="H23" s="125">
        <f>+COUNTIF(H24:H27,"&lt;&gt;"&amp;"")</f>
        <v>0</v>
      </c>
      <c r="I23" s="126">
        <f>+COUNTIF(I24:I27,"Cumplida "&amp;"*")</f>
        <v>0</v>
      </c>
      <c r="J23" s="127" t="str">
        <f>IFERROR(+I23/H23,"No se programaron actividades relacionadas con este objetivo")</f>
        <v>No se programaron actividades relacionadas con este objetivo</v>
      </c>
      <c r="K23" s="128"/>
      <c r="L23" s="129"/>
      <c r="M23" s="130"/>
      <c r="N23" s="131">
        <v>4</v>
      </c>
      <c r="O23" s="132">
        <f>+COUNTIF(O24:O27,"Cumplida "&amp;"*")</f>
        <v>0</v>
      </c>
      <c r="P23" s="133">
        <f>IFERROR(+O23/N23,"No se programaron actividades relacionadas con este objetivo")</f>
        <v>0</v>
      </c>
      <c r="Q23" s="134"/>
      <c r="R23" s="135"/>
      <c r="S23" s="136"/>
      <c r="T23" s="131">
        <f>+COUNTIF(T24:T27,"&lt;&gt;"&amp;"")</f>
        <v>0</v>
      </c>
      <c r="U23" s="132">
        <f>+COUNTIF(U24:U27,"Cumplida "&amp;"*")</f>
        <v>0</v>
      </c>
      <c r="V23" s="133" t="str">
        <f>IFERROR(+U23/T23,"No se programaron actividades relacionadas con este objetivo")</f>
        <v>No se programaron actividades relacionadas con este objetivo</v>
      </c>
      <c r="W23" s="134"/>
      <c r="X23" s="135"/>
      <c r="Z23" s="117"/>
      <c r="AA23" s="117"/>
      <c r="AB23" s="117"/>
      <c r="AC23" s="117"/>
      <c r="AD23" s="117"/>
      <c r="AE23" s="117"/>
      <c r="AF23" s="117"/>
      <c r="AG23" s="117"/>
      <c r="AH23" s="117"/>
      <c r="AI23" s="117"/>
      <c r="AJ23" s="117"/>
      <c r="AK23" s="117"/>
      <c r="AL23" s="117"/>
      <c r="AM23" s="117"/>
      <c r="AN23" s="117"/>
      <c r="AO23" s="117"/>
      <c r="AP23" s="117"/>
      <c r="AQ23" s="117"/>
      <c r="AR23" s="117"/>
      <c r="AS23" s="117"/>
      <c r="AT23" s="117"/>
      <c r="AU23" s="117"/>
      <c r="AV23" s="117"/>
      <c r="AW23" s="117"/>
      <c r="AX23" s="117"/>
      <c r="AY23" s="117"/>
      <c r="AZ23" s="117"/>
      <c r="BA23" s="117"/>
      <c r="BB23" s="117"/>
      <c r="BC23" s="117"/>
      <c r="BD23" s="117"/>
      <c r="BE23" s="117"/>
      <c r="BF23" s="117"/>
      <c r="BG23" s="117"/>
      <c r="BH23" s="117"/>
      <c r="BI23" s="117"/>
      <c r="BJ23" s="117"/>
      <c r="BK23" s="117"/>
      <c r="BL23" s="117"/>
      <c r="BM23" s="117"/>
      <c r="BN23" s="117"/>
      <c r="BO23" s="117"/>
      <c r="BP23" s="117"/>
      <c r="BQ23" s="117"/>
      <c r="BR23" s="117"/>
      <c r="BS23" s="117"/>
      <c r="BT23" s="117"/>
      <c r="BU23" s="117"/>
      <c r="BV23" s="117"/>
      <c r="BW23" s="117"/>
      <c r="BX23" s="117"/>
      <c r="BY23" s="117"/>
      <c r="BZ23" s="117"/>
      <c r="CA23" s="117"/>
      <c r="CB23" s="117"/>
      <c r="CC23" s="117"/>
      <c r="CD23" s="117"/>
      <c r="CE23" s="117"/>
      <c r="CF23" s="117"/>
      <c r="CG23" s="117"/>
      <c r="CH23" s="117"/>
      <c r="CI23" s="117"/>
      <c r="CJ23" s="117"/>
      <c r="CK23" s="117"/>
      <c r="CL23" s="117"/>
      <c r="CM23" s="117"/>
      <c r="CN23" s="117"/>
      <c r="CO23" s="117"/>
      <c r="CP23" s="117"/>
      <c r="CQ23" s="117"/>
      <c r="CR23" s="117"/>
      <c r="CS23" s="117"/>
      <c r="CT23" s="117"/>
      <c r="CU23" s="117"/>
      <c r="CV23" s="117"/>
      <c r="CW23" s="117"/>
      <c r="CX23" s="117"/>
      <c r="CY23" s="117"/>
      <c r="CZ23" s="117"/>
      <c r="DA23" s="117"/>
      <c r="DB23" s="117"/>
      <c r="DC23" s="117"/>
      <c r="DD23" s="117"/>
      <c r="DE23" s="117"/>
      <c r="DF23" s="117"/>
      <c r="DG23" s="117"/>
      <c r="DH23" s="117"/>
      <c r="DI23" s="117"/>
      <c r="DJ23" s="117"/>
      <c r="DK23" s="117"/>
      <c r="DL23" s="117"/>
      <c r="DM23" s="117"/>
      <c r="DN23" s="117"/>
      <c r="DO23" s="117"/>
      <c r="DP23" s="117"/>
      <c r="DQ23" s="117"/>
      <c r="DR23" s="117"/>
      <c r="DS23" s="117"/>
      <c r="DT23" s="117"/>
      <c r="DU23" s="117"/>
      <c r="DV23" s="117"/>
      <c r="DW23" s="117"/>
      <c r="DX23" s="117"/>
      <c r="DY23" s="117"/>
      <c r="DZ23" s="117"/>
      <c r="EA23" s="117"/>
      <c r="EB23" s="117"/>
      <c r="EC23" s="117"/>
      <c r="ED23" s="117"/>
      <c r="EE23" s="117"/>
      <c r="EF23" s="117"/>
      <c r="EG23" s="117"/>
      <c r="EH23" s="117"/>
      <c r="EI23" s="117"/>
      <c r="EJ23" s="117"/>
      <c r="EK23" s="117"/>
      <c r="EL23" s="117"/>
      <c r="EM23" s="117"/>
      <c r="EN23" s="117"/>
      <c r="EO23" s="117"/>
      <c r="EP23" s="117"/>
      <c r="EQ23" s="117"/>
      <c r="ER23" s="117"/>
      <c r="ES23" s="117"/>
      <c r="ET23" s="117"/>
      <c r="EU23" s="117"/>
      <c r="EV23" s="117"/>
      <c r="EW23" s="117"/>
      <c r="EX23" s="117"/>
      <c r="EY23" s="117"/>
      <c r="EZ23" s="117"/>
      <c r="FA23" s="117"/>
      <c r="FB23" s="117"/>
      <c r="FC23" s="117"/>
      <c r="FD23" s="117"/>
      <c r="FE23" s="117"/>
      <c r="FF23" s="117"/>
      <c r="FG23" s="117"/>
      <c r="FH23" s="117"/>
      <c r="FI23" s="117"/>
      <c r="FJ23" s="117"/>
      <c r="FK23" s="117"/>
      <c r="FL23" s="117"/>
      <c r="FM23" s="117"/>
      <c r="FN23" s="117"/>
      <c r="FO23" s="117"/>
      <c r="FP23" s="117"/>
      <c r="FQ23" s="117"/>
      <c r="FR23" s="117"/>
      <c r="FS23" s="117"/>
      <c r="FT23" s="117"/>
      <c r="FU23" s="117"/>
      <c r="FV23" s="117"/>
      <c r="FW23" s="117"/>
      <c r="FX23" s="117"/>
      <c r="FY23" s="117"/>
      <c r="FZ23" s="117"/>
      <c r="GA23" s="117"/>
      <c r="GB23" s="117"/>
      <c r="GC23" s="117"/>
      <c r="GD23" s="117"/>
      <c r="GE23" s="117"/>
      <c r="GF23" s="117"/>
      <c r="GG23" s="117"/>
      <c r="GH23" s="117"/>
      <c r="GI23" s="117"/>
      <c r="GJ23" s="117"/>
      <c r="GK23" s="117"/>
      <c r="GL23" s="117"/>
      <c r="GM23" s="117"/>
      <c r="GN23" s="117"/>
      <c r="GO23" s="117"/>
      <c r="GP23" s="117"/>
      <c r="GQ23" s="117"/>
      <c r="GR23" s="117"/>
      <c r="GS23" s="117"/>
      <c r="GT23" s="117"/>
      <c r="GU23" s="117"/>
      <c r="GV23" s="117"/>
      <c r="GW23" s="117"/>
      <c r="GX23" s="117"/>
      <c r="GY23" s="117"/>
      <c r="GZ23" s="117"/>
      <c r="HA23" s="117"/>
      <c r="HB23" s="117"/>
      <c r="HC23" s="117"/>
      <c r="HD23" s="117"/>
      <c r="HE23" s="117"/>
      <c r="HF23" s="117"/>
      <c r="HG23" s="117"/>
      <c r="HH23" s="117"/>
      <c r="HI23" s="117"/>
      <c r="HJ23" s="117"/>
      <c r="HK23" s="117"/>
      <c r="HL23" s="117"/>
      <c r="HM23" s="117"/>
      <c r="HN23" s="117"/>
      <c r="HO23" s="117"/>
      <c r="HP23" s="117"/>
      <c r="HQ23" s="117"/>
      <c r="HR23" s="117"/>
      <c r="HS23" s="117"/>
      <c r="HT23" s="117"/>
      <c r="HU23" s="117"/>
      <c r="HV23" s="117"/>
      <c r="HW23" s="117"/>
      <c r="HX23" s="117"/>
      <c r="HY23" s="117"/>
      <c r="HZ23" s="117"/>
      <c r="IA23" s="117"/>
      <c r="IB23" s="117"/>
      <c r="IC23" s="117"/>
      <c r="ID23" s="117"/>
      <c r="IE23" s="117"/>
      <c r="IF23" s="117"/>
      <c r="IG23" s="117"/>
      <c r="IH23" s="117"/>
      <c r="II23" s="117"/>
      <c r="IJ23" s="117"/>
      <c r="IK23" s="117"/>
      <c r="IL23" s="117"/>
      <c r="IM23" s="117"/>
      <c r="IN23" s="117"/>
      <c r="IO23" s="117"/>
      <c r="IP23" s="117"/>
      <c r="IQ23" s="117"/>
      <c r="IR23" s="117"/>
      <c r="IS23" s="117"/>
      <c r="IT23" s="117"/>
      <c r="IU23" s="117"/>
      <c r="IV23" s="117"/>
      <c r="IW23" s="117"/>
      <c r="IX23" s="117"/>
      <c r="IY23" s="117"/>
      <c r="IZ23" s="117"/>
    </row>
    <row r="24" spans="1:260" ht="285.75" customHeight="1" x14ac:dyDescent="0.25">
      <c r="A24" s="660"/>
      <c r="B24" s="165" t="s">
        <v>520</v>
      </c>
      <c r="C24" s="154" t="s">
        <v>521</v>
      </c>
      <c r="D24" s="155" t="s">
        <v>522</v>
      </c>
      <c r="E24" s="166" t="s">
        <v>84</v>
      </c>
      <c r="F24" s="173">
        <v>43826</v>
      </c>
      <c r="G24" s="94"/>
      <c r="H24" s="157"/>
      <c r="I24" s="143" t="s">
        <v>121</v>
      </c>
      <c r="J24" s="160"/>
      <c r="K24" s="145" t="s">
        <v>617</v>
      </c>
      <c r="L24" s="164" t="s">
        <v>632</v>
      </c>
      <c r="N24" s="157"/>
      <c r="O24" s="541" t="s">
        <v>121</v>
      </c>
      <c r="P24" s="543"/>
      <c r="Q24" s="542" t="s">
        <v>617</v>
      </c>
      <c r="R24" s="544" t="s">
        <v>775</v>
      </c>
      <c r="S24" s="150"/>
      <c r="T24" s="157"/>
      <c r="U24" s="143"/>
      <c r="V24" s="160"/>
      <c r="W24" s="158"/>
      <c r="X24" s="164"/>
    </row>
    <row r="25" spans="1:260" ht="392.25" customHeight="1" x14ac:dyDescent="0.25">
      <c r="A25" s="660"/>
      <c r="B25" s="165" t="s">
        <v>47</v>
      </c>
      <c r="C25" s="169" t="s">
        <v>523</v>
      </c>
      <c r="D25" s="170" t="s">
        <v>620</v>
      </c>
      <c r="E25" s="163" t="s">
        <v>503</v>
      </c>
      <c r="F25" s="174" t="s">
        <v>527</v>
      </c>
      <c r="G25" s="94"/>
      <c r="H25" s="157"/>
      <c r="I25" s="143" t="s">
        <v>121</v>
      </c>
      <c r="J25" s="160"/>
      <c r="K25" s="145" t="s">
        <v>617</v>
      </c>
      <c r="L25" s="228" t="s">
        <v>633</v>
      </c>
      <c r="N25" s="157"/>
      <c r="O25" s="545" t="s">
        <v>121</v>
      </c>
      <c r="P25" s="543"/>
      <c r="Q25" s="542" t="s">
        <v>617</v>
      </c>
      <c r="R25" s="778" t="s">
        <v>843</v>
      </c>
      <c r="S25" s="150"/>
      <c r="T25" s="157"/>
      <c r="U25" s="143"/>
      <c r="V25" s="160"/>
      <c r="W25" s="158"/>
      <c r="X25" s="164"/>
    </row>
    <row r="26" spans="1:260" ht="192.75" customHeight="1" x14ac:dyDescent="0.25">
      <c r="A26" s="660"/>
      <c r="B26" s="165" t="s">
        <v>19</v>
      </c>
      <c r="C26" s="169" t="s">
        <v>524</v>
      </c>
      <c r="D26" s="170" t="s">
        <v>621</v>
      </c>
      <c r="E26" s="163" t="s">
        <v>503</v>
      </c>
      <c r="F26" s="174" t="s">
        <v>527</v>
      </c>
      <c r="G26" s="94"/>
      <c r="H26" s="157"/>
      <c r="I26" s="143" t="s">
        <v>121</v>
      </c>
      <c r="J26" s="160"/>
      <c r="K26" s="145" t="s">
        <v>617</v>
      </c>
      <c r="L26" s="229" t="s">
        <v>626</v>
      </c>
      <c r="N26" s="157"/>
      <c r="O26" s="541" t="s">
        <v>121</v>
      </c>
      <c r="P26" s="543"/>
      <c r="Q26" s="542" t="s">
        <v>617</v>
      </c>
      <c r="R26" s="547" t="s">
        <v>833</v>
      </c>
      <c r="S26" s="150"/>
      <c r="T26" s="157"/>
      <c r="U26" s="143"/>
      <c r="V26" s="160"/>
      <c r="W26" s="158"/>
      <c r="X26" s="164"/>
    </row>
    <row r="27" spans="1:260" ht="80.25" customHeight="1" thickBot="1" x14ac:dyDescent="0.3">
      <c r="A27" s="661"/>
      <c r="B27" s="165" t="s">
        <v>48</v>
      </c>
      <c r="C27" s="176" t="s">
        <v>525</v>
      </c>
      <c r="D27" s="177" t="s">
        <v>526</v>
      </c>
      <c r="E27" s="178" t="s">
        <v>503</v>
      </c>
      <c r="F27" s="179" t="s">
        <v>528</v>
      </c>
      <c r="G27" s="94"/>
      <c r="H27" s="157"/>
      <c r="I27" s="143" t="s">
        <v>161</v>
      </c>
      <c r="J27" s="160"/>
      <c r="K27" s="145" t="s">
        <v>617</v>
      </c>
      <c r="L27" s="159" t="s">
        <v>694</v>
      </c>
      <c r="N27" s="157"/>
      <c r="O27" s="575" t="s">
        <v>121</v>
      </c>
      <c r="P27" s="543"/>
      <c r="Q27" s="542" t="s">
        <v>617</v>
      </c>
      <c r="R27" s="547" t="s">
        <v>833</v>
      </c>
      <c r="S27" s="150"/>
      <c r="T27" s="157"/>
      <c r="U27" s="143"/>
      <c r="V27" s="160"/>
      <c r="W27" s="158"/>
      <c r="X27" s="164"/>
    </row>
    <row r="28" spans="1:260" s="137" customFormat="1" ht="30" customHeight="1" thickBot="1" x14ac:dyDescent="0.3">
      <c r="A28" s="659" t="s">
        <v>67</v>
      </c>
      <c r="B28" s="122"/>
      <c r="C28" s="123" t="s">
        <v>118</v>
      </c>
      <c r="D28" s="122"/>
      <c r="E28" s="122"/>
      <c r="F28" s="152"/>
      <c r="G28" s="107"/>
      <c r="H28" s="125">
        <f>+COUNTIF(H29:H30,"&lt;&gt;"&amp;"")</f>
        <v>0</v>
      </c>
      <c r="I28" s="126">
        <f>+COUNTIF(I29:I30,"Cumplida "&amp;"*")</f>
        <v>0</v>
      </c>
      <c r="J28" s="127" t="str">
        <f>IFERROR(+I28/H28,"No se programaron actividades relacionadas con este objetivo")</f>
        <v>No se programaron actividades relacionadas con este objetivo</v>
      </c>
      <c r="K28" s="128"/>
      <c r="L28" s="129"/>
      <c r="M28" s="130"/>
      <c r="N28" s="125">
        <v>2</v>
      </c>
      <c r="O28" s="180">
        <f>+COUNTIF(O29:O30,"Cumplida "&amp;"*")</f>
        <v>0</v>
      </c>
      <c r="P28" s="181">
        <f>IFERROR(+O28/N28,"No se programaron actividades relacionadas con este objetivo")</f>
        <v>0</v>
      </c>
      <c r="Q28" s="182"/>
      <c r="R28" s="183"/>
      <c r="S28" s="136"/>
      <c r="T28" s="131">
        <f>+COUNTIF(T29:T30,"&lt;&gt;"&amp;"")</f>
        <v>0</v>
      </c>
      <c r="U28" s="132">
        <f>+COUNTIF(U29:U30,"Cumplida "&amp;"*")</f>
        <v>0</v>
      </c>
      <c r="V28" s="133" t="str">
        <f>IFERROR(+U28/T28,"No se programaron actividades relacionadas con este objetivo")</f>
        <v>No se programaron actividades relacionadas con este objetivo</v>
      </c>
      <c r="W28" s="134"/>
      <c r="X28" s="135"/>
      <c r="Z28" s="117"/>
      <c r="AA28" s="117"/>
      <c r="AB28" s="117"/>
      <c r="AC28" s="117"/>
      <c r="AD28" s="117"/>
      <c r="AE28" s="117"/>
      <c r="AF28" s="117"/>
      <c r="AG28" s="117"/>
      <c r="AH28" s="117"/>
      <c r="AI28" s="117"/>
      <c r="AJ28" s="117"/>
      <c r="AK28" s="117"/>
      <c r="AL28" s="117"/>
      <c r="AM28" s="117"/>
      <c r="AN28" s="117"/>
      <c r="AO28" s="117"/>
      <c r="AP28" s="117"/>
      <c r="AQ28" s="117"/>
      <c r="AR28" s="117"/>
      <c r="AS28" s="117"/>
      <c r="AT28" s="117"/>
      <c r="AU28" s="117"/>
      <c r="AV28" s="117"/>
      <c r="AW28" s="117"/>
      <c r="AX28" s="117"/>
      <c r="AY28" s="117"/>
      <c r="AZ28" s="117"/>
      <c r="BA28" s="117"/>
      <c r="BB28" s="117"/>
      <c r="BC28" s="117"/>
      <c r="BD28" s="117"/>
      <c r="BE28" s="117"/>
      <c r="BF28" s="117"/>
      <c r="BG28" s="117"/>
      <c r="BH28" s="117"/>
      <c r="BI28" s="117"/>
      <c r="BJ28" s="117"/>
      <c r="BK28" s="117"/>
      <c r="BL28" s="117"/>
      <c r="BM28" s="117"/>
      <c r="BN28" s="117"/>
      <c r="BO28" s="117"/>
      <c r="BP28" s="117"/>
      <c r="BQ28" s="117"/>
      <c r="BR28" s="117"/>
      <c r="BS28" s="117"/>
      <c r="BT28" s="117"/>
      <c r="BU28" s="117"/>
      <c r="BV28" s="117"/>
      <c r="BW28" s="117"/>
      <c r="BX28" s="117"/>
      <c r="BY28" s="117"/>
      <c r="BZ28" s="117"/>
      <c r="CA28" s="117"/>
      <c r="CB28" s="117"/>
      <c r="CC28" s="117"/>
      <c r="CD28" s="117"/>
      <c r="CE28" s="117"/>
      <c r="CF28" s="117"/>
      <c r="CG28" s="117"/>
      <c r="CH28" s="117"/>
      <c r="CI28" s="117"/>
      <c r="CJ28" s="117"/>
      <c r="CK28" s="117"/>
      <c r="CL28" s="117"/>
      <c r="CM28" s="117"/>
      <c r="CN28" s="117"/>
      <c r="CO28" s="117"/>
      <c r="CP28" s="117"/>
      <c r="CQ28" s="117"/>
      <c r="CR28" s="117"/>
      <c r="CS28" s="117"/>
      <c r="CT28" s="117"/>
      <c r="CU28" s="117"/>
      <c r="CV28" s="117"/>
      <c r="CW28" s="117"/>
      <c r="CX28" s="117"/>
      <c r="CY28" s="117"/>
      <c r="CZ28" s="117"/>
      <c r="DA28" s="117"/>
      <c r="DB28" s="117"/>
      <c r="DC28" s="117"/>
      <c r="DD28" s="117"/>
      <c r="DE28" s="117"/>
      <c r="DF28" s="117"/>
      <c r="DG28" s="117"/>
      <c r="DH28" s="117"/>
      <c r="DI28" s="117"/>
      <c r="DJ28" s="117"/>
      <c r="DK28" s="117"/>
      <c r="DL28" s="117"/>
      <c r="DM28" s="117"/>
      <c r="DN28" s="117"/>
      <c r="DO28" s="117"/>
      <c r="DP28" s="117"/>
      <c r="DQ28" s="117"/>
      <c r="DR28" s="117"/>
      <c r="DS28" s="117"/>
      <c r="DT28" s="117"/>
      <c r="DU28" s="117"/>
      <c r="DV28" s="117"/>
      <c r="DW28" s="117"/>
      <c r="DX28" s="117"/>
      <c r="DY28" s="117"/>
      <c r="DZ28" s="117"/>
      <c r="EA28" s="117"/>
      <c r="EB28" s="117"/>
      <c r="EC28" s="117"/>
      <c r="ED28" s="117"/>
      <c r="EE28" s="117"/>
      <c r="EF28" s="117"/>
      <c r="EG28" s="117"/>
      <c r="EH28" s="117"/>
      <c r="EI28" s="117"/>
      <c r="EJ28" s="117"/>
      <c r="EK28" s="117"/>
      <c r="EL28" s="117"/>
      <c r="EM28" s="117"/>
      <c r="EN28" s="117"/>
      <c r="EO28" s="117"/>
      <c r="EP28" s="117"/>
      <c r="EQ28" s="117"/>
      <c r="ER28" s="117"/>
      <c r="ES28" s="117"/>
      <c r="ET28" s="117"/>
      <c r="EU28" s="117"/>
      <c r="EV28" s="117"/>
      <c r="EW28" s="117"/>
      <c r="EX28" s="117"/>
      <c r="EY28" s="117"/>
      <c r="EZ28" s="117"/>
      <c r="FA28" s="117"/>
      <c r="FB28" s="117"/>
      <c r="FC28" s="117"/>
      <c r="FD28" s="117"/>
      <c r="FE28" s="117"/>
      <c r="FF28" s="117"/>
      <c r="FG28" s="117"/>
      <c r="FH28" s="117"/>
      <c r="FI28" s="117"/>
      <c r="FJ28" s="117"/>
      <c r="FK28" s="117"/>
      <c r="FL28" s="117"/>
      <c r="FM28" s="117"/>
      <c r="FN28" s="117"/>
      <c r="FO28" s="117"/>
      <c r="FP28" s="117"/>
      <c r="FQ28" s="117"/>
      <c r="FR28" s="117"/>
      <c r="FS28" s="117"/>
      <c r="FT28" s="117"/>
      <c r="FU28" s="117"/>
      <c r="FV28" s="117"/>
      <c r="FW28" s="117"/>
      <c r="FX28" s="117"/>
      <c r="FY28" s="117"/>
      <c r="FZ28" s="117"/>
      <c r="GA28" s="117"/>
      <c r="GB28" s="117"/>
      <c r="GC28" s="117"/>
      <c r="GD28" s="117"/>
      <c r="GE28" s="117"/>
      <c r="GF28" s="117"/>
      <c r="GG28" s="117"/>
      <c r="GH28" s="117"/>
      <c r="GI28" s="117"/>
      <c r="GJ28" s="117"/>
      <c r="GK28" s="117"/>
      <c r="GL28" s="117"/>
      <c r="GM28" s="117"/>
      <c r="GN28" s="117"/>
      <c r="GO28" s="117"/>
      <c r="GP28" s="117"/>
      <c r="GQ28" s="117"/>
      <c r="GR28" s="117"/>
      <c r="GS28" s="117"/>
      <c r="GT28" s="117"/>
      <c r="GU28" s="117"/>
      <c r="GV28" s="117"/>
      <c r="GW28" s="117"/>
      <c r="GX28" s="117"/>
      <c r="GY28" s="117"/>
      <c r="GZ28" s="117"/>
      <c r="HA28" s="117"/>
      <c r="HB28" s="117"/>
      <c r="HC28" s="117"/>
      <c r="HD28" s="117"/>
      <c r="HE28" s="117"/>
      <c r="HF28" s="117"/>
      <c r="HG28" s="117"/>
      <c r="HH28" s="117"/>
      <c r="HI28" s="117"/>
      <c r="HJ28" s="117"/>
      <c r="HK28" s="117"/>
      <c r="HL28" s="117"/>
      <c r="HM28" s="117"/>
      <c r="HN28" s="117"/>
      <c r="HO28" s="117"/>
      <c r="HP28" s="117"/>
      <c r="HQ28" s="117"/>
      <c r="HR28" s="117"/>
      <c r="HS28" s="117"/>
      <c r="HT28" s="117"/>
      <c r="HU28" s="117"/>
      <c r="HV28" s="117"/>
      <c r="HW28" s="117"/>
      <c r="HX28" s="117"/>
      <c r="HY28" s="117"/>
      <c r="HZ28" s="117"/>
      <c r="IA28" s="117"/>
      <c r="IB28" s="117"/>
      <c r="IC28" s="117"/>
      <c r="ID28" s="117"/>
      <c r="IE28" s="117"/>
      <c r="IF28" s="117"/>
      <c r="IG28" s="117"/>
      <c r="IH28" s="117"/>
      <c r="II28" s="117"/>
      <c r="IJ28" s="117"/>
      <c r="IK28" s="117"/>
      <c r="IL28" s="117"/>
      <c r="IM28" s="117"/>
      <c r="IN28" s="117"/>
      <c r="IO28" s="117"/>
      <c r="IP28" s="117"/>
      <c r="IQ28" s="117"/>
      <c r="IR28" s="117"/>
      <c r="IS28" s="117"/>
      <c r="IT28" s="117"/>
      <c r="IU28" s="117"/>
      <c r="IV28" s="117"/>
      <c r="IW28" s="117"/>
      <c r="IX28" s="117"/>
      <c r="IY28" s="117"/>
      <c r="IZ28" s="117"/>
    </row>
    <row r="29" spans="1:260" ht="122.25" customHeight="1" x14ac:dyDescent="0.25">
      <c r="A29" s="660"/>
      <c r="B29" s="230" t="s">
        <v>49</v>
      </c>
      <c r="C29" s="176" t="s">
        <v>529</v>
      </c>
      <c r="D29" s="662" t="s">
        <v>530</v>
      </c>
      <c r="E29" s="184" t="s">
        <v>531</v>
      </c>
      <c r="F29" s="179" t="s">
        <v>532</v>
      </c>
      <c r="G29" s="94"/>
      <c r="H29" s="157"/>
      <c r="I29" s="143" t="s">
        <v>121</v>
      </c>
      <c r="J29" s="160"/>
      <c r="K29" s="145" t="s">
        <v>617</v>
      </c>
      <c r="L29" s="185" t="s">
        <v>627</v>
      </c>
      <c r="N29" s="157"/>
      <c r="O29" s="545" t="s">
        <v>121</v>
      </c>
      <c r="P29" s="548"/>
      <c r="Q29" s="546" t="s">
        <v>617</v>
      </c>
      <c r="R29" s="641" t="s">
        <v>834</v>
      </c>
      <c r="S29" s="150"/>
      <c r="T29" s="157"/>
      <c r="U29" s="143"/>
      <c r="V29" s="160"/>
      <c r="W29" s="186"/>
      <c r="X29" s="187"/>
    </row>
    <row r="30" spans="1:260" ht="86.25" customHeight="1" thickBot="1" x14ac:dyDescent="0.3">
      <c r="A30" s="660"/>
      <c r="B30" s="231" t="s">
        <v>50</v>
      </c>
      <c r="C30" s="188" t="s">
        <v>85</v>
      </c>
      <c r="D30" s="663"/>
      <c r="E30" s="189" t="s">
        <v>531</v>
      </c>
      <c r="F30" s="179" t="s">
        <v>532</v>
      </c>
      <c r="G30" s="94"/>
      <c r="H30" s="157"/>
      <c r="I30" s="143" t="s">
        <v>121</v>
      </c>
      <c r="J30" s="160"/>
      <c r="K30" s="145" t="s">
        <v>617</v>
      </c>
      <c r="L30" s="190" t="s">
        <v>629</v>
      </c>
      <c r="N30" s="157"/>
      <c r="O30" s="545" t="s">
        <v>121</v>
      </c>
      <c r="P30" s="548"/>
      <c r="Q30" s="546" t="s">
        <v>617</v>
      </c>
      <c r="R30" s="549" t="s">
        <v>835</v>
      </c>
      <c r="S30" s="150"/>
      <c r="T30" s="157"/>
      <c r="U30" s="143"/>
      <c r="V30" s="160"/>
      <c r="W30" s="149"/>
      <c r="X30" s="151"/>
    </row>
    <row r="31" spans="1:260" x14ac:dyDescent="0.25">
      <c r="X31" s="93"/>
    </row>
  </sheetData>
  <customSheetViews>
    <customSheetView guid="{13CE4E0B-6D7C-47AC-BA40-02AD9E229BD1}" showGridLines="0" fitToPage="1" hiddenRows="1" hiddenColumns="1">
      <selection activeCell="K5" sqref="K5"/>
      <pageMargins left="0.23622047244094491" right="0.23622047244094491" top="0.74803149606299213" bottom="0.74803149606299213" header="0.31496062992125984" footer="0.31496062992125984"/>
      <printOptions horizontalCentered="1"/>
      <pageSetup paperSize="5" scale="38" fitToHeight="0" orientation="landscape" r:id="rId1"/>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 guid="{A18BB86E-DB44-47F1-B842-D73307AB453F}" showGridLines="0" fitToPage="1" hiddenRows="1" hiddenColumns="1">
      <selection activeCell="L33" sqref="L33"/>
      <pageMargins left="0.23622047244094491" right="0.23622047244094491" top="0.74803149606299213" bottom="0.74803149606299213" header="0.31496062992125984" footer="0.31496062992125984"/>
      <printOptions horizontalCentered="1"/>
      <pageSetup paperSize="5" scale="38" fitToHeight="0" orientation="landscape" r:id="rId2"/>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s>
  <mergeCells count="18">
    <mergeCell ref="A28:A30"/>
    <mergeCell ref="X10:X11"/>
    <mergeCell ref="B11:C11"/>
    <mergeCell ref="A12:A13"/>
    <mergeCell ref="A14:A18"/>
    <mergeCell ref="A19:A22"/>
    <mergeCell ref="A23:A27"/>
    <mergeCell ref="D29:D30"/>
    <mergeCell ref="A9:F9"/>
    <mergeCell ref="H9:L9"/>
    <mergeCell ref="N9:R9"/>
    <mergeCell ref="T9:X9"/>
    <mergeCell ref="B10:F10"/>
    <mergeCell ref="K10:K11"/>
    <mergeCell ref="L10:L11"/>
    <mergeCell ref="Q10:Q11"/>
    <mergeCell ref="R10:R11"/>
    <mergeCell ref="W10:W11"/>
  </mergeCells>
  <conditionalFormatting sqref="I12 O12:O14 O31 I14:I15 O18:O19 O22:O23 U12:U31 I17:I31 O25:O28">
    <cfRule type="cellIs" dxfId="971" priority="97" operator="equal">
      <formula>"Vencida"</formula>
    </cfRule>
    <cfRule type="cellIs" dxfId="970" priority="98" operator="equal">
      <formula>"No Cumplida"</formula>
    </cfRule>
    <cfRule type="cellIs" dxfId="969" priority="99" operator="equal">
      <formula>"En Avance"</formula>
    </cfRule>
    <cfRule type="cellIs" dxfId="968" priority="100" operator="equal">
      <formula>"Cumplida (FT)"</formula>
    </cfRule>
    <cfRule type="cellIs" dxfId="967" priority="101" operator="equal">
      <formula>"Cumplida (DT)"</formula>
    </cfRule>
    <cfRule type="cellIs" dxfId="966" priority="102" operator="equal">
      <formula>"Sin Avance"</formula>
    </cfRule>
  </conditionalFormatting>
  <conditionalFormatting sqref="I13">
    <cfRule type="cellIs" dxfId="965" priority="85" operator="equal">
      <formula>"Vencida"</formula>
    </cfRule>
    <cfRule type="cellIs" dxfId="964" priority="86" operator="equal">
      <formula>"No Cumplida"</formula>
    </cfRule>
    <cfRule type="cellIs" dxfId="963" priority="87" operator="equal">
      <formula>"En Avance"</formula>
    </cfRule>
    <cfRule type="cellIs" dxfId="962" priority="88" operator="equal">
      <formula>"Cumplida (FT)"</formula>
    </cfRule>
    <cfRule type="cellIs" dxfId="961" priority="89" operator="equal">
      <formula>"Cumplida (DT)"</formula>
    </cfRule>
    <cfRule type="cellIs" dxfId="960" priority="90" operator="equal">
      <formula>"Sin Avance"</formula>
    </cfRule>
  </conditionalFormatting>
  <conditionalFormatting sqref="O15">
    <cfRule type="cellIs" dxfId="959" priority="79" operator="equal">
      <formula>"Vencida"</formula>
    </cfRule>
    <cfRule type="cellIs" dxfId="958" priority="80" operator="equal">
      <formula>"No Cumplida"</formula>
    </cfRule>
    <cfRule type="cellIs" dxfId="957" priority="81" operator="equal">
      <formula>"En Avance"</formula>
    </cfRule>
    <cfRule type="cellIs" dxfId="956" priority="82" operator="equal">
      <formula>"Cumplida (FT)"</formula>
    </cfRule>
    <cfRule type="cellIs" dxfId="955" priority="83" operator="equal">
      <formula>"Cumplida (DT)"</formula>
    </cfRule>
    <cfRule type="cellIs" dxfId="954" priority="84" operator="equal">
      <formula>"Sin Avance"</formula>
    </cfRule>
  </conditionalFormatting>
  <conditionalFormatting sqref="O24">
    <cfRule type="cellIs" dxfId="953" priority="49" operator="equal">
      <formula>"Vencida"</formula>
    </cfRule>
    <cfRule type="cellIs" dxfId="952" priority="50" operator="equal">
      <formula>"No Cumplida"</formula>
    </cfRule>
    <cfRule type="cellIs" dxfId="951" priority="51" operator="equal">
      <formula>"En Avance"</formula>
    </cfRule>
    <cfRule type="cellIs" dxfId="950" priority="52" operator="equal">
      <formula>"Cumplida (FT)"</formula>
    </cfRule>
    <cfRule type="cellIs" dxfId="949" priority="53" operator="equal">
      <formula>"Cumplida (DT)"</formula>
    </cfRule>
    <cfRule type="cellIs" dxfId="948" priority="54" operator="equal">
      <formula>"Sin Avance"</formula>
    </cfRule>
  </conditionalFormatting>
  <conditionalFormatting sqref="I16">
    <cfRule type="cellIs" dxfId="947" priority="43" operator="equal">
      <formula>"Vencida"</formula>
    </cfRule>
    <cfRule type="cellIs" dxfId="946" priority="44" operator="equal">
      <formula>"No Cumplida"</formula>
    </cfRule>
    <cfRule type="cellIs" dxfId="945" priority="45" operator="equal">
      <formula>"En Avance"</formula>
    </cfRule>
    <cfRule type="cellIs" dxfId="944" priority="46" operator="equal">
      <formula>"Cumplida (FT)"</formula>
    </cfRule>
    <cfRule type="cellIs" dxfId="943" priority="47" operator="equal">
      <formula>"Cumplida (DT)"</formula>
    </cfRule>
    <cfRule type="cellIs" dxfId="942" priority="48" operator="equal">
      <formula>"Sin Avance"</formula>
    </cfRule>
  </conditionalFormatting>
  <conditionalFormatting sqref="O16">
    <cfRule type="cellIs" dxfId="941" priority="31" operator="equal">
      <formula>"Vencida"</formula>
    </cfRule>
    <cfRule type="cellIs" dxfId="940" priority="32" operator="equal">
      <formula>"No Cumplida"</formula>
    </cfRule>
    <cfRule type="cellIs" dxfId="939" priority="33" operator="equal">
      <formula>"En Avance"</formula>
    </cfRule>
    <cfRule type="cellIs" dxfId="938" priority="34" operator="equal">
      <formula>"Cumplida (FT)"</formula>
    </cfRule>
    <cfRule type="cellIs" dxfId="937" priority="35" operator="equal">
      <formula>"Cumplida (DT)"</formula>
    </cfRule>
    <cfRule type="cellIs" dxfId="936" priority="36" operator="equal">
      <formula>"Sin Avance"</formula>
    </cfRule>
  </conditionalFormatting>
  <conditionalFormatting sqref="O17">
    <cfRule type="cellIs" dxfId="935" priority="25" operator="equal">
      <formula>"Vencida"</formula>
    </cfRule>
    <cfRule type="cellIs" dxfId="934" priority="26" operator="equal">
      <formula>"No Cumplida"</formula>
    </cfRule>
    <cfRule type="cellIs" dxfId="933" priority="27" operator="equal">
      <formula>"En Avance"</formula>
    </cfRule>
    <cfRule type="cellIs" dxfId="932" priority="28" operator="equal">
      <formula>"Cumplida (FT)"</formula>
    </cfRule>
    <cfRule type="cellIs" dxfId="931" priority="29" operator="equal">
      <formula>"Cumplida (DT)"</formula>
    </cfRule>
    <cfRule type="cellIs" dxfId="930" priority="30" operator="equal">
      <formula>"Sin Avance"</formula>
    </cfRule>
  </conditionalFormatting>
  <conditionalFormatting sqref="O20">
    <cfRule type="cellIs" dxfId="929" priority="19" operator="equal">
      <formula>"Vencida"</formula>
    </cfRule>
    <cfRule type="cellIs" dxfId="928" priority="20" operator="equal">
      <formula>"No Cumplida"</formula>
    </cfRule>
    <cfRule type="cellIs" dxfId="927" priority="21" operator="equal">
      <formula>"En Avance"</formula>
    </cfRule>
    <cfRule type="cellIs" dxfId="926" priority="22" operator="equal">
      <formula>"Cumplida (FT)"</formula>
    </cfRule>
    <cfRule type="cellIs" dxfId="925" priority="23" operator="equal">
      <formula>"Cumplida (DT)"</formula>
    </cfRule>
    <cfRule type="cellIs" dxfId="924" priority="24" operator="equal">
      <formula>"Sin Avance"</formula>
    </cfRule>
  </conditionalFormatting>
  <conditionalFormatting sqref="O21">
    <cfRule type="cellIs" dxfId="923" priority="13" operator="equal">
      <formula>"Vencida"</formula>
    </cfRule>
    <cfRule type="cellIs" dxfId="922" priority="14" operator="equal">
      <formula>"No Cumplida"</formula>
    </cfRule>
    <cfRule type="cellIs" dxfId="921" priority="15" operator="equal">
      <formula>"En Avance"</formula>
    </cfRule>
    <cfRule type="cellIs" dxfId="920" priority="16" operator="equal">
      <formula>"Cumplida (FT)"</formula>
    </cfRule>
    <cfRule type="cellIs" dxfId="919" priority="17" operator="equal">
      <formula>"Cumplida (DT)"</formula>
    </cfRule>
    <cfRule type="cellIs" dxfId="918" priority="18" operator="equal">
      <formula>"Sin Avance"</formula>
    </cfRule>
  </conditionalFormatting>
  <conditionalFormatting sqref="O29">
    <cfRule type="cellIs" dxfId="917" priority="7" operator="equal">
      <formula>"Vencida"</formula>
    </cfRule>
    <cfRule type="cellIs" dxfId="916" priority="8" operator="equal">
      <formula>"No Cumplida"</formula>
    </cfRule>
    <cfRule type="cellIs" dxfId="915" priority="9" operator="equal">
      <formula>"En Avance"</formula>
    </cfRule>
    <cfRule type="cellIs" dxfId="914" priority="10" operator="equal">
      <formula>"Cumplida (FT)"</formula>
    </cfRule>
    <cfRule type="cellIs" dxfId="913" priority="11" operator="equal">
      <formula>"Cumplida (DT)"</formula>
    </cfRule>
    <cfRule type="cellIs" dxfId="912" priority="12" operator="equal">
      <formula>"Sin Avance"</formula>
    </cfRule>
  </conditionalFormatting>
  <conditionalFormatting sqref="O30">
    <cfRule type="cellIs" dxfId="911" priority="1" operator="equal">
      <formula>"Vencida"</formula>
    </cfRule>
    <cfRule type="cellIs" dxfId="910" priority="2" operator="equal">
      <formula>"No Cumplida"</formula>
    </cfRule>
    <cfRule type="cellIs" dxfId="909" priority="3" operator="equal">
      <formula>"En Avance"</formula>
    </cfRule>
    <cfRule type="cellIs" dxfId="908" priority="4" operator="equal">
      <formula>"Cumplida (FT)"</formula>
    </cfRule>
    <cfRule type="cellIs" dxfId="907" priority="5" operator="equal">
      <formula>"Cumplida (DT)"</formula>
    </cfRule>
    <cfRule type="cellIs" dxfId="906" priority="6" operator="equal">
      <formula>"Sin Avance"</formula>
    </cfRule>
  </conditionalFormatting>
  <dataValidations count="2">
    <dataValidation type="list" allowBlank="1" showInputMessage="1" showErrorMessage="1" sqref="O15:O18 O20:O22 I20:I22 I24:I27 I15:I18 O13 I13 I29:I30 O29:O30 O24:O27">
      <formula1>Califica</formula1>
    </dataValidation>
    <dataValidation type="list" allowBlank="1" showInputMessage="1" showErrorMessage="1" sqref="U29:U30 U24:U27 U20:U22 U15:U18 U13">
      <formula1>Califica2</formula1>
    </dataValidation>
  </dataValidations>
  <printOptions horizontalCentered="1"/>
  <pageMargins left="0.23622047244094491" right="0.23622047244094491" top="0.74803149606299213" bottom="0.74803149606299213" header="0.31496062992125984" footer="0.31496062992125984"/>
  <pageSetup paperSize="5" scale="39" fitToHeight="0" orientation="landscape" r:id="rId3"/>
  <headerFooter>
    <oddHeader xml:space="preserve">&amp;L
</oddHeader>
    <oddFooter>&amp;L&amp;9Aprobó: Flor Alicia Rojas Aguilar - Jefe Oficina de Control Interno (E)
Revisó: Marcela López&amp;R&amp;9&amp;P de &amp;N</oddFooter>
  </headerFooter>
  <legacyDrawing r:id="rId4"/>
  <picture r:id="rId5"/>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
    <pageSetUpPr fitToPage="1"/>
  </sheetPr>
  <dimension ref="A1:X139"/>
  <sheetViews>
    <sheetView showGridLines="0" showWhiteSpace="0" topLeftCell="K19" zoomScaleNormal="100" zoomScaleSheetLayoutView="55" workbookViewId="0">
      <selection activeCell="R25" sqref="R25"/>
    </sheetView>
  </sheetViews>
  <sheetFormatPr baseColWidth="10" defaultColWidth="11.375" defaultRowHeight="12.75" zeroHeight="1" x14ac:dyDescent="0.25"/>
  <cols>
    <col min="1" max="1" width="15.375" style="91" customWidth="1"/>
    <col min="2" max="2" width="5" style="90" customWidth="1"/>
    <col min="3" max="3" width="33.125" style="91" customWidth="1"/>
    <col min="4" max="4" width="19.375" style="91" customWidth="1"/>
    <col min="5" max="5" width="17.25" style="91" customWidth="1"/>
    <col min="6" max="6" width="14.75" style="92" customWidth="1"/>
    <col min="7" max="7" width="1.375" style="90" customWidth="1"/>
    <col min="8" max="9" width="12.625" style="90" customWidth="1"/>
    <col min="10" max="10" width="15.375" style="90" customWidth="1"/>
    <col min="11" max="11" width="15.75" style="90" customWidth="1"/>
    <col min="12" max="12" width="67.75" style="93" customWidth="1"/>
    <col min="13" max="13" width="1.375" style="90" customWidth="1"/>
    <col min="14" max="15" width="13.375" style="90" customWidth="1"/>
    <col min="16" max="16" width="15.625" style="90" customWidth="1"/>
    <col min="17" max="17" width="15.75" style="90" customWidth="1"/>
    <col min="18" max="18" width="90.625" style="93" customWidth="1"/>
    <col min="19" max="19" width="1.375" style="94" customWidth="1"/>
    <col min="20" max="21" width="13.25" style="90" customWidth="1"/>
    <col min="22" max="22" width="14.625" style="90" customWidth="1"/>
    <col min="23" max="23" width="15.75" style="90" customWidth="1"/>
    <col min="24" max="24" width="61.75" style="90" customWidth="1"/>
    <col min="25" max="261" width="11.375" style="90" customWidth="1"/>
    <col min="262" max="16384" width="11.375" style="90"/>
  </cols>
  <sheetData>
    <row r="1" spans="1:24" hidden="1" x14ac:dyDescent="0.25"/>
    <row r="2" spans="1:24" hidden="1" x14ac:dyDescent="0.25">
      <c r="A2" s="95" t="s">
        <v>60</v>
      </c>
      <c r="B2" s="95"/>
      <c r="C2" s="96"/>
      <c r="D2" s="96"/>
      <c r="E2" s="96"/>
      <c r="F2" s="96"/>
      <c r="G2" s="96"/>
      <c r="H2" s="96"/>
      <c r="I2" s="96"/>
      <c r="J2" s="96"/>
      <c r="K2" s="96"/>
      <c r="L2" s="96"/>
      <c r="M2" s="96"/>
      <c r="N2" s="96"/>
      <c r="O2" s="96"/>
      <c r="P2" s="96"/>
      <c r="Q2" s="96"/>
      <c r="R2" s="96"/>
      <c r="S2" s="97"/>
      <c r="T2" s="96"/>
      <c r="U2" s="96"/>
      <c r="V2" s="96"/>
      <c r="W2" s="96"/>
      <c r="X2" s="96"/>
    </row>
    <row r="3" spans="1:24" hidden="1" x14ac:dyDescent="0.2">
      <c r="B3" s="98"/>
      <c r="C3" s="99"/>
    </row>
    <row r="4" spans="1:24" hidden="1" x14ac:dyDescent="0.2">
      <c r="A4" s="100" t="s">
        <v>13</v>
      </c>
      <c r="B4" s="100"/>
      <c r="C4" s="102" t="s">
        <v>618</v>
      </c>
    </row>
    <row r="5" spans="1:24" hidden="1" x14ac:dyDescent="0.2">
      <c r="A5" s="100" t="s">
        <v>81</v>
      </c>
      <c r="B5" s="100"/>
      <c r="C5" s="102">
        <v>2019</v>
      </c>
    </row>
    <row r="6" spans="1:24" hidden="1" x14ac:dyDescent="0.25">
      <c r="A6" s="103" t="s">
        <v>82</v>
      </c>
      <c r="B6" s="103"/>
      <c r="C6" s="104">
        <v>43586</v>
      </c>
    </row>
    <row r="7" spans="1:24" hidden="1" x14ac:dyDescent="0.25">
      <c r="C7" s="232"/>
    </row>
    <row r="8" spans="1:24" ht="13.5" hidden="1" thickBot="1" x14ac:dyDescent="0.3">
      <c r="G8" s="94"/>
    </row>
    <row r="9" spans="1:24" ht="13.5" thickBot="1" x14ac:dyDescent="0.3">
      <c r="A9" s="682" t="s">
        <v>61</v>
      </c>
      <c r="B9" s="683"/>
      <c r="C9" s="683"/>
      <c r="D9" s="683"/>
      <c r="E9" s="683"/>
      <c r="F9" s="684"/>
      <c r="G9" s="105"/>
      <c r="H9" s="653" t="s">
        <v>7</v>
      </c>
      <c r="I9" s="651"/>
      <c r="J9" s="651"/>
      <c r="K9" s="651"/>
      <c r="L9" s="652"/>
      <c r="N9" s="653" t="s">
        <v>8</v>
      </c>
      <c r="O9" s="651"/>
      <c r="P9" s="651"/>
      <c r="Q9" s="651"/>
      <c r="R9" s="652"/>
      <c r="T9" s="653" t="s">
        <v>9</v>
      </c>
      <c r="U9" s="651"/>
      <c r="V9" s="651"/>
      <c r="W9" s="651"/>
      <c r="X9" s="652"/>
    </row>
    <row r="10" spans="1:24" ht="63" customHeight="1" thickBot="1" x14ac:dyDescent="0.3">
      <c r="A10" s="233" t="s">
        <v>72</v>
      </c>
      <c r="B10" s="685" t="s">
        <v>638</v>
      </c>
      <c r="C10" s="686"/>
      <c r="D10" s="686"/>
      <c r="E10" s="686"/>
      <c r="F10" s="687"/>
      <c r="G10" s="234"/>
      <c r="H10" s="111" t="s">
        <v>130</v>
      </c>
      <c r="I10" s="112"/>
      <c r="J10" s="235">
        <v>43585</v>
      </c>
      <c r="K10" s="656" t="s">
        <v>125</v>
      </c>
      <c r="L10" s="656" t="s">
        <v>0</v>
      </c>
      <c r="N10" s="111" t="s">
        <v>130</v>
      </c>
      <c r="O10" s="112"/>
      <c r="P10" s="235">
        <v>43708</v>
      </c>
      <c r="Q10" s="656" t="s">
        <v>125</v>
      </c>
      <c r="R10" s="656" t="s">
        <v>0</v>
      </c>
      <c r="T10" s="111" t="s">
        <v>130</v>
      </c>
      <c r="U10" s="112"/>
      <c r="V10" s="235">
        <v>43830</v>
      </c>
      <c r="W10" s="236"/>
      <c r="X10" s="656" t="s">
        <v>0</v>
      </c>
    </row>
    <row r="11" spans="1:24" ht="26.25" thickBot="1" x14ac:dyDescent="0.3">
      <c r="A11" s="237" t="s">
        <v>11</v>
      </c>
      <c r="B11" s="688" t="s">
        <v>68</v>
      </c>
      <c r="C11" s="684"/>
      <c r="D11" s="115" t="s">
        <v>69</v>
      </c>
      <c r="E11" s="115" t="s">
        <v>70</v>
      </c>
      <c r="F11" s="116" t="s">
        <v>71</v>
      </c>
      <c r="H11" s="118" t="s">
        <v>12</v>
      </c>
      <c r="I11" s="121" t="s">
        <v>10</v>
      </c>
      <c r="J11" s="121" t="s">
        <v>73</v>
      </c>
      <c r="K11" s="658"/>
      <c r="L11" s="658"/>
      <c r="N11" s="118" t="s">
        <v>12</v>
      </c>
      <c r="O11" s="121" t="s">
        <v>10</v>
      </c>
      <c r="P11" s="121" t="s">
        <v>73</v>
      </c>
      <c r="Q11" s="658"/>
      <c r="R11" s="658"/>
      <c r="T11" s="118" t="s">
        <v>12</v>
      </c>
      <c r="U11" s="121" t="s">
        <v>10</v>
      </c>
      <c r="V11" s="121" t="s">
        <v>73</v>
      </c>
      <c r="W11" s="121"/>
      <c r="X11" s="658"/>
    </row>
    <row r="12" spans="1:24" ht="30" customHeight="1" thickBot="1" x14ac:dyDescent="0.3">
      <c r="A12" s="691" t="s">
        <v>109</v>
      </c>
      <c r="B12" s="238"/>
      <c r="C12" s="239" t="s">
        <v>143</v>
      </c>
      <c r="D12" s="238"/>
      <c r="E12" s="238"/>
      <c r="F12" s="240"/>
      <c r="G12" s="107"/>
      <c r="H12" s="131">
        <v>10</v>
      </c>
      <c r="I12" s="132">
        <f>+COUNTIF(I13:I24,"Cumplida "&amp;"*")</f>
        <v>6</v>
      </c>
      <c r="J12" s="133">
        <f>IFERROR(+I12/H12,"No se programaron actividades relacionadas con este objetivo")</f>
        <v>0.6</v>
      </c>
      <c r="K12" s="134"/>
      <c r="L12" s="135"/>
      <c r="M12" s="130"/>
      <c r="N12" s="131">
        <v>10</v>
      </c>
      <c r="O12" s="132">
        <f>+COUNTIF(O13:O24,"Cumplida "&amp;"*")</f>
        <v>7</v>
      </c>
      <c r="P12" s="133">
        <f>IFERROR(+O12/N12,"No se programaron actividades relacionadas con este objetivo")</f>
        <v>0.7</v>
      </c>
      <c r="Q12" s="134"/>
      <c r="R12" s="135"/>
      <c r="S12" s="117"/>
      <c r="T12" s="131">
        <f>+COUNTIF(T13:T24,"&lt;&gt;"&amp;"")</f>
        <v>0</v>
      </c>
      <c r="U12" s="132">
        <f>+COUNTIF(U13:U24,"Cumplida "&amp;"*")</f>
        <v>0</v>
      </c>
      <c r="V12" s="133" t="str">
        <f>IFERROR(+U12/T12,"No se programaron actividades relacionadas con este objetivo")</f>
        <v>No se programaron actividades relacionadas con este objetivo</v>
      </c>
      <c r="W12" s="134"/>
      <c r="X12" s="135"/>
    </row>
    <row r="13" spans="1:24" ht="177" customHeight="1" x14ac:dyDescent="0.25">
      <c r="A13" s="692"/>
      <c r="B13" s="160">
        <v>1</v>
      </c>
      <c r="C13" s="259" t="s">
        <v>543</v>
      </c>
      <c r="D13" s="259" t="s">
        <v>544</v>
      </c>
      <c r="E13" s="260" t="s">
        <v>165</v>
      </c>
      <c r="F13" s="261">
        <v>43496</v>
      </c>
      <c r="H13" s="241"/>
      <c r="I13" s="143" t="s">
        <v>122</v>
      </c>
      <c r="J13" s="160"/>
      <c r="K13" s="145" t="s">
        <v>617</v>
      </c>
      <c r="L13" s="164" t="s">
        <v>785</v>
      </c>
      <c r="N13" s="241"/>
      <c r="O13" s="143" t="s">
        <v>122</v>
      </c>
      <c r="P13" s="160"/>
      <c r="Q13" s="145" t="s">
        <v>617</v>
      </c>
      <c r="R13" s="164" t="s">
        <v>767</v>
      </c>
      <c r="T13" s="242"/>
      <c r="U13" s="143"/>
      <c r="V13" s="160"/>
      <c r="W13" s="158"/>
      <c r="X13" s="164"/>
    </row>
    <row r="14" spans="1:24" ht="127.5" customHeight="1" x14ac:dyDescent="0.25">
      <c r="A14" s="692"/>
      <c r="B14" s="262">
        <v>2</v>
      </c>
      <c r="C14" s="259" t="s">
        <v>545</v>
      </c>
      <c r="D14" s="259" t="s">
        <v>546</v>
      </c>
      <c r="E14" s="260" t="s">
        <v>165</v>
      </c>
      <c r="F14" s="261">
        <v>43496</v>
      </c>
      <c r="H14" s="241"/>
      <c r="I14" s="143" t="s">
        <v>122</v>
      </c>
      <c r="J14" s="160"/>
      <c r="K14" s="145" t="s">
        <v>617</v>
      </c>
      <c r="L14" s="146" t="s">
        <v>786</v>
      </c>
      <c r="N14" s="241"/>
      <c r="O14" s="143" t="s">
        <v>122</v>
      </c>
      <c r="P14" s="160"/>
      <c r="Q14" s="145" t="s">
        <v>617</v>
      </c>
      <c r="R14" s="159" t="s">
        <v>768</v>
      </c>
      <c r="T14" s="243"/>
      <c r="U14" s="143"/>
      <c r="V14" s="160"/>
      <c r="W14" s="158"/>
      <c r="X14" s="164"/>
    </row>
    <row r="15" spans="1:24" ht="185.25" customHeight="1" x14ac:dyDescent="0.25">
      <c r="A15" s="692"/>
      <c r="B15" s="262">
        <v>3</v>
      </c>
      <c r="C15" s="259" t="s">
        <v>547</v>
      </c>
      <c r="D15" s="259" t="s">
        <v>548</v>
      </c>
      <c r="E15" s="260" t="s">
        <v>165</v>
      </c>
      <c r="F15" s="261">
        <v>43555</v>
      </c>
      <c r="H15" s="241"/>
      <c r="I15" s="143" t="s">
        <v>122</v>
      </c>
      <c r="J15" s="160"/>
      <c r="K15" s="145" t="s">
        <v>617</v>
      </c>
      <c r="L15" s="164" t="s">
        <v>787</v>
      </c>
      <c r="N15" s="241"/>
      <c r="O15" s="143" t="s">
        <v>122</v>
      </c>
      <c r="P15" s="160"/>
      <c r="Q15" s="145" t="s">
        <v>617</v>
      </c>
      <c r="R15" s="159" t="s">
        <v>768</v>
      </c>
      <c r="T15" s="243"/>
      <c r="U15" s="143"/>
      <c r="V15" s="160"/>
      <c r="W15" s="158"/>
      <c r="X15" s="164"/>
    </row>
    <row r="16" spans="1:24" ht="159" customHeight="1" x14ac:dyDescent="0.25">
      <c r="A16" s="692"/>
      <c r="B16" s="160">
        <v>4</v>
      </c>
      <c r="C16" s="259" t="s">
        <v>549</v>
      </c>
      <c r="D16" s="259" t="s">
        <v>550</v>
      </c>
      <c r="E16" s="260" t="s">
        <v>165</v>
      </c>
      <c r="F16" s="261">
        <v>43555</v>
      </c>
      <c r="H16" s="241"/>
      <c r="I16" s="143" t="s">
        <v>122</v>
      </c>
      <c r="J16" s="160"/>
      <c r="K16" s="145" t="s">
        <v>617</v>
      </c>
      <c r="L16" s="168" t="s">
        <v>788</v>
      </c>
      <c r="N16" s="241"/>
      <c r="O16" s="143" t="s">
        <v>122</v>
      </c>
      <c r="P16" s="160"/>
      <c r="Q16" s="145" t="s">
        <v>617</v>
      </c>
      <c r="R16" s="159" t="s">
        <v>768</v>
      </c>
      <c r="T16" s="243"/>
      <c r="U16" s="143"/>
      <c r="V16" s="160"/>
      <c r="W16" s="158"/>
      <c r="X16" s="164"/>
    </row>
    <row r="17" spans="1:24" ht="186.75" customHeight="1" x14ac:dyDescent="0.25">
      <c r="A17" s="692"/>
      <c r="B17" s="262">
        <v>5</v>
      </c>
      <c r="C17" s="259" t="s">
        <v>551</v>
      </c>
      <c r="D17" s="259" t="s">
        <v>552</v>
      </c>
      <c r="E17" s="260" t="s">
        <v>165</v>
      </c>
      <c r="F17" s="261">
        <v>43555</v>
      </c>
      <c r="H17" s="157"/>
      <c r="I17" s="143" t="s">
        <v>122</v>
      </c>
      <c r="J17" s="160"/>
      <c r="K17" s="145" t="s">
        <v>617</v>
      </c>
      <c r="L17" s="168" t="s">
        <v>700</v>
      </c>
      <c r="N17" s="157"/>
      <c r="O17" s="143" t="s">
        <v>122</v>
      </c>
      <c r="P17" s="160"/>
      <c r="Q17" s="145" t="s">
        <v>617</v>
      </c>
      <c r="R17" s="159" t="s">
        <v>768</v>
      </c>
      <c r="T17" s="244"/>
      <c r="U17" s="143"/>
      <c r="V17" s="160"/>
      <c r="W17" s="158"/>
      <c r="X17" s="164"/>
    </row>
    <row r="18" spans="1:24" ht="329.25" customHeight="1" x14ac:dyDescent="0.25">
      <c r="A18" s="692"/>
      <c r="B18" s="262">
        <v>6</v>
      </c>
      <c r="C18" s="259" t="s">
        <v>553</v>
      </c>
      <c r="D18" s="259" t="s">
        <v>554</v>
      </c>
      <c r="E18" s="263" t="s">
        <v>165</v>
      </c>
      <c r="F18" s="261">
        <v>43585</v>
      </c>
      <c r="H18" s="157"/>
      <c r="I18" s="143" t="s">
        <v>122</v>
      </c>
      <c r="J18" s="160"/>
      <c r="K18" s="145" t="s">
        <v>617</v>
      </c>
      <c r="L18" s="168" t="s">
        <v>789</v>
      </c>
      <c r="N18" s="157"/>
      <c r="O18" s="143" t="s">
        <v>122</v>
      </c>
      <c r="P18" s="160"/>
      <c r="Q18" s="145" t="s">
        <v>617</v>
      </c>
      <c r="R18" s="159" t="s">
        <v>768</v>
      </c>
      <c r="T18" s="244"/>
      <c r="U18" s="143"/>
      <c r="V18" s="160"/>
      <c r="W18" s="158"/>
      <c r="X18" s="164"/>
    </row>
    <row r="19" spans="1:24" ht="379.5" customHeight="1" x14ac:dyDescent="0.25">
      <c r="A19" s="692"/>
      <c r="B19" s="160">
        <v>7</v>
      </c>
      <c r="C19" s="259" t="s">
        <v>555</v>
      </c>
      <c r="D19" s="259" t="s">
        <v>164</v>
      </c>
      <c r="E19" s="260" t="s">
        <v>560</v>
      </c>
      <c r="F19" s="264">
        <v>43814</v>
      </c>
      <c r="H19" s="157"/>
      <c r="I19" s="143" t="s">
        <v>161</v>
      </c>
      <c r="J19" s="160"/>
      <c r="K19" s="145" t="s">
        <v>617</v>
      </c>
      <c r="L19" s="159" t="s">
        <v>790</v>
      </c>
      <c r="N19" s="157"/>
      <c r="O19" s="143" t="s">
        <v>121</v>
      </c>
      <c r="P19" s="160"/>
      <c r="Q19" s="145" t="s">
        <v>617</v>
      </c>
      <c r="R19" s="168" t="s">
        <v>822</v>
      </c>
      <c r="T19" s="244"/>
      <c r="U19" s="143"/>
      <c r="V19" s="160"/>
      <c r="W19" s="158"/>
      <c r="X19" s="164"/>
    </row>
    <row r="20" spans="1:24" ht="193.5" customHeight="1" x14ac:dyDescent="0.25">
      <c r="A20" s="692"/>
      <c r="B20" s="262">
        <v>8</v>
      </c>
      <c r="C20" s="259" t="s">
        <v>374</v>
      </c>
      <c r="D20" s="259" t="s">
        <v>375</v>
      </c>
      <c r="E20" s="260" t="s">
        <v>91</v>
      </c>
      <c r="F20" s="264">
        <v>43814</v>
      </c>
      <c r="H20" s="157"/>
      <c r="I20" s="143" t="s">
        <v>121</v>
      </c>
      <c r="J20" s="160"/>
      <c r="K20" s="145" t="s">
        <v>617</v>
      </c>
      <c r="L20" s="168" t="s">
        <v>697</v>
      </c>
      <c r="N20" s="157"/>
      <c r="O20" s="143" t="s">
        <v>121</v>
      </c>
      <c r="P20" s="160"/>
      <c r="Q20" s="145" t="s">
        <v>617</v>
      </c>
      <c r="R20" s="168" t="s">
        <v>763</v>
      </c>
      <c r="T20" s="244"/>
      <c r="U20" s="143"/>
      <c r="V20" s="160"/>
      <c r="W20" s="158"/>
      <c r="X20" s="164"/>
    </row>
    <row r="21" spans="1:24" ht="218.25" customHeight="1" x14ac:dyDescent="0.25">
      <c r="A21" s="692"/>
      <c r="B21" s="262">
        <v>9</v>
      </c>
      <c r="C21" s="259" t="s">
        <v>556</v>
      </c>
      <c r="D21" s="259" t="s">
        <v>557</v>
      </c>
      <c r="E21" s="260" t="s">
        <v>165</v>
      </c>
      <c r="F21" s="264">
        <v>43646</v>
      </c>
      <c r="H21" s="241"/>
      <c r="I21" s="143" t="s">
        <v>161</v>
      </c>
      <c r="J21" s="160"/>
      <c r="K21" s="145" t="s">
        <v>617</v>
      </c>
      <c r="L21" s="168" t="s">
        <v>791</v>
      </c>
      <c r="N21" s="243"/>
      <c r="O21" s="143" t="s">
        <v>122</v>
      </c>
      <c r="P21" s="160"/>
      <c r="Q21" s="145" t="s">
        <v>617</v>
      </c>
      <c r="R21" s="168" t="s">
        <v>824</v>
      </c>
      <c r="T21" s="243"/>
      <c r="U21" s="143"/>
      <c r="V21" s="160"/>
      <c r="W21" s="158"/>
      <c r="X21" s="164"/>
    </row>
    <row r="22" spans="1:24" ht="155.25" customHeight="1" thickBot="1" x14ac:dyDescent="0.3">
      <c r="A22" s="692"/>
      <c r="B22" s="160">
        <v>10</v>
      </c>
      <c r="C22" s="259" t="s">
        <v>558</v>
      </c>
      <c r="D22" s="259" t="s">
        <v>559</v>
      </c>
      <c r="E22" s="260" t="s">
        <v>165</v>
      </c>
      <c r="F22" s="264">
        <v>43769</v>
      </c>
      <c r="H22" s="241"/>
      <c r="I22" s="143" t="s">
        <v>161</v>
      </c>
      <c r="J22" s="160"/>
      <c r="K22" s="145" t="s">
        <v>617</v>
      </c>
      <c r="L22" s="168" t="s">
        <v>792</v>
      </c>
      <c r="N22" s="243"/>
      <c r="O22" s="143" t="s">
        <v>161</v>
      </c>
      <c r="P22" s="160"/>
      <c r="Q22" s="145" t="s">
        <v>617</v>
      </c>
      <c r="R22" s="168" t="s">
        <v>792</v>
      </c>
      <c r="T22" s="243"/>
      <c r="U22" s="143"/>
      <c r="V22" s="160"/>
      <c r="W22" s="158"/>
      <c r="X22" s="164"/>
    </row>
    <row r="23" spans="1:24" ht="148.5" hidden="1" customHeight="1" thickBot="1" x14ac:dyDescent="0.3">
      <c r="A23" s="692"/>
      <c r="B23" s="245"/>
      <c r="C23" s="265"/>
      <c r="D23" s="265"/>
      <c r="E23" s="266"/>
      <c r="F23" s="267"/>
      <c r="H23" s="241"/>
      <c r="I23" s="143"/>
      <c r="J23" s="160"/>
      <c r="K23" s="158" t="s">
        <v>158</v>
      </c>
      <c r="L23" s="164"/>
      <c r="N23" s="243"/>
      <c r="O23" s="143"/>
      <c r="P23" s="160"/>
      <c r="Q23" s="158" t="s">
        <v>158</v>
      </c>
      <c r="R23" s="164"/>
      <c r="T23" s="243"/>
      <c r="U23" s="143"/>
      <c r="V23" s="160"/>
      <c r="W23" s="158"/>
      <c r="X23" s="164"/>
    </row>
    <row r="24" spans="1:24" ht="182.25" hidden="1" customHeight="1" thickBot="1" x14ac:dyDescent="0.3">
      <c r="A24" s="693"/>
      <c r="B24" s="245"/>
      <c r="C24" s="265"/>
      <c r="D24" s="265"/>
      <c r="E24" s="266"/>
      <c r="F24" s="267"/>
      <c r="H24" s="241"/>
      <c r="I24" s="143"/>
      <c r="J24" s="160"/>
      <c r="K24" s="158" t="s">
        <v>158</v>
      </c>
      <c r="L24" s="168"/>
      <c r="N24" s="246"/>
      <c r="O24" s="143"/>
      <c r="P24" s="160"/>
      <c r="Q24" s="158" t="s">
        <v>158</v>
      </c>
      <c r="R24" s="146"/>
      <c r="T24" s="246"/>
      <c r="U24" s="143"/>
      <c r="V24" s="160"/>
      <c r="W24" s="158"/>
      <c r="X24" s="164"/>
    </row>
    <row r="25" spans="1:24" s="137" customFormat="1" ht="30" customHeight="1" thickBot="1" x14ac:dyDescent="0.3">
      <c r="A25" s="659" t="s">
        <v>63</v>
      </c>
      <c r="B25" s="238"/>
      <c r="C25" s="239" t="s">
        <v>87</v>
      </c>
      <c r="D25" s="238"/>
      <c r="E25" s="238"/>
      <c r="F25" s="240"/>
      <c r="G25" s="107"/>
      <c r="H25" s="131">
        <v>2</v>
      </c>
      <c r="I25" s="132">
        <f>+COUNTIF(I26:I30,"Cumplida "&amp;"*")</f>
        <v>0</v>
      </c>
      <c r="J25" s="133">
        <f>IFERROR(+I25/H25,"No se programaron actividades relacionadas con este objetivo")</f>
        <v>0</v>
      </c>
      <c r="K25" s="134"/>
      <c r="L25" s="135"/>
      <c r="M25" s="130"/>
      <c r="N25" s="131">
        <v>2</v>
      </c>
      <c r="O25" s="132">
        <f>+COUNTIF(O26:O30,"Cumplida "&amp;"*")</f>
        <v>0</v>
      </c>
      <c r="P25" s="133">
        <f>IFERROR(+O25/N25,"No se programaron actividades relacionadas con este objetivo")</f>
        <v>0</v>
      </c>
      <c r="Q25" s="134"/>
      <c r="R25" s="135"/>
      <c r="S25" s="117"/>
      <c r="T25" s="131">
        <f>+COUNTIF(T26:T30,"&lt;&gt;"&amp;"")</f>
        <v>0</v>
      </c>
      <c r="U25" s="132">
        <f>+COUNTIF(U26:U30,"Cumplida "&amp;"*")</f>
        <v>0</v>
      </c>
      <c r="V25" s="133" t="str">
        <f>IFERROR(+U25/T25,"No se programaron actividades relacionadas con este objetivo")</f>
        <v>No se programaron actividades relacionadas con este objetivo</v>
      </c>
      <c r="W25" s="134"/>
      <c r="X25" s="135"/>
    </row>
    <row r="26" spans="1:24" ht="131.25" customHeight="1" x14ac:dyDescent="0.25">
      <c r="A26" s="689"/>
      <c r="B26" s="268" t="s">
        <v>1</v>
      </c>
      <c r="C26" s="259" t="s">
        <v>561</v>
      </c>
      <c r="D26" s="259" t="s">
        <v>562</v>
      </c>
      <c r="E26" s="260" t="s">
        <v>165</v>
      </c>
      <c r="F26" s="179">
        <v>43814</v>
      </c>
      <c r="H26" s="241"/>
      <c r="I26" s="143" t="s">
        <v>161</v>
      </c>
      <c r="J26" s="160"/>
      <c r="K26" s="145" t="s">
        <v>617</v>
      </c>
      <c r="L26" s="168" t="s">
        <v>793</v>
      </c>
      <c r="N26" s="241"/>
      <c r="O26" s="143" t="s">
        <v>121</v>
      </c>
      <c r="P26" s="160"/>
      <c r="Q26" s="546" t="s">
        <v>617</v>
      </c>
      <c r="R26" s="527" t="s">
        <v>765</v>
      </c>
      <c r="T26" s="241"/>
      <c r="U26" s="143"/>
      <c r="V26" s="160"/>
      <c r="W26" s="158"/>
      <c r="X26" s="164"/>
    </row>
    <row r="27" spans="1:24" ht="117.75" customHeight="1" thickBot="1" x14ac:dyDescent="0.3">
      <c r="A27" s="689"/>
      <c r="B27" s="268" t="s">
        <v>2</v>
      </c>
      <c r="C27" s="259" t="s">
        <v>563</v>
      </c>
      <c r="D27" s="259" t="s">
        <v>564</v>
      </c>
      <c r="E27" s="260" t="s">
        <v>165</v>
      </c>
      <c r="F27" s="264">
        <v>43814</v>
      </c>
      <c r="H27" s="241"/>
      <c r="I27" s="143" t="s">
        <v>161</v>
      </c>
      <c r="J27" s="160"/>
      <c r="K27" s="145" t="s">
        <v>617</v>
      </c>
      <c r="L27" s="168" t="s">
        <v>793</v>
      </c>
      <c r="N27" s="241"/>
      <c r="O27" s="143" t="s">
        <v>121</v>
      </c>
      <c r="P27" s="160"/>
      <c r="Q27" s="546" t="s">
        <v>617</v>
      </c>
      <c r="R27" s="527" t="s">
        <v>765</v>
      </c>
      <c r="T27" s="241"/>
      <c r="U27" s="143"/>
      <c r="V27" s="160"/>
      <c r="W27" s="158"/>
      <c r="X27" s="164"/>
    </row>
    <row r="28" spans="1:24" ht="19.5" hidden="1" customHeight="1" x14ac:dyDescent="0.25">
      <c r="A28" s="689"/>
      <c r="B28" s="172"/>
      <c r="C28" s="265"/>
      <c r="D28" s="265"/>
      <c r="E28" s="265"/>
      <c r="F28" s="267"/>
      <c r="H28" s="241"/>
      <c r="I28" s="143"/>
      <c r="J28" s="160"/>
      <c r="K28" s="158" t="s">
        <v>158</v>
      </c>
      <c r="L28" s="164"/>
      <c r="N28" s="241"/>
      <c r="O28" s="143"/>
      <c r="P28" s="160"/>
      <c r="Q28" s="158" t="s">
        <v>158</v>
      </c>
      <c r="R28" s="164"/>
      <c r="T28" s="241"/>
      <c r="U28" s="143"/>
      <c r="V28" s="160"/>
      <c r="W28" s="158"/>
      <c r="X28" s="164"/>
    </row>
    <row r="29" spans="1:24" ht="19.5" hidden="1" customHeight="1" x14ac:dyDescent="0.25">
      <c r="A29" s="689"/>
      <c r="B29" s="172"/>
      <c r="C29" s="265"/>
      <c r="D29" s="265"/>
      <c r="E29" s="265"/>
      <c r="F29" s="267"/>
      <c r="H29" s="241"/>
      <c r="I29" s="143"/>
      <c r="J29" s="160"/>
      <c r="K29" s="158" t="s">
        <v>158</v>
      </c>
      <c r="L29" s="164"/>
      <c r="N29" s="241"/>
      <c r="O29" s="143"/>
      <c r="P29" s="160"/>
      <c r="Q29" s="158" t="s">
        <v>158</v>
      </c>
      <c r="R29" s="164"/>
      <c r="T29" s="241"/>
      <c r="U29" s="143"/>
      <c r="V29" s="160"/>
      <c r="W29" s="158"/>
      <c r="X29" s="164"/>
    </row>
    <row r="30" spans="1:24" ht="19.5" hidden="1" customHeight="1" thickBot="1" x14ac:dyDescent="0.3">
      <c r="A30" s="690"/>
      <c r="B30" s="172"/>
      <c r="C30" s="265"/>
      <c r="D30" s="265"/>
      <c r="E30" s="265"/>
      <c r="F30" s="267"/>
      <c r="H30" s="241"/>
      <c r="I30" s="143"/>
      <c r="J30" s="160"/>
      <c r="K30" s="158" t="s">
        <v>158</v>
      </c>
      <c r="L30" s="164"/>
      <c r="N30" s="241"/>
      <c r="O30" s="143"/>
      <c r="P30" s="160"/>
      <c r="Q30" s="158" t="s">
        <v>158</v>
      </c>
      <c r="R30" s="164"/>
      <c r="T30" s="241"/>
      <c r="U30" s="143"/>
      <c r="V30" s="160"/>
      <c r="W30" s="158"/>
      <c r="X30" s="164"/>
    </row>
    <row r="31" spans="1:24" s="137" customFormat="1" ht="30" customHeight="1" thickBot="1" x14ac:dyDescent="0.3">
      <c r="A31" s="659" t="s">
        <v>64</v>
      </c>
      <c r="B31" s="238"/>
      <c r="C31" s="239" t="s">
        <v>88</v>
      </c>
      <c r="D31" s="238"/>
      <c r="E31" s="238"/>
      <c r="F31" s="240"/>
      <c r="G31" s="107"/>
      <c r="H31" s="131">
        <f>+COUNTIF(H32:H34,"&lt;&gt;"&amp;"")</f>
        <v>0</v>
      </c>
      <c r="I31" s="132">
        <f>+COUNTIF(I32:I34,"Cumplida "&amp;"*")</f>
        <v>0</v>
      </c>
      <c r="J31" s="133" t="str">
        <f>IFERROR(+I31/H31,"No se programaron actividades relacionadas con este objetivo")</f>
        <v>No se programaron actividades relacionadas con este objetivo</v>
      </c>
      <c r="K31" s="134"/>
      <c r="L31" s="135"/>
      <c r="M31" s="130"/>
      <c r="N31" s="131">
        <v>2</v>
      </c>
      <c r="O31" s="132">
        <f>+COUNTIF(O32:O34,"Cumplida "&amp;"*")</f>
        <v>0</v>
      </c>
      <c r="P31" s="133">
        <f>IFERROR(+O31/N31,"No se programaron actividades relacionadas con este objetivo")</f>
        <v>0</v>
      </c>
      <c r="Q31" s="134"/>
      <c r="R31" s="135"/>
      <c r="S31" s="117"/>
      <c r="T31" s="131">
        <f>+COUNTIF(T32:T34,"&lt;&gt;"&amp;"")</f>
        <v>0</v>
      </c>
      <c r="U31" s="132">
        <f>+COUNTIF(U32:U34,"Cumplida "&amp;"*")</f>
        <v>0</v>
      </c>
      <c r="V31" s="133" t="str">
        <f>IFERROR(+U31/T31,"No se programaron actividades relacionadas con este objetivo")</f>
        <v>No se programaron actividades relacionadas con este objetivo</v>
      </c>
      <c r="W31" s="134"/>
      <c r="X31" s="135"/>
    </row>
    <row r="32" spans="1:24" ht="141.75" customHeight="1" x14ac:dyDescent="0.25">
      <c r="A32" s="689"/>
      <c r="B32" s="268" t="s">
        <v>4</v>
      </c>
      <c r="C32" s="259" t="s">
        <v>565</v>
      </c>
      <c r="D32" s="259" t="s">
        <v>566</v>
      </c>
      <c r="E32" s="260" t="s">
        <v>165</v>
      </c>
      <c r="F32" s="264">
        <v>43814</v>
      </c>
      <c r="H32" s="241"/>
      <c r="I32" s="143" t="s">
        <v>161</v>
      </c>
      <c r="J32" s="160"/>
      <c r="K32" s="145" t="s">
        <v>617</v>
      </c>
      <c r="L32" s="168" t="s">
        <v>793</v>
      </c>
      <c r="N32" s="241"/>
      <c r="O32" s="143" t="s">
        <v>121</v>
      </c>
      <c r="P32" s="160"/>
      <c r="Q32" s="546" t="s">
        <v>617</v>
      </c>
      <c r="R32" s="164" t="s">
        <v>825</v>
      </c>
      <c r="T32" s="241"/>
      <c r="U32" s="143"/>
      <c r="V32" s="160"/>
      <c r="W32" s="158"/>
      <c r="X32" s="164"/>
    </row>
    <row r="33" spans="1:24" ht="139.5" customHeight="1" thickBot="1" x14ac:dyDescent="0.3">
      <c r="A33" s="689"/>
      <c r="B33" s="268" t="s">
        <v>5</v>
      </c>
      <c r="C33" s="259" t="s">
        <v>567</v>
      </c>
      <c r="D33" s="259" t="s">
        <v>568</v>
      </c>
      <c r="E33" s="260" t="s">
        <v>165</v>
      </c>
      <c r="F33" s="264">
        <v>43814</v>
      </c>
      <c r="H33" s="241"/>
      <c r="I33" s="143" t="s">
        <v>161</v>
      </c>
      <c r="J33" s="160"/>
      <c r="K33" s="145" t="s">
        <v>617</v>
      </c>
      <c r="L33" s="168" t="s">
        <v>793</v>
      </c>
      <c r="N33" s="241"/>
      <c r="O33" s="143" t="s">
        <v>121</v>
      </c>
      <c r="P33" s="160"/>
      <c r="Q33" s="546" t="s">
        <v>617</v>
      </c>
      <c r="R33" s="146" t="s">
        <v>766</v>
      </c>
      <c r="T33" s="241"/>
      <c r="U33" s="143"/>
      <c r="V33" s="160"/>
      <c r="W33" s="158"/>
      <c r="X33" s="164"/>
    </row>
    <row r="34" spans="1:24" ht="114.75" hidden="1" customHeight="1" thickBot="1" x14ac:dyDescent="0.3">
      <c r="A34" s="690"/>
      <c r="B34" s="247"/>
      <c r="C34" s="265"/>
      <c r="D34" s="265"/>
      <c r="E34" s="265"/>
      <c r="F34" s="267"/>
      <c r="H34" s="241"/>
      <c r="I34" s="143"/>
      <c r="J34" s="160"/>
      <c r="K34" s="158" t="s">
        <v>158</v>
      </c>
      <c r="L34" s="164"/>
      <c r="N34" s="241"/>
      <c r="O34" s="143"/>
      <c r="P34" s="160"/>
      <c r="Q34" s="158" t="s">
        <v>158</v>
      </c>
      <c r="R34" s="164"/>
      <c r="T34" s="241"/>
      <c r="U34" s="143"/>
      <c r="V34" s="160"/>
      <c r="W34" s="158"/>
      <c r="X34" s="164"/>
    </row>
    <row r="35" spans="1:24" s="137" customFormat="1" ht="26.25" thickBot="1" x14ac:dyDescent="0.3">
      <c r="A35" s="659" t="s">
        <v>65</v>
      </c>
      <c r="B35" s="238"/>
      <c r="C35" s="239" t="s">
        <v>89</v>
      </c>
      <c r="D35" s="238"/>
      <c r="E35" s="238"/>
      <c r="F35" s="240"/>
      <c r="G35" s="107"/>
      <c r="H35" s="131">
        <v>3</v>
      </c>
      <c r="I35" s="132">
        <f>+COUNTIF(I36:I40,"Cumplida "&amp;"*")</f>
        <v>1</v>
      </c>
      <c r="J35" s="133">
        <f>IFERROR(+I35/H35,"No se programaron actividades relacionadas con este objetivo")</f>
        <v>0.33333333333333331</v>
      </c>
      <c r="K35" s="134"/>
      <c r="L35" s="135"/>
      <c r="M35" s="130"/>
      <c r="N35" s="131">
        <v>3</v>
      </c>
      <c r="O35" s="132">
        <f>+COUNTIF(O36:O40,"Cumplida "&amp;"*")</f>
        <v>2</v>
      </c>
      <c r="P35" s="133">
        <f>IFERROR(+O35/N35,"No se programaron actividades relacionadas con este objetivo")</f>
        <v>0.66666666666666663</v>
      </c>
      <c r="Q35" s="134"/>
      <c r="R35" s="135"/>
      <c r="S35" s="117"/>
      <c r="T35" s="131">
        <f>+COUNTIF(T36:T40,"&lt;&gt;"&amp;"")</f>
        <v>0</v>
      </c>
      <c r="U35" s="132">
        <f>+COUNTIF(U36:U40,"Cumplida "&amp;"*")</f>
        <v>0</v>
      </c>
      <c r="V35" s="133" t="str">
        <f>IFERROR(+U35/T35,"No se programaron actividades relacionadas con este objetivo")</f>
        <v>No se programaron actividades relacionadas con este objetivo</v>
      </c>
      <c r="W35" s="134"/>
      <c r="X35" s="135"/>
    </row>
    <row r="36" spans="1:24" ht="182.25" customHeight="1" x14ac:dyDescent="0.25">
      <c r="A36" s="689"/>
      <c r="B36" s="268" t="s">
        <v>20</v>
      </c>
      <c r="C36" s="259" t="s">
        <v>569</v>
      </c>
      <c r="D36" s="259" t="s">
        <v>570</v>
      </c>
      <c r="E36" s="260" t="s">
        <v>165</v>
      </c>
      <c r="F36" s="264">
        <v>43585</v>
      </c>
      <c r="H36" s="241"/>
      <c r="I36" s="143" t="s">
        <v>131</v>
      </c>
      <c r="J36" s="160"/>
      <c r="K36" s="145" t="s">
        <v>617</v>
      </c>
      <c r="L36" s="146" t="s">
        <v>794</v>
      </c>
      <c r="N36" s="241"/>
      <c r="O36" s="143" t="s">
        <v>123</v>
      </c>
      <c r="P36" s="160"/>
      <c r="Q36" s="546" t="s">
        <v>617</v>
      </c>
      <c r="R36" s="175" t="s">
        <v>795</v>
      </c>
      <c r="T36" s="241"/>
      <c r="U36" s="143"/>
      <c r="V36" s="160"/>
      <c r="W36" s="158"/>
      <c r="X36" s="164"/>
    </row>
    <row r="37" spans="1:24" ht="279" customHeight="1" x14ac:dyDescent="0.25">
      <c r="A37" s="689"/>
      <c r="B37" s="269" t="s">
        <v>21</v>
      </c>
      <c r="C37" s="259" t="s">
        <v>17</v>
      </c>
      <c r="D37" s="259" t="s">
        <v>571</v>
      </c>
      <c r="E37" s="260" t="s">
        <v>99</v>
      </c>
      <c r="F37" s="264">
        <v>43814</v>
      </c>
      <c r="H37" s="241"/>
      <c r="I37" s="143" t="s">
        <v>121</v>
      </c>
      <c r="J37" s="160"/>
      <c r="K37" s="145" t="s">
        <v>617</v>
      </c>
      <c r="L37" s="175" t="s">
        <v>796</v>
      </c>
      <c r="N37" s="241"/>
      <c r="O37" s="143" t="s">
        <v>121</v>
      </c>
      <c r="P37" s="160"/>
      <c r="Q37" s="546" t="s">
        <v>617</v>
      </c>
      <c r="R37" s="175" t="s">
        <v>779</v>
      </c>
      <c r="T37" s="241"/>
      <c r="U37" s="143"/>
      <c r="V37" s="160"/>
      <c r="W37" s="248"/>
      <c r="X37" s="249"/>
    </row>
    <row r="38" spans="1:24" ht="177" customHeight="1" thickBot="1" x14ac:dyDescent="0.3">
      <c r="A38" s="689"/>
      <c r="B38" s="269" t="s">
        <v>22</v>
      </c>
      <c r="C38" s="259" t="s">
        <v>572</v>
      </c>
      <c r="D38" s="259" t="s">
        <v>573</v>
      </c>
      <c r="E38" s="260" t="s">
        <v>165</v>
      </c>
      <c r="F38" s="264">
        <v>43555</v>
      </c>
      <c r="H38" s="241"/>
      <c r="I38" s="143" t="s">
        <v>122</v>
      </c>
      <c r="J38" s="160"/>
      <c r="K38" s="145" t="s">
        <v>617</v>
      </c>
      <c r="L38" s="249" t="s">
        <v>780</v>
      </c>
      <c r="N38" s="241"/>
      <c r="O38" s="143" t="s">
        <v>122</v>
      </c>
      <c r="P38" s="160"/>
      <c r="Q38" s="145" t="s">
        <v>617</v>
      </c>
      <c r="R38" s="175" t="s">
        <v>764</v>
      </c>
      <c r="T38" s="241"/>
      <c r="U38" s="143"/>
      <c r="V38" s="160"/>
      <c r="W38" s="248"/>
      <c r="X38" s="249"/>
    </row>
    <row r="39" spans="1:24" ht="128.25" hidden="1" customHeight="1" thickBot="1" x14ac:dyDescent="0.3">
      <c r="A39" s="689"/>
      <c r="B39" s="268" t="s">
        <v>46</v>
      </c>
      <c r="C39" s="259" t="s">
        <v>574</v>
      </c>
      <c r="D39" s="259" t="s">
        <v>575</v>
      </c>
      <c r="E39" s="260" t="s">
        <v>165</v>
      </c>
      <c r="F39" s="264">
        <v>43829</v>
      </c>
      <c r="H39" s="241"/>
      <c r="I39" s="143"/>
      <c r="J39" s="160"/>
      <c r="K39" s="158" t="s">
        <v>158</v>
      </c>
      <c r="L39" s="146"/>
      <c r="N39" s="241"/>
      <c r="O39" s="143"/>
      <c r="P39" s="160"/>
      <c r="Q39" s="158" t="s">
        <v>158</v>
      </c>
      <c r="R39" s="146"/>
      <c r="T39" s="241"/>
      <c r="U39" s="143"/>
      <c r="V39" s="160"/>
      <c r="W39" s="248"/>
      <c r="X39" s="249"/>
    </row>
    <row r="40" spans="1:24" ht="13.5" hidden="1" thickBot="1" x14ac:dyDescent="0.3">
      <c r="A40" s="690"/>
      <c r="B40" s="247"/>
      <c r="C40" s="265"/>
      <c r="D40" s="265"/>
      <c r="E40" s="265"/>
      <c r="F40" s="267"/>
      <c r="H40" s="241"/>
      <c r="I40" s="143"/>
      <c r="J40" s="160"/>
      <c r="K40" s="158" t="s">
        <v>158</v>
      </c>
      <c r="L40" s="146"/>
      <c r="N40" s="241"/>
      <c r="O40" s="143"/>
      <c r="P40" s="160"/>
      <c r="Q40" s="248" t="s">
        <v>158</v>
      </c>
      <c r="R40" s="250"/>
      <c r="T40" s="241"/>
      <c r="U40" s="143"/>
      <c r="V40" s="160"/>
      <c r="W40" s="248"/>
      <c r="X40" s="249"/>
    </row>
    <row r="41" spans="1:24" s="137" customFormat="1" ht="30" customHeight="1" thickBot="1" x14ac:dyDescent="0.3">
      <c r="A41" s="694" t="s">
        <v>66</v>
      </c>
      <c r="B41" s="238"/>
      <c r="C41" s="239" t="s">
        <v>90</v>
      </c>
      <c r="D41" s="238"/>
      <c r="E41" s="238"/>
      <c r="F41" s="240"/>
      <c r="G41" s="107"/>
      <c r="H41" s="125">
        <f>+COUNTIF(H42:H45,"&lt;&gt;"&amp;"")</f>
        <v>0</v>
      </c>
      <c r="I41" s="180">
        <f>+COUNTIF(I42:I45,"Cumplida "&amp;"*")</f>
        <v>0</v>
      </c>
      <c r="J41" s="181" t="str">
        <f>IFERROR(+I41/H41,"No se programaron actividades relacionadas con este objetivo")</f>
        <v>No se programaron actividades relacionadas con este objetivo</v>
      </c>
      <c r="K41" s="182"/>
      <c r="L41" s="183"/>
      <c r="M41" s="130"/>
      <c r="N41" s="125">
        <v>3</v>
      </c>
      <c r="O41" s="180">
        <f>+COUNTIF(O42:O45,"Cumplida "&amp;"*")</f>
        <v>0</v>
      </c>
      <c r="P41" s="181">
        <f>IFERROR(+O41/N41,"No se programaron actividades relacionadas con este objetivo")</f>
        <v>0</v>
      </c>
      <c r="Q41" s="182"/>
      <c r="R41" s="183"/>
      <c r="S41" s="117"/>
      <c r="T41" s="131">
        <f>+COUNTIF(T42:T45,"&lt;&gt;"&amp;"")</f>
        <v>0</v>
      </c>
      <c r="U41" s="132">
        <f>+COUNTIF(U42:U45,"Cumplida "&amp;"*")</f>
        <v>0</v>
      </c>
      <c r="V41" s="133" t="str">
        <f>IFERROR(+U41/T41,"No se programaron actividades relacionadas con este objetivo")</f>
        <v>No se programaron actividades relacionadas con este objetivo</v>
      </c>
      <c r="W41" s="134"/>
      <c r="X41" s="135"/>
    </row>
    <row r="42" spans="1:24" ht="114" customHeight="1" x14ac:dyDescent="0.25">
      <c r="A42" s="660"/>
      <c r="B42" s="268" t="s">
        <v>46</v>
      </c>
      <c r="C42" s="259" t="s">
        <v>574</v>
      </c>
      <c r="D42" s="259" t="s">
        <v>575</v>
      </c>
      <c r="E42" s="260" t="s">
        <v>165</v>
      </c>
      <c r="F42" s="264">
        <v>43829</v>
      </c>
      <c r="H42" s="157"/>
      <c r="I42" s="143" t="s">
        <v>121</v>
      </c>
      <c r="J42" s="160"/>
      <c r="K42" s="145" t="s">
        <v>617</v>
      </c>
      <c r="L42" s="164" t="s">
        <v>781</v>
      </c>
      <c r="N42" s="157"/>
      <c r="O42" s="143" t="s">
        <v>121</v>
      </c>
      <c r="P42" s="160"/>
      <c r="Q42" s="546" t="s">
        <v>617</v>
      </c>
      <c r="R42" s="146" t="s">
        <v>769</v>
      </c>
      <c r="T42" s="241"/>
      <c r="U42" s="143"/>
      <c r="V42" s="160"/>
      <c r="W42" s="158"/>
      <c r="X42" s="164"/>
    </row>
    <row r="43" spans="1:24" ht="108" customHeight="1" x14ac:dyDescent="0.25">
      <c r="A43" s="660"/>
      <c r="B43" s="268" t="s">
        <v>47</v>
      </c>
      <c r="C43" s="259" t="s">
        <v>576</v>
      </c>
      <c r="D43" s="259" t="s">
        <v>577</v>
      </c>
      <c r="E43" s="260" t="s">
        <v>165</v>
      </c>
      <c r="F43" s="264">
        <v>43814</v>
      </c>
      <c r="H43" s="157"/>
      <c r="I43" s="143" t="s">
        <v>161</v>
      </c>
      <c r="J43" s="160"/>
      <c r="K43" s="145" t="s">
        <v>617</v>
      </c>
      <c r="L43" s="168" t="s">
        <v>782</v>
      </c>
      <c r="N43" s="157"/>
      <c r="O43" s="143" t="s">
        <v>121</v>
      </c>
      <c r="P43" s="160"/>
      <c r="Q43" s="546" t="s">
        <v>617</v>
      </c>
      <c r="R43" s="528" t="s">
        <v>783</v>
      </c>
      <c r="T43" s="241"/>
      <c r="U43" s="143"/>
      <c r="V43" s="160"/>
      <c r="W43" s="158"/>
      <c r="X43" s="164"/>
    </row>
    <row r="44" spans="1:24" ht="222.75" customHeight="1" thickBot="1" x14ac:dyDescent="0.3">
      <c r="A44" s="661"/>
      <c r="B44" s="268" t="s">
        <v>19</v>
      </c>
      <c r="C44" s="259" t="s">
        <v>578</v>
      </c>
      <c r="D44" s="259" t="s">
        <v>579</v>
      </c>
      <c r="E44" s="260" t="s">
        <v>165</v>
      </c>
      <c r="F44" s="264">
        <v>43850</v>
      </c>
      <c r="H44" s="191"/>
      <c r="I44" s="251" t="s">
        <v>161</v>
      </c>
      <c r="J44" s="193"/>
      <c r="K44" s="145" t="s">
        <v>617</v>
      </c>
      <c r="L44" s="366" t="s">
        <v>784</v>
      </c>
      <c r="N44" s="191"/>
      <c r="O44" s="251" t="s">
        <v>121</v>
      </c>
      <c r="P44" s="193"/>
      <c r="Q44" s="145" t="s">
        <v>617</v>
      </c>
      <c r="R44" s="366" t="s">
        <v>826</v>
      </c>
      <c r="T44" s="241"/>
      <c r="U44" s="143"/>
      <c r="V44" s="160"/>
      <c r="W44" s="158"/>
      <c r="X44" s="164"/>
    </row>
    <row r="45" spans="1:24" ht="140.25" hidden="1" customHeight="1" thickBot="1" x14ac:dyDescent="0.3">
      <c r="A45" s="252"/>
      <c r="B45" s="253"/>
      <c r="C45" s="270"/>
      <c r="D45" s="270"/>
      <c r="E45" s="271"/>
      <c r="F45" s="272"/>
      <c r="H45" s="254"/>
      <c r="I45" s="251"/>
      <c r="J45" s="255"/>
      <c r="K45" s="194"/>
      <c r="L45" s="256"/>
      <c r="M45" s="94"/>
      <c r="N45" s="254"/>
      <c r="O45" s="251"/>
      <c r="P45" s="255"/>
      <c r="Q45" s="257"/>
      <c r="R45" s="258"/>
      <c r="T45" s="191"/>
      <c r="U45" s="192"/>
      <c r="V45" s="193"/>
      <c r="W45" s="195"/>
      <c r="X45" s="196"/>
    </row>
    <row r="46" spans="1:24" x14ac:dyDescent="0.25">
      <c r="X46" s="93"/>
    </row>
    <row r="47" spans="1:24" hidden="1" x14ac:dyDescent="0.25"/>
    <row r="48" spans="1:24"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x14ac:dyDescent="0.25"/>
    <row r="136" x14ac:dyDescent="0.25"/>
    <row r="137" x14ac:dyDescent="0.25"/>
    <row r="138" x14ac:dyDescent="0.25"/>
    <row r="139" x14ac:dyDescent="0.25"/>
  </sheetData>
  <customSheetViews>
    <customSheetView guid="{13CE4E0B-6D7C-47AC-BA40-02AD9E229BD1}" scale="93" showGridLines="0" fitToPage="1" hiddenRows="1" hiddenColumns="1" topLeftCell="E1">
      <selection activeCell="P14" sqref="P14"/>
      <rowBreaks count="3" manualBreakCount="3">
        <brk id="9" max="20" man="1"/>
        <brk id="32" max="20" man="1"/>
        <brk id="40"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1"/>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 guid="{A18BB86E-DB44-47F1-B842-D73307AB453F}" scale="93" showGridLines="0" fitToPage="1" printArea="1" hiddenRows="1" hiddenColumns="1" topLeftCell="A38">
      <selection activeCell="L1" sqref="L1"/>
      <rowBreaks count="3" manualBreakCount="3">
        <brk id="9" max="20" man="1"/>
        <brk id="32" max="20" man="1"/>
        <brk id="40"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2"/>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s>
  <mergeCells count="16">
    <mergeCell ref="A25:A30"/>
    <mergeCell ref="A31:A34"/>
    <mergeCell ref="A35:A40"/>
    <mergeCell ref="A12:A24"/>
    <mergeCell ref="A41:A44"/>
    <mergeCell ref="A9:F9"/>
    <mergeCell ref="H9:L9"/>
    <mergeCell ref="N9:R9"/>
    <mergeCell ref="T9:X9"/>
    <mergeCell ref="K10:K11"/>
    <mergeCell ref="Q10:Q11"/>
    <mergeCell ref="B10:F10"/>
    <mergeCell ref="L10:L11"/>
    <mergeCell ref="R10:R11"/>
    <mergeCell ref="X10:X11"/>
    <mergeCell ref="B11:C11"/>
  </mergeCells>
  <conditionalFormatting sqref="I10:I11 O10:O11 U10:U11 O25 O31 O35 O40:O41 O46 I34:I35 I39:I41 I45:I46 O28 U13:U46 I23:I31">
    <cfRule type="cellIs" dxfId="869" priority="277" operator="equal">
      <formula>"Vencida"</formula>
    </cfRule>
    <cfRule type="cellIs" dxfId="868" priority="278" operator="equal">
      <formula>"No Cumplida"</formula>
    </cfRule>
    <cfRule type="cellIs" dxfId="867" priority="279" operator="equal">
      <formula>"En Avance"</formula>
    </cfRule>
    <cfRule type="cellIs" dxfId="866" priority="280" operator="equal">
      <formula>"Cumplida (FT)"</formula>
    </cfRule>
    <cfRule type="cellIs" dxfId="865" priority="281" operator="equal">
      <formula>"Cumplida (DT)"</formula>
    </cfRule>
    <cfRule type="cellIs" dxfId="864" priority="282" operator="equal">
      <formula>"Sin Avance"</formula>
    </cfRule>
  </conditionalFormatting>
  <conditionalFormatting sqref="I12">
    <cfRule type="cellIs" dxfId="863" priority="271" operator="equal">
      <formula>"Vencida"</formula>
    </cfRule>
    <cfRule type="cellIs" dxfId="862" priority="272" operator="equal">
      <formula>"No Cumplida"</formula>
    </cfRule>
    <cfRule type="cellIs" dxfId="861" priority="273" operator="equal">
      <formula>"En Avance"</formula>
    </cfRule>
    <cfRule type="cellIs" dxfId="860" priority="274" operator="equal">
      <formula>"Cumplida (FT)"</formula>
    </cfRule>
    <cfRule type="cellIs" dxfId="859" priority="275" operator="equal">
      <formula>"Cumplida (DT)"</formula>
    </cfRule>
    <cfRule type="cellIs" dxfId="858" priority="276" operator="equal">
      <formula>"Sin Avance"</formula>
    </cfRule>
  </conditionalFormatting>
  <conditionalFormatting sqref="O12">
    <cfRule type="cellIs" dxfId="857" priority="265" operator="equal">
      <formula>"Vencida"</formula>
    </cfRule>
    <cfRule type="cellIs" dxfId="856" priority="266" operator="equal">
      <formula>"No Cumplida"</formula>
    </cfRule>
    <cfRule type="cellIs" dxfId="855" priority="267" operator="equal">
      <formula>"En Avance"</formula>
    </cfRule>
    <cfRule type="cellIs" dxfId="854" priority="268" operator="equal">
      <formula>"Cumplida (FT)"</formula>
    </cfRule>
    <cfRule type="cellIs" dxfId="853" priority="269" operator="equal">
      <formula>"Cumplida (DT)"</formula>
    </cfRule>
    <cfRule type="cellIs" dxfId="852" priority="270" operator="equal">
      <formula>"Sin Avance"</formula>
    </cfRule>
  </conditionalFormatting>
  <conditionalFormatting sqref="U12">
    <cfRule type="cellIs" dxfId="851" priority="259" operator="equal">
      <formula>"Vencida"</formula>
    </cfRule>
    <cfRule type="cellIs" dxfId="850" priority="260" operator="equal">
      <formula>"No Cumplida"</formula>
    </cfRule>
    <cfRule type="cellIs" dxfId="849" priority="261" operator="equal">
      <formula>"En Avance"</formula>
    </cfRule>
    <cfRule type="cellIs" dxfId="848" priority="262" operator="equal">
      <formula>"Cumplida (FT)"</formula>
    </cfRule>
    <cfRule type="cellIs" dxfId="847" priority="263" operator="equal">
      <formula>"Cumplida (DT)"</formula>
    </cfRule>
    <cfRule type="cellIs" dxfId="846" priority="264" operator="equal">
      <formula>"Sin Avance"</formula>
    </cfRule>
  </conditionalFormatting>
  <conditionalFormatting sqref="O21">
    <cfRule type="cellIs" dxfId="845" priority="241" operator="equal">
      <formula>"Vencida"</formula>
    </cfRule>
    <cfRule type="cellIs" dxfId="844" priority="242" operator="equal">
      <formula>"No Cumplida"</formula>
    </cfRule>
    <cfRule type="cellIs" dxfId="843" priority="243" operator="equal">
      <formula>"En Avance"</formula>
    </cfRule>
    <cfRule type="cellIs" dxfId="842" priority="244" operator="equal">
      <formula>"Cumplida (FT)"</formula>
    </cfRule>
    <cfRule type="cellIs" dxfId="841" priority="245" operator="equal">
      <formula>"Cumplida (DT)"</formula>
    </cfRule>
    <cfRule type="cellIs" dxfId="840" priority="246" operator="equal">
      <formula>"Sin Avance"</formula>
    </cfRule>
  </conditionalFormatting>
  <conditionalFormatting sqref="O23:O24">
    <cfRule type="cellIs" dxfId="839" priority="229" operator="equal">
      <formula>"Vencida"</formula>
    </cfRule>
    <cfRule type="cellIs" dxfId="838" priority="230" operator="equal">
      <formula>"No Cumplida"</formula>
    </cfRule>
    <cfRule type="cellIs" dxfId="837" priority="231" operator="equal">
      <formula>"En Avance"</formula>
    </cfRule>
    <cfRule type="cellIs" dxfId="836" priority="232" operator="equal">
      <formula>"Cumplida (FT)"</formula>
    </cfRule>
    <cfRule type="cellIs" dxfId="835" priority="233" operator="equal">
      <formula>"Cumplida (DT)"</formula>
    </cfRule>
    <cfRule type="cellIs" dxfId="834" priority="234" operator="equal">
      <formula>"Sin Avance"</formula>
    </cfRule>
  </conditionalFormatting>
  <conditionalFormatting sqref="O26:O27">
    <cfRule type="cellIs" dxfId="833" priority="223" operator="equal">
      <formula>"Vencida"</formula>
    </cfRule>
    <cfRule type="cellIs" dxfId="832" priority="224" operator="equal">
      <formula>"No Cumplida"</formula>
    </cfRule>
    <cfRule type="cellIs" dxfId="831" priority="225" operator="equal">
      <formula>"En Avance"</formula>
    </cfRule>
    <cfRule type="cellIs" dxfId="830" priority="226" operator="equal">
      <formula>"Cumplida (FT)"</formula>
    </cfRule>
    <cfRule type="cellIs" dxfId="829" priority="227" operator="equal">
      <formula>"Cumplida (DT)"</formula>
    </cfRule>
    <cfRule type="cellIs" dxfId="828" priority="228" operator="equal">
      <formula>"Sin Avance"</formula>
    </cfRule>
  </conditionalFormatting>
  <conditionalFormatting sqref="O29">
    <cfRule type="cellIs" dxfId="827" priority="211" operator="equal">
      <formula>"Vencida"</formula>
    </cfRule>
    <cfRule type="cellIs" dxfId="826" priority="212" operator="equal">
      <formula>"No Cumplida"</formula>
    </cfRule>
    <cfRule type="cellIs" dxfId="825" priority="213" operator="equal">
      <formula>"En Avance"</formula>
    </cfRule>
    <cfRule type="cellIs" dxfId="824" priority="214" operator="equal">
      <formula>"Cumplida (FT)"</formula>
    </cfRule>
    <cfRule type="cellIs" dxfId="823" priority="215" operator="equal">
      <formula>"Cumplida (DT)"</formula>
    </cfRule>
    <cfRule type="cellIs" dxfId="822" priority="216" operator="equal">
      <formula>"Sin Avance"</formula>
    </cfRule>
  </conditionalFormatting>
  <conditionalFormatting sqref="O30">
    <cfRule type="cellIs" dxfId="821" priority="205" operator="equal">
      <formula>"Vencida"</formula>
    </cfRule>
    <cfRule type="cellIs" dxfId="820" priority="206" operator="equal">
      <formula>"No Cumplida"</formula>
    </cfRule>
    <cfRule type="cellIs" dxfId="819" priority="207" operator="equal">
      <formula>"En Avance"</formula>
    </cfRule>
    <cfRule type="cellIs" dxfId="818" priority="208" operator="equal">
      <formula>"Cumplida (FT)"</formula>
    </cfRule>
    <cfRule type="cellIs" dxfId="817" priority="209" operator="equal">
      <formula>"Cumplida (DT)"</formula>
    </cfRule>
    <cfRule type="cellIs" dxfId="816" priority="210" operator="equal">
      <formula>"Sin Avance"</formula>
    </cfRule>
  </conditionalFormatting>
  <conditionalFormatting sqref="O34">
    <cfRule type="cellIs" dxfId="815" priority="193" operator="equal">
      <formula>"Vencida"</formula>
    </cfRule>
    <cfRule type="cellIs" dxfId="814" priority="194" operator="equal">
      <formula>"No Cumplida"</formula>
    </cfRule>
    <cfRule type="cellIs" dxfId="813" priority="195" operator="equal">
      <formula>"En Avance"</formula>
    </cfRule>
    <cfRule type="cellIs" dxfId="812" priority="196" operator="equal">
      <formula>"Cumplida (FT)"</formula>
    </cfRule>
    <cfRule type="cellIs" dxfId="811" priority="197" operator="equal">
      <formula>"Cumplida (DT)"</formula>
    </cfRule>
    <cfRule type="cellIs" dxfId="810" priority="198" operator="equal">
      <formula>"Sin Avance"</formula>
    </cfRule>
  </conditionalFormatting>
  <conditionalFormatting sqref="O36">
    <cfRule type="cellIs" dxfId="809" priority="187" operator="equal">
      <formula>"Vencida"</formula>
    </cfRule>
    <cfRule type="cellIs" dxfId="808" priority="188" operator="equal">
      <formula>"No Cumplida"</formula>
    </cfRule>
    <cfRule type="cellIs" dxfId="807" priority="189" operator="equal">
      <formula>"En Avance"</formula>
    </cfRule>
    <cfRule type="cellIs" dxfId="806" priority="190" operator="equal">
      <formula>"Cumplida (FT)"</formula>
    </cfRule>
    <cfRule type="cellIs" dxfId="805" priority="191" operator="equal">
      <formula>"Cumplida (DT)"</formula>
    </cfRule>
    <cfRule type="cellIs" dxfId="804" priority="192" operator="equal">
      <formula>"Sin Avance"</formula>
    </cfRule>
  </conditionalFormatting>
  <conditionalFormatting sqref="O39">
    <cfRule type="cellIs" dxfId="803" priority="175" operator="equal">
      <formula>"Vencida"</formula>
    </cfRule>
    <cfRule type="cellIs" dxfId="802" priority="176" operator="equal">
      <formula>"No Cumplida"</formula>
    </cfRule>
    <cfRule type="cellIs" dxfId="801" priority="177" operator="equal">
      <formula>"En Avance"</formula>
    </cfRule>
    <cfRule type="cellIs" dxfId="800" priority="178" operator="equal">
      <formula>"Cumplida (FT)"</formula>
    </cfRule>
    <cfRule type="cellIs" dxfId="799" priority="179" operator="equal">
      <formula>"Cumplida (DT)"</formula>
    </cfRule>
    <cfRule type="cellIs" dxfId="798" priority="180" operator="equal">
      <formula>"Sin Avance"</formula>
    </cfRule>
  </conditionalFormatting>
  <conditionalFormatting sqref="O45">
    <cfRule type="cellIs" dxfId="797" priority="169" operator="equal">
      <formula>"Vencida"</formula>
    </cfRule>
    <cfRule type="cellIs" dxfId="796" priority="170" operator="equal">
      <formula>"No Cumplida"</formula>
    </cfRule>
    <cfRule type="cellIs" dxfId="795" priority="171" operator="equal">
      <formula>"En Avance"</formula>
    </cfRule>
    <cfRule type="cellIs" dxfId="794" priority="172" operator="equal">
      <formula>"Cumplida (FT)"</formula>
    </cfRule>
    <cfRule type="cellIs" dxfId="793" priority="173" operator="equal">
      <formula>"Cumplida (DT)"</formula>
    </cfRule>
    <cfRule type="cellIs" dxfId="792" priority="174" operator="equal">
      <formula>"Sin Avance"</formula>
    </cfRule>
  </conditionalFormatting>
  <conditionalFormatting sqref="I13:I22">
    <cfRule type="cellIs" dxfId="791" priority="139" operator="equal">
      <formula>"Vencida"</formula>
    </cfRule>
    <cfRule type="cellIs" dxfId="790" priority="140" operator="equal">
      <formula>"No Cumplida"</formula>
    </cfRule>
    <cfRule type="cellIs" dxfId="789" priority="141" operator="equal">
      <formula>"En Avance"</formula>
    </cfRule>
    <cfRule type="cellIs" dxfId="788" priority="142" operator="equal">
      <formula>"Cumplida (FT)"</formula>
    </cfRule>
    <cfRule type="cellIs" dxfId="787" priority="143" operator="equal">
      <formula>"Cumplida (DT)"</formula>
    </cfRule>
    <cfRule type="cellIs" dxfId="786" priority="144" operator="equal">
      <formula>"Sin Avance"</formula>
    </cfRule>
  </conditionalFormatting>
  <conditionalFormatting sqref="I36:I38">
    <cfRule type="cellIs" dxfId="785" priority="115" operator="equal">
      <formula>"Vencida"</formula>
    </cfRule>
    <cfRule type="cellIs" dxfId="784" priority="116" operator="equal">
      <formula>"No Cumplida"</formula>
    </cfRule>
    <cfRule type="cellIs" dxfId="783" priority="117" operator="equal">
      <formula>"En Avance"</formula>
    </cfRule>
    <cfRule type="cellIs" dxfId="782" priority="118" operator="equal">
      <formula>"Cumplida (FT)"</formula>
    </cfRule>
    <cfRule type="cellIs" dxfId="781" priority="119" operator="equal">
      <formula>"Cumplida (DT)"</formula>
    </cfRule>
    <cfRule type="cellIs" dxfId="780" priority="120" operator="equal">
      <formula>"Sin Avance"</formula>
    </cfRule>
  </conditionalFormatting>
  <conditionalFormatting sqref="I42:I44">
    <cfRule type="cellIs" dxfId="779" priority="109" operator="equal">
      <formula>"Vencida"</formula>
    </cfRule>
    <cfRule type="cellIs" dxfId="778" priority="110" operator="equal">
      <formula>"No Cumplida"</formula>
    </cfRule>
    <cfRule type="cellIs" dxfId="777" priority="111" operator="equal">
      <formula>"En Avance"</formula>
    </cfRule>
    <cfRule type="cellIs" dxfId="776" priority="112" operator="equal">
      <formula>"Cumplida (FT)"</formula>
    </cfRule>
    <cfRule type="cellIs" dxfId="775" priority="113" operator="equal">
      <formula>"Cumplida (DT)"</formula>
    </cfRule>
    <cfRule type="cellIs" dxfId="774" priority="114" operator="equal">
      <formula>"Sin Avance"</formula>
    </cfRule>
  </conditionalFormatting>
  <conditionalFormatting sqref="O19:O20">
    <cfRule type="cellIs" dxfId="773" priority="97" operator="equal">
      <formula>"Vencida"</formula>
    </cfRule>
    <cfRule type="cellIs" dxfId="772" priority="98" operator="equal">
      <formula>"No Cumplida"</formula>
    </cfRule>
    <cfRule type="cellIs" dxfId="771" priority="99" operator="equal">
      <formula>"En Avance"</formula>
    </cfRule>
    <cfRule type="cellIs" dxfId="770" priority="100" operator="equal">
      <formula>"Cumplida (FT)"</formula>
    </cfRule>
    <cfRule type="cellIs" dxfId="769" priority="101" operator="equal">
      <formula>"Cumplida (DT)"</formula>
    </cfRule>
    <cfRule type="cellIs" dxfId="768" priority="102" operator="equal">
      <formula>"Sin Avance"</formula>
    </cfRule>
  </conditionalFormatting>
  <conditionalFormatting sqref="O42">
    <cfRule type="cellIs" dxfId="767" priority="55" operator="equal">
      <formula>"Vencida"</formula>
    </cfRule>
    <cfRule type="cellIs" dxfId="766" priority="56" operator="equal">
      <formula>"No Cumplida"</formula>
    </cfRule>
    <cfRule type="cellIs" dxfId="765" priority="57" operator="equal">
      <formula>"En Avance"</formula>
    </cfRule>
    <cfRule type="cellIs" dxfId="764" priority="58" operator="equal">
      <formula>"Cumplida (FT)"</formula>
    </cfRule>
    <cfRule type="cellIs" dxfId="763" priority="59" operator="equal">
      <formula>"Cumplida (DT)"</formula>
    </cfRule>
    <cfRule type="cellIs" dxfId="762" priority="60" operator="equal">
      <formula>"Sin Avance"</formula>
    </cfRule>
  </conditionalFormatting>
  <conditionalFormatting sqref="I32:I33">
    <cfRule type="cellIs" dxfId="761" priority="49" operator="equal">
      <formula>"Vencida"</formula>
    </cfRule>
    <cfRule type="cellIs" dxfId="760" priority="50" operator="equal">
      <formula>"No Cumplida"</formula>
    </cfRule>
    <cfRule type="cellIs" dxfId="759" priority="51" operator="equal">
      <formula>"En Avance"</formula>
    </cfRule>
    <cfRule type="cellIs" dxfId="758" priority="52" operator="equal">
      <formula>"Cumplida (FT)"</formula>
    </cfRule>
    <cfRule type="cellIs" dxfId="757" priority="53" operator="equal">
      <formula>"Cumplida (DT)"</formula>
    </cfRule>
    <cfRule type="cellIs" dxfId="756" priority="54" operator="equal">
      <formula>"Sin Avance"</formula>
    </cfRule>
  </conditionalFormatting>
  <conditionalFormatting sqref="O13:O18">
    <cfRule type="cellIs" dxfId="755" priority="43" operator="equal">
      <formula>"Vencida"</formula>
    </cfRule>
    <cfRule type="cellIs" dxfId="754" priority="44" operator="equal">
      <formula>"No Cumplida"</formula>
    </cfRule>
    <cfRule type="cellIs" dxfId="753" priority="45" operator="equal">
      <formula>"En Avance"</formula>
    </cfRule>
    <cfRule type="cellIs" dxfId="752" priority="46" operator="equal">
      <formula>"Cumplida (FT)"</formula>
    </cfRule>
    <cfRule type="cellIs" dxfId="751" priority="47" operator="equal">
      <formula>"Cumplida (DT)"</formula>
    </cfRule>
    <cfRule type="cellIs" dxfId="750" priority="48" operator="equal">
      <formula>"Sin Avance"</formula>
    </cfRule>
  </conditionalFormatting>
  <conditionalFormatting sqref="O22">
    <cfRule type="cellIs" dxfId="749" priority="37" operator="equal">
      <formula>"Vencida"</formula>
    </cfRule>
    <cfRule type="cellIs" dxfId="748" priority="38" operator="equal">
      <formula>"No Cumplida"</formula>
    </cfRule>
    <cfRule type="cellIs" dxfId="747" priority="39" operator="equal">
      <formula>"En Avance"</formula>
    </cfRule>
    <cfRule type="cellIs" dxfId="746" priority="40" operator="equal">
      <formula>"Cumplida (FT)"</formula>
    </cfRule>
    <cfRule type="cellIs" dxfId="745" priority="41" operator="equal">
      <formula>"Cumplida (DT)"</formula>
    </cfRule>
    <cfRule type="cellIs" dxfId="744" priority="42" operator="equal">
      <formula>"Sin Avance"</formula>
    </cfRule>
  </conditionalFormatting>
  <conditionalFormatting sqref="O38">
    <cfRule type="cellIs" dxfId="743" priority="31" operator="equal">
      <formula>"Vencida"</formula>
    </cfRule>
    <cfRule type="cellIs" dxfId="742" priority="32" operator="equal">
      <formula>"No Cumplida"</formula>
    </cfRule>
    <cfRule type="cellIs" dxfId="741" priority="33" operator="equal">
      <formula>"En Avance"</formula>
    </cfRule>
    <cfRule type="cellIs" dxfId="740" priority="34" operator="equal">
      <formula>"Cumplida (FT)"</formula>
    </cfRule>
    <cfRule type="cellIs" dxfId="739" priority="35" operator="equal">
      <formula>"Cumplida (DT)"</formula>
    </cfRule>
    <cfRule type="cellIs" dxfId="738" priority="36" operator="equal">
      <formula>"Sin Avance"</formula>
    </cfRule>
  </conditionalFormatting>
  <conditionalFormatting sqref="O44">
    <cfRule type="cellIs" dxfId="737" priority="25" operator="equal">
      <formula>"Vencida"</formula>
    </cfRule>
    <cfRule type="cellIs" dxfId="736" priority="26" operator="equal">
      <formula>"No Cumplida"</formula>
    </cfRule>
    <cfRule type="cellIs" dxfId="735" priority="27" operator="equal">
      <formula>"En Avance"</formula>
    </cfRule>
    <cfRule type="cellIs" dxfId="734" priority="28" operator="equal">
      <formula>"Cumplida (FT)"</formula>
    </cfRule>
    <cfRule type="cellIs" dxfId="733" priority="29" operator="equal">
      <formula>"Cumplida (DT)"</formula>
    </cfRule>
    <cfRule type="cellIs" dxfId="732" priority="30" operator="equal">
      <formula>"Sin Avance"</formula>
    </cfRule>
  </conditionalFormatting>
  <conditionalFormatting sqref="O32">
    <cfRule type="cellIs" dxfId="731" priority="19" operator="equal">
      <formula>"Vencida"</formula>
    </cfRule>
    <cfRule type="cellIs" dxfId="730" priority="20" operator="equal">
      <formula>"No Cumplida"</formula>
    </cfRule>
    <cfRule type="cellIs" dxfId="729" priority="21" operator="equal">
      <formula>"En Avance"</formula>
    </cfRule>
    <cfRule type="cellIs" dxfId="728" priority="22" operator="equal">
      <formula>"Cumplida (FT)"</formula>
    </cfRule>
    <cfRule type="cellIs" dxfId="727" priority="23" operator="equal">
      <formula>"Cumplida (DT)"</formula>
    </cfRule>
    <cfRule type="cellIs" dxfId="726" priority="24" operator="equal">
      <formula>"Sin Avance"</formula>
    </cfRule>
  </conditionalFormatting>
  <conditionalFormatting sqref="O33">
    <cfRule type="cellIs" dxfId="725" priority="13" operator="equal">
      <formula>"Vencida"</formula>
    </cfRule>
    <cfRule type="cellIs" dxfId="724" priority="14" operator="equal">
      <formula>"No Cumplida"</formula>
    </cfRule>
    <cfRule type="cellIs" dxfId="723" priority="15" operator="equal">
      <formula>"En Avance"</formula>
    </cfRule>
    <cfRule type="cellIs" dxfId="722" priority="16" operator="equal">
      <formula>"Cumplida (FT)"</formula>
    </cfRule>
    <cfRule type="cellIs" dxfId="721" priority="17" operator="equal">
      <formula>"Cumplida (DT)"</formula>
    </cfRule>
    <cfRule type="cellIs" dxfId="720" priority="18" operator="equal">
      <formula>"Sin Avance"</formula>
    </cfRule>
  </conditionalFormatting>
  <conditionalFormatting sqref="O37">
    <cfRule type="cellIs" dxfId="719" priority="7" operator="equal">
      <formula>"Vencida"</formula>
    </cfRule>
    <cfRule type="cellIs" dxfId="718" priority="8" operator="equal">
      <formula>"No Cumplida"</formula>
    </cfRule>
    <cfRule type="cellIs" dxfId="717" priority="9" operator="equal">
      <formula>"En Avance"</formula>
    </cfRule>
    <cfRule type="cellIs" dxfId="716" priority="10" operator="equal">
      <formula>"Cumplida (FT)"</formula>
    </cfRule>
    <cfRule type="cellIs" dxfId="715" priority="11" operator="equal">
      <formula>"Cumplida (DT)"</formula>
    </cfRule>
    <cfRule type="cellIs" dxfId="714" priority="12" operator="equal">
      <formula>"Sin Avance"</formula>
    </cfRule>
  </conditionalFormatting>
  <conditionalFormatting sqref="O43">
    <cfRule type="cellIs" dxfId="713" priority="1" operator="equal">
      <formula>"Vencida"</formula>
    </cfRule>
    <cfRule type="cellIs" dxfId="712" priority="2" operator="equal">
      <formula>"No Cumplida"</formula>
    </cfRule>
    <cfRule type="cellIs" dxfId="711" priority="3" operator="equal">
      <formula>"En Avance"</formula>
    </cfRule>
    <cfRule type="cellIs" dxfId="710" priority="4" operator="equal">
      <formula>"Cumplida (FT)"</formula>
    </cfRule>
    <cfRule type="cellIs" dxfId="709" priority="5" operator="equal">
      <formula>"Cumplida (DT)"</formula>
    </cfRule>
    <cfRule type="cellIs" dxfId="708" priority="6" operator="equal">
      <formula>"Sin Avance"</formula>
    </cfRule>
  </conditionalFormatting>
  <dataValidations count="2">
    <dataValidation type="list" allowBlank="1" showInputMessage="1" showErrorMessage="1" sqref="U42:U45 U13:U24 U26:U30 U32:U34 U36:U40">
      <formula1>Califica2</formula1>
    </dataValidation>
    <dataValidation type="list" allowBlank="1" showInputMessage="1" showErrorMessage="1" sqref="I36:I40 I42:I45 I32:I34 O32:O34 I13:I24 O13:O24 I26:I30 O36:O40 O26:O30 O42:O45">
      <formula1>Califica</formula1>
    </dataValidation>
  </dataValidations>
  <printOptions horizontalCentered="1"/>
  <pageMargins left="0.23622047244094491" right="0.23622047244094491" top="0.74803149606299213" bottom="0.74803149606299213" header="0.31496062992125984" footer="0.31496062992125984"/>
  <pageSetup paperSize="5" scale="73" fitToHeight="0" orientation="landscape" r:id="rId3"/>
  <headerFooter>
    <oddHeader xml:space="preserve">&amp;L
</oddHeader>
    <oddFooter>&amp;L&amp;9Aprobó: Flor Alicia Rojas Aguilar - Jefe Oficina de Control Interno (E)
Revisó: 
Elaboró: Marcela López&amp;R&amp;9&amp;P de &amp;N</oddFooter>
  </headerFooter>
  <rowBreaks count="3" manualBreakCount="3">
    <brk id="9" max="20" man="1"/>
    <brk id="33" max="20" man="1"/>
    <brk id="40" max="20" man="1"/>
  </rowBreaks>
  <legacyDrawing r:id="rId4"/>
  <picture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
    <pageSetUpPr fitToPage="1"/>
  </sheetPr>
  <dimension ref="A1:Y134"/>
  <sheetViews>
    <sheetView showGridLines="0" showWhiteSpace="0" topLeftCell="K27" zoomScaleNormal="100" zoomScaleSheetLayoutView="55" workbookViewId="0">
      <selection activeCell="R25" sqref="R25"/>
    </sheetView>
  </sheetViews>
  <sheetFormatPr baseColWidth="10" defaultColWidth="0" defaultRowHeight="12.75" zeroHeight="1" x14ac:dyDescent="0.25"/>
  <cols>
    <col min="1" max="1" width="23" style="91" customWidth="1"/>
    <col min="2" max="2" width="5" style="90" customWidth="1"/>
    <col min="3" max="3" width="23" style="91" customWidth="1"/>
    <col min="4" max="4" width="14.75" style="91" customWidth="1"/>
    <col min="5" max="5" width="15" style="91" customWidth="1"/>
    <col min="6" max="6" width="12.25" style="92" customWidth="1"/>
    <col min="7" max="7" width="1.375" style="90" customWidth="1"/>
    <col min="8" max="8" width="12.625" style="90" customWidth="1"/>
    <col min="9" max="9" width="13.625" style="90" customWidth="1"/>
    <col min="10" max="10" width="15.375" style="90" customWidth="1"/>
    <col min="11" max="11" width="16.25" style="90" customWidth="1"/>
    <col min="12" max="12" width="125.375" style="93" customWidth="1"/>
    <col min="13" max="13" width="1.375" style="90" customWidth="1"/>
    <col min="14" max="15" width="13.375" style="90" customWidth="1"/>
    <col min="16" max="16" width="15.625" style="90" customWidth="1"/>
    <col min="17" max="17" width="15.75" style="90" customWidth="1"/>
    <col min="18" max="18" width="106.25" style="93" customWidth="1"/>
    <col min="19" max="19" width="1.375" style="94" customWidth="1"/>
    <col min="20" max="21" width="13.25" style="90" customWidth="1"/>
    <col min="22" max="22" width="14.625" style="90" customWidth="1"/>
    <col min="23" max="23" width="15.75" style="90" customWidth="1"/>
    <col min="24" max="24" width="61.75" style="90" customWidth="1"/>
    <col min="25" max="25" width="11.375" style="90" customWidth="1"/>
    <col min="26" max="16384" width="11.375" style="90" hidden="1"/>
  </cols>
  <sheetData>
    <row r="1" spans="1:24" hidden="1" x14ac:dyDescent="0.25"/>
    <row r="2" spans="1:24" hidden="1" x14ac:dyDescent="0.25">
      <c r="A2" s="95" t="s">
        <v>60</v>
      </c>
      <c r="B2" s="95"/>
      <c r="C2" s="96"/>
      <c r="D2" s="96"/>
      <c r="E2" s="96"/>
      <c r="F2" s="96"/>
      <c r="G2" s="96"/>
      <c r="H2" s="96"/>
      <c r="I2" s="96"/>
      <c r="J2" s="96"/>
      <c r="K2" s="96"/>
      <c r="L2" s="96"/>
      <c r="M2" s="96"/>
      <c r="N2" s="96"/>
      <c r="O2" s="96"/>
      <c r="P2" s="96"/>
      <c r="Q2" s="96"/>
      <c r="R2" s="96"/>
      <c r="S2" s="97"/>
      <c r="T2" s="96"/>
      <c r="U2" s="96"/>
      <c r="V2" s="96"/>
      <c r="W2" s="96"/>
      <c r="X2" s="96"/>
    </row>
    <row r="3" spans="1:24" hidden="1" x14ac:dyDescent="0.2">
      <c r="B3" s="98"/>
      <c r="C3" s="99"/>
    </row>
    <row r="4" spans="1:24" hidden="1" x14ac:dyDescent="0.2">
      <c r="A4" s="100" t="s">
        <v>13</v>
      </c>
      <c r="B4" s="100"/>
      <c r="C4" s="101" t="s">
        <v>80</v>
      </c>
    </row>
    <row r="5" spans="1:24" hidden="1" x14ac:dyDescent="0.2">
      <c r="A5" s="100" t="s">
        <v>81</v>
      </c>
      <c r="B5" s="100"/>
      <c r="C5" s="102">
        <v>2019</v>
      </c>
    </row>
    <row r="6" spans="1:24" hidden="1" x14ac:dyDescent="0.25">
      <c r="A6" s="103" t="s">
        <v>82</v>
      </c>
      <c r="B6" s="103"/>
      <c r="C6" s="273">
        <v>43586</v>
      </c>
    </row>
    <row r="7" spans="1:24" hidden="1" x14ac:dyDescent="0.25"/>
    <row r="8" spans="1:24" ht="13.5" hidden="1" thickBot="1" x14ac:dyDescent="0.3">
      <c r="G8" s="94"/>
    </row>
    <row r="9" spans="1:24" ht="13.5" thickBot="1" x14ac:dyDescent="0.3">
      <c r="A9" s="682" t="s">
        <v>61</v>
      </c>
      <c r="B9" s="683"/>
      <c r="C9" s="683"/>
      <c r="D9" s="683"/>
      <c r="E9" s="683"/>
      <c r="F9" s="684"/>
      <c r="G9" s="105"/>
      <c r="H9" s="682" t="s">
        <v>7</v>
      </c>
      <c r="I9" s="683"/>
      <c r="J9" s="683"/>
      <c r="K9" s="683"/>
      <c r="L9" s="684"/>
      <c r="N9" s="682" t="s">
        <v>8</v>
      </c>
      <c r="O9" s="683"/>
      <c r="P9" s="683"/>
      <c r="Q9" s="683"/>
      <c r="R9" s="684"/>
      <c r="T9" s="682" t="s">
        <v>9</v>
      </c>
      <c r="U9" s="683"/>
      <c r="V9" s="683"/>
      <c r="W9" s="683"/>
      <c r="X9" s="684"/>
    </row>
    <row r="10" spans="1:24" ht="38.1" customHeight="1" thickBot="1" x14ac:dyDescent="0.3">
      <c r="A10" s="233" t="s">
        <v>74</v>
      </c>
      <c r="B10" s="685" t="s">
        <v>640</v>
      </c>
      <c r="C10" s="686"/>
      <c r="D10" s="686"/>
      <c r="E10" s="686"/>
      <c r="F10" s="687"/>
      <c r="G10" s="234"/>
      <c r="H10" s="111" t="s">
        <v>130</v>
      </c>
      <c r="I10" s="112"/>
      <c r="J10" s="235">
        <v>43585</v>
      </c>
      <c r="K10" s="656" t="s">
        <v>125</v>
      </c>
      <c r="L10" s="695" t="s">
        <v>0</v>
      </c>
      <c r="N10" s="111" t="s">
        <v>130</v>
      </c>
      <c r="O10" s="112"/>
      <c r="P10" s="235">
        <v>43708</v>
      </c>
      <c r="Q10" s="656" t="s">
        <v>125</v>
      </c>
      <c r="R10" s="695" t="s">
        <v>0</v>
      </c>
      <c r="T10" s="111" t="s">
        <v>130</v>
      </c>
      <c r="U10" s="112"/>
      <c r="V10" s="235">
        <v>43830</v>
      </c>
      <c r="W10" s="656" t="s">
        <v>125</v>
      </c>
      <c r="X10" s="695" t="s">
        <v>0</v>
      </c>
    </row>
    <row r="11" spans="1:24" ht="26.25" thickBot="1" x14ac:dyDescent="0.3">
      <c r="A11" s="237" t="s">
        <v>11</v>
      </c>
      <c r="B11" s="688" t="s">
        <v>68</v>
      </c>
      <c r="C11" s="684"/>
      <c r="D11" s="115" t="s">
        <v>69</v>
      </c>
      <c r="E11" s="115" t="s">
        <v>70</v>
      </c>
      <c r="F11" s="116" t="s">
        <v>71</v>
      </c>
      <c r="H11" s="118" t="s">
        <v>12</v>
      </c>
      <c r="I11" s="121" t="s">
        <v>10</v>
      </c>
      <c r="J11" s="121" t="s">
        <v>73</v>
      </c>
      <c r="K11" s="658"/>
      <c r="L11" s="658"/>
      <c r="N11" s="118" t="s">
        <v>12</v>
      </c>
      <c r="O11" s="121" t="s">
        <v>10</v>
      </c>
      <c r="P11" s="121" t="s">
        <v>73</v>
      </c>
      <c r="Q11" s="658"/>
      <c r="R11" s="658"/>
      <c r="T11" s="118" t="s">
        <v>12</v>
      </c>
      <c r="U11" s="121" t="s">
        <v>10</v>
      </c>
      <c r="V11" s="121" t="s">
        <v>73</v>
      </c>
      <c r="W11" s="658"/>
      <c r="X11" s="658"/>
    </row>
    <row r="12" spans="1:24" s="137" customFormat="1" ht="30" customHeight="1" thickBot="1" x14ac:dyDescent="0.3">
      <c r="A12" s="659" t="s">
        <v>63</v>
      </c>
      <c r="B12" s="238"/>
      <c r="C12" s="239" t="s">
        <v>92</v>
      </c>
      <c r="D12" s="238"/>
      <c r="E12" s="238"/>
      <c r="F12" s="240"/>
      <c r="G12" s="107"/>
      <c r="H12" s="131">
        <f>+COUNTIF(H13:H13,"&lt;&gt;"&amp;"")</f>
        <v>0</v>
      </c>
      <c r="I12" s="132">
        <f>+COUNTIF(I13:I13,"Cumplida "&amp;"*")</f>
        <v>0</v>
      </c>
      <c r="J12" s="133" t="str">
        <f>IFERROR(+I12/H12,"No se programaron actividades relacionadas con este objetivo")</f>
        <v>No se programaron actividades relacionadas con este objetivo</v>
      </c>
      <c r="K12" s="134"/>
      <c r="L12" s="135"/>
      <c r="M12" s="130"/>
      <c r="N12" s="131">
        <v>1</v>
      </c>
      <c r="O12" s="132">
        <f>+COUNTIF(O13:O13,"Cumplida "&amp;"*")</f>
        <v>0</v>
      </c>
      <c r="P12" s="133">
        <f>IFERROR(+O12/N12,"No se programaron actividades relacionadas con este objetivo")</f>
        <v>0</v>
      </c>
      <c r="Q12" s="134"/>
      <c r="R12" s="135"/>
      <c r="S12" s="117"/>
      <c r="T12" s="131">
        <f>+COUNTIF(T13:T13,"&lt;&gt;"&amp;"")</f>
        <v>0</v>
      </c>
      <c r="U12" s="132">
        <f>+COUNTIF(U13:U13,"Cumplida "&amp;"*")</f>
        <v>0</v>
      </c>
      <c r="V12" s="133">
        <v>0</v>
      </c>
      <c r="W12" s="134"/>
      <c r="X12" s="135"/>
    </row>
    <row r="13" spans="1:24" ht="203.25" customHeight="1" thickBot="1" x14ac:dyDescent="0.3">
      <c r="A13" s="689"/>
      <c r="B13" s="279" t="s">
        <v>1</v>
      </c>
      <c r="C13" s="280" t="s">
        <v>166</v>
      </c>
      <c r="D13" s="281" t="s">
        <v>580</v>
      </c>
      <c r="E13" s="282" t="s">
        <v>167</v>
      </c>
      <c r="F13" s="283">
        <v>43814</v>
      </c>
      <c r="H13" s="241"/>
      <c r="I13" s="143" t="s">
        <v>121</v>
      </c>
      <c r="J13" s="160"/>
      <c r="K13" s="269" t="s">
        <v>639</v>
      </c>
      <c r="L13" s="284" t="s">
        <v>641</v>
      </c>
      <c r="N13" s="241"/>
      <c r="O13" s="554" t="s">
        <v>121</v>
      </c>
      <c r="P13" s="555"/>
      <c r="Q13" s="556"/>
      <c r="R13" s="557" t="s">
        <v>797</v>
      </c>
      <c r="T13" s="241"/>
      <c r="U13" s="143"/>
      <c r="V13" s="160"/>
      <c r="W13" s="160"/>
      <c r="X13" s="187"/>
    </row>
    <row r="14" spans="1:24" s="137" customFormat="1" ht="30" customHeight="1" thickBot="1" x14ac:dyDescent="0.3">
      <c r="A14" s="659" t="s">
        <v>64</v>
      </c>
      <c r="B14" s="238"/>
      <c r="C14" s="239" t="s">
        <v>584</v>
      </c>
      <c r="D14" s="238"/>
      <c r="E14" s="238"/>
      <c r="F14" s="240"/>
      <c r="G14" s="107"/>
      <c r="H14" s="131">
        <f>+COUNTIF(H15:H20,"&lt;&gt;"&amp;"")</f>
        <v>0</v>
      </c>
      <c r="I14" s="132">
        <f>+COUNTIF(I15:I20,"Cumplida "&amp;"*")</f>
        <v>0</v>
      </c>
      <c r="J14" s="133" t="str">
        <f>IFERROR(+I14/H14,"No se programaron actividades relacionadas con este objetivo")</f>
        <v>No se programaron actividades relacionadas con este objetivo</v>
      </c>
      <c r="K14" s="134"/>
      <c r="L14" s="135"/>
      <c r="M14" s="130"/>
      <c r="N14" s="131">
        <v>2</v>
      </c>
      <c r="O14" s="132">
        <f>+COUNTIF(O15:O20,"Cumplida "&amp;"*")</f>
        <v>0</v>
      </c>
      <c r="P14" s="133">
        <f>IFERROR(+O14/N14,"No se programaron actividades relacionadas con este objetivo")</f>
        <v>0</v>
      </c>
      <c r="Q14" s="134"/>
      <c r="R14" s="135"/>
      <c r="S14" s="117"/>
      <c r="T14" s="131">
        <f>+COUNTIF(T15:T20,"&lt;&gt;"&amp;"")</f>
        <v>0</v>
      </c>
      <c r="U14" s="132">
        <f>+COUNTIF(U15:U20,"Cumplida "&amp;"*")</f>
        <v>0</v>
      </c>
      <c r="V14" s="133">
        <v>0</v>
      </c>
      <c r="W14" s="134"/>
      <c r="X14" s="135"/>
    </row>
    <row r="15" spans="1:24" ht="409.5" customHeight="1" x14ac:dyDescent="0.25">
      <c r="A15" s="689"/>
      <c r="B15" s="279" t="s">
        <v>4</v>
      </c>
      <c r="C15" s="280" t="s">
        <v>581</v>
      </c>
      <c r="D15" s="281" t="s">
        <v>582</v>
      </c>
      <c r="E15" s="282" t="s">
        <v>167</v>
      </c>
      <c r="F15" s="283">
        <v>43814</v>
      </c>
      <c r="H15" s="241"/>
      <c r="I15" s="371" t="s">
        <v>161</v>
      </c>
      <c r="J15" s="160"/>
      <c r="K15" s="269" t="s">
        <v>639</v>
      </c>
      <c r="L15" s="168" t="s">
        <v>683</v>
      </c>
      <c r="N15" s="241"/>
      <c r="O15" s="558" t="s">
        <v>121</v>
      </c>
      <c r="P15" s="559"/>
      <c r="Q15" s="561" t="s">
        <v>639</v>
      </c>
      <c r="R15" s="560" t="s">
        <v>823</v>
      </c>
      <c r="T15" s="241"/>
      <c r="U15" s="143"/>
      <c r="V15" s="160"/>
      <c r="W15" s="158"/>
      <c r="X15" s="164"/>
    </row>
    <row r="16" spans="1:24" ht="198" customHeight="1" thickBot="1" x14ac:dyDescent="0.3">
      <c r="A16" s="689"/>
      <c r="B16" s="279" t="s">
        <v>6</v>
      </c>
      <c r="C16" s="280" t="s">
        <v>168</v>
      </c>
      <c r="D16" s="281" t="s">
        <v>583</v>
      </c>
      <c r="E16" s="282" t="s">
        <v>167</v>
      </c>
      <c r="F16" s="283">
        <v>43814</v>
      </c>
      <c r="H16" s="241"/>
      <c r="I16" s="143" t="s">
        <v>119</v>
      </c>
      <c r="J16" s="160"/>
      <c r="K16" s="269" t="s">
        <v>639</v>
      </c>
      <c r="L16" s="294" t="s">
        <v>656</v>
      </c>
      <c r="N16" s="241"/>
      <c r="O16" s="558" t="s">
        <v>121</v>
      </c>
      <c r="P16" s="559"/>
      <c r="Q16" s="561" t="s">
        <v>639</v>
      </c>
      <c r="R16" s="560" t="s">
        <v>827</v>
      </c>
      <c r="T16" s="241"/>
      <c r="U16" s="143"/>
      <c r="V16" s="160"/>
      <c r="W16" s="158"/>
      <c r="X16" s="164"/>
    </row>
    <row r="17" spans="1:24" ht="81.75" hidden="1" customHeight="1" thickBot="1" x14ac:dyDescent="0.3">
      <c r="A17" s="689"/>
      <c r="B17" s="247"/>
      <c r="C17" s="266"/>
      <c r="D17" s="266"/>
      <c r="E17" s="266"/>
      <c r="F17" s="285"/>
      <c r="H17" s="241"/>
      <c r="I17" s="143"/>
      <c r="J17" s="160"/>
      <c r="K17" s="269"/>
      <c r="L17" s="164"/>
      <c r="N17" s="241"/>
      <c r="O17" s="143"/>
      <c r="P17" s="160"/>
      <c r="Q17" s="274"/>
      <c r="R17" s="228"/>
      <c r="T17" s="241"/>
      <c r="U17" s="143"/>
      <c r="V17" s="160"/>
      <c r="W17" s="158"/>
      <c r="X17" s="164"/>
    </row>
    <row r="18" spans="1:24" ht="182.25" hidden="1" customHeight="1" thickBot="1" x14ac:dyDescent="0.3">
      <c r="A18" s="689"/>
      <c r="B18" s="172"/>
      <c r="C18" s="286"/>
      <c r="D18" s="266"/>
      <c r="E18" s="266"/>
      <c r="F18" s="285"/>
      <c r="H18" s="241"/>
      <c r="I18" s="143"/>
      <c r="J18" s="160"/>
      <c r="K18" s="269"/>
      <c r="L18" s="164"/>
      <c r="N18" s="241"/>
      <c r="O18" s="143"/>
      <c r="P18" s="160"/>
      <c r="Q18" s="274"/>
      <c r="R18" s="228"/>
      <c r="T18" s="241"/>
      <c r="U18" s="143"/>
      <c r="V18" s="160"/>
      <c r="W18" s="158"/>
      <c r="X18" s="164"/>
    </row>
    <row r="19" spans="1:24" ht="203.25" hidden="1" customHeight="1" x14ac:dyDescent="0.25">
      <c r="A19" s="689"/>
      <c r="B19" s="172"/>
      <c r="C19" s="287"/>
      <c r="D19" s="259"/>
      <c r="E19" s="287"/>
      <c r="F19" s="285"/>
      <c r="H19" s="241"/>
      <c r="I19" s="143"/>
      <c r="J19" s="160"/>
      <c r="K19" s="269"/>
      <c r="L19" s="164"/>
      <c r="N19" s="241"/>
      <c r="O19" s="143"/>
      <c r="P19" s="160"/>
      <c r="Q19" s="274"/>
      <c r="R19" s="228"/>
      <c r="T19" s="241"/>
      <c r="U19" s="143"/>
      <c r="V19" s="160"/>
      <c r="W19" s="158"/>
      <c r="X19" s="164"/>
    </row>
    <row r="20" spans="1:24" ht="58.5" hidden="1" customHeight="1" thickBot="1" x14ac:dyDescent="0.3">
      <c r="A20" s="690"/>
      <c r="B20" s="172"/>
      <c r="C20" s="286"/>
      <c r="D20" s="266"/>
      <c r="E20" s="287"/>
      <c r="F20" s="285"/>
      <c r="H20" s="241"/>
      <c r="I20" s="143"/>
      <c r="J20" s="160"/>
      <c r="K20" s="269"/>
      <c r="L20" s="164"/>
      <c r="N20" s="241"/>
      <c r="O20" s="143"/>
      <c r="P20" s="160"/>
      <c r="Q20" s="274"/>
      <c r="R20" s="275"/>
      <c r="T20" s="241"/>
      <c r="U20" s="143"/>
      <c r="V20" s="160"/>
      <c r="W20" s="158"/>
      <c r="X20" s="164"/>
    </row>
    <row r="21" spans="1:24" s="137" customFormat="1" ht="30" customHeight="1" thickBot="1" x14ac:dyDescent="0.3">
      <c r="A21" s="659" t="s">
        <v>65</v>
      </c>
      <c r="B21" s="238"/>
      <c r="C21" s="239" t="s">
        <v>93</v>
      </c>
      <c r="D21" s="238"/>
      <c r="E21" s="238"/>
      <c r="F21" s="240"/>
      <c r="G21" s="107"/>
      <c r="H21" s="131">
        <f>+COUNTIF(H22,"&lt;&gt;"&amp;"")</f>
        <v>0</v>
      </c>
      <c r="I21" s="132">
        <f>+COUNTIF(I22,"Cumplida "&amp;"*")</f>
        <v>0</v>
      </c>
      <c r="J21" s="133" t="str">
        <f>IFERROR(+I21/H21,"No se programaron actividades relacionadas con este objetivo")</f>
        <v>No se programaron actividades relacionadas con este objetivo</v>
      </c>
      <c r="K21" s="134"/>
      <c r="L21" s="135"/>
      <c r="M21" s="130"/>
      <c r="N21" s="131">
        <v>1</v>
      </c>
      <c r="O21" s="132">
        <f>+COUNTIF(O22,"Cumplida "&amp;"*")</f>
        <v>0</v>
      </c>
      <c r="P21" s="133">
        <f>IFERROR(+O21/N21,"No se programaron actividades relacionadas con este objetivo")</f>
        <v>0</v>
      </c>
      <c r="Q21" s="134"/>
      <c r="R21" s="135"/>
      <c r="S21" s="117"/>
      <c r="T21" s="131">
        <f>+COUNTIF(T22,"&lt;&gt;"&amp;"")</f>
        <v>0</v>
      </c>
      <c r="U21" s="132">
        <f>+COUNTIF(U22,"Cumplida "&amp;"*")</f>
        <v>0</v>
      </c>
      <c r="V21" s="133">
        <v>0</v>
      </c>
      <c r="W21" s="134"/>
      <c r="X21" s="135"/>
    </row>
    <row r="22" spans="1:24" ht="408.75" customHeight="1" thickBot="1" x14ac:dyDescent="0.3">
      <c r="A22" s="690"/>
      <c r="B22" s="279" t="s">
        <v>20</v>
      </c>
      <c r="C22" s="280" t="s">
        <v>585</v>
      </c>
      <c r="D22" s="281" t="s">
        <v>586</v>
      </c>
      <c r="E22" s="282" t="s">
        <v>167</v>
      </c>
      <c r="F22" s="283">
        <v>43814</v>
      </c>
      <c r="H22" s="241"/>
      <c r="I22" s="143" t="s">
        <v>121</v>
      </c>
      <c r="J22" s="160"/>
      <c r="K22" s="269" t="s">
        <v>639</v>
      </c>
      <c r="L22" s="159" t="s">
        <v>643</v>
      </c>
      <c r="N22" s="241"/>
      <c r="O22" s="562" t="s">
        <v>121</v>
      </c>
      <c r="P22" s="564"/>
      <c r="Q22" s="565" t="s">
        <v>639</v>
      </c>
      <c r="R22" s="563" t="s">
        <v>828</v>
      </c>
      <c r="T22" s="241"/>
      <c r="U22" s="143"/>
      <c r="V22" s="160"/>
      <c r="W22" s="158"/>
      <c r="X22" s="164"/>
    </row>
    <row r="23" spans="1:24" s="137" customFormat="1" ht="30" customHeight="1" thickBot="1" x14ac:dyDescent="0.3">
      <c r="A23" s="694" t="s">
        <v>66</v>
      </c>
      <c r="B23" s="238"/>
      <c r="C23" s="239" t="s">
        <v>94</v>
      </c>
      <c r="D23" s="238"/>
      <c r="E23" s="238"/>
      <c r="F23" s="240"/>
      <c r="G23" s="107"/>
      <c r="H23" s="131">
        <f>+COUNTIF(H24:H26,"&lt;&gt;"&amp;"")</f>
        <v>0</v>
      </c>
      <c r="I23" s="132">
        <f>+COUNTIF(I24:I26,"Cumplida "&amp;"*")</f>
        <v>0</v>
      </c>
      <c r="J23" s="133" t="str">
        <f>IFERROR(+I23/H23,"No se programaron actividades relacionadas con este objetivo")</f>
        <v>No se programaron actividades relacionadas con este objetivo</v>
      </c>
      <c r="K23" s="134"/>
      <c r="L23" s="135"/>
      <c r="M23" s="130"/>
      <c r="N23" s="131">
        <v>1</v>
      </c>
      <c r="O23" s="132">
        <f>+COUNTIF(O24:O26,"Cumplida "&amp;"*")</f>
        <v>0</v>
      </c>
      <c r="P23" s="133">
        <f>IFERROR(+O23/N23,"No se programaron actividades relacionadas con este objetivo")</f>
        <v>0</v>
      </c>
      <c r="Q23" s="134"/>
      <c r="R23" s="135"/>
      <c r="S23" s="117"/>
      <c r="T23" s="131">
        <f>+COUNTIF(T24:T26,"&lt;&gt;"&amp;"")</f>
        <v>0</v>
      </c>
      <c r="U23" s="132">
        <f>+COUNTIF(U24:U26,"Cumplida "&amp;"*")</f>
        <v>0</v>
      </c>
      <c r="V23" s="133">
        <v>0</v>
      </c>
      <c r="W23" s="134"/>
      <c r="X23" s="135"/>
    </row>
    <row r="24" spans="1:24" ht="341.25" customHeight="1" thickBot="1" x14ac:dyDescent="0.3">
      <c r="A24" s="660"/>
      <c r="B24" s="279" t="s">
        <v>47</v>
      </c>
      <c r="C24" s="280" t="s">
        <v>587</v>
      </c>
      <c r="D24" s="281" t="s">
        <v>588</v>
      </c>
      <c r="E24" s="282" t="s">
        <v>167</v>
      </c>
      <c r="F24" s="283">
        <v>43814</v>
      </c>
      <c r="H24" s="241"/>
      <c r="I24" s="143" t="s">
        <v>121</v>
      </c>
      <c r="J24" s="276"/>
      <c r="K24" s="269" t="s">
        <v>639</v>
      </c>
      <c r="L24" s="175" t="s">
        <v>644</v>
      </c>
      <c r="N24" s="241"/>
      <c r="O24" s="566" t="s">
        <v>121</v>
      </c>
      <c r="P24" s="569"/>
      <c r="Q24" s="568" t="s">
        <v>639</v>
      </c>
      <c r="R24" s="567" t="s">
        <v>798</v>
      </c>
      <c r="T24" s="241"/>
      <c r="U24" s="143"/>
      <c r="V24" s="160"/>
      <c r="W24" s="158"/>
      <c r="X24" s="164"/>
    </row>
    <row r="25" spans="1:24" ht="190.5" hidden="1" customHeight="1" x14ac:dyDescent="0.25">
      <c r="A25" s="660"/>
      <c r="B25" s="172"/>
      <c r="C25" s="259"/>
      <c r="D25" s="287"/>
      <c r="E25" s="287"/>
      <c r="F25" s="285"/>
      <c r="H25" s="241"/>
      <c r="I25" s="143"/>
      <c r="J25" s="160"/>
      <c r="K25" s="269"/>
      <c r="L25" s="164"/>
      <c r="N25" s="241"/>
      <c r="O25" s="277"/>
      <c r="P25" s="160"/>
      <c r="Q25" s="274"/>
      <c r="R25" s="278"/>
      <c r="T25" s="241"/>
      <c r="U25" s="143"/>
      <c r="V25" s="160"/>
      <c r="W25" s="158"/>
      <c r="X25" s="164"/>
    </row>
    <row r="26" spans="1:24" ht="13.5" hidden="1" thickBot="1" x14ac:dyDescent="0.3">
      <c r="A26" s="661"/>
      <c r="B26" s="172"/>
      <c r="C26" s="266"/>
      <c r="D26" s="287"/>
      <c r="E26" s="287"/>
      <c r="F26" s="285"/>
      <c r="H26" s="241"/>
      <c r="I26" s="143"/>
      <c r="J26" s="160"/>
      <c r="K26" s="269"/>
      <c r="L26" s="146"/>
      <c r="N26" s="241"/>
      <c r="O26" s="143"/>
      <c r="P26" s="160"/>
      <c r="Q26" s="274"/>
      <c r="R26" s="228"/>
      <c r="T26" s="241"/>
      <c r="U26" s="143"/>
      <c r="V26" s="160"/>
      <c r="W26" s="158"/>
      <c r="X26" s="164"/>
    </row>
    <row r="27" spans="1:24" s="137" customFormat="1" ht="30" customHeight="1" thickBot="1" x14ac:dyDescent="0.3">
      <c r="A27" s="694" t="s">
        <v>67</v>
      </c>
      <c r="B27" s="238"/>
      <c r="C27" s="239" t="s">
        <v>95</v>
      </c>
      <c r="D27" s="238"/>
      <c r="E27" s="238"/>
      <c r="F27" s="240"/>
      <c r="G27" s="107"/>
      <c r="H27" s="131">
        <f>+COUNTIF(H28:H29,"&lt;&gt;"&amp;"")</f>
        <v>0</v>
      </c>
      <c r="I27" s="132">
        <f>+COUNTIF(I28:I29,"Cumplida "&amp;"*")</f>
        <v>0</v>
      </c>
      <c r="J27" s="133" t="str">
        <f>IFERROR(+I27/H27,"No se programaron actividades relacionadas con este objetivo")</f>
        <v>No se programaron actividades relacionadas con este objetivo</v>
      </c>
      <c r="K27" s="134"/>
      <c r="L27" s="135"/>
      <c r="M27" s="130"/>
      <c r="N27" s="125">
        <v>2</v>
      </c>
      <c r="O27" s="180">
        <f>+COUNTIF(O28:O29,"Cumplida "&amp;"*")</f>
        <v>0</v>
      </c>
      <c r="P27" s="133">
        <f>IFERROR(+O27/N27,"No se programaron actividades relacionadas con este objetivo")</f>
        <v>0</v>
      </c>
      <c r="Q27" s="182"/>
      <c r="R27" s="183"/>
      <c r="S27" s="117"/>
      <c r="T27" s="131">
        <f>+COUNTIF(T28:T29,"&lt;&gt;"&amp;"")</f>
        <v>0</v>
      </c>
      <c r="U27" s="132">
        <f>+COUNTIF(U28:U29,"Cumplida "&amp;"*")</f>
        <v>0</v>
      </c>
      <c r="V27" s="133">
        <v>0</v>
      </c>
      <c r="W27" s="134"/>
      <c r="X27" s="135"/>
    </row>
    <row r="28" spans="1:24" ht="96.75" customHeight="1" x14ac:dyDescent="0.25">
      <c r="A28" s="660"/>
      <c r="B28" s="279" t="s">
        <v>49</v>
      </c>
      <c r="C28" s="280" t="s">
        <v>589</v>
      </c>
      <c r="D28" s="281" t="s">
        <v>169</v>
      </c>
      <c r="E28" s="282" t="s">
        <v>167</v>
      </c>
      <c r="F28" s="283">
        <v>43814</v>
      </c>
      <c r="H28" s="241"/>
      <c r="I28" s="245" t="s">
        <v>121</v>
      </c>
      <c r="J28" s="160"/>
      <c r="K28" s="269" t="s">
        <v>639</v>
      </c>
      <c r="L28" s="164" t="s">
        <v>642</v>
      </c>
      <c r="N28" s="157"/>
      <c r="O28" s="573" t="s">
        <v>121</v>
      </c>
      <c r="P28" s="570"/>
      <c r="Q28" s="574" t="s">
        <v>639</v>
      </c>
      <c r="R28" s="572" t="s">
        <v>799</v>
      </c>
      <c r="T28" s="241"/>
      <c r="U28" s="245"/>
      <c r="V28" s="160"/>
      <c r="W28" s="158"/>
      <c r="X28" s="164"/>
    </row>
    <row r="29" spans="1:24" ht="366.75" customHeight="1" x14ac:dyDescent="0.25">
      <c r="A29" s="660"/>
      <c r="B29" s="288" t="s">
        <v>50</v>
      </c>
      <c r="C29" s="280" t="s">
        <v>590</v>
      </c>
      <c r="D29" s="281" t="s">
        <v>170</v>
      </c>
      <c r="E29" s="282" t="s">
        <v>167</v>
      </c>
      <c r="F29" s="283">
        <v>43814</v>
      </c>
      <c r="H29" s="241"/>
      <c r="I29" s="245" t="s">
        <v>121</v>
      </c>
      <c r="J29" s="160"/>
      <c r="K29" s="269" t="s">
        <v>639</v>
      </c>
      <c r="L29" s="168" t="s">
        <v>701</v>
      </c>
      <c r="N29" s="157"/>
      <c r="O29" s="573" t="s">
        <v>121</v>
      </c>
      <c r="P29" s="570"/>
      <c r="Q29" s="574" t="s">
        <v>639</v>
      </c>
      <c r="R29" s="571" t="s">
        <v>829</v>
      </c>
      <c r="T29" s="241"/>
      <c r="U29" s="245"/>
      <c r="V29" s="160"/>
      <c r="W29" s="158"/>
      <c r="X29" s="164"/>
    </row>
    <row r="30" spans="1:24" x14ac:dyDescent="0.25"/>
    <row r="31" spans="1:24" hidden="1" x14ac:dyDescent="0.25"/>
    <row r="32" spans="1:24"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x14ac:dyDescent="0.25"/>
    <row r="129" x14ac:dyDescent="0.25"/>
    <row r="130" x14ac:dyDescent="0.25"/>
    <row r="131" x14ac:dyDescent="0.25"/>
    <row r="132" x14ac:dyDescent="0.25"/>
    <row r="133" x14ac:dyDescent="0.25"/>
    <row r="134" x14ac:dyDescent="0.25"/>
  </sheetData>
  <customSheetViews>
    <customSheetView guid="{13CE4E0B-6D7C-47AC-BA40-02AD9E229BD1}" scale="88" showGridLines="0" fitToPage="1" hiddenRows="1" hiddenColumns="1" topLeftCell="B5">
      <selection activeCell="H5" sqref="H5"/>
      <rowBreaks count="4" manualBreakCount="4">
        <brk id="9" max="20" man="1"/>
        <brk id="14" max="20" man="1"/>
        <brk id="23" max="20" man="1"/>
        <brk id="30"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1"/>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 guid="{A18BB86E-DB44-47F1-B842-D73307AB453F}" scale="88" showGridLines="0" fitToPage="1" printArea="1" hiddenRows="1" hiddenColumns="1" topLeftCell="F1">
      <selection activeCell="L1" sqref="L1"/>
      <rowBreaks count="4" manualBreakCount="4">
        <brk id="9" max="20" man="1"/>
        <brk id="14" max="20" man="1"/>
        <brk id="23" max="20" man="1"/>
        <brk id="30"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2"/>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s>
  <mergeCells count="17">
    <mergeCell ref="A27:A29"/>
    <mergeCell ref="L10:L11"/>
    <mergeCell ref="R10:R11"/>
    <mergeCell ref="A12:A13"/>
    <mergeCell ref="A14:A20"/>
    <mergeCell ref="B10:F10"/>
    <mergeCell ref="A21:A22"/>
    <mergeCell ref="A23:A26"/>
    <mergeCell ref="A9:F9"/>
    <mergeCell ref="H9:L9"/>
    <mergeCell ref="N9:R9"/>
    <mergeCell ref="T9:X9"/>
    <mergeCell ref="K10:K11"/>
    <mergeCell ref="Q10:Q11"/>
    <mergeCell ref="W10:W11"/>
    <mergeCell ref="X10:X11"/>
    <mergeCell ref="B11:C11"/>
  </mergeCells>
  <conditionalFormatting sqref="I10:I12 O10:O12 O14 O23 I14:I21 O27:O29 U10:U29 I23 I25:I27">
    <cfRule type="cellIs" dxfId="707" priority="169" operator="equal">
      <formula>"Vencida"</formula>
    </cfRule>
    <cfRule type="cellIs" dxfId="706" priority="170" operator="equal">
      <formula>"No Cumplida"</formula>
    </cfRule>
    <cfRule type="cellIs" dxfId="705" priority="171" operator="equal">
      <formula>"En Avance"</formula>
    </cfRule>
    <cfRule type="cellIs" dxfId="704" priority="172" operator="equal">
      <formula>"Cumplida (FT)"</formula>
    </cfRule>
    <cfRule type="cellIs" dxfId="703" priority="173" operator="equal">
      <formula>"Cumplida (DT)"</formula>
    </cfRule>
    <cfRule type="cellIs" dxfId="702" priority="174" operator="equal">
      <formula>"Sin Avance"</formula>
    </cfRule>
  </conditionalFormatting>
  <conditionalFormatting sqref="I13">
    <cfRule type="cellIs" dxfId="701" priority="163" operator="equal">
      <formula>"Vencida"</formula>
    </cfRule>
    <cfRule type="cellIs" dxfId="700" priority="164" operator="equal">
      <formula>"No Cumplida"</formula>
    </cfRule>
    <cfRule type="cellIs" dxfId="699" priority="165" operator="equal">
      <formula>"En Avance"</formula>
    </cfRule>
    <cfRule type="cellIs" dxfId="698" priority="166" operator="equal">
      <formula>"Cumplida (FT)"</formula>
    </cfRule>
    <cfRule type="cellIs" dxfId="697" priority="167" operator="equal">
      <formula>"Cumplida (DT)"</formula>
    </cfRule>
    <cfRule type="cellIs" dxfId="696" priority="168" operator="equal">
      <formula>"Sin Avance"</formula>
    </cfRule>
  </conditionalFormatting>
  <conditionalFormatting sqref="O13">
    <cfRule type="cellIs" dxfId="695" priority="73" operator="equal">
      <formula>"Vencida"</formula>
    </cfRule>
    <cfRule type="cellIs" dxfId="694" priority="74" operator="equal">
      <formula>"No Cumplida"</formula>
    </cfRule>
    <cfRule type="cellIs" dxfId="693" priority="75" operator="equal">
      <formula>"En Avance"</formula>
    </cfRule>
    <cfRule type="cellIs" dxfId="692" priority="76" operator="equal">
      <formula>"Cumplida (FT)"</formula>
    </cfRule>
    <cfRule type="cellIs" dxfId="691" priority="77" operator="equal">
      <formula>"Cumplida (DT)"</formula>
    </cfRule>
    <cfRule type="cellIs" dxfId="690" priority="78" operator="equal">
      <formula>"Sin Avance"</formula>
    </cfRule>
  </conditionalFormatting>
  <conditionalFormatting sqref="O17:O20">
    <cfRule type="cellIs" dxfId="689" priority="103" operator="equal">
      <formula>"Vencida"</formula>
    </cfRule>
    <cfRule type="cellIs" dxfId="688" priority="104" operator="equal">
      <formula>"No Cumplida"</formula>
    </cfRule>
    <cfRule type="cellIs" dxfId="687" priority="105" operator="equal">
      <formula>"En Avance"</formula>
    </cfRule>
    <cfRule type="cellIs" dxfId="686" priority="106" operator="equal">
      <formula>"Cumplida (FT)"</formula>
    </cfRule>
    <cfRule type="cellIs" dxfId="685" priority="107" operator="equal">
      <formula>"Cumplida (DT)"</formula>
    </cfRule>
    <cfRule type="cellIs" dxfId="684" priority="108" operator="equal">
      <formula>"Sin Avance"</formula>
    </cfRule>
  </conditionalFormatting>
  <conditionalFormatting sqref="O21">
    <cfRule type="cellIs" dxfId="683" priority="97" operator="equal">
      <formula>"Vencida"</formula>
    </cfRule>
    <cfRule type="cellIs" dxfId="682" priority="98" operator="equal">
      <formula>"No Cumplida"</formula>
    </cfRule>
    <cfRule type="cellIs" dxfId="681" priority="99" operator="equal">
      <formula>"En Avance"</formula>
    </cfRule>
    <cfRule type="cellIs" dxfId="680" priority="100" operator="equal">
      <formula>"Cumplida (FT)"</formula>
    </cfRule>
    <cfRule type="cellIs" dxfId="679" priority="101" operator="equal">
      <formula>"Cumplida (DT)"</formula>
    </cfRule>
    <cfRule type="cellIs" dxfId="678" priority="102" operator="equal">
      <formula>"Sin Avance"</formula>
    </cfRule>
  </conditionalFormatting>
  <conditionalFormatting sqref="O25:O26">
    <cfRule type="cellIs" dxfId="677" priority="85" operator="equal">
      <formula>"Vencida"</formula>
    </cfRule>
    <cfRule type="cellIs" dxfId="676" priority="86" operator="equal">
      <formula>"No Cumplida"</formula>
    </cfRule>
    <cfRule type="cellIs" dxfId="675" priority="87" operator="equal">
      <formula>"En Avance"</formula>
    </cfRule>
    <cfRule type="cellIs" dxfId="674" priority="88" operator="equal">
      <formula>"Cumplida (FT)"</formula>
    </cfRule>
    <cfRule type="cellIs" dxfId="673" priority="89" operator="equal">
      <formula>"Cumplida (DT)"</formula>
    </cfRule>
    <cfRule type="cellIs" dxfId="672" priority="90" operator="equal">
      <formula>"Sin Avance"</formula>
    </cfRule>
  </conditionalFormatting>
  <conditionalFormatting sqref="O16">
    <cfRule type="cellIs" dxfId="671" priority="61" operator="equal">
      <formula>"Vencida"</formula>
    </cfRule>
    <cfRule type="cellIs" dxfId="670" priority="62" operator="equal">
      <formula>"No Cumplida"</formula>
    </cfRule>
    <cfRule type="cellIs" dxfId="669" priority="63" operator="equal">
      <formula>"En Avance"</formula>
    </cfRule>
    <cfRule type="cellIs" dxfId="668" priority="64" operator="equal">
      <formula>"Cumplida (FT)"</formula>
    </cfRule>
    <cfRule type="cellIs" dxfId="667" priority="65" operator="equal">
      <formula>"Cumplida (DT)"</formula>
    </cfRule>
    <cfRule type="cellIs" dxfId="666" priority="66" operator="equal">
      <formula>"Sin Avance"</formula>
    </cfRule>
  </conditionalFormatting>
  <conditionalFormatting sqref="O15">
    <cfRule type="cellIs" dxfId="665" priority="43" operator="equal">
      <formula>"Vencida"</formula>
    </cfRule>
    <cfRule type="cellIs" dxfId="664" priority="44" operator="equal">
      <formula>"No Cumplida"</formula>
    </cfRule>
    <cfRule type="cellIs" dxfId="663" priority="45" operator="equal">
      <formula>"En Avance"</formula>
    </cfRule>
    <cfRule type="cellIs" dxfId="662" priority="46" operator="equal">
      <formula>"Cumplida (FT)"</formula>
    </cfRule>
    <cfRule type="cellIs" dxfId="661" priority="47" operator="equal">
      <formula>"Cumplida (DT)"</formula>
    </cfRule>
    <cfRule type="cellIs" dxfId="660" priority="48" operator="equal">
      <formula>"Sin Avance"</formula>
    </cfRule>
  </conditionalFormatting>
  <conditionalFormatting sqref="O22">
    <cfRule type="cellIs" dxfId="659" priority="37" operator="equal">
      <formula>"Vencida"</formula>
    </cfRule>
    <cfRule type="cellIs" dxfId="658" priority="38" operator="equal">
      <formula>"No Cumplida"</formula>
    </cfRule>
    <cfRule type="cellIs" dxfId="657" priority="39" operator="equal">
      <formula>"En Avance"</formula>
    </cfRule>
    <cfRule type="cellIs" dxfId="656" priority="40" operator="equal">
      <formula>"Cumplida (FT)"</formula>
    </cfRule>
    <cfRule type="cellIs" dxfId="655" priority="41" operator="equal">
      <formula>"Cumplida (DT)"</formula>
    </cfRule>
    <cfRule type="cellIs" dxfId="654" priority="42" operator="equal">
      <formula>"Sin Avance"</formula>
    </cfRule>
  </conditionalFormatting>
  <conditionalFormatting sqref="O24">
    <cfRule type="cellIs" dxfId="653" priority="31" operator="equal">
      <formula>"Vencida"</formula>
    </cfRule>
    <cfRule type="cellIs" dxfId="652" priority="32" operator="equal">
      <formula>"No Cumplida"</formula>
    </cfRule>
    <cfRule type="cellIs" dxfId="651" priority="33" operator="equal">
      <formula>"En Avance"</formula>
    </cfRule>
    <cfRule type="cellIs" dxfId="650" priority="34" operator="equal">
      <formula>"Cumplida (FT)"</formula>
    </cfRule>
    <cfRule type="cellIs" dxfId="649" priority="35" operator="equal">
      <formula>"Cumplida (DT)"</formula>
    </cfRule>
    <cfRule type="cellIs" dxfId="648" priority="36" operator="equal">
      <formula>"Sin Avance"</formula>
    </cfRule>
  </conditionalFormatting>
  <conditionalFormatting sqref="I22">
    <cfRule type="cellIs" dxfId="647" priority="13" operator="equal">
      <formula>"Vencida"</formula>
    </cfRule>
    <cfRule type="cellIs" dxfId="646" priority="14" operator="equal">
      <formula>"No Cumplida"</formula>
    </cfRule>
    <cfRule type="cellIs" dxfId="645" priority="15" operator="equal">
      <formula>"En Avance"</formula>
    </cfRule>
    <cfRule type="cellIs" dxfId="644" priority="16" operator="equal">
      <formula>"Cumplida (FT)"</formula>
    </cfRule>
    <cfRule type="cellIs" dxfId="643" priority="17" operator="equal">
      <formula>"Cumplida (DT)"</formula>
    </cfRule>
    <cfRule type="cellIs" dxfId="642" priority="18" operator="equal">
      <formula>"Sin Avance"</formula>
    </cfRule>
  </conditionalFormatting>
  <conditionalFormatting sqref="I24">
    <cfRule type="cellIs" dxfId="641" priority="7" operator="equal">
      <formula>"Vencida"</formula>
    </cfRule>
    <cfRule type="cellIs" dxfId="640" priority="8" operator="equal">
      <formula>"No Cumplida"</formula>
    </cfRule>
    <cfRule type="cellIs" dxfId="639" priority="9" operator="equal">
      <formula>"En Avance"</formula>
    </cfRule>
    <cfRule type="cellIs" dxfId="638" priority="10" operator="equal">
      <formula>"Cumplida (FT)"</formula>
    </cfRule>
    <cfRule type="cellIs" dxfId="637" priority="11" operator="equal">
      <formula>"Cumplida (DT)"</formula>
    </cfRule>
    <cfRule type="cellIs" dxfId="636" priority="12" operator="equal">
      <formula>"Sin Avance"</formula>
    </cfRule>
  </conditionalFormatting>
  <conditionalFormatting sqref="I28:I29">
    <cfRule type="cellIs" dxfId="635" priority="1" operator="equal">
      <formula>"Vencida"</formula>
    </cfRule>
    <cfRule type="cellIs" dxfId="634" priority="2" operator="equal">
      <formula>"No Cumplida"</formula>
    </cfRule>
    <cfRule type="cellIs" dxfId="633" priority="3" operator="equal">
      <formula>"En Avance"</formula>
    </cfRule>
    <cfRule type="cellIs" dxfId="632" priority="4" operator="equal">
      <formula>"Cumplida (FT)"</formula>
    </cfRule>
    <cfRule type="cellIs" dxfId="631" priority="5" operator="equal">
      <formula>"Cumplida (DT)"</formula>
    </cfRule>
    <cfRule type="cellIs" dxfId="630" priority="6" operator="equal">
      <formula>"Sin Avance"</formula>
    </cfRule>
  </conditionalFormatting>
  <dataValidations count="3">
    <dataValidation type="list" allowBlank="1" showInputMessage="1" showErrorMessage="1" sqref="U22 U13 U15:U20 U28:U29 U24:U26">
      <formula1>Califica2</formula1>
    </dataValidation>
    <dataValidation type="list" allowBlank="1" showInputMessage="1" showErrorMessage="1" sqref="O22 I13 O24:O26 O13 O15:O20 I15:I20 O28:O29 I24:I26 I28:I29">
      <formula1>Califica</formula1>
    </dataValidation>
    <dataValidation type="list" allowBlank="1" showInputMessage="1" showErrorMessage="1" sqref="I22">
      <formula1>dfsdfa</formula1>
    </dataValidation>
  </dataValidations>
  <printOptions horizontalCentered="1"/>
  <pageMargins left="0.23622047244094491" right="0.23622047244094491" top="0.74803149606299213" bottom="0.74803149606299213" header="0.31496062992125984" footer="0.31496062992125984"/>
  <pageSetup paperSize="5" scale="31" fitToHeight="0" orientation="landscape" r:id="rId3"/>
  <headerFooter>
    <oddHeader xml:space="preserve">&amp;L
</oddHeader>
    <oddFooter>&amp;L&amp;9Aprobó: Flor Alicia Rojas Aguilar - Jefe Oficina de Control Interno (E)
Revisó: 
Elaboró: Juliana Arévalo/Angela Parra&amp;R&amp;9&amp;P de &amp;N</oddFooter>
  </headerFooter>
  <rowBreaks count="4" manualBreakCount="4">
    <brk id="9" max="20" man="1"/>
    <brk id="13" max="20" man="1"/>
    <brk id="20" max="20" man="1"/>
    <brk id="26" max="20" man="1"/>
  </rowBreaks>
  <legacyDrawing r:id="rId4"/>
  <picture r:id="rId5"/>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
    <pageSetUpPr fitToPage="1"/>
  </sheetPr>
  <dimension ref="A1:X43"/>
  <sheetViews>
    <sheetView showGridLines="0" showWhiteSpace="0" topLeftCell="A8" zoomScaleNormal="100" zoomScaleSheetLayoutView="55" zoomScalePageLayoutView="55" workbookViewId="0">
      <pane xSplit="6" ySplit="5" topLeftCell="M38" activePane="bottomRight" state="frozen"/>
      <selection activeCell="R25" sqref="R25"/>
      <selection pane="topRight" activeCell="R25" sqref="R25"/>
      <selection pane="bottomLeft" activeCell="R25" sqref="R25"/>
      <selection pane="bottomRight" activeCell="R25" sqref="R25"/>
    </sheetView>
  </sheetViews>
  <sheetFormatPr baseColWidth="10" defaultColWidth="11.375" defaultRowHeight="12.75" x14ac:dyDescent="0.25"/>
  <cols>
    <col min="1" max="1" width="13.625" style="91" customWidth="1"/>
    <col min="2" max="2" width="5" style="90" customWidth="1"/>
    <col min="3" max="3" width="21.375" style="91" customWidth="1"/>
    <col min="4" max="4" width="20" style="91" customWidth="1"/>
    <col min="5" max="5" width="17.75" style="91" customWidth="1"/>
    <col min="6" max="6" width="14.75" style="92" customWidth="1"/>
    <col min="7" max="7" width="1.375" style="90" customWidth="1"/>
    <col min="8" max="8" width="12.625" style="90" customWidth="1"/>
    <col min="9" max="9" width="14.625" style="90" customWidth="1"/>
    <col min="10" max="10" width="12.75" style="90" customWidth="1"/>
    <col min="11" max="11" width="20.25" style="90" customWidth="1"/>
    <col min="12" max="12" width="130.125" style="93" customWidth="1"/>
    <col min="13" max="13" width="9" style="90" customWidth="1"/>
    <col min="14" max="15" width="13.375" style="90" customWidth="1"/>
    <col min="16" max="16" width="15.625" style="90" customWidth="1"/>
    <col min="17" max="17" width="15.75" style="90" customWidth="1"/>
    <col min="18" max="18" width="139.875" style="93" customWidth="1"/>
    <col min="19" max="19" width="1.375" style="94" customWidth="1"/>
    <col min="20" max="21" width="13.25" style="90" customWidth="1"/>
    <col min="22" max="22" width="14.625" style="90" customWidth="1"/>
    <col min="23" max="23" width="15.75" style="90" customWidth="1"/>
    <col min="24" max="24" width="61.75" style="90" customWidth="1"/>
    <col min="25" max="261" width="11.375" style="90" customWidth="1"/>
    <col min="262" max="16384" width="11.375" style="90"/>
  </cols>
  <sheetData>
    <row r="1" spans="1:24" hidden="1" x14ac:dyDescent="0.25"/>
    <row r="2" spans="1:24" hidden="1" x14ac:dyDescent="0.25">
      <c r="A2" s="95" t="s">
        <v>60</v>
      </c>
      <c r="B2" s="95"/>
      <c r="C2" s="96"/>
      <c r="D2" s="96"/>
      <c r="E2" s="96"/>
      <c r="F2" s="96"/>
      <c r="G2" s="96"/>
      <c r="H2" s="96"/>
      <c r="I2" s="96"/>
      <c r="J2" s="96"/>
      <c r="K2" s="96"/>
      <c r="L2" s="96"/>
      <c r="M2" s="96"/>
      <c r="N2" s="96"/>
      <c r="O2" s="96"/>
      <c r="P2" s="96"/>
      <c r="Q2" s="96"/>
      <c r="R2" s="96"/>
      <c r="S2" s="97"/>
      <c r="T2" s="96"/>
      <c r="U2" s="96"/>
      <c r="V2" s="96"/>
      <c r="W2" s="96"/>
      <c r="X2" s="96"/>
    </row>
    <row r="3" spans="1:24" hidden="1" x14ac:dyDescent="0.2">
      <c r="B3" s="98"/>
      <c r="C3" s="99"/>
    </row>
    <row r="4" spans="1:24" hidden="1" x14ac:dyDescent="0.2">
      <c r="A4" s="100" t="s">
        <v>13</v>
      </c>
      <c r="B4" s="100"/>
      <c r="C4" s="101" t="s">
        <v>80</v>
      </c>
    </row>
    <row r="5" spans="1:24" hidden="1" x14ac:dyDescent="0.2">
      <c r="A5" s="100" t="s">
        <v>81</v>
      </c>
      <c r="B5" s="100"/>
      <c r="C5" s="102">
        <v>2019</v>
      </c>
    </row>
    <row r="6" spans="1:24" hidden="1" x14ac:dyDescent="0.25">
      <c r="A6" s="103" t="s">
        <v>82</v>
      </c>
      <c r="B6" s="103"/>
      <c r="C6" s="273">
        <v>43586</v>
      </c>
    </row>
    <row r="7" spans="1:24" hidden="1" x14ac:dyDescent="0.25"/>
    <row r="8" spans="1:24" ht="13.5" thickBot="1" x14ac:dyDescent="0.3">
      <c r="G8" s="94"/>
    </row>
    <row r="9" spans="1:24" ht="13.5" thickBot="1" x14ac:dyDescent="0.3">
      <c r="A9" s="682" t="s">
        <v>61</v>
      </c>
      <c r="B9" s="683"/>
      <c r="C9" s="683"/>
      <c r="D9" s="683"/>
      <c r="E9" s="683"/>
      <c r="F9" s="684"/>
      <c r="G9" s="105"/>
      <c r="H9" s="653" t="s">
        <v>7</v>
      </c>
      <c r="I9" s="651"/>
      <c r="J9" s="651"/>
      <c r="K9" s="651"/>
      <c r="L9" s="652"/>
      <c r="N9" s="653" t="s">
        <v>8</v>
      </c>
      <c r="O9" s="651"/>
      <c r="P9" s="651"/>
      <c r="Q9" s="651"/>
      <c r="R9" s="652"/>
      <c r="T9" s="653" t="s">
        <v>9</v>
      </c>
      <c r="U9" s="651"/>
      <c r="V9" s="651"/>
      <c r="W9" s="651"/>
      <c r="X9" s="652"/>
    </row>
    <row r="10" spans="1:24" ht="38.1" customHeight="1" thickBot="1" x14ac:dyDescent="0.3">
      <c r="A10" s="233" t="s">
        <v>75</v>
      </c>
      <c r="B10" s="685" t="s">
        <v>651</v>
      </c>
      <c r="C10" s="686"/>
      <c r="D10" s="686"/>
      <c r="E10" s="686"/>
      <c r="F10" s="687"/>
      <c r="G10" s="234"/>
      <c r="H10" s="111" t="s">
        <v>130</v>
      </c>
      <c r="I10" s="112"/>
      <c r="J10" s="235">
        <v>43585</v>
      </c>
      <c r="K10" s="656" t="s">
        <v>125</v>
      </c>
      <c r="L10" s="695" t="s">
        <v>0</v>
      </c>
      <c r="N10" s="111" t="s">
        <v>130</v>
      </c>
      <c r="O10" s="112"/>
      <c r="P10" s="235">
        <v>43708</v>
      </c>
      <c r="Q10" s="656" t="s">
        <v>125</v>
      </c>
      <c r="R10" s="695" t="s">
        <v>0</v>
      </c>
      <c r="T10" s="111" t="s">
        <v>130</v>
      </c>
      <c r="U10" s="112"/>
      <c r="V10" s="235">
        <v>43830</v>
      </c>
      <c r="W10" s="656" t="s">
        <v>125</v>
      </c>
      <c r="X10" s="695" t="s">
        <v>0</v>
      </c>
    </row>
    <row r="11" spans="1:24" ht="26.25" thickBot="1" x14ac:dyDescent="0.3">
      <c r="A11" s="237" t="s">
        <v>11</v>
      </c>
      <c r="B11" s="688" t="s">
        <v>68</v>
      </c>
      <c r="C11" s="684"/>
      <c r="D11" s="115" t="s">
        <v>69</v>
      </c>
      <c r="E11" s="115" t="s">
        <v>70</v>
      </c>
      <c r="F11" s="116" t="s">
        <v>71</v>
      </c>
      <c r="H11" s="118" t="s">
        <v>12</v>
      </c>
      <c r="I11" s="121" t="s">
        <v>10</v>
      </c>
      <c r="J11" s="121" t="s">
        <v>73</v>
      </c>
      <c r="K11" s="658"/>
      <c r="L11" s="658"/>
      <c r="N11" s="118" t="s">
        <v>12</v>
      </c>
      <c r="O11" s="121" t="s">
        <v>10</v>
      </c>
      <c r="P11" s="121" t="s">
        <v>73</v>
      </c>
      <c r="Q11" s="658"/>
      <c r="R11" s="658"/>
      <c r="T11" s="118" t="s">
        <v>12</v>
      </c>
      <c r="U11" s="121" t="s">
        <v>10</v>
      </c>
      <c r="V11" s="121" t="s">
        <v>73</v>
      </c>
      <c r="W11" s="658"/>
      <c r="X11" s="658"/>
    </row>
    <row r="12" spans="1:24" s="137" customFormat="1" ht="30" customHeight="1" thickBot="1" x14ac:dyDescent="0.3">
      <c r="A12" s="659" t="s">
        <v>63</v>
      </c>
      <c r="B12" s="238"/>
      <c r="C12" s="239" t="s">
        <v>97</v>
      </c>
      <c r="D12" s="238"/>
      <c r="E12" s="238"/>
      <c r="F12" s="240"/>
      <c r="G12" s="107"/>
      <c r="H12" s="131">
        <v>9</v>
      </c>
      <c r="I12" s="132">
        <f>+COUNTIF(I13:I23,"Cumplida "&amp;"*")</f>
        <v>1</v>
      </c>
      <c r="J12" s="133">
        <f>IFERROR(+I12/H12,"No se programaron actividades relacionadas con este objetivo")</f>
        <v>0.1111111111111111</v>
      </c>
      <c r="K12" s="134"/>
      <c r="L12" s="135"/>
      <c r="M12" s="130"/>
      <c r="N12" s="131">
        <v>9</v>
      </c>
      <c r="O12" s="132">
        <f>+COUNTIF(O13:O23,"Cumplida "&amp;"*")</f>
        <v>2</v>
      </c>
      <c r="P12" s="133">
        <f>IFERROR(+O12/N12,"No se programaron actividades relacionadas con este objetivo")</f>
        <v>0.22222222222222221</v>
      </c>
      <c r="Q12" s="134"/>
      <c r="R12" s="135"/>
      <c r="S12" s="117"/>
      <c r="T12" s="131">
        <f>+COUNTIF(T13:T23,"&lt;&gt;"&amp;"")</f>
        <v>0</v>
      </c>
      <c r="U12" s="132">
        <f>+COUNTIF(U13:U23,"Cumplida "&amp;"*")</f>
        <v>0</v>
      </c>
      <c r="V12" s="133" t="str">
        <f>IFERROR(+U12/T12,"No se programaron actividades relacionadas con este objetivo")</f>
        <v>No se programaron actividades relacionadas con este objetivo</v>
      </c>
      <c r="W12" s="134"/>
      <c r="X12" s="135"/>
    </row>
    <row r="13" spans="1:24" ht="409.5" customHeight="1" x14ac:dyDescent="0.25">
      <c r="A13" s="689"/>
      <c r="B13" s="305" t="s">
        <v>1</v>
      </c>
      <c r="C13" s="306" t="s">
        <v>591</v>
      </c>
      <c r="D13" s="306" t="s">
        <v>592</v>
      </c>
      <c r="E13" s="306" t="s">
        <v>373</v>
      </c>
      <c r="F13" s="307">
        <v>43496</v>
      </c>
      <c r="H13" s="157"/>
      <c r="I13" s="245" t="s">
        <v>122</v>
      </c>
      <c r="J13" s="160"/>
      <c r="K13" s="274" t="s">
        <v>650</v>
      </c>
      <c r="L13" s="289" t="s">
        <v>660</v>
      </c>
      <c r="N13" s="157"/>
      <c r="O13" s="635" t="s">
        <v>122</v>
      </c>
      <c r="P13" s="636"/>
      <c r="Q13" s="634" t="s">
        <v>650</v>
      </c>
      <c r="R13" s="638" t="s">
        <v>821</v>
      </c>
      <c r="T13" s="241"/>
      <c r="U13" s="245"/>
      <c r="V13" s="160"/>
      <c r="W13" s="158"/>
      <c r="X13" s="164"/>
    </row>
    <row r="14" spans="1:24" ht="148.5" customHeight="1" x14ac:dyDescent="0.25">
      <c r="A14" s="689"/>
      <c r="B14" s="305" t="s">
        <v>2</v>
      </c>
      <c r="C14" s="306" t="s">
        <v>645</v>
      </c>
      <c r="D14" s="306" t="s">
        <v>172</v>
      </c>
      <c r="E14" s="306" t="s">
        <v>16</v>
      </c>
      <c r="F14" s="308">
        <v>43830</v>
      </c>
      <c r="H14" s="157"/>
      <c r="I14" s="245" t="s">
        <v>121</v>
      </c>
      <c r="J14" s="160"/>
      <c r="K14" s="274" t="s">
        <v>650</v>
      </c>
      <c r="L14" s="289" t="s">
        <v>658</v>
      </c>
      <c r="N14" s="157"/>
      <c r="O14" s="593" t="s">
        <v>121</v>
      </c>
      <c r="P14" s="594"/>
      <c r="Q14" s="592" t="s">
        <v>804</v>
      </c>
      <c r="R14" s="637" t="s">
        <v>658</v>
      </c>
      <c r="T14" s="241"/>
      <c r="U14" s="245"/>
      <c r="V14" s="160"/>
      <c r="W14" s="158"/>
      <c r="X14" s="164"/>
    </row>
    <row r="15" spans="1:24" ht="223.5" customHeight="1" x14ac:dyDescent="0.25">
      <c r="A15" s="689"/>
      <c r="B15" s="305" t="s">
        <v>3</v>
      </c>
      <c r="C15" s="306" t="s">
        <v>661</v>
      </c>
      <c r="D15" s="306" t="s">
        <v>171</v>
      </c>
      <c r="E15" s="306" t="s">
        <v>86</v>
      </c>
      <c r="F15" s="308">
        <v>43830</v>
      </c>
      <c r="H15" s="157"/>
      <c r="I15" s="245" t="s">
        <v>121</v>
      </c>
      <c r="J15" s="160"/>
      <c r="K15" s="274" t="s">
        <v>650</v>
      </c>
      <c r="L15" s="159" t="s">
        <v>662</v>
      </c>
      <c r="N15" s="157"/>
      <c r="O15" s="591" t="s">
        <v>121</v>
      </c>
      <c r="P15" s="594"/>
      <c r="Q15" s="592" t="s">
        <v>804</v>
      </c>
      <c r="R15" s="595" t="s">
        <v>805</v>
      </c>
      <c r="T15" s="241"/>
      <c r="U15" s="245"/>
      <c r="V15" s="160"/>
      <c r="W15" s="158"/>
      <c r="X15" s="164"/>
    </row>
    <row r="16" spans="1:24" ht="189.75" customHeight="1" x14ac:dyDescent="0.25">
      <c r="A16" s="689"/>
      <c r="B16" s="305" t="s">
        <v>18</v>
      </c>
      <c r="C16" s="306" t="s">
        <v>663</v>
      </c>
      <c r="D16" s="306" t="s">
        <v>664</v>
      </c>
      <c r="E16" s="306" t="s">
        <v>99</v>
      </c>
      <c r="F16" s="308">
        <v>43819</v>
      </c>
      <c r="H16" s="157"/>
      <c r="I16" s="245" t="s">
        <v>121</v>
      </c>
      <c r="J16" s="160"/>
      <c r="K16" s="274" t="s">
        <v>650</v>
      </c>
      <c r="L16" s="289" t="s">
        <v>654</v>
      </c>
      <c r="N16" s="157"/>
      <c r="O16" s="591" t="s">
        <v>121</v>
      </c>
      <c r="P16" s="594"/>
      <c r="Q16" s="592" t="s">
        <v>804</v>
      </c>
      <c r="R16" s="596" t="s">
        <v>806</v>
      </c>
      <c r="T16" s="241"/>
      <c r="U16" s="245"/>
      <c r="V16" s="160"/>
      <c r="W16" s="158"/>
      <c r="X16" s="164"/>
    </row>
    <row r="17" spans="1:24" ht="236.25" customHeight="1" x14ac:dyDescent="0.25">
      <c r="A17" s="689"/>
      <c r="B17" s="309" t="s">
        <v>51</v>
      </c>
      <c r="C17" s="306" t="s">
        <v>646</v>
      </c>
      <c r="D17" s="310" t="s">
        <v>593</v>
      </c>
      <c r="E17" s="310" t="s">
        <v>96</v>
      </c>
      <c r="F17" s="311">
        <v>43646</v>
      </c>
      <c r="H17" s="157"/>
      <c r="I17" s="245" t="s">
        <v>121</v>
      </c>
      <c r="J17" s="160"/>
      <c r="K17" s="274" t="s">
        <v>650</v>
      </c>
      <c r="L17" s="289" t="s">
        <v>665</v>
      </c>
      <c r="N17" s="157"/>
      <c r="O17" s="591" t="s">
        <v>122</v>
      </c>
      <c r="P17" s="594"/>
      <c r="Q17" s="592" t="s">
        <v>804</v>
      </c>
      <c r="R17" s="638" t="s">
        <v>820</v>
      </c>
      <c r="T17" s="241"/>
      <c r="U17" s="245"/>
      <c r="V17" s="160"/>
      <c r="W17" s="158"/>
      <c r="X17" s="164"/>
    </row>
    <row r="18" spans="1:24" ht="127.5" customHeight="1" x14ac:dyDescent="0.25">
      <c r="A18" s="689"/>
      <c r="B18" s="305" t="s">
        <v>52</v>
      </c>
      <c r="C18" s="306" t="s">
        <v>666</v>
      </c>
      <c r="D18" s="306" t="s">
        <v>594</v>
      </c>
      <c r="E18" s="306" t="s">
        <v>96</v>
      </c>
      <c r="F18" s="308">
        <v>43819</v>
      </c>
      <c r="H18" s="157"/>
      <c r="I18" s="245" t="s">
        <v>119</v>
      </c>
      <c r="J18" s="160"/>
      <c r="K18" s="274" t="s">
        <v>650</v>
      </c>
      <c r="L18" s="294" t="s">
        <v>655</v>
      </c>
      <c r="N18" s="157"/>
      <c r="O18" s="591" t="s">
        <v>121</v>
      </c>
      <c r="P18" s="594"/>
      <c r="Q18" s="592" t="s">
        <v>804</v>
      </c>
      <c r="R18" s="598" t="s">
        <v>816</v>
      </c>
      <c r="T18" s="241"/>
      <c r="U18" s="245"/>
      <c r="V18" s="160"/>
      <c r="W18" s="158"/>
      <c r="X18" s="164"/>
    </row>
    <row r="19" spans="1:24" ht="207" customHeight="1" x14ac:dyDescent="0.25">
      <c r="A19" s="689"/>
      <c r="B19" s="305" t="s">
        <v>53</v>
      </c>
      <c r="C19" s="306" t="s">
        <v>647</v>
      </c>
      <c r="D19" s="312" t="s">
        <v>667</v>
      </c>
      <c r="E19" s="312" t="s">
        <v>99</v>
      </c>
      <c r="F19" s="313">
        <v>43819</v>
      </c>
      <c r="H19" s="157"/>
      <c r="I19" s="245" t="s">
        <v>121</v>
      </c>
      <c r="J19" s="160"/>
      <c r="K19" s="274" t="s">
        <v>650</v>
      </c>
      <c r="L19" s="168" t="s">
        <v>668</v>
      </c>
      <c r="N19" s="157"/>
      <c r="O19" s="590" t="s">
        <v>121</v>
      </c>
      <c r="P19" s="588"/>
      <c r="Q19" s="592" t="s">
        <v>804</v>
      </c>
      <c r="R19" s="589" t="s">
        <v>807</v>
      </c>
      <c r="T19" s="241"/>
      <c r="U19" s="245"/>
      <c r="V19" s="160"/>
      <c r="W19" s="158"/>
      <c r="X19" s="164"/>
    </row>
    <row r="20" spans="1:24" ht="147" customHeight="1" x14ac:dyDescent="0.25">
      <c r="A20" s="689"/>
      <c r="B20" s="314" t="s">
        <v>595</v>
      </c>
      <c r="C20" s="306" t="s">
        <v>648</v>
      </c>
      <c r="D20" s="315" t="s">
        <v>596</v>
      </c>
      <c r="E20" s="316" t="s">
        <v>599</v>
      </c>
      <c r="F20" s="317">
        <v>43814</v>
      </c>
      <c r="H20" s="157"/>
      <c r="I20" s="245" t="s">
        <v>121</v>
      </c>
      <c r="J20" s="160"/>
      <c r="K20" s="274" t="s">
        <v>650</v>
      </c>
      <c r="L20" s="294" t="s">
        <v>652</v>
      </c>
      <c r="N20" s="157"/>
      <c r="O20" s="591" t="s">
        <v>121</v>
      </c>
      <c r="P20" s="594"/>
      <c r="Q20" s="592" t="s">
        <v>804</v>
      </c>
      <c r="R20" s="597" t="s">
        <v>817</v>
      </c>
      <c r="T20" s="241"/>
      <c r="U20" s="245"/>
      <c r="V20" s="160"/>
      <c r="W20" s="158"/>
      <c r="X20" s="164"/>
    </row>
    <row r="21" spans="1:24" ht="245.25" customHeight="1" thickBot="1" x14ac:dyDescent="0.3">
      <c r="A21" s="689"/>
      <c r="B21" s="305" t="s">
        <v>597</v>
      </c>
      <c r="C21" s="306" t="s">
        <v>649</v>
      </c>
      <c r="D21" s="318" t="s">
        <v>598</v>
      </c>
      <c r="E21" s="318" t="s">
        <v>163</v>
      </c>
      <c r="F21" s="319">
        <v>43830</v>
      </c>
      <c r="H21" s="157"/>
      <c r="I21" s="245" t="s">
        <v>121</v>
      </c>
      <c r="J21" s="160"/>
      <c r="K21" s="274" t="s">
        <v>650</v>
      </c>
      <c r="L21" s="294" t="s">
        <v>669</v>
      </c>
      <c r="N21" s="157"/>
      <c r="O21" s="591" t="s">
        <v>121</v>
      </c>
      <c r="P21" s="594"/>
      <c r="Q21" s="592" t="s">
        <v>804</v>
      </c>
      <c r="R21" s="597" t="s">
        <v>808</v>
      </c>
      <c r="T21" s="241"/>
      <c r="U21" s="245"/>
      <c r="V21" s="160"/>
      <c r="W21" s="158"/>
      <c r="X21" s="164"/>
    </row>
    <row r="22" spans="1:24" ht="13.5" hidden="1" thickBot="1" x14ac:dyDescent="0.3">
      <c r="A22" s="689"/>
      <c r="B22" s="172"/>
      <c r="C22" s="320"/>
      <c r="D22" s="320"/>
      <c r="E22" s="321"/>
      <c r="F22" s="322"/>
      <c r="H22" s="241"/>
      <c r="I22" s="245"/>
      <c r="J22" s="160"/>
      <c r="K22" s="274"/>
      <c r="L22" s="146"/>
      <c r="N22" s="157"/>
      <c r="O22" s="290"/>
      <c r="P22" s="292"/>
      <c r="Q22" s="291"/>
      <c r="R22" s="293"/>
      <c r="T22" s="241"/>
      <c r="U22" s="245"/>
      <c r="V22" s="160"/>
      <c r="W22" s="158"/>
      <c r="X22" s="164"/>
    </row>
    <row r="23" spans="1:24" ht="13.5" hidden="1" thickBot="1" x14ac:dyDescent="0.3">
      <c r="A23" s="690"/>
      <c r="B23" s="172"/>
      <c r="C23" s="320"/>
      <c r="D23" s="320"/>
      <c r="E23" s="321"/>
      <c r="F23" s="323"/>
      <c r="H23" s="241"/>
      <c r="I23" s="245"/>
      <c r="J23" s="160"/>
      <c r="K23" s="274"/>
      <c r="L23" s="146"/>
      <c r="N23" s="157"/>
      <c r="O23" s="290"/>
      <c r="P23" s="292"/>
      <c r="Q23" s="291"/>
      <c r="R23" s="293"/>
      <c r="T23" s="241"/>
      <c r="U23" s="245"/>
      <c r="V23" s="160"/>
      <c r="W23" s="158"/>
      <c r="X23" s="164"/>
    </row>
    <row r="24" spans="1:24" s="137" customFormat="1" ht="30" customHeight="1" thickBot="1" x14ac:dyDescent="0.3">
      <c r="A24" s="659" t="s">
        <v>64</v>
      </c>
      <c r="B24" s="238"/>
      <c r="C24" s="239" t="s">
        <v>98</v>
      </c>
      <c r="D24" s="238"/>
      <c r="E24" s="238"/>
      <c r="F24" s="240"/>
      <c r="G24" s="107"/>
      <c r="H24" s="131">
        <v>1</v>
      </c>
      <c r="I24" s="132">
        <f>+COUNTIF(I25:I25,"Cumplida "&amp;"*")</f>
        <v>0</v>
      </c>
      <c r="J24" s="133">
        <f>IFERROR(+I24/H24,"No se programaron actividades relacionadas con este objetivo")</f>
        <v>0</v>
      </c>
      <c r="K24" s="134"/>
      <c r="L24" s="135"/>
      <c r="M24" s="130"/>
      <c r="N24" s="131">
        <v>1</v>
      </c>
      <c r="O24" s="132">
        <f>+COUNTIF(O25:O25,"Cumplida "&amp;"*")</f>
        <v>0</v>
      </c>
      <c r="P24" s="133">
        <f>IFERROR(+O24/N24,"No se programaron actividades relacionadas con este objetivo")</f>
        <v>0</v>
      </c>
      <c r="Q24" s="134"/>
      <c r="R24" s="135"/>
      <c r="S24" s="117"/>
      <c r="T24" s="131">
        <f>+COUNTIF(T25:T25,"&lt;&gt;"&amp;"")</f>
        <v>0</v>
      </c>
      <c r="U24" s="132">
        <f>+COUNTIF(U25:U25,"Cumplida "&amp;"*")</f>
        <v>0</v>
      </c>
      <c r="V24" s="133" t="str">
        <f>IFERROR(+U24/T24,"No se programaron actividades relacionadas con este objetivo")</f>
        <v>No se programaron actividades relacionadas con este objetivo</v>
      </c>
      <c r="W24" s="134"/>
      <c r="X24" s="135"/>
    </row>
    <row r="25" spans="1:24" ht="100.5" customHeight="1" thickBot="1" x14ac:dyDescent="0.3">
      <c r="A25" s="689"/>
      <c r="B25" s="305" t="s">
        <v>4</v>
      </c>
      <c r="C25" s="306" t="s">
        <v>600</v>
      </c>
      <c r="D25" s="306" t="s">
        <v>601</v>
      </c>
      <c r="E25" s="306" t="s">
        <v>602</v>
      </c>
      <c r="F25" s="308">
        <v>43819</v>
      </c>
      <c r="H25" s="241"/>
      <c r="I25" s="245" t="s">
        <v>121</v>
      </c>
      <c r="J25" s="160"/>
      <c r="K25" s="274" t="s">
        <v>650</v>
      </c>
      <c r="L25" s="168" t="s">
        <v>670</v>
      </c>
      <c r="N25" s="157"/>
      <c r="O25" s="599" t="s">
        <v>121</v>
      </c>
      <c r="P25" s="601"/>
      <c r="Q25" s="600" t="s">
        <v>804</v>
      </c>
      <c r="R25" s="602" t="s">
        <v>809</v>
      </c>
      <c r="T25" s="241"/>
      <c r="U25" s="245"/>
      <c r="V25" s="160"/>
      <c r="W25" s="158"/>
      <c r="X25" s="164"/>
    </row>
    <row r="26" spans="1:24" s="137" customFormat="1" ht="30" customHeight="1" thickBot="1" x14ac:dyDescent="0.3">
      <c r="A26" s="659" t="s">
        <v>65</v>
      </c>
      <c r="B26" s="238"/>
      <c r="C26" s="239" t="s">
        <v>102</v>
      </c>
      <c r="D26" s="238"/>
      <c r="E26" s="238"/>
      <c r="F26" s="240"/>
      <c r="G26" s="107"/>
      <c r="H26" s="131">
        <v>6</v>
      </c>
      <c r="I26" s="132">
        <f>+COUNTIF(I27:I32,"Cumplida "&amp;"*")</f>
        <v>0</v>
      </c>
      <c r="J26" s="133">
        <f>IFERROR(+I26/H26,"No se programaron actividades relacionadas con este objetivo")</f>
        <v>0</v>
      </c>
      <c r="K26" s="134"/>
      <c r="L26" s="135"/>
      <c r="M26" s="130"/>
      <c r="N26" s="131">
        <v>6</v>
      </c>
      <c r="O26" s="132">
        <f>+COUNTIF(O27:O27,"Cumplida "&amp;"*")</f>
        <v>0</v>
      </c>
      <c r="P26" s="133">
        <f>IFERROR(+O26/N26,"No se programaron actividades relacionadas con este objetivo")</f>
        <v>0</v>
      </c>
      <c r="Q26" s="134"/>
      <c r="R26" s="135"/>
      <c r="S26" s="117"/>
      <c r="T26" s="131"/>
      <c r="U26" s="132"/>
      <c r="V26" s="133"/>
      <c r="W26" s="134"/>
      <c r="X26" s="135"/>
    </row>
    <row r="27" spans="1:24" ht="275.25" customHeight="1" x14ac:dyDescent="0.25">
      <c r="A27" s="689"/>
      <c r="B27" s="305" t="s">
        <v>20</v>
      </c>
      <c r="C27" s="306" t="s">
        <v>54</v>
      </c>
      <c r="D27" s="306" t="s">
        <v>111</v>
      </c>
      <c r="E27" s="306" t="s">
        <v>604</v>
      </c>
      <c r="F27" s="308">
        <v>43819</v>
      </c>
      <c r="H27" s="241"/>
      <c r="I27" s="245" t="s">
        <v>121</v>
      </c>
      <c r="J27" s="160"/>
      <c r="K27" s="274" t="s">
        <v>650</v>
      </c>
      <c r="L27" s="159" t="s">
        <v>671</v>
      </c>
      <c r="N27" s="157"/>
      <c r="O27" s="604" t="s">
        <v>121</v>
      </c>
      <c r="P27" s="606"/>
      <c r="Q27" s="605" t="s">
        <v>804</v>
      </c>
      <c r="R27" s="639" t="s">
        <v>671</v>
      </c>
      <c r="T27" s="241"/>
      <c r="U27" s="245"/>
      <c r="V27" s="160"/>
      <c r="W27" s="158"/>
      <c r="X27" s="164"/>
    </row>
    <row r="28" spans="1:24" ht="95.25" customHeight="1" x14ac:dyDescent="0.25">
      <c r="A28" s="689"/>
      <c r="B28" s="305" t="s">
        <v>21</v>
      </c>
      <c r="C28" s="306" t="s">
        <v>55</v>
      </c>
      <c r="D28" s="306" t="s">
        <v>603</v>
      </c>
      <c r="E28" s="306" t="s">
        <v>99</v>
      </c>
      <c r="F28" s="308">
        <v>43819</v>
      </c>
      <c r="G28" s="234"/>
      <c r="H28" s="295"/>
      <c r="I28" s="245" t="s">
        <v>119</v>
      </c>
      <c r="J28" s="160"/>
      <c r="K28" s="274" t="s">
        <v>650</v>
      </c>
      <c r="L28" s="294" t="s">
        <v>655</v>
      </c>
      <c r="M28" s="234"/>
      <c r="N28" s="296"/>
      <c r="O28" s="604" t="s">
        <v>119</v>
      </c>
      <c r="P28" s="606"/>
      <c r="Q28" s="605" t="s">
        <v>804</v>
      </c>
      <c r="R28" s="608" t="s">
        <v>655</v>
      </c>
      <c r="T28" s="241"/>
      <c r="U28" s="245"/>
      <c r="V28" s="160"/>
      <c r="W28" s="158"/>
      <c r="X28" s="164"/>
    </row>
    <row r="29" spans="1:24" ht="85.5" customHeight="1" x14ac:dyDescent="0.25">
      <c r="A29" s="689"/>
      <c r="B29" s="305" t="s">
        <v>22</v>
      </c>
      <c r="C29" s="306" t="s">
        <v>56</v>
      </c>
      <c r="D29" s="306" t="s">
        <v>112</v>
      </c>
      <c r="E29" s="306" t="s">
        <v>100</v>
      </c>
      <c r="F29" s="308">
        <v>43819</v>
      </c>
      <c r="G29" s="234"/>
      <c r="H29" s="295"/>
      <c r="I29" s="245" t="s">
        <v>161</v>
      </c>
      <c r="J29" s="160"/>
      <c r="K29" s="274" t="s">
        <v>650</v>
      </c>
      <c r="L29" s="294" t="s">
        <v>672</v>
      </c>
      <c r="M29" s="234"/>
      <c r="N29" s="296"/>
      <c r="O29" s="604" t="s">
        <v>161</v>
      </c>
      <c r="P29" s="606"/>
      <c r="Q29" s="605" t="s">
        <v>804</v>
      </c>
      <c r="R29" s="603" t="s">
        <v>810</v>
      </c>
      <c r="T29" s="295"/>
      <c r="U29" s="245"/>
      <c r="V29" s="160"/>
      <c r="W29" s="158"/>
      <c r="X29" s="164"/>
    </row>
    <row r="30" spans="1:24" ht="330.75" customHeight="1" x14ac:dyDescent="0.25">
      <c r="A30" s="689"/>
      <c r="B30" s="309" t="s">
        <v>45</v>
      </c>
      <c r="C30" s="310" t="s">
        <v>673</v>
      </c>
      <c r="D30" s="310" t="s">
        <v>173</v>
      </c>
      <c r="E30" s="310" t="s">
        <v>101</v>
      </c>
      <c r="F30" s="311">
        <v>43819</v>
      </c>
      <c r="G30" s="234"/>
      <c r="H30" s="241"/>
      <c r="I30" s="245" t="s">
        <v>121</v>
      </c>
      <c r="J30" s="160"/>
      <c r="K30" s="274" t="s">
        <v>650</v>
      </c>
      <c r="L30" s="297" t="s">
        <v>674</v>
      </c>
      <c r="M30" s="234"/>
      <c r="N30" s="296"/>
      <c r="O30" s="604" t="s">
        <v>121</v>
      </c>
      <c r="P30" s="606"/>
      <c r="Q30" s="605" t="s">
        <v>804</v>
      </c>
      <c r="R30" s="607" t="s">
        <v>811</v>
      </c>
      <c r="T30" s="295"/>
      <c r="U30" s="245"/>
      <c r="V30" s="160"/>
      <c r="W30" s="158"/>
      <c r="X30" s="164"/>
    </row>
    <row r="31" spans="1:24" ht="409.5" customHeight="1" x14ac:dyDescent="0.25">
      <c r="A31" s="689"/>
      <c r="B31" s="309" t="s">
        <v>83</v>
      </c>
      <c r="C31" s="310" t="s">
        <v>174</v>
      </c>
      <c r="D31" s="310" t="s">
        <v>175</v>
      </c>
      <c r="E31" s="310" t="s">
        <v>101</v>
      </c>
      <c r="F31" s="311">
        <v>43819</v>
      </c>
      <c r="H31" s="241"/>
      <c r="I31" s="245" t="s">
        <v>121</v>
      </c>
      <c r="J31" s="160"/>
      <c r="K31" s="274" t="s">
        <v>650</v>
      </c>
      <c r="L31" s="297" t="s">
        <v>675</v>
      </c>
      <c r="N31" s="157"/>
      <c r="O31" s="604" t="s">
        <v>121</v>
      </c>
      <c r="P31" s="606"/>
      <c r="Q31" s="605" t="s">
        <v>804</v>
      </c>
      <c r="R31" s="609" t="s">
        <v>838</v>
      </c>
      <c r="T31" s="241"/>
      <c r="U31" s="245"/>
      <c r="V31" s="160"/>
      <c r="W31" s="158"/>
      <c r="X31" s="164"/>
    </row>
    <row r="32" spans="1:24" ht="409.5" customHeight="1" thickBot="1" x14ac:dyDescent="0.3">
      <c r="A32" s="690"/>
      <c r="B32" s="305" t="s">
        <v>110</v>
      </c>
      <c r="C32" s="306" t="s">
        <v>676</v>
      </c>
      <c r="D32" s="306" t="s">
        <v>677</v>
      </c>
      <c r="E32" s="306" t="s">
        <v>101</v>
      </c>
      <c r="F32" s="308">
        <v>43819</v>
      </c>
      <c r="H32" s="241"/>
      <c r="I32" s="245" t="s">
        <v>121</v>
      </c>
      <c r="J32" s="160"/>
      <c r="K32" s="274" t="s">
        <v>650</v>
      </c>
      <c r="L32" s="297" t="s">
        <v>678</v>
      </c>
      <c r="N32" s="157"/>
      <c r="O32" s="604" t="s">
        <v>121</v>
      </c>
      <c r="P32" s="606"/>
      <c r="Q32" s="605" t="s">
        <v>804</v>
      </c>
      <c r="R32" s="609" t="s">
        <v>837</v>
      </c>
      <c r="T32" s="241"/>
      <c r="U32" s="245"/>
      <c r="V32" s="160"/>
      <c r="W32" s="158"/>
      <c r="X32" s="164"/>
    </row>
    <row r="33" spans="1:24" s="137" customFormat="1" ht="30" customHeight="1" thickBot="1" x14ac:dyDescent="0.3">
      <c r="A33" s="659" t="s">
        <v>66</v>
      </c>
      <c r="B33" s="238"/>
      <c r="C33" s="239" t="s">
        <v>103</v>
      </c>
      <c r="D33" s="238"/>
      <c r="E33" s="238"/>
      <c r="F33" s="240"/>
      <c r="G33" s="107"/>
      <c r="H33" s="131"/>
      <c r="I33" s="132">
        <f>+COUNTIF(I34:I36,"Cumplida "&amp;"*")</f>
        <v>0</v>
      </c>
      <c r="J33" s="133" t="str">
        <f>IFERROR(+I33/H33,"No se programaron actividades relacionadas con este objetivo")</f>
        <v>No se programaron actividades relacionadas con este objetivo</v>
      </c>
      <c r="K33" s="134"/>
      <c r="L33" s="135"/>
      <c r="M33" s="130"/>
      <c r="N33" s="131">
        <v>1</v>
      </c>
      <c r="O33" s="132">
        <f>+COUNTIF(O34:O36,"Cumplida "&amp;"*")</f>
        <v>0</v>
      </c>
      <c r="P33" s="133">
        <f>IFERROR(+O33/N33,"No se programaron actividades relacionadas con este objetivo")</f>
        <v>0</v>
      </c>
      <c r="Q33" s="134"/>
      <c r="R33" s="135"/>
      <c r="S33" s="117"/>
      <c r="T33" s="131">
        <f>+COUNTIF(T34:T36,"&lt;&gt;"&amp;"")</f>
        <v>0</v>
      </c>
      <c r="U33" s="132">
        <f>+COUNTIF(U34:U36,"Cumplida "&amp;"*")</f>
        <v>0</v>
      </c>
      <c r="V33" s="133" t="str">
        <f>IFERROR(+U33/T33,"No se programaron actividades relacionadas con este objetivo")</f>
        <v>No se programaron actividades relacionadas con este objetivo</v>
      </c>
      <c r="W33" s="134"/>
      <c r="X33" s="135"/>
    </row>
    <row r="34" spans="1:24" ht="131.25" customHeight="1" thickBot="1" x14ac:dyDescent="0.3">
      <c r="A34" s="689"/>
      <c r="B34" s="305" t="s">
        <v>46</v>
      </c>
      <c r="C34" s="324" t="s">
        <v>113</v>
      </c>
      <c r="D34" s="306" t="s">
        <v>176</v>
      </c>
      <c r="E34" s="281" t="s">
        <v>99</v>
      </c>
      <c r="F34" s="308">
        <v>43819</v>
      </c>
      <c r="H34" s="241"/>
      <c r="I34" s="245" t="s">
        <v>121</v>
      </c>
      <c r="J34" s="160"/>
      <c r="K34" s="274" t="s">
        <v>650</v>
      </c>
      <c r="L34" s="298" t="s">
        <v>679</v>
      </c>
      <c r="N34" s="157"/>
      <c r="O34" s="610" t="s">
        <v>121</v>
      </c>
      <c r="P34" s="612"/>
      <c r="Q34" s="611" t="s">
        <v>812</v>
      </c>
      <c r="R34" s="613" t="s">
        <v>813</v>
      </c>
      <c r="T34" s="241"/>
      <c r="U34" s="245"/>
      <c r="V34" s="160"/>
      <c r="W34" s="158"/>
      <c r="X34" s="164"/>
    </row>
    <row r="35" spans="1:24" ht="102" hidden="1" customHeight="1" thickBot="1" x14ac:dyDescent="0.3">
      <c r="A35" s="689"/>
      <c r="B35" s="172"/>
      <c r="C35" s="325"/>
      <c r="D35" s="326"/>
      <c r="E35" s="287"/>
      <c r="F35" s="323"/>
      <c r="H35" s="147"/>
      <c r="I35" s="245"/>
      <c r="J35" s="148"/>
      <c r="K35" s="274"/>
      <c r="L35" s="151"/>
      <c r="N35" s="147"/>
      <c r="O35" s="290"/>
      <c r="P35" s="299"/>
      <c r="Q35" s="291"/>
      <c r="R35" s="190"/>
      <c r="T35" s="147"/>
      <c r="U35" s="245"/>
      <c r="V35" s="148"/>
      <c r="W35" s="149"/>
      <c r="X35" s="151"/>
    </row>
    <row r="36" spans="1:24" ht="13.5" hidden="1" thickBot="1" x14ac:dyDescent="0.3">
      <c r="A36" s="690"/>
      <c r="B36" s="172"/>
      <c r="C36" s="325"/>
      <c r="D36" s="326"/>
      <c r="E36" s="287"/>
      <c r="F36" s="323"/>
      <c r="H36" s="147"/>
      <c r="I36" s="245"/>
      <c r="J36" s="148"/>
      <c r="K36" s="274"/>
      <c r="L36" s="300"/>
      <c r="N36" s="147"/>
      <c r="O36" s="290"/>
      <c r="P36" s="299"/>
      <c r="Q36" s="291"/>
      <c r="R36" s="190"/>
      <c r="T36" s="147"/>
      <c r="U36" s="245"/>
      <c r="V36" s="148"/>
      <c r="W36" s="149"/>
      <c r="X36" s="151"/>
    </row>
    <row r="37" spans="1:24" s="137" customFormat="1" ht="30" customHeight="1" thickBot="1" x14ac:dyDescent="0.3">
      <c r="A37" s="659" t="s">
        <v>67</v>
      </c>
      <c r="B37" s="238"/>
      <c r="C37" s="239" t="s">
        <v>104</v>
      </c>
      <c r="D37" s="238"/>
      <c r="E37" s="238"/>
      <c r="F37" s="240"/>
      <c r="G37" s="107"/>
      <c r="H37" s="131"/>
      <c r="I37" s="132">
        <f>+COUNTIF(I38:I38,"Cumplida "&amp;"*")</f>
        <v>0</v>
      </c>
      <c r="J37" s="133" t="str">
        <f>IFERROR(+I37/H37,"No se programaron actividades relacionadas con este objetivo")</f>
        <v>No se programaron actividades relacionadas con este objetivo</v>
      </c>
      <c r="K37" s="134"/>
      <c r="L37" s="135"/>
      <c r="M37" s="130"/>
      <c r="N37" s="131">
        <v>1</v>
      </c>
      <c r="O37" s="132">
        <f>+COUNTIF(O38:O38,"Cumplida "&amp;"*")</f>
        <v>0</v>
      </c>
      <c r="P37" s="133">
        <f>IFERROR(+O37/N37,"No se programaron actividades relacionadas con este objetivo")</f>
        <v>0</v>
      </c>
      <c r="Q37" s="134"/>
      <c r="R37" s="135"/>
      <c r="S37" s="117"/>
      <c r="T37" s="131">
        <f>+COUNTIF(T38:T38,"&lt;&gt;"&amp;"")</f>
        <v>0</v>
      </c>
      <c r="U37" s="132">
        <f>+COUNTIF(U38:U38,"Cumplida "&amp;"*")</f>
        <v>0</v>
      </c>
      <c r="V37" s="133" t="str">
        <f>IFERROR(+U37/T37,"No se programaron actividades relacionadas con este objetivo")</f>
        <v>No se programaron actividades relacionadas con este objetivo</v>
      </c>
      <c r="W37" s="134"/>
      <c r="X37" s="135"/>
    </row>
    <row r="38" spans="1:24" ht="409.6" customHeight="1" thickBot="1" x14ac:dyDescent="0.3">
      <c r="A38" s="689"/>
      <c r="B38" s="327" t="s">
        <v>49</v>
      </c>
      <c r="C38" s="312" t="s">
        <v>114</v>
      </c>
      <c r="D38" s="312" t="s">
        <v>680</v>
      </c>
      <c r="E38" s="312" t="s">
        <v>91</v>
      </c>
      <c r="F38" s="313">
        <v>43819</v>
      </c>
      <c r="H38" s="241"/>
      <c r="I38" s="245" t="s">
        <v>121</v>
      </c>
      <c r="J38" s="160"/>
      <c r="K38" s="274" t="s">
        <v>650</v>
      </c>
      <c r="L38" s="164" t="s">
        <v>681</v>
      </c>
      <c r="N38" s="157"/>
      <c r="O38" s="616" t="s">
        <v>121</v>
      </c>
      <c r="P38" s="614"/>
      <c r="Q38" s="617" t="s">
        <v>812</v>
      </c>
      <c r="R38" s="615" t="s">
        <v>818</v>
      </c>
      <c r="T38" s="241"/>
      <c r="U38" s="245"/>
      <c r="V38" s="160"/>
      <c r="W38" s="158"/>
      <c r="X38" s="164"/>
    </row>
    <row r="39" spans="1:24" s="137" customFormat="1" ht="30" customHeight="1" thickBot="1" x14ac:dyDescent="0.3">
      <c r="A39" s="694" t="s">
        <v>105</v>
      </c>
      <c r="B39" s="238"/>
      <c r="C39" s="239" t="s">
        <v>106</v>
      </c>
      <c r="D39" s="238"/>
      <c r="E39" s="238"/>
      <c r="F39" s="240"/>
      <c r="G39" s="107"/>
      <c r="H39" s="125">
        <v>4</v>
      </c>
      <c r="I39" s="180">
        <f>+COUNTIF(I40:I43,"Cumplida "&amp;"*")</f>
        <v>0</v>
      </c>
      <c r="J39" s="133">
        <f>IFERROR(+I39/H39,"No se programaron actividades relacionadas con este objetivo")</f>
        <v>0</v>
      </c>
      <c r="K39" s="182"/>
      <c r="L39" s="183"/>
      <c r="M39" s="130"/>
      <c r="N39" s="125">
        <v>4</v>
      </c>
      <c r="O39" s="180">
        <f>+COUNTIF(O40:O43,"Cumplida "&amp;"*")</f>
        <v>1</v>
      </c>
      <c r="P39" s="133">
        <f>IFERROR(+O39/N39,"No se programaron actividades relacionadas con este objetivo")</f>
        <v>0.25</v>
      </c>
      <c r="Q39" s="182"/>
      <c r="R39" s="183"/>
      <c r="S39" s="117"/>
      <c r="T39" s="125">
        <f>+COUNTIF(T40:T42,"&lt;&gt;"&amp;"")</f>
        <v>0</v>
      </c>
      <c r="U39" s="180">
        <f>+COUNTIF(U40:U42,"Cumplida "&amp;"*")</f>
        <v>0</v>
      </c>
      <c r="V39" s="133" t="str">
        <f>IFERROR(+U39/T39,"No se programaron actividades relacionadas con este objetivo")</f>
        <v>No se programaron actividades relacionadas con este objetivo</v>
      </c>
      <c r="W39" s="182"/>
      <c r="X39" s="183"/>
    </row>
    <row r="40" spans="1:24" ht="338.25" customHeight="1" x14ac:dyDescent="0.25">
      <c r="A40" s="660"/>
      <c r="B40" s="328" t="s">
        <v>57</v>
      </c>
      <c r="C40" s="334" t="s">
        <v>605</v>
      </c>
      <c r="D40" s="329" t="s">
        <v>606</v>
      </c>
      <c r="E40" s="330" t="s">
        <v>86</v>
      </c>
      <c r="F40" s="308">
        <v>43738</v>
      </c>
      <c r="H40" s="301"/>
      <c r="I40" s="302" t="s">
        <v>121</v>
      </c>
      <c r="J40" s="303"/>
      <c r="K40" s="274" t="s">
        <v>650</v>
      </c>
      <c r="L40" s="304" t="s">
        <v>682</v>
      </c>
      <c r="N40" s="301"/>
      <c r="O40" s="623" t="s">
        <v>121</v>
      </c>
      <c r="P40" s="619"/>
      <c r="Q40" s="624" t="s">
        <v>812</v>
      </c>
      <c r="R40" s="640" t="s">
        <v>819</v>
      </c>
      <c r="T40" s="157"/>
      <c r="U40" s="245"/>
      <c r="V40" s="160"/>
      <c r="W40" s="160"/>
      <c r="X40" s="164"/>
    </row>
    <row r="41" spans="1:24" ht="267.75" customHeight="1" x14ac:dyDescent="0.25">
      <c r="A41" s="660"/>
      <c r="B41" s="328" t="s">
        <v>58</v>
      </c>
      <c r="C41" s="330" t="s">
        <v>653</v>
      </c>
      <c r="D41" s="329" t="s">
        <v>607</v>
      </c>
      <c r="E41" s="329" t="s">
        <v>86</v>
      </c>
      <c r="F41" s="308">
        <v>43585</v>
      </c>
      <c r="H41" s="157"/>
      <c r="I41" s="245" t="s">
        <v>131</v>
      </c>
      <c r="J41" s="160"/>
      <c r="K41" s="274" t="s">
        <v>650</v>
      </c>
      <c r="L41" s="289" t="s">
        <v>702</v>
      </c>
      <c r="N41" s="157"/>
      <c r="O41" s="622" t="s">
        <v>123</v>
      </c>
      <c r="P41" s="618"/>
      <c r="Q41" s="625" t="s">
        <v>812</v>
      </c>
      <c r="R41" s="626" t="s">
        <v>842</v>
      </c>
      <c r="T41" s="157"/>
      <c r="U41" s="245"/>
      <c r="V41" s="160"/>
      <c r="W41" s="160"/>
      <c r="X41" s="164"/>
    </row>
    <row r="42" spans="1:24" ht="196.5" customHeight="1" x14ac:dyDescent="0.25">
      <c r="A42" s="660"/>
      <c r="B42" s="328" t="s">
        <v>59</v>
      </c>
      <c r="C42" s="329" t="s">
        <v>378</v>
      </c>
      <c r="D42" s="329" t="s">
        <v>379</v>
      </c>
      <c r="E42" s="330" t="s">
        <v>86</v>
      </c>
      <c r="F42" s="331">
        <v>43830</v>
      </c>
      <c r="H42" s="157"/>
      <c r="I42" s="245" t="s">
        <v>161</v>
      </c>
      <c r="J42" s="160"/>
      <c r="K42" s="274" t="s">
        <v>650</v>
      </c>
      <c r="L42" s="294" t="s">
        <v>703</v>
      </c>
      <c r="N42" s="157"/>
      <c r="O42" s="622" t="s">
        <v>121</v>
      </c>
      <c r="P42" s="618"/>
      <c r="Q42" s="625" t="s">
        <v>812</v>
      </c>
      <c r="R42" s="626" t="s">
        <v>840</v>
      </c>
      <c r="T42" s="157"/>
      <c r="U42" s="245"/>
      <c r="V42" s="160"/>
      <c r="W42" s="160"/>
      <c r="X42" s="164"/>
    </row>
    <row r="43" spans="1:24" ht="278.25" customHeight="1" thickBot="1" x14ac:dyDescent="0.3">
      <c r="A43" s="661"/>
      <c r="B43" s="328" t="s">
        <v>377</v>
      </c>
      <c r="C43" s="329" t="s">
        <v>608</v>
      </c>
      <c r="D43" s="332" t="s">
        <v>609</v>
      </c>
      <c r="E43" s="333" t="s">
        <v>86</v>
      </c>
      <c r="F43" s="331">
        <v>43819</v>
      </c>
      <c r="H43" s="191"/>
      <c r="I43" s="192" t="s">
        <v>121</v>
      </c>
      <c r="J43" s="193"/>
      <c r="K43" s="274" t="s">
        <v>650</v>
      </c>
      <c r="L43" s="164" t="s">
        <v>659</v>
      </c>
      <c r="N43" s="191"/>
      <c r="O43" s="620" t="s">
        <v>121</v>
      </c>
      <c r="P43" s="621"/>
      <c r="Q43" s="627" t="s">
        <v>812</v>
      </c>
      <c r="R43" s="628" t="s">
        <v>841</v>
      </c>
      <c r="T43" s="191"/>
      <c r="U43" s="192"/>
      <c r="V43" s="193"/>
      <c r="W43" s="193"/>
      <c r="X43" s="196"/>
    </row>
  </sheetData>
  <autoFilter ref="A11:JA11">
    <filterColumn colId="1" showButton="0"/>
  </autoFilter>
  <customSheetViews>
    <customSheetView guid="{13CE4E0B-6D7C-47AC-BA40-02AD9E229BD1}" scale="85" showGridLines="0" fitToPage="1" hiddenRows="1" hiddenColumns="1" topLeftCell="A33">
      <selection activeCell="F45" sqref="F45"/>
      <rowBreaks count="1" manualBreakCount="1">
        <brk id="33"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1"/>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 guid="{A18BB86E-DB44-47F1-B842-D73307AB453F}" showGridLines="0" fitToPage="1" printArea="1" hiddenRows="1" hiddenColumns="1" topLeftCell="D36">
      <selection activeCell="L44" sqref="L44"/>
      <rowBreaks count="1" manualBreakCount="1">
        <brk id="33"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2"/>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s>
  <mergeCells count="18">
    <mergeCell ref="N9:R9"/>
    <mergeCell ref="T9:X9"/>
    <mergeCell ref="X10:X11"/>
    <mergeCell ref="B11:C11"/>
    <mergeCell ref="R10:R11"/>
    <mergeCell ref="K10:K11"/>
    <mergeCell ref="Q10:Q11"/>
    <mergeCell ref="W10:W11"/>
    <mergeCell ref="B10:F10"/>
    <mergeCell ref="L10:L11"/>
    <mergeCell ref="A39:A43"/>
    <mergeCell ref="A9:F9"/>
    <mergeCell ref="H9:L9"/>
    <mergeCell ref="A37:A38"/>
    <mergeCell ref="A33:A36"/>
    <mergeCell ref="A12:A23"/>
    <mergeCell ref="A24:A25"/>
    <mergeCell ref="A26:A32"/>
  </mergeCells>
  <conditionalFormatting sqref="O10:O12 O24 O33 O37 O39 I40:I41 I10:I25 U10:U41 I27:I38">
    <cfRule type="cellIs" dxfId="629" priority="97" operator="equal">
      <formula>"Vencida"</formula>
    </cfRule>
    <cfRule type="cellIs" dxfId="628" priority="98" operator="equal">
      <formula>"No Cumplida"</formula>
    </cfRule>
    <cfRule type="cellIs" dxfId="627" priority="99" operator="equal">
      <formula>"En Avance"</formula>
    </cfRule>
    <cfRule type="cellIs" dxfId="626" priority="100" operator="equal">
      <formula>"Cumplida (FT)"</formula>
    </cfRule>
    <cfRule type="cellIs" dxfId="625" priority="101" operator="equal">
      <formula>"Cumplida (DT)"</formula>
    </cfRule>
    <cfRule type="cellIs" dxfId="624" priority="102" operator="equal">
      <formula>"Sin Avance"</formula>
    </cfRule>
  </conditionalFormatting>
  <conditionalFormatting sqref="O22:O23">
    <cfRule type="cellIs" dxfId="623" priority="91" operator="equal">
      <formula>"Vencida"</formula>
    </cfRule>
    <cfRule type="cellIs" dxfId="622" priority="92" operator="equal">
      <formula>"No Cumplida"</formula>
    </cfRule>
    <cfRule type="cellIs" dxfId="621" priority="93" operator="equal">
      <formula>"En Avance"</formula>
    </cfRule>
    <cfRule type="cellIs" dxfId="620" priority="94" operator="equal">
      <formula>"Cumplida (FT)"</formula>
    </cfRule>
    <cfRule type="cellIs" dxfId="619" priority="95" operator="equal">
      <formula>"Cumplida (DT)"</formula>
    </cfRule>
    <cfRule type="cellIs" dxfId="618" priority="96" operator="equal">
      <formula>"Sin Avance"</formula>
    </cfRule>
  </conditionalFormatting>
  <conditionalFormatting sqref="O34">
    <cfRule type="cellIs" dxfId="617" priority="49" operator="equal">
      <formula>"Vencida"</formula>
    </cfRule>
    <cfRule type="cellIs" dxfId="616" priority="50" operator="equal">
      <formula>"No Cumplida"</formula>
    </cfRule>
    <cfRule type="cellIs" dxfId="615" priority="51" operator="equal">
      <formula>"En Avance"</formula>
    </cfRule>
    <cfRule type="cellIs" dxfId="614" priority="52" operator="equal">
      <formula>"Cumplida (FT)"</formula>
    </cfRule>
    <cfRule type="cellIs" dxfId="613" priority="53" operator="equal">
      <formula>"Cumplida (DT)"</formula>
    </cfRule>
    <cfRule type="cellIs" dxfId="612" priority="54" operator="equal">
      <formula>"Sin Avance"</formula>
    </cfRule>
  </conditionalFormatting>
  <conditionalFormatting sqref="O35:O36">
    <cfRule type="cellIs" dxfId="611" priority="73" operator="equal">
      <formula>"Vencida"</formula>
    </cfRule>
    <cfRule type="cellIs" dxfId="610" priority="74" operator="equal">
      <formula>"No Cumplida"</formula>
    </cfRule>
    <cfRule type="cellIs" dxfId="609" priority="75" operator="equal">
      <formula>"En Avance"</formula>
    </cfRule>
    <cfRule type="cellIs" dxfId="608" priority="76" operator="equal">
      <formula>"Cumplida (FT)"</formula>
    </cfRule>
    <cfRule type="cellIs" dxfId="607" priority="77" operator="equal">
      <formula>"Cumplida (DT)"</formula>
    </cfRule>
    <cfRule type="cellIs" dxfId="606" priority="78" operator="equal">
      <formula>"Sin Avance"</formula>
    </cfRule>
  </conditionalFormatting>
  <conditionalFormatting sqref="O13:O18 O20:O21">
    <cfRule type="cellIs" dxfId="605" priority="67" operator="equal">
      <formula>"Vencida"</formula>
    </cfRule>
    <cfRule type="cellIs" dxfId="604" priority="68" operator="equal">
      <formula>"No Cumplida"</formula>
    </cfRule>
    <cfRule type="cellIs" dxfId="603" priority="69" operator="equal">
      <formula>"En Avance"</formula>
    </cfRule>
    <cfRule type="cellIs" dxfId="602" priority="70" operator="equal">
      <formula>"Cumplida (FT)"</formula>
    </cfRule>
    <cfRule type="cellIs" dxfId="601" priority="71" operator="equal">
      <formula>"Cumplida (DT)"</formula>
    </cfRule>
    <cfRule type="cellIs" dxfId="600" priority="72" operator="equal">
      <formula>"Sin Avance"</formula>
    </cfRule>
  </conditionalFormatting>
  <conditionalFormatting sqref="O25">
    <cfRule type="cellIs" dxfId="599" priority="61" operator="equal">
      <formula>"Vencida"</formula>
    </cfRule>
    <cfRule type="cellIs" dxfId="598" priority="62" operator="equal">
      <formula>"No Cumplida"</formula>
    </cfRule>
    <cfRule type="cellIs" dxfId="597" priority="63" operator="equal">
      <formula>"En Avance"</formula>
    </cfRule>
    <cfRule type="cellIs" dxfId="596" priority="64" operator="equal">
      <formula>"Cumplida (FT)"</formula>
    </cfRule>
    <cfRule type="cellIs" dxfId="595" priority="65" operator="equal">
      <formula>"Cumplida (DT)"</formula>
    </cfRule>
    <cfRule type="cellIs" dxfId="594" priority="66" operator="equal">
      <formula>"Sin Avance"</formula>
    </cfRule>
  </conditionalFormatting>
  <conditionalFormatting sqref="O27:O32">
    <cfRule type="cellIs" dxfId="593" priority="55" operator="equal">
      <formula>"Vencida"</formula>
    </cfRule>
    <cfRule type="cellIs" dxfId="592" priority="56" operator="equal">
      <formula>"No Cumplida"</formula>
    </cfRule>
    <cfRule type="cellIs" dxfId="591" priority="57" operator="equal">
      <formula>"En Avance"</formula>
    </cfRule>
    <cfRule type="cellIs" dxfId="590" priority="58" operator="equal">
      <formula>"Cumplida (FT)"</formula>
    </cfRule>
    <cfRule type="cellIs" dxfId="589" priority="59" operator="equal">
      <formula>"Cumplida (DT)"</formula>
    </cfRule>
    <cfRule type="cellIs" dxfId="588" priority="60" operator="equal">
      <formula>"Sin Avance"</formula>
    </cfRule>
  </conditionalFormatting>
  <conditionalFormatting sqref="O38">
    <cfRule type="cellIs" dxfId="587" priority="43" operator="equal">
      <formula>"Vencida"</formula>
    </cfRule>
    <cfRule type="cellIs" dxfId="586" priority="44" operator="equal">
      <formula>"No Cumplida"</formula>
    </cfRule>
    <cfRule type="cellIs" dxfId="585" priority="45" operator="equal">
      <formula>"En Avance"</formula>
    </cfRule>
    <cfRule type="cellIs" dxfId="584" priority="46" operator="equal">
      <formula>"Cumplida (FT)"</formula>
    </cfRule>
    <cfRule type="cellIs" dxfId="583" priority="47" operator="equal">
      <formula>"Cumplida (DT)"</formula>
    </cfRule>
    <cfRule type="cellIs" dxfId="582" priority="48" operator="equal">
      <formula>"Sin Avance"</formula>
    </cfRule>
  </conditionalFormatting>
  <conditionalFormatting sqref="O40:O41">
    <cfRule type="cellIs" dxfId="581" priority="37" operator="equal">
      <formula>"Vencida"</formula>
    </cfRule>
    <cfRule type="cellIs" dxfId="580" priority="38" operator="equal">
      <formula>"No Cumplida"</formula>
    </cfRule>
    <cfRule type="cellIs" dxfId="579" priority="39" operator="equal">
      <formula>"En Avance"</formula>
    </cfRule>
    <cfRule type="cellIs" dxfId="578" priority="40" operator="equal">
      <formula>"Cumplida (FT)"</formula>
    </cfRule>
    <cfRule type="cellIs" dxfId="577" priority="41" operator="equal">
      <formula>"Cumplida (DT)"</formula>
    </cfRule>
    <cfRule type="cellIs" dxfId="576" priority="42" operator="equal">
      <formula>"Sin Avance"</formula>
    </cfRule>
  </conditionalFormatting>
  <conditionalFormatting sqref="O19">
    <cfRule type="cellIs" dxfId="575" priority="31" operator="equal">
      <formula>"Vencida"</formula>
    </cfRule>
    <cfRule type="cellIs" dxfId="574" priority="32" operator="equal">
      <formula>"No Cumplida"</formula>
    </cfRule>
    <cfRule type="cellIs" dxfId="573" priority="33" operator="equal">
      <formula>"En Avance"</formula>
    </cfRule>
    <cfRule type="cellIs" dxfId="572" priority="34" operator="equal">
      <formula>"Cumplida (FT)"</formula>
    </cfRule>
    <cfRule type="cellIs" dxfId="571" priority="35" operator="equal">
      <formula>"Cumplida (DT)"</formula>
    </cfRule>
    <cfRule type="cellIs" dxfId="570" priority="36" operator="equal">
      <formula>"Sin Avance"</formula>
    </cfRule>
  </conditionalFormatting>
  <conditionalFormatting sqref="I42:I43 U42:U43">
    <cfRule type="cellIs" dxfId="569" priority="25" operator="equal">
      <formula>"Vencida"</formula>
    </cfRule>
    <cfRule type="cellIs" dxfId="568" priority="26" operator="equal">
      <formula>"No Cumplida"</formula>
    </cfRule>
    <cfRule type="cellIs" dxfId="567" priority="27" operator="equal">
      <formula>"En Avance"</formula>
    </cfRule>
    <cfRule type="cellIs" dxfId="566" priority="28" operator="equal">
      <formula>"Cumplida (FT)"</formula>
    </cfRule>
    <cfRule type="cellIs" dxfId="565" priority="29" operator="equal">
      <formula>"Cumplida (DT)"</formula>
    </cfRule>
    <cfRule type="cellIs" dxfId="564" priority="30" operator="equal">
      <formula>"Sin Avance"</formula>
    </cfRule>
  </conditionalFormatting>
  <conditionalFormatting sqref="O42:O43">
    <cfRule type="cellIs" dxfId="563" priority="19" operator="equal">
      <formula>"Vencida"</formula>
    </cfRule>
    <cfRule type="cellIs" dxfId="562" priority="20" operator="equal">
      <formula>"No Cumplida"</formula>
    </cfRule>
    <cfRule type="cellIs" dxfId="561" priority="21" operator="equal">
      <formula>"En Avance"</formula>
    </cfRule>
    <cfRule type="cellIs" dxfId="560" priority="22" operator="equal">
      <formula>"Cumplida (FT)"</formula>
    </cfRule>
    <cfRule type="cellIs" dxfId="559" priority="23" operator="equal">
      <formula>"Cumplida (DT)"</formula>
    </cfRule>
    <cfRule type="cellIs" dxfId="558" priority="24" operator="equal">
      <formula>"Sin Avance"</formula>
    </cfRule>
  </conditionalFormatting>
  <conditionalFormatting sqref="I39">
    <cfRule type="cellIs" dxfId="557" priority="13" operator="equal">
      <formula>"Vencida"</formula>
    </cfRule>
    <cfRule type="cellIs" dxfId="556" priority="14" operator="equal">
      <formula>"No Cumplida"</formula>
    </cfRule>
    <cfRule type="cellIs" dxfId="555" priority="15" operator="equal">
      <formula>"En Avance"</formula>
    </cfRule>
    <cfRule type="cellIs" dxfId="554" priority="16" operator="equal">
      <formula>"Cumplida (FT)"</formula>
    </cfRule>
    <cfRule type="cellIs" dxfId="553" priority="17" operator="equal">
      <formula>"Cumplida (DT)"</formula>
    </cfRule>
    <cfRule type="cellIs" dxfId="552" priority="18" operator="equal">
      <formula>"Sin Avance"</formula>
    </cfRule>
  </conditionalFormatting>
  <conditionalFormatting sqref="I26">
    <cfRule type="cellIs" dxfId="551" priority="7" operator="equal">
      <formula>"Vencida"</formula>
    </cfRule>
    <cfRule type="cellIs" dxfId="550" priority="8" operator="equal">
      <formula>"No Cumplida"</formula>
    </cfRule>
    <cfRule type="cellIs" dxfId="549" priority="9" operator="equal">
      <formula>"En Avance"</formula>
    </cfRule>
    <cfRule type="cellIs" dxfId="548" priority="10" operator="equal">
      <formula>"Cumplida (FT)"</formula>
    </cfRule>
    <cfRule type="cellIs" dxfId="547" priority="11" operator="equal">
      <formula>"Cumplida (DT)"</formula>
    </cfRule>
    <cfRule type="cellIs" dxfId="546" priority="12" operator="equal">
      <formula>"Sin Avance"</formula>
    </cfRule>
  </conditionalFormatting>
  <conditionalFormatting sqref="O26">
    <cfRule type="cellIs" dxfId="5" priority="1" operator="equal">
      <formula>"Vencida"</formula>
    </cfRule>
    <cfRule type="cellIs" dxfId="4" priority="2" operator="equal">
      <formula>"No Cumplida"</formula>
    </cfRule>
    <cfRule type="cellIs" dxfId="3" priority="3" operator="equal">
      <formula>"En Avance"</formula>
    </cfRule>
    <cfRule type="cellIs" dxfId="2" priority="4" operator="equal">
      <formula>"Cumplida (FT)"</formula>
    </cfRule>
    <cfRule type="cellIs" dxfId="1" priority="5" operator="equal">
      <formula>"Cumplida (DT)"</formula>
    </cfRule>
    <cfRule type="cellIs" dxfId="0" priority="6" operator="equal">
      <formula>"Sin Avance"</formula>
    </cfRule>
  </conditionalFormatting>
  <dataValidations count="2">
    <dataValidation type="list" allowBlank="1" showInputMessage="1" showErrorMessage="1" sqref="U40:U43 U13:U23 U34:U36 U27:U32 U25 U38">
      <formula1>Califica2</formula1>
    </dataValidation>
    <dataValidation type="list" allowBlank="1" showInputMessage="1" showErrorMessage="1" sqref="I40:I43 I13:I23 I25 I27:I32 I34:I36 O27:O32 O40:O43 O25 I38 O38 O34:O36 O13:O23">
      <formula1>Califica</formula1>
    </dataValidation>
  </dataValidations>
  <printOptions horizontalCentered="1"/>
  <pageMargins left="0.23622047244094491" right="0.23622047244094491" top="0.74803149606299213" bottom="0.74803149606299213" header="0.31496062992125984" footer="0.31496062992125984"/>
  <pageSetup paperSize="5" scale="55" fitToHeight="0" orientation="landscape" r:id="rId3"/>
  <headerFooter>
    <oddHeader xml:space="preserve">&amp;L
</oddHeader>
    <oddFooter>&amp;L&amp;9Aprobó: Flor Alicia Rojas Aguilar - Jefe Oficina de Control Interno (E)
Revisó: 
Elaboró: Maria Lucerito Achury&amp;R&amp;9&amp;P de &amp;N</oddFooter>
  </headerFooter>
  <rowBreaks count="1" manualBreakCount="1">
    <brk id="32" max="23" man="1"/>
  </rowBreaks>
  <legacyDrawing r:id="rId4"/>
  <picture r:id="rId5"/>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
    <pageSetUpPr fitToPage="1"/>
  </sheetPr>
  <dimension ref="A1:JA133"/>
  <sheetViews>
    <sheetView showGridLines="0" showWhiteSpace="0" topLeftCell="C133" zoomScale="85" zoomScaleNormal="85" zoomScaleSheetLayoutView="55" workbookViewId="0">
      <pane xSplit="1" topLeftCell="K1" activePane="topRight" state="frozen"/>
      <selection activeCell="R25" sqref="R25"/>
      <selection pane="topRight" activeCell="R25" sqref="R25"/>
    </sheetView>
  </sheetViews>
  <sheetFormatPr baseColWidth="10" defaultColWidth="11.375" defaultRowHeight="12.75" zeroHeight="1" x14ac:dyDescent="0.25"/>
  <cols>
    <col min="1" max="1" width="23" style="91" customWidth="1"/>
    <col min="2" max="2" width="5" style="90" customWidth="1"/>
    <col min="3" max="3" width="49" style="91" customWidth="1"/>
    <col min="4" max="4" width="26.625" style="91" customWidth="1"/>
    <col min="5" max="5" width="24.625" style="91" customWidth="1"/>
    <col min="6" max="6" width="14.75" style="92" customWidth="1"/>
    <col min="7" max="7" width="1.375" style="90" customWidth="1"/>
    <col min="8" max="9" width="12.625" style="90" customWidth="1"/>
    <col min="10" max="10" width="15.375" style="90" customWidth="1"/>
    <col min="11" max="11" width="16.125" style="90" customWidth="1"/>
    <col min="12" max="12" width="75" style="93" customWidth="1"/>
    <col min="13" max="13" width="1.375" style="90" customWidth="1"/>
    <col min="14" max="15" width="13.375" style="90" customWidth="1"/>
    <col min="16" max="16" width="15.625" style="90" customWidth="1"/>
    <col min="17" max="17" width="15.75" style="90" customWidth="1"/>
    <col min="18" max="18" width="66.75" style="93" customWidth="1"/>
    <col min="19" max="19" width="1.375" style="94" customWidth="1"/>
    <col min="20" max="21" width="13.25" style="90" customWidth="1"/>
    <col min="22" max="22" width="14.625" style="90" customWidth="1"/>
    <col min="23" max="23" width="15.75" style="90" customWidth="1"/>
    <col min="24" max="24" width="61.75" style="90" customWidth="1"/>
    <col min="25" max="261" width="11.375" style="90" customWidth="1"/>
    <col min="262" max="16384" width="11.375" style="90"/>
  </cols>
  <sheetData>
    <row r="1" spans="1:24" x14ac:dyDescent="0.25"/>
    <row r="2" spans="1:24" x14ac:dyDescent="0.25">
      <c r="A2" s="95" t="s">
        <v>60</v>
      </c>
      <c r="B2" s="95"/>
      <c r="C2" s="96"/>
      <c r="D2" s="96"/>
      <c r="E2" s="96"/>
      <c r="F2" s="96"/>
      <c r="G2" s="96"/>
      <c r="H2" s="96"/>
      <c r="I2" s="96"/>
      <c r="J2" s="96"/>
      <c r="K2" s="96"/>
      <c r="L2" s="96"/>
      <c r="M2" s="96"/>
      <c r="N2" s="96"/>
      <c r="O2" s="96"/>
      <c r="P2" s="96"/>
      <c r="Q2" s="96"/>
      <c r="R2" s="96"/>
      <c r="S2" s="97"/>
      <c r="T2" s="96"/>
      <c r="U2" s="96"/>
      <c r="V2" s="96"/>
      <c r="W2" s="96"/>
      <c r="X2" s="96"/>
    </row>
    <row r="3" spans="1:24" x14ac:dyDescent="0.2">
      <c r="B3" s="98"/>
      <c r="C3" s="99"/>
    </row>
    <row r="4" spans="1:24" x14ac:dyDescent="0.2">
      <c r="A4" s="100" t="s">
        <v>13</v>
      </c>
      <c r="B4" s="100"/>
      <c r="C4" s="101" t="s">
        <v>80</v>
      </c>
    </row>
    <row r="5" spans="1:24" x14ac:dyDescent="0.2">
      <c r="A5" s="100" t="s">
        <v>81</v>
      </c>
      <c r="B5" s="100"/>
      <c r="C5" s="101"/>
    </row>
    <row r="6" spans="1:24" x14ac:dyDescent="0.25">
      <c r="A6" s="103" t="s">
        <v>82</v>
      </c>
      <c r="B6" s="103"/>
      <c r="C6" s="372"/>
    </row>
    <row r="7" spans="1:24" x14ac:dyDescent="0.25"/>
    <row r="8" spans="1:24" ht="13.5" thickBot="1" x14ac:dyDescent="0.3">
      <c r="G8" s="94"/>
    </row>
    <row r="9" spans="1:24" ht="13.5" thickBot="1" x14ac:dyDescent="0.3">
      <c r="A9" s="682" t="s">
        <v>61</v>
      </c>
      <c r="B9" s="683"/>
      <c r="C9" s="683"/>
      <c r="D9" s="683"/>
      <c r="E9" s="683"/>
      <c r="F9" s="684"/>
      <c r="G9" s="105"/>
      <c r="H9" s="653" t="s">
        <v>7</v>
      </c>
      <c r="I9" s="651"/>
      <c r="J9" s="651"/>
      <c r="K9" s="651"/>
      <c r="L9" s="652"/>
      <c r="N9" s="653" t="s">
        <v>8</v>
      </c>
      <c r="O9" s="651"/>
      <c r="P9" s="651"/>
      <c r="Q9" s="651"/>
      <c r="R9" s="652"/>
      <c r="T9" s="653" t="s">
        <v>9</v>
      </c>
      <c r="U9" s="651"/>
      <c r="V9" s="651"/>
      <c r="W9" s="651"/>
      <c r="X9" s="652"/>
    </row>
    <row r="10" spans="1:24" ht="38.1" customHeight="1" thickBot="1" x14ac:dyDescent="0.3">
      <c r="A10" s="373" t="s">
        <v>157</v>
      </c>
      <c r="B10" s="685" t="s">
        <v>381</v>
      </c>
      <c r="C10" s="686"/>
      <c r="D10" s="686"/>
      <c r="E10" s="686"/>
      <c r="F10" s="687"/>
      <c r="G10" s="234"/>
      <c r="H10" s="111" t="s">
        <v>130</v>
      </c>
      <c r="I10" s="112"/>
      <c r="J10" s="113">
        <v>43585</v>
      </c>
      <c r="K10" s="656" t="s">
        <v>125</v>
      </c>
      <c r="L10" s="656" t="s">
        <v>0</v>
      </c>
      <c r="N10" s="111" t="s">
        <v>130</v>
      </c>
      <c r="O10" s="112"/>
      <c r="P10" s="113">
        <v>43708</v>
      </c>
      <c r="Q10" s="656" t="s">
        <v>125</v>
      </c>
      <c r="R10" s="656" t="s">
        <v>0</v>
      </c>
      <c r="T10" s="111" t="s">
        <v>130</v>
      </c>
      <c r="U10" s="112"/>
      <c r="V10" s="113">
        <v>43830</v>
      </c>
      <c r="W10" s="656" t="s">
        <v>125</v>
      </c>
      <c r="X10" s="656" t="s">
        <v>0</v>
      </c>
    </row>
    <row r="11" spans="1:24" ht="26.25" thickBot="1" x14ac:dyDescent="0.3">
      <c r="A11" s="237" t="s">
        <v>11</v>
      </c>
      <c r="B11" s="682" t="s">
        <v>68</v>
      </c>
      <c r="C11" s="684"/>
      <c r="D11" s="374" t="s">
        <v>69</v>
      </c>
      <c r="E11" s="374" t="s">
        <v>70</v>
      </c>
      <c r="F11" s="375" t="s">
        <v>71</v>
      </c>
      <c r="H11" s="118" t="s">
        <v>12</v>
      </c>
      <c r="I11" s="367" t="s">
        <v>10</v>
      </c>
      <c r="J11" s="367" t="s">
        <v>73</v>
      </c>
      <c r="K11" s="657"/>
      <c r="L11" s="657"/>
      <c r="N11" s="118" t="s">
        <v>12</v>
      </c>
      <c r="O11" s="367" t="s">
        <v>10</v>
      </c>
      <c r="P11" s="367" t="s">
        <v>73</v>
      </c>
      <c r="Q11" s="657"/>
      <c r="R11" s="657"/>
      <c r="T11" s="118" t="s">
        <v>12</v>
      </c>
      <c r="U11" s="367" t="s">
        <v>10</v>
      </c>
      <c r="V11" s="367" t="s">
        <v>73</v>
      </c>
      <c r="W11" s="657"/>
      <c r="X11" s="657"/>
    </row>
    <row r="12" spans="1:24" s="137" customFormat="1" ht="30" customHeight="1" thickBot="1" x14ac:dyDescent="0.3">
      <c r="A12" s="696" t="s">
        <v>63</v>
      </c>
      <c r="B12" s="376"/>
      <c r="C12" s="377" t="s">
        <v>614</v>
      </c>
      <c r="D12" s="376"/>
      <c r="E12" s="376"/>
      <c r="F12" s="378"/>
      <c r="G12" s="107"/>
      <c r="H12" s="131">
        <f>+COUNTIF(H13:H14,"&lt;&gt;"&amp;"")</f>
        <v>0</v>
      </c>
      <c r="I12" s="132">
        <f>+COUNTIF(I13:I14,"Cumplida "&amp;"*")</f>
        <v>0</v>
      </c>
      <c r="J12" s="133" t="str">
        <f>IFERROR(+I12/H12,"No se programaron actividades relacionadas con este objetivo")</f>
        <v>No se programaron actividades relacionadas con este objetivo</v>
      </c>
      <c r="K12" s="134"/>
      <c r="L12" s="135"/>
      <c r="M12" s="130"/>
      <c r="N12" s="131">
        <v>2</v>
      </c>
      <c r="O12" s="132">
        <f>+COUNTIF(O13:O14,"Cumplida "&amp;"*")</f>
        <v>0</v>
      </c>
      <c r="P12" s="133">
        <f>IFERROR(+O12/N12,"No se programaron actividades relacionadas con este objetivo")</f>
        <v>0</v>
      </c>
      <c r="Q12" s="134"/>
      <c r="R12" s="135"/>
      <c r="S12" s="117"/>
      <c r="T12" s="131">
        <f>+COUNTIF(T13:T14,"&lt;&gt;"&amp;"")</f>
        <v>0</v>
      </c>
      <c r="U12" s="132">
        <f>+COUNTIF(U13:U14,"Cumplida "&amp;"*")</f>
        <v>0</v>
      </c>
      <c r="V12" s="133" t="str">
        <f>IFERROR(+U12/T12,"No se programaron actividades relacionadas con este objetivo")</f>
        <v>No se programaron actividades relacionadas con este objetivo</v>
      </c>
      <c r="W12" s="134"/>
      <c r="X12" s="135"/>
    </row>
    <row r="13" spans="1:24" ht="226.5" customHeight="1" x14ac:dyDescent="0.25">
      <c r="A13" s="697"/>
      <c r="B13" s="380" t="s">
        <v>1</v>
      </c>
      <c r="C13" s="381" t="s">
        <v>610</v>
      </c>
      <c r="D13" s="330" t="s">
        <v>611</v>
      </c>
      <c r="E13" s="356" t="s">
        <v>91</v>
      </c>
      <c r="F13" s="308">
        <v>43814</v>
      </c>
      <c r="H13" s="241"/>
      <c r="I13" s="143" t="s">
        <v>161</v>
      </c>
      <c r="J13" s="276"/>
      <c r="K13" s="269" t="s">
        <v>639</v>
      </c>
      <c r="L13" s="164" t="s">
        <v>704</v>
      </c>
      <c r="N13" s="157"/>
      <c r="O13" s="575" t="s">
        <v>121</v>
      </c>
      <c r="P13" s="580"/>
      <c r="Q13" s="579" t="s">
        <v>639</v>
      </c>
      <c r="R13" s="577" t="s">
        <v>831</v>
      </c>
      <c r="T13" s="157"/>
      <c r="U13" s="245"/>
      <c r="V13" s="160"/>
      <c r="W13" s="158"/>
      <c r="X13" s="164"/>
    </row>
    <row r="14" spans="1:24" ht="348" customHeight="1" thickBot="1" x14ac:dyDescent="0.3">
      <c r="A14" s="697"/>
      <c r="B14" s="380" t="s">
        <v>2</v>
      </c>
      <c r="C14" s="381" t="s">
        <v>612</v>
      </c>
      <c r="D14" s="330" t="s">
        <v>613</v>
      </c>
      <c r="E14" s="356" t="s">
        <v>91</v>
      </c>
      <c r="F14" s="308">
        <v>43814</v>
      </c>
      <c r="H14" s="241"/>
      <c r="I14" s="143" t="s">
        <v>161</v>
      </c>
      <c r="J14" s="160"/>
      <c r="K14" s="269" t="s">
        <v>639</v>
      </c>
      <c r="L14" s="168" t="s">
        <v>657</v>
      </c>
      <c r="N14" s="157"/>
      <c r="O14" s="578" t="s">
        <v>161</v>
      </c>
      <c r="P14" s="576"/>
      <c r="Q14" s="579" t="s">
        <v>639</v>
      </c>
      <c r="R14" s="577" t="s">
        <v>830</v>
      </c>
      <c r="S14" s="379"/>
      <c r="T14" s="157"/>
      <c r="U14" s="245"/>
      <c r="V14" s="160"/>
      <c r="W14" s="158"/>
      <c r="X14" s="164"/>
    </row>
    <row r="15" spans="1:24" s="137" customFormat="1" ht="30" customHeight="1" thickBot="1" x14ac:dyDescent="0.3">
      <c r="A15" s="698" t="s">
        <v>64</v>
      </c>
      <c r="B15" s="376"/>
      <c r="C15" s="377"/>
      <c r="D15" s="376"/>
      <c r="E15" s="376"/>
      <c r="F15" s="378"/>
      <c r="G15" s="107"/>
      <c r="H15" s="125">
        <f>+COUNTIF(H16:H16,"&lt;&gt;"&amp;"")</f>
        <v>0</v>
      </c>
      <c r="I15" s="180">
        <f>+COUNTIF(I16:I16,"Cumplida "&amp;"*")</f>
        <v>0</v>
      </c>
      <c r="J15" s="181" t="str">
        <f>IFERROR(+I15/H15,"No se programaron actividades relacionadas con este objetivo")</f>
        <v>No se programaron actividades relacionadas con este objetivo</v>
      </c>
      <c r="K15" s="182"/>
      <c r="L15" s="183"/>
      <c r="M15" s="130"/>
      <c r="N15" s="125">
        <v>1</v>
      </c>
      <c r="O15" s="180">
        <f>+COUNTIF(O16:O16,"Cumplida "&amp;"*")</f>
        <v>0</v>
      </c>
      <c r="P15" s="181">
        <f>IFERROR(+O15/N15,"No se programaron actividades relacionadas con este objetivo")</f>
        <v>0</v>
      </c>
      <c r="Q15" s="182"/>
      <c r="R15" s="183"/>
      <c r="S15" s="117"/>
      <c r="T15" s="131">
        <f>+COUNTIF(T16:T16,"&lt;&gt;"&amp;"")</f>
        <v>0</v>
      </c>
      <c r="U15" s="132">
        <f>+COUNTIF(U16:U16,"Cumplida "&amp;"*")</f>
        <v>0</v>
      </c>
      <c r="V15" s="133" t="str">
        <f>IFERROR(+U15/T15,"No se programaron actividades relacionadas con este objetivo")</f>
        <v>No se programaron actividades relacionadas con este objetivo</v>
      </c>
      <c r="W15" s="134"/>
      <c r="X15" s="135"/>
    </row>
    <row r="16" spans="1:24" ht="251.25" customHeight="1" thickBot="1" x14ac:dyDescent="0.3">
      <c r="A16" s="699"/>
      <c r="B16" s="382" t="s">
        <v>4</v>
      </c>
      <c r="C16" s="281" t="s">
        <v>615</v>
      </c>
      <c r="D16" s="383" t="s">
        <v>616</v>
      </c>
      <c r="E16" s="356" t="s">
        <v>91</v>
      </c>
      <c r="F16" s="308">
        <v>43830</v>
      </c>
      <c r="H16" s="191"/>
      <c r="I16" s="192" t="s">
        <v>121</v>
      </c>
      <c r="J16" s="193"/>
      <c r="K16" s="335" t="s">
        <v>639</v>
      </c>
      <c r="L16" s="196" t="s">
        <v>698</v>
      </c>
      <c r="N16" s="191"/>
      <c r="O16" s="581" t="s">
        <v>121</v>
      </c>
      <c r="P16" s="582"/>
      <c r="Q16" s="584" t="s">
        <v>639</v>
      </c>
      <c r="R16" s="583" t="s">
        <v>832</v>
      </c>
      <c r="T16" s="191"/>
      <c r="U16" s="192"/>
      <c r="V16" s="193"/>
      <c r="W16" s="195"/>
      <c r="X16" s="196"/>
    </row>
    <row r="17" spans="2:261" x14ac:dyDescent="0.25"/>
    <row r="18" spans="2:261" hidden="1" x14ac:dyDescent="0.25"/>
    <row r="19" spans="2:261" hidden="1" x14ac:dyDescent="0.25"/>
    <row r="20" spans="2:261" hidden="1" x14ac:dyDescent="0.25"/>
    <row r="21" spans="2:261" s="91" customFormat="1" hidden="1" x14ac:dyDescent="0.25">
      <c r="B21" s="90"/>
      <c r="F21" s="92"/>
      <c r="G21" s="90"/>
      <c r="H21" s="90"/>
      <c r="I21" s="90"/>
      <c r="J21" s="90"/>
      <c r="K21" s="90"/>
      <c r="L21" s="93"/>
      <c r="M21" s="90"/>
      <c r="N21" s="90"/>
      <c r="O21" s="90"/>
      <c r="P21" s="90"/>
      <c r="Q21" s="90"/>
      <c r="R21" s="93"/>
      <c r="S21" s="94"/>
      <c r="T21" s="90"/>
      <c r="U21" s="90"/>
      <c r="V21" s="90"/>
      <c r="W21" s="90"/>
      <c r="X21" s="90"/>
      <c r="Y21" s="90"/>
      <c r="Z21" s="90"/>
      <c r="AA21" s="90"/>
      <c r="AB21" s="90"/>
      <c r="AC21" s="90"/>
      <c r="AD21" s="90"/>
      <c r="AE21" s="90"/>
      <c r="AF21" s="90"/>
      <c r="AG21" s="90"/>
      <c r="AH21" s="90"/>
      <c r="AI21" s="90"/>
      <c r="AJ21" s="90"/>
      <c r="AK21" s="90"/>
      <c r="AL21" s="90"/>
      <c r="AM21" s="90"/>
      <c r="AN21" s="90"/>
      <c r="AO21" s="90"/>
      <c r="AP21" s="90"/>
      <c r="AQ21" s="90"/>
      <c r="AR21" s="90"/>
      <c r="AS21" s="90"/>
      <c r="AT21" s="90"/>
      <c r="AU21" s="90"/>
      <c r="AV21" s="90"/>
      <c r="AW21" s="90"/>
      <c r="AX21" s="90"/>
      <c r="AY21" s="90"/>
      <c r="AZ21" s="90"/>
      <c r="BA21" s="90"/>
      <c r="BB21" s="90"/>
      <c r="BC21" s="90"/>
      <c r="BD21" s="90"/>
      <c r="BE21" s="90"/>
      <c r="BF21" s="90"/>
      <c r="BG21" s="90"/>
      <c r="BH21" s="90"/>
      <c r="BI21" s="90"/>
      <c r="BJ21" s="90"/>
      <c r="BK21" s="90"/>
      <c r="BL21" s="90"/>
      <c r="BM21" s="90"/>
      <c r="BN21" s="90"/>
      <c r="BO21" s="90"/>
      <c r="BP21" s="90"/>
      <c r="BQ21" s="90"/>
      <c r="BR21" s="90"/>
      <c r="BS21" s="90"/>
      <c r="BT21" s="90"/>
      <c r="BU21" s="90"/>
      <c r="BV21" s="90"/>
      <c r="BW21" s="90"/>
      <c r="BX21" s="90"/>
      <c r="BY21" s="90"/>
      <c r="BZ21" s="90"/>
      <c r="CA21" s="90"/>
      <c r="CB21" s="90"/>
      <c r="CC21" s="90"/>
      <c r="CD21" s="90"/>
      <c r="CE21" s="90"/>
      <c r="CF21" s="90"/>
      <c r="CG21" s="90"/>
      <c r="CH21" s="90"/>
      <c r="CI21" s="90"/>
      <c r="CJ21" s="90"/>
      <c r="CK21" s="90"/>
      <c r="CL21" s="90"/>
      <c r="CM21" s="90"/>
      <c r="CN21" s="90"/>
      <c r="CO21" s="90"/>
      <c r="CP21" s="90"/>
      <c r="CQ21" s="90"/>
      <c r="CR21" s="90"/>
      <c r="CS21" s="90"/>
      <c r="CT21" s="90"/>
      <c r="CU21" s="90"/>
      <c r="CV21" s="90"/>
      <c r="CW21" s="90"/>
      <c r="CX21" s="90"/>
      <c r="CY21" s="90"/>
      <c r="CZ21" s="90"/>
      <c r="DA21" s="90"/>
      <c r="DB21" s="90"/>
      <c r="DC21" s="90"/>
      <c r="DD21" s="90"/>
      <c r="DE21" s="90"/>
      <c r="DF21" s="90"/>
      <c r="DG21" s="90"/>
      <c r="DH21" s="90"/>
      <c r="DI21" s="90"/>
      <c r="DJ21" s="90"/>
      <c r="DK21" s="90"/>
      <c r="DL21" s="90"/>
      <c r="DM21" s="90"/>
      <c r="DN21" s="90"/>
      <c r="DO21" s="90"/>
      <c r="DP21" s="90"/>
      <c r="DQ21" s="90"/>
      <c r="DR21" s="90"/>
      <c r="DS21" s="90"/>
      <c r="DT21" s="90"/>
      <c r="DU21" s="90"/>
      <c r="DV21" s="90"/>
      <c r="DW21" s="90"/>
      <c r="DX21" s="90"/>
      <c r="DY21" s="90"/>
      <c r="DZ21" s="90"/>
      <c r="EA21" s="90"/>
      <c r="EB21" s="90"/>
      <c r="EC21" s="90"/>
      <c r="ED21" s="90"/>
      <c r="EE21" s="90"/>
      <c r="EF21" s="90"/>
      <c r="EG21" s="90"/>
      <c r="EH21" s="90"/>
      <c r="EI21" s="90"/>
      <c r="EJ21" s="90"/>
      <c r="EK21" s="90"/>
      <c r="EL21" s="90"/>
      <c r="EM21" s="90"/>
      <c r="EN21" s="90"/>
      <c r="EO21" s="90"/>
      <c r="EP21" s="90"/>
      <c r="EQ21" s="90"/>
      <c r="ER21" s="90"/>
      <c r="ES21" s="90"/>
      <c r="ET21" s="90"/>
      <c r="EU21" s="90"/>
      <c r="EV21" s="90"/>
      <c r="EW21" s="90"/>
      <c r="EX21" s="90"/>
      <c r="EY21" s="90"/>
      <c r="EZ21" s="90"/>
      <c r="FA21" s="90"/>
      <c r="FB21" s="90"/>
      <c r="FC21" s="90"/>
      <c r="FD21" s="90"/>
      <c r="FE21" s="90"/>
      <c r="FF21" s="90"/>
      <c r="FG21" s="90"/>
      <c r="FH21" s="90"/>
      <c r="FI21" s="90"/>
      <c r="FJ21" s="90"/>
      <c r="FK21" s="90"/>
      <c r="FL21" s="90"/>
      <c r="FM21" s="90"/>
      <c r="FN21" s="90"/>
      <c r="FO21" s="90"/>
      <c r="FP21" s="90"/>
      <c r="FQ21" s="90"/>
      <c r="FR21" s="90"/>
      <c r="FS21" s="90"/>
      <c r="FT21" s="90"/>
      <c r="FU21" s="90"/>
      <c r="FV21" s="90"/>
      <c r="FW21" s="90"/>
      <c r="FX21" s="90"/>
      <c r="FY21" s="90"/>
      <c r="FZ21" s="90"/>
      <c r="GA21" s="90"/>
      <c r="GB21" s="90"/>
      <c r="GC21" s="90"/>
      <c r="GD21" s="90"/>
      <c r="GE21" s="90"/>
      <c r="GF21" s="90"/>
      <c r="GG21" s="90"/>
      <c r="GH21" s="90"/>
      <c r="GI21" s="90"/>
      <c r="GJ21" s="90"/>
      <c r="GK21" s="90"/>
      <c r="GL21" s="90"/>
      <c r="GM21" s="90"/>
      <c r="GN21" s="90"/>
      <c r="GO21" s="90"/>
      <c r="GP21" s="90"/>
      <c r="GQ21" s="90"/>
      <c r="GR21" s="90"/>
      <c r="GS21" s="90"/>
      <c r="GT21" s="90"/>
      <c r="GU21" s="90"/>
      <c r="GV21" s="90"/>
      <c r="GW21" s="90"/>
      <c r="GX21" s="90"/>
      <c r="GY21" s="90"/>
      <c r="GZ21" s="90"/>
      <c r="HA21" s="90"/>
      <c r="HB21" s="90"/>
      <c r="HC21" s="90"/>
      <c r="HD21" s="90"/>
      <c r="HE21" s="90"/>
      <c r="HF21" s="90"/>
      <c r="HG21" s="90"/>
      <c r="HH21" s="90"/>
      <c r="HI21" s="90"/>
      <c r="HJ21" s="90"/>
      <c r="HK21" s="90"/>
      <c r="HL21" s="90"/>
      <c r="HM21" s="90"/>
      <c r="HN21" s="90"/>
      <c r="HO21" s="90"/>
      <c r="HP21" s="90"/>
      <c r="HQ21" s="90"/>
      <c r="HR21" s="90"/>
      <c r="HS21" s="90"/>
      <c r="HT21" s="90"/>
      <c r="HU21" s="90"/>
      <c r="HV21" s="90"/>
      <c r="HW21" s="90"/>
      <c r="HX21" s="90"/>
      <c r="HY21" s="90"/>
      <c r="HZ21" s="90"/>
      <c r="IA21" s="90"/>
      <c r="IB21" s="90"/>
      <c r="IC21" s="90"/>
      <c r="ID21" s="90"/>
      <c r="IE21" s="90"/>
      <c r="IF21" s="90"/>
      <c r="IG21" s="90"/>
      <c r="IH21" s="90"/>
      <c r="II21" s="90"/>
      <c r="IJ21" s="90"/>
      <c r="IK21" s="90"/>
      <c r="IL21" s="90"/>
      <c r="IM21" s="90"/>
      <c r="IN21" s="90"/>
      <c r="IO21" s="90"/>
      <c r="IP21" s="90"/>
      <c r="IQ21" s="90"/>
      <c r="IR21" s="90"/>
      <c r="IS21" s="90"/>
      <c r="IT21" s="90"/>
      <c r="IU21" s="90"/>
      <c r="IV21" s="90"/>
      <c r="IW21" s="90"/>
      <c r="IX21" s="90"/>
      <c r="IY21" s="90"/>
      <c r="IZ21" s="90"/>
      <c r="JA21" s="90"/>
    </row>
    <row r="22" spans="2:261" s="91" customFormat="1" hidden="1" x14ac:dyDescent="0.25">
      <c r="B22" s="90"/>
      <c r="F22" s="92"/>
      <c r="G22" s="90"/>
      <c r="H22" s="90"/>
      <c r="I22" s="90"/>
      <c r="J22" s="90"/>
      <c r="K22" s="90"/>
      <c r="L22" s="93"/>
      <c r="M22" s="90"/>
      <c r="N22" s="90"/>
      <c r="O22" s="90"/>
      <c r="P22" s="90"/>
      <c r="Q22" s="90"/>
      <c r="R22" s="93"/>
      <c r="S22" s="94"/>
      <c r="T22" s="90"/>
      <c r="U22" s="90"/>
      <c r="V22" s="90"/>
      <c r="W22" s="90"/>
      <c r="X22" s="90"/>
      <c r="Y22" s="90"/>
      <c r="Z22" s="90"/>
      <c r="AA22" s="90"/>
      <c r="AB22" s="90"/>
      <c r="AC22" s="90"/>
      <c r="AD22" s="90"/>
      <c r="AE22" s="90"/>
      <c r="AF22" s="90"/>
      <c r="AG22" s="90"/>
      <c r="AH22" s="90"/>
      <c r="AI22" s="90"/>
      <c r="AJ22" s="90"/>
      <c r="AK22" s="90"/>
      <c r="AL22" s="90"/>
      <c r="AM22" s="90"/>
      <c r="AN22" s="90"/>
      <c r="AO22" s="90"/>
      <c r="AP22" s="90"/>
      <c r="AQ22" s="90"/>
      <c r="AR22" s="90"/>
      <c r="AS22" s="90"/>
      <c r="AT22" s="90"/>
      <c r="AU22" s="90"/>
      <c r="AV22" s="90"/>
      <c r="AW22" s="90"/>
      <c r="AX22" s="90"/>
      <c r="AY22" s="90"/>
      <c r="AZ22" s="90"/>
      <c r="BA22" s="90"/>
      <c r="BB22" s="90"/>
      <c r="BC22" s="90"/>
      <c r="BD22" s="90"/>
      <c r="BE22" s="90"/>
      <c r="BF22" s="90"/>
      <c r="BG22" s="90"/>
      <c r="BH22" s="90"/>
      <c r="BI22" s="90"/>
      <c r="BJ22" s="90"/>
      <c r="BK22" s="90"/>
      <c r="BL22" s="90"/>
      <c r="BM22" s="90"/>
      <c r="BN22" s="90"/>
      <c r="BO22" s="90"/>
      <c r="BP22" s="90"/>
      <c r="BQ22" s="90"/>
      <c r="BR22" s="90"/>
      <c r="BS22" s="90"/>
      <c r="BT22" s="90"/>
      <c r="BU22" s="90"/>
      <c r="BV22" s="90"/>
      <c r="BW22" s="90"/>
      <c r="BX22" s="90"/>
      <c r="BY22" s="90"/>
      <c r="BZ22" s="90"/>
      <c r="CA22" s="90"/>
      <c r="CB22" s="90"/>
      <c r="CC22" s="90"/>
      <c r="CD22" s="90"/>
      <c r="CE22" s="90"/>
      <c r="CF22" s="90"/>
      <c r="CG22" s="90"/>
      <c r="CH22" s="90"/>
      <c r="CI22" s="90"/>
      <c r="CJ22" s="90"/>
      <c r="CK22" s="90"/>
      <c r="CL22" s="90"/>
      <c r="CM22" s="90"/>
      <c r="CN22" s="90"/>
      <c r="CO22" s="90"/>
      <c r="CP22" s="90"/>
      <c r="CQ22" s="90"/>
      <c r="CR22" s="90"/>
      <c r="CS22" s="90"/>
      <c r="CT22" s="90"/>
      <c r="CU22" s="90"/>
      <c r="CV22" s="90"/>
      <c r="CW22" s="90"/>
      <c r="CX22" s="90"/>
      <c r="CY22" s="90"/>
      <c r="CZ22" s="90"/>
      <c r="DA22" s="90"/>
      <c r="DB22" s="90"/>
      <c r="DC22" s="90"/>
      <c r="DD22" s="90"/>
      <c r="DE22" s="90"/>
      <c r="DF22" s="90"/>
      <c r="DG22" s="90"/>
      <c r="DH22" s="90"/>
      <c r="DI22" s="90"/>
      <c r="DJ22" s="90"/>
      <c r="DK22" s="90"/>
      <c r="DL22" s="90"/>
      <c r="DM22" s="90"/>
      <c r="DN22" s="90"/>
      <c r="DO22" s="90"/>
      <c r="DP22" s="90"/>
      <c r="DQ22" s="90"/>
      <c r="DR22" s="90"/>
      <c r="DS22" s="90"/>
      <c r="DT22" s="90"/>
      <c r="DU22" s="90"/>
      <c r="DV22" s="90"/>
      <c r="DW22" s="90"/>
      <c r="DX22" s="90"/>
      <c r="DY22" s="90"/>
      <c r="DZ22" s="90"/>
      <c r="EA22" s="90"/>
      <c r="EB22" s="90"/>
      <c r="EC22" s="90"/>
      <c r="ED22" s="90"/>
      <c r="EE22" s="90"/>
      <c r="EF22" s="90"/>
      <c r="EG22" s="90"/>
      <c r="EH22" s="90"/>
      <c r="EI22" s="90"/>
      <c r="EJ22" s="90"/>
      <c r="EK22" s="90"/>
      <c r="EL22" s="90"/>
      <c r="EM22" s="90"/>
      <c r="EN22" s="90"/>
      <c r="EO22" s="90"/>
      <c r="EP22" s="90"/>
      <c r="EQ22" s="90"/>
      <c r="ER22" s="90"/>
      <c r="ES22" s="90"/>
      <c r="ET22" s="90"/>
      <c r="EU22" s="90"/>
      <c r="EV22" s="90"/>
      <c r="EW22" s="90"/>
      <c r="EX22" s="90"/>
      <c r="EY22" s="90"/>
      <c r="EZ22" s="90"/>
      <c r="FA22" s="90"/>
      <c r="FB22" s="90"/>
      <c r="FC22" s="90"/>
      <c r="FD22" s="90"/>
      <c r="FE22" s="90"/>
      <c r="FF22" s="90"/>
      <c r="FG22" s="90"/>
      <c r="FH22" s="90"/>
      <c r="FI22" s="90"/>
      <c r="FJ22" s="90"/>
      <c r="FK22" s="90"/>
      <c r="FL22" s="90"/>
      <c r="FM22" s="90"/>
      <c r="FN22" s="90"/>
      <c r="FO22" s="90"/>
      <c r="FP22" s="90"/>
      <c r="FQ22" s="90"/>
      <c r="FR22" s="90"/>
      <c r="FS22" s="90"/>
      <c r="FT22" s="90"/>
      <c r="FU22" s="90"/>
      <c r="FV22" s="90"/>
      <c r="FW22" s="90"/>
      <c r="FX22" s="90"/>
      <c r="FY22" s="90"/>
      <c r="FZ22" s="90"/>
      <c r="GA22" s="90"/>
      <c r="GB22" s="90"/>
      <c r="GC22" s="90"/>
      <c r="GD22" s="90"/>
      <c r="GE22" s="90"/>
      <c r="GF22" s="90"/>
      <c r="GG22" s="90"/>
      <c r="GH22" s="90"/>
      <c r="GI22" s="90"/>
      <c r="GJ22" s="90"/>
      <c r="GK22" s="90"/>
      <c r="GL22" s="90"/>
      <c r="GM22" s="90"/>
      <c r="GN22" s="90"/>
      <c r="GO22" s="90"/>
      <c r="GP22" s="90"/>
      <c r="GQ22" s="90"/>
      <c r="GR22" s="90"/>
      <c r="GS22" s="90"/>
      <c r="GT22" s="90"/>
      <c r="GU22" s="90"/>
      <c r="GV22" s="90"/>
      <c r="GW22" s="90"/>
      <c r="GX22" s="90"/>
      <c r="GY22" s="90"/>
      <c r="GZ22" s="90"/>
      <c r="HA22" s="90"/>
      <c r="HB22" s="90"/>
      <c r="HC22" s="90"/>
      <c r="HD22" s="90"/>
      <c r="HE22" s="90"/>
      <c r="HF22" s="90"/>
      <c r="HG22" s="90"/>
      <c r="HH22" s="90"/>
      <c r="HI22" s="90"/>
      <c r="HJ22" s="90"/>
      <c r="HK22" s="90"/>
      <c r="HL22" s="90"/>
      <c r="HM22" s="90"/>
      <c r="HN22" s="90"/>
      <c r="HO22" s="90"/>
      <c r="HP22" s="90"/>
      <c r="HQ22" s="90"/>
      <c r="HR22" s="90"/>
      <c r="HS22" s="90"/>
      <c r="HT22" s="90"/>
      <c r="HU22" s="90"/>
      <c r="HV22" s="90"/>
      <c r="HW22" s="90"/>
      <c r="HX22" s="90"/>
      <c r="HY22" s="90"/>
      <c r="HZ22" s="90"/>
      <c r="IA22" s="90"/>
      <c r="IB22" s="90"/>
      <c r="IC22" s="90"/>
      <c r="ID22" s="90"/>
      <c r="IE22" s="90"/>
      <c r="IF22" s="90"/>
      <c r="IG22" s="90"/>
      <c r="IH22" s="90"/>
      <c r="II22" s="90"/>
      <c r="IJ22" s="90"/>
      <c r="IK22" s="90"/>
      <c r="IL22" s="90"/>
      <c r="IM22" s="90"/>
      <c r="IN22" s="90"/>
      <c r="IO22" s="90"/>
      <c r="IP22" s="90"/>
      <c r="IQ22" s="90"/>
      <c r="IR22" s="90"/>
      <c r="IS22" s="90"/>
      <c r="IT22" s="90"/>
      <c r="IU22" s="90"/>
      <c r="IV22" s="90"/>
      <c r="IW22" s="90"/>
      <c r="IX22" s="90"/>
      <c r="IY22" s="90"/>
      <c r="IZ22" s="90"/>
      <c r="JA22" s="90"/>
    </row>
    <row r="23" spans="2:261" s="91" customFormat="1" hidden="1" x14ac:dyDescent="0.25">
      <c r="B23" s="90"/>
      <c r="F23" s="92"/>
      <c r="G23" s="90"/>
      <c r="H23" s="90"/>
      <c r="I23" s="90"/>
      <c r="J23" s="90"/>
      <c r="K23" s="90"/>
      <c r="L23" s="93"/>
      <c r="M23" s="90"/>
      <c r="N23" s="90"/>
      <c r="O23" s="90"/>
      <c r="P23" s="90"/>
      <c r="Q23" s="90"/>
      <c r="R23" s="93"/>
      <c r="S23" s="94"/>
      <c r="T23" s="90"/>
      <c r="U23" s="90"/>
      <c r="V23" s="90"/>
      <c r="W23" s="90"/>
      <c r="X23" s="90"/>
      <c r="Y23" s="90"/>
      <c r="Z23" s="90"/>
      <c r="AA23" s="90"/>
      <c r="AB23" s="90"/>
      <c r="AC23" s="90"/>
      <c r="AD23" s="90"/>
      <c r="AE23" s="90"/>
      <c r="AF23" s="90"/>
      <c r="AG23" s="90"/>
      <c r="AH23" s="90"/>
      <c r="AI23" s="90"/>
      <c r="AJ23" s="90"/>
      <c r="AK23" s="90"/>
      <c r="AL23" s="90"/>
      <c r="AM23" s="90"/>
      <c r="AN23" s="90"/>
      <c r="AO23" s="90"/>
      <c r="AP23" s="90"/>
      <c r="AQ23" s="90"/>
      <c r="AR23" s="90"/>
      <c r="AS23" s="90"/>
      <c r="AT23" s="90"/>
      <c r="AU23" s="90"/>
      <c r="AV23" s="90"/>
      <c r="AW23" s="90"/>
      <c r="AX23" s="90"/>
      <c r="AY23" s="90"/>
      <c r="AZ23" s="90"/>
      <c r="BA23" s="90"/>
      <c r="BB23" s="90"/>
      <c r="BC23" s="90"/>
      <c r="BD23" s="90"/>
      <c r="BE23" s="90"/>
      <c r="BF23" s="90"/>
      <c r="BG23" s="90"/>
      <c r="BH23" s="90"/>
      <c r="BI23" s="90"/>
      <c r="BJ23" s="90"/>
      <c r="BK23" s="90"/>
      <c r="BL23" s="90"/>
      <c r="BM23" s="90"/>
      <c r="BN23" s="90"/>
      <c r="BO23" s="90"/>
      <c r="BP23" s="90"/>
      <c r="BQ23" s="90"/>
      <c r="BR23" s="90"/>
      <c r="BS23" s="90"/>
      <c r="BT23" s="90"/>
      <c r="BU23" s="90"/>
      <c r="BV23" s="90"/>
      <c r="BW23" s="90"/>
      <c r="BX23" s="90"/>
      <c r="BY23" s="90"/>
      <c r="BZ23" s="90"/>
      <c r="CA23" s="90"/>
      <c r="CB23" s="90"/>
      <c r="CC23" s="90"/>
      <c r="CD23" s="90"/>
      <c r="CE23" s="90"/>
      <c r="CF23" s="90"/>
      <c r="CG23" s="90"/>
      <c r="CH23" s="90"/>
      <c r="CI23" s="90"/>
      <c r="CJ23" s="90"/>
      <c r="CK23" s="90"/>
      <c r="CL23" s="90"/>
      <c r="CM23" s="90"/>
      <c r="CN23" s="90"/>
      <c r="CO23" s="90"/>
      <c r="CP23" s="90"/>
      <c r="CQ23" s="90"/>
      <c r="CR23" s="90"/>
      <c r="CS23" s="90"/>
      <c r="CT23" s="90"/>
      <c r="CU23" s="90"/>
      <c r="CV23" s="90"/>
      <c r="CW23" s="90"/>
      <c r="CX23" s="90"/>
      <c r="CY23" s="90"/>
      <c r="CZ23" s="90"/>
      <c r="DA23" s="90"/>
      <c r="DB23" s="90"/>
      <c r="DC23" s="90"/>
      <c r="DD23" s="90"/>
      <c r="DE23" s="90"/>
      <c r="DF23" s="90"/>
      <c r="DG23" s="90"/>
      <c r="DH23" s="90"/>
      <c r="DI23" s="90"/>
      <c r="DJ23" s="90"/>
      <c r="DK23" s="90"/>
      <c r="DL23" s="90"/>
      <c r="DM23" s="90"/>
      <c r="DN23" s="90"/>
      <c r="DO23" s="90"/>
      <c r="DP23" s="90"/>
      <c r="DQ23" s="90"/>
      <c r="DR23" s="90"/>
      <c r="DS23" s="90"/>
      <c r="DT23" s="90"/>
      <c r="DU23" s="90"/>
      <c r="DV23" s="90"/>
      <c r="DW23" s="90"/>
      <c r="DX23" s="90"/>
      <c r="DY23" s="90"/>
      <c r="DZ23" s="90"/>
      <c r="EA23" s="90"/>
      <c r="EB23" s="90"/>
      <c r="EC23" s="90"/>
      <c r="ED23" s="90"/>
      <c r="EE23" s="90"/>
      <c r="EF23" s="90"/>
      <c r="EG23" s="90"/>
      <c r="EH23" s="90"/>
      <c r="EI23" s="90"/>
      <c r="EJ23" s="90"/>
      <c r="EK23" s="90"/>
      <c r="EL23" s="90"/>
      <c r="EM23" s="90"/>
      <c r="EN23" s="90"/>
      <c r="EO23" s="90"/>
      <c r="EP23" s="90"/>
      <c r="EQ23" s="90"/>
      <c r="ER23" s="90"/>
      <c r="ES23" s="90"/>
      <c r="ET23" s="90"/>
      <c r="EU23" s="90"/>
      <c r="EV23" s="90"/>
      <c r="EW23" s="90"/>
      <c r="EX23" s="90"/>
      <c r="EY23" s="90"/>
      <c r="EZ23" s="90"/>
      <c r="FA23" s="90"/>
      <c r="FB23" s="90"/>
      <c r="FC23" s="90"/>
      <c r="FD23" s="90"/>
      <c r="FE23" s="90"/>
      <c r="FF23" s="90"/>
      <c r="FG23" s="90"/>
      <c r="FH23" s="90"/>
      <c r="FI23" s="90"/>
      <c r="FJ23" s="90"/>
      <c r="FK23" s="90"/>
      <c r="FL23" s="90"/>
      <c r="FM23" s="90"/>
      <c r="FN23" s="90"/>
      <c r="FO23" s="90"/>
      <c r="FP23" s="90"/>
      <c r="FQ23" s="90"/>
      <c r="FR23" s="90"/>
      <c r="FS23" s="90"/>
      <c r="FT23" s="90"/>
      <c r="FU23" s="90"/>
      <c r="FV23" s="90"/>
      <c r="FW23" s="90"/>
      <c r="FX23" s="90"/>
      <c r="FY23" s="90"/>
      <c r="FZ23" s="90"/>
      <c r="GA23" s="90"/>
      <c r="GB23" s="90"/>
      <c r="GC23" s="90"/>
      <c r="GD23" s="90"/>
      <c r="GE23" s="90"/>
      <c r="GF23" s="90"/>
      <c r="GG23" s="90"/>
      <c r="GH23" s="90"/>
      <c r="GI23" s="90"/>
      <c r="GJ23" s="90"/>
      <c r="GK23" s="90"/>
      <c r="GL23" s="90"/>
      <c r="GM23" s="90"/>
      <c r="GN23" s="90"/>
      <c r="GO23" s="90"/>
      <c r="GP23" s="90"/>
      <c r="GQ23" s="90"/>
      <c r="GR23" s="90"/>
      <c r="GS23" s="90"/>
      <c r="GT23" s="90"/>
      <c r="GU23" s="90"/>
      <c r="GV23" s="90"/>
      <c r="GW23" s="90"/>
      <c r="GX23" s="90"/>
      <c r="GY23" s="90"/>
      <c r="GZ23" s="90"/>
      <c r="HA23" s="90"/>
      <c r="HB23" s="90"/>
      <c r="HC23" s="90"/>
      <c r="HD23" s="90"/>
      <c r="HE23" s="90"/>
      <c r="HF23" s="90"/>
      <c r="HG23" s="90"/>
      <c r="HH23" s="90"/>
      <c r="HI23" s="90"/>
      <c r="HJ23" s="90"/>
      <c r="HK23" s="90"/>
      <c r="HL23" s="90"/>
      <c r="HM23" s="90"/>
      <c r="HN23" s="90"/>
      <c r="HO23" s="90"/>
      <c r="HP23" s="90"/>
      <c r="HQ23" s="90"/>
      <c r="HR23" s="90"/>
      <c r="HS23" s="90"/>
      <c r="HT23" s="90"/>
      <c r="HU23" s="90"/>
      <c r="HV23" s="90"/>
      <c r="HW23" s="90"/>
      <c r="HX23" s="90"/>
      <c r="HY23" s="90"/>
      <c r="HZ23" s="90"/>
      <c r="IA23" s="90"/>
      <c r="IB23" s="90"/>
      <c r="IC23" s="90"/>
      <c r="ID23" s="90"/>
      <c r="IE23" s="90"/>
      <c r="IF23" s="90"/>
      <c r="IG23" s="90"/>
      <c r="IH23" s="90"/>
      <c r="II23" s="90"/>
      <c r="IJ23" s="90"/>
      <c r="IK23" s="90"/>
      <c r="IL23" s="90"/>
      <c r="IM23" s="90"/>
      <c r="IN23" s="90"/>
      <c r="IO23" s="90"/>
      <c r="IP23" s="90"/>
      <c r="IQ23" s="90"/>
      <c r="IR23" s="90"/>
      <c r="IS23" s="90"/>
      <c r="IT23" s="90"/>
      <c r="IU23" s="90"/>
      <c r="IV23" s="90"/>
      <c r="IW23" s="90"/>
      <c r="IX23" s="90"/>
      <c r="IY23" s="90"/>
      <c r="IZ23" s="90"/>
      <c r="JA23" s="90"/>
    </row>
    <row r="24" spans="2:261" s="91" customFormat="1" hidden="1" x14ac:dyDescent="0.25">
      <c r="B24" s="90"/>
      <c r="F24" s="92"/>
      <c r="G24" s="90"/>
      <c r="H24" s="90"/>
      <c r="I24" s="90"/>
      <c r="J24" s="90"/>
      <c r="K24" s="90"/>
      <c r="L24" s="93"/>
      <c r="M24" s="90"/>
      <c r="N24" s="90"/>
      <c r="O24" s="90"/>
      <c r="P24" s="90"/>
      <c r="Q24" s="90"/>
      <c r="R24" s="93"/>
      <c r="S24" s="94"/>
      <c r="T24" s="90"/>
      <c r="U24" s="90"/>
      <c r="V24" s="90"/>
      <c r="W24" s="90"/>
      <c r="X24" s="90"/>
      <c r="Y24" s="90"/>
      <c r="Z24" s="90"/>
      <c r="AA24" s="90"/>
      <c r="AB24" s="90"/>
      <c r="AC24" s="90"/>
      <c r="AD24" s="90"/>
      <c r="AE24" s="90"/>
      <c r="AF24" s="90"/>
      <c r="AG24" s="90"/>
      <c r="AH24" s="90"/>
      <c r="AI24" s="90"/>
      <c r="AJ24" s="90"/>
      <c r="AK24" s="90"/>
      <c r="AL24" s="90"/>
      <c r="AM24" s="90"/>
      <c r="AN24" s="90"/>
      <c r="AO24" s="90"/>
      <c r="AP24" s="90"/>
      <c r="AQ24" s="90"/>
      <c r="AR24" s="90"/>
      <c r="AS24" s="90"/>
      <c r="AT24" s="90"/>
      <c r="AU24" s="90"/>
      <c r="AV24" s="90"/>
      <c r="AW24" s="90"/>
      <c r="AX24" s="90"/>
      <c r="AY24" s="90"/>
      <c r="AZ24" s="90"/>
      <c r="BA24" s="90"/>
      <c r="BB24" s="90"/>
      <c r="BC24" s="90"/>
      <c r="BD24" s="90"/>
      <c r="BE24" s="90"/>
      <c r="BF24" s="90"/>
      <c r="BG24" s="90"/>
      <c r="BH24" s="90"/>
      <c r="BI24" s="90"/>
      <c r="BJ24" s="90"/>
      <c r="BK24" s="90"/>
      <c r="BL24" s="90"/>
      <c r="BM24" s="90"/>
      <c r="BN24" s="90"/>
      <c r="BO24" s="90"/>
      <c r="BP24" s="90"/>
      <c r="BQ24" s="90"/>
      <c r="BR24" s="90"/>
      <c r="BS24" s="90"/>
      <c r="BT24" s="90"/>
      <c r="BU24" s="90"/>
      <c r="BV24" s="90"/>
      <c r="BW24" s="90"/>
      <c r="BX24" s="90"/>
      <c r="BY24" s="90"/>
      <c r="BZ24" s="90"/>
      <c r="CA24" s="90"/>
      <c r="CB24" s="90"/>
      <c r="CC24" s="90"/>
      <c r="CD24" s="90"/>
      <c r="CE24" s="90"/>
      <c r="CF24" s="90"/>
      <c r="CG24" s="90"/>
      <c r="CH24" s="90"/>
      <c r="CI24" s="90"/>
      <c r="CJ24" s="90"/>
      <c r="CK24" s="90"/>
      <c r="CL24" s="90"/>
      <c r="CM24" s="90"/>
      <c r="CN24" s="90"/>
      <c r="CO24" s="90"/>
      <c r="CP24" s="90"/>
      <c r="CQ24" s="90"/>
      <c r="CR24" s="90"/>
      <c r="CS24" s="90"/>
      <c r="CT24" s="90"/>
      <c r="CU24" s="90"/>
      <c r="CV24" s="90"/>
      <c r="CW24" s="90"/>
      <c r="CX24" s="90"/>
      <c r="CY24" s="90"/>
      <c r="CZ24" s="90"/>
      <c r="DA24" s="90"/>
      <c r="DB24" s="90"/>
      <c r="DC24" s="90"/>
      <c r="DD24" s="90"/>
      <c r="DE24" s="90"/>
      <c r="DF24" s="90"/>
      <c r="DG24" s="90"/>
      <c r="DH24" s="90"/>
      <c r="DI24" s="90"/>
      <c r="DJ24" s="90"/>
      <c r="DK24" s="90"/>
      <c r="DL24" s="90"/>
      <c r="DM24" s="90"/>
      <c r="DN24" s="90"/>
      <c r="DO24" s="90"/>
      <c r="DP24" s="90"/>
      <c r="DQ24" s="90"/>
      <c r="DR24" s="90"/>
      <c r="DS24" s="90"/>
      <c r="DT24" s="90"/>
      <c r="DU24" s="90"/>
      <c r="DV24" s="90"/>
      <c r="DW24" s="90"/>
      <c r="DX24" s="90"/>
      <c r="DY24" s="90"/>
      <c r="DZ24" s="90"/>
      <c r="EA24" s="90"/>
      <c r="EB24" s="90"/>
      <c r="EC24" s="90"/>
      <c r="ED24" s="90"/>
      <c r="EE24" s="90"/>
      <c r="EF24" s="90"/>
      <c r="EG24" s="90"/>
      <c r="EH24" s="90"/>
      <c r="EI24" s="90"/>
      <c r="EJ24" s="90"/>
      <c r="EK24" s="90"/>
      <c r="EL24" s="90"/>
      <c r="EM24" s="90"/>
      <c r="EN24" s="90"/>
      <c r="EO24" s="90"/>
      <c r="EP24" s="90"/>
      <c r="EQ24" s="90"/>
      <c r="ER24" s="90"/>
      <c r="ES24" s="90"/>
      <c r="ET24" s="90"/>
      <c r="EU24" s="90"/>
      <c r="EV24" s="90"/>
      <c r="EW24" s="90"/>
      <c r="EX24" s="90"/>
      <c r="EY24" s="90"/>
      <c r="EZ24" s="90"/>
      <c r="FA24" s="90"/>
      <c r="FB24" s="90"/>
      <c r="FC24" s="90"/>
      <c r="FD24" s="90"/>
      <c r="FE24" s="90"/>
      <c r="FF24" s="90"/>
      <c r="FG24" s="90"/>
      <c r="FH24" s="90"/>
      <c r="FI24" s="90"/>
      <c r="FJ24" s="90"/>
      <c r="FK24" s="90"/>
      <c r="FL24" s="90"/>
      <c r="FM24" s="90"/>
      <c r="FN24" s="90"/>
      <c r="FO24" s="90"/>
      <c r="FP24" s="90"/>
      <c r="FQ24" s="90"/>
      <c r="FR24" s="90"/>
      <c r="FS24" s="90"/>
      <c r="FT24" s="90"/>
      <c r="FU24" s="90"/>
      <c r="FV24" s="90"/>
      <c r="FW24" s="90"/>
      <c r="FX24" s="90"/>
      <c r="FY24" s="90"/>
      <c r="FZ24" s="90"/>
      <c r="GA24" s="90"/>
      <c r="GB24" s="90"/>
      <c r="GC24" s="90"/>
      <c r="GD24" s="90"/>
      <c r="GE24" s="90"/>
      <c r="GF24" s="90"/>
      <c r="GG24" s="90"/>
      <c r="GH24" s="90"/>
      <c r="GI24" s="90"/>
      <c r="GJ24" s="90"/>
      <c r="GK24" s="90"/>
      <c r="GL24" s="90"/>
      <c r="GM24" s="90"/>
      <c r="GN24" s="90"/>
      <c r="GO24" s="90"/>
      <c r="GP24" s="90"/>
      <c r="GQ24" s="90"/>
      <c r="GR24" s="90"/>
      <c r="GS24" s="90"/>
      <c r="GT24" s="90"/>
      <c r="GU24" s="90"/>
      <c r="GV24" s="90"/>
      <c r="GW24" s="90"/>
      <c r="GX24" s="90"/>
      <c r="GY24" s="90"/>
      <c r="GZ24" s="90"/>
      <c r="HA24" s="90"/>
      <c r="HB24" s="90"/>
      <c r="HC24" s="90"/>
      <c r="HD24" s="90"/>
      <c r="HE24" s="90"/>
      <c r="HF24" s="90"/>
      <c r="HG24" s="90"/>
      <c r="HH24" s="90"/>
      <c r="HI24" s="90"/>
      <c r="HJ24" s="90"/>
      <c r="HK24" s="90"/>
      <c r="HL24" s="90"/>
      <c r="HM24" s="90"/>
      <c r="HN24" s="90"/>
      <c r="HO24" s="90"/>
      <c r="HP24" s="90"/>
      <c r="HQ24" s="90"/>
      <c r="HR24" s="90"/>
      <c r="HS24" s="90"/>
      <c r="HT24" s="90"/>
      <c r="HU24" s="90"/>
      <c r="HV24" s="90"/>
      <c r="HW24" s="90"/>
      <c r="HX24" s="90"/>
      <c r="HY24" s="90"/>
      <c r="HZ24" s="90"/>
      <c r="IA24" s="90"/>
      <c r="IB24" s="90"/>
      <c r="IC24" s="90"/>
      <c r="ID24" s="90"/>
      <c r="IE24" s="90"/>
      <c r="IF24" s="90"/>
      <c r="IG24" s="90"/>
      <c r="IH24" s="90"/>
      <c r="II24" s="90"/>
      <c r="IJ24" s="90"/>
      <c r="IK24" s="90"/>
      <c r="IL24" s="90"/>
      <c r="IM24" s="90"/>
      <c r="IN24" s="90"/>
      <c r="IO24" s="90"/>
      <c r="IP24" s="90"/>
      <c r="IQ24" s="90"/>
      <c r="IR24" s="90"/>
      <c r="IS24" s="90"/>
      <c r="IT24" s="90"/>
      <c r="IU24" s="90"/>
      <c r="IV24" s="90"/>
      <c r="IW24" s="90"/>
      <c r="IX24" s="90"/>
      <c r="IY24" s="90"/>
      <c r="IZ24" s="90"/>
      <c r="JA24" s="90"/>
    </row>
    <row r="25" spans="2:261" s="91" customFormat="1" hidden="1" x14ac:dyDescent="0.25">
      <c r="B25" s="90"/>
      <c r="F25" s="92"/>
      <c r="G25" s="90"/>
      <c r="H25" s="90"/>
      <c r="I25" s="90"/>
      <c r="J25" s="90"/>
      <c r="K25" s="90"/>
      <c r="L25" s="93"/>
      <c r="M25" s="90"/>
      <c r="N25" s="90"/>
      <c r="O25" s="90"/>
      <c r="P25" s="90"/>
      <c r="Q25" s="90"/>
      <c r="R25" s="93"/>
      <c r="S25" s="94"/>
      <c r="T25" s="90"/>
      <c r="U25" s="90"/>
      <c r="V25" s="90"/>
      <c r="W25" s="90"/>
      <c r="X25" s="90"/>
      <c r="Y25" s="90"/>
      <c r="Z25" s="90"/>
      <c r="AA25" s="90"/>
      <c r="AB25" s="90"/>
      <c r="AC25" s="90"/>
      <c r="AD25" s="90"/>
      <c r="AE25" s="90"/>
      <c r="AF25" s="90"/>
      <c r="AG25" s="90"/>
      <c r="AH25" s="90"/>
      <c r="AI25" s="90"/>
      <c r="AJ25" s="90"/>
      <c r="AK25" s="90"/>
      <c r="AL25" s="90"/>
      <c r="AM25" s="90"/>
      <c r="AN25" s="90"/>
      <c r="AO25" s="90"/>
      <c r="AP25" s="90"/>
      <c r="AQ25" s="90"/>
      <c r="AR25" s="90"/>
      <c r="AS25" s="90"/>
      <c r="AT25" s="90"/>
      <c r="AU25" s="90"/>
      <c r="AV25" s="90"/>
      <c r="AW25" s="90"/>
      <c r="AX25" s="90"/>
      <c r="AY25" s="90"/>
      <c r="AZ25" s="90"/>
      <c r="BA25" s="90"/>
      <c r="BB25" s="90"/>
      <c r="BC25" s="90"/>
      <c r="BD25" s="90"/>
      <c r="BE25" s="90"/>
      <c r="BF25" s="90"/>
      <c r="BG25" s="90"/>
      <c r="BH25" s="90"/>
      <c r="BI25" s="90"/>
      <c r="BJ25" s="90"/>
      <c r="BK25" s="90"/>
      <c r="BL25" s="90"/>
      <c r="BM25" s="90"/>
      <c r="BN25" s="90"/>
      <c r="BO25" s="90"/>
      <c r="BP25" s="90"/>
      <c r="BQ25" s="90"/>
      <c r="BR25" s="90"/>
      <c r="BS25" s="90"/>
      <c r="BT25" s="90"/>
      <c r="BU25" s="90"/>
      <c r="BV25" s="90"/>
      <c r="BW25" s="90"/>
      <c r="BX25" s="90"/>
      <c r="BY25" s="90"/>
      <c r="BZ25" s="90"/>
      <c r="CA25" s="90"/>
      <c r="CB25" s="90"/>
      <c r="CC25" s="90"/>
      <c r="CD25" s="90"/>
      <c r="CE25" s="90"/>
      <c r="CF25" s="90"/>
      <c r="CG25" s="90"/>
      <c r="CH25" s="90"/>
      <c r="CI25" s="90"/>
      <c r="CJ25" s="90"/>
      <c r="CK25" s="90"/>
      <c r="CL25" s="90"/>
      <c r="CM25" s="90"/>
      <c r="CN25" s="90"/>
      <c r="CO25" s="90"/>
      <c r="CP25" s="90"/>
      <c r="CQ25" s="90"/>
      <c r="CR25" s="90"/>
      <c r="CS25" s="90"/>
      <c r="CT25" s="90"/>
      <c r="CU25" s="90"/>
      <c r="CV25" s="90"/>
      <c r="CW25" s="90"/>
      <c r="CX25" s="90"/>
      <c r="CY25" s="90"/>
      <c r="CZ25" s="90"/>
      <c r="DA25" s="90"/>
      <c r="DB25" s="90"/>
      <c r="DC25" s="90"/>
      <c r="DD25" s="90"/>
      <c r="DE25" s="90"/>
      <c r="DF25" s="90"/>
      <c r="DG25" s="90"/>
      <c r="DH25" s="90"/>
      <c r="DI25" s="90"/>
      <c r="DJ25" s="90"/>
      <c r="DK25" s="90"/>
      <c r="DL25" s="90"/>
      <c r="DM25" s="90"/>
      <c r="DN25" s="90"/>
      <c r="DO25" s="90"/>
      <c r="DP25" s="90"/>
      <c r="DQ25" s="90"/>
      <c r="DR25" s="90"/>
      <c r="DS25" s="90"/>
      <c r="DT25" s="90"/>
      <c r="DU25" s="90"/>
      <c r="DV25" s="90"/>
      <c r="DW25" s="90"/>
      <c r="DX25" s="90"/>
      <c r="DY25" s="90"/>
      <c r="DZ25" s="90"/>
      <c r="EA25" s="90"/>
      <c r="EB25" s="90"/>
      <c r="EC25" s="90"/>
      <c r="ED25" s="90"/>
      <c r="EE25" s="90"/>
      <c r="EF25" s="90"/>
      <c r="EG25" s="90"/>
      <c r="EH25" s="90"/>
      <c r="EI25" s="90"/>
      <c r="EJ25" s="90"/>
      <c r="EK25" s="90"/>
      <c r="EL25" s="90"/>
      <c r="EM25" s="90"/>
      <c r="EN25" s="90"/>
      <c r="EO25" s="90"/>
      <c r="EP25" s="90"/>
      <c r="EQ25" s="90"/>
      <c r="ER25" s="90"/>
      <c r="ES25" s="90"/>
      <c r="ET25" s="90"/>
      <c r="EU25" s="90"/>
      <c r="EV25" s="90"/>
      <c r="EW25" s="90"/>
      <c r="EX25" s="90"/>
      <c r="EY25" s="90"/>
      <c r="EZ25" s="90"/>
      <c r="FA25" s="90"/>
      <c r="FB25" s="90"/>
      <c r="FC25" s="90"/>
      <c r="FD25" s="90"/>
      <c r="FE25" s="90"/>
      <c r="FF25" s="90"/>
      <c r="FG25" s="90"/>
      <c r="FH25" s="90"/>
      <c r="FI25" s="90"/>
      <c r="FJ25" s="90"/>
      <c r="FK25" s="90"/>
      <c r="FL25" s="90"/>
      <c r="FM25" s="90"/>
      <c r="FN25" s="90"/>
      <c r="FO25" s="90"/>
      <c r="FP25" s="90"/>
      <c r="FQ25" s="90"/>
      <c r="FR25" s="90"/>
      <c r="FS25" s="90"/>
      <c r="FT25" s="90"/>
      <c r="FU25" s="90"/>
      <c r="FV25" s="90"/>
      <c r="FW25" s="90"/>
      <c r="FX25" s="90"/>
      <c r="FY25" s="90"/>
      <c r="FZ25" s="90"/>
      <c r="GA25" s="90"/>
      <c r="GB25" s="90"/>
      <c r="GC25" s="90"/>
      <c r="GD25" s="90"/>
      <c r="GE25" s="90"/>
      <c r="GF25" s="90"/>
      <c r="GG25" s="90"/>
      <c r="GH25" s="90"/>
      <c r="GI25" s="90"/>
      <c r="GJ25" s="90"/>
      <c r="GK25" s="90"/>
      <c r="GL25" s="90"/>
      <c r="GM25" s="90"/>
      <c r="GN25" s="90"/>
      <c r="GO25" s="90"/>
      <c r="GP25" s="90"/>
      <c r="GQ25" s="90"/>
      <c r="GR25" s="90"/>
      <c r="GS25" s="90"/>
      <c r="GT25" s="90"/>
      <c r="GU25" s="90"/>
      <c r="GV25" s="90"/>
      <c r="GW25" s="90"/>
      <c r="GX25" s="90"/>
      <c r="GY25" s="90"/>
      <c r="GZ25" s="90"/>
      <c r="HA25" s="90"/>
      <c r="HB25" s="90"/>
      <c r="HC25" s="90"/>
      <c r="HD25" s="90"/>
      <c r="HE25" s="90"/>
      <c r="HF25" s="90"/>
      <c r="HG25" s="90"/>
      <c r="HH25" s="90"/>
      <c r="HI25" s="90"/>
      <c r="HJ25" s="90"/>
      <c r="HK25" s="90"/>
      <c r="HL25" s="90"/>
      <c r="HM25" s="90"/>
      <c r="HN25" s="90"/>
      <c r="HO25" s="90"/>
      <c r="HP25" s="90"/>
      <c r="HQ25" s="90"/>
      <c r="HR25" s="90"/>
      <c r="HS25" s="90"/>
      <c r="HT25" s="90"/>
      <c r="HU25" s="90"/>
      <c r="HV25" s="90"/>
      <c r="HW25" s="90"/>
      <c r="HX25" s="90"/>
      <c r="HY25" s="90"/>
      <c r="HZ25" s="90"/>
      <c r="IA25" s="90"/>
      <c r="IB25" s="90"/>
      <c r="IC25" s="90"/>
      <c r="ID25" s="90"/>
      <c r="IE25" s="90"/>
      <c r="IF25" s="90"/>
      <c r="IG25" s="90"/>
      <c r="IH25" s="90"/>
      <c r="II25" s="90"/>
      <c r="IJ25" s="90"/>
      <c r="IK25" s="90"/>
      <c r="IL25" s="90"/>
      <c r="IM25" s="90"/>
      <c r="IN25" s="90"/>
      <c r="IO25" s="90"/>
      <c r="IP25" s="90"/>
      <c r="IQ25" s="90"/>
      <c r="IR25" s="90"/>
      <c r="IS25" s="90"/>
      <c r="IT25" s="90"/>
      <c r="IU25" s="90"/>
      <c r="IV25" s="90"/>
      <c r="IW25" s="90"/>
      <c r="IX25" s="90"/>
      <c r="IY25" s="90"/>
      <c r="IZ25" s="90"/>
      <c r="JA25" s="90"/>
    </row>
    <row r="26" spans="2:261" s="91" customFormat="1" hidden="1" x14ac:dyDescent="0.25">
      <c r="B26" s="90"/>
      <c r="F26" s="92"/>
      <c r="G26" s="90"/>
      <c r="H26" s="90"/>
      <c r="I26" s="90"/>
      <c r="J26" s="90"/>
      <c r="K26" s="90"/>
      <c r="L26" s="93"/>
      <c r="M26" s="90"/>
      <c r="N26" s="90"/>
      <c r="O26" s="90"/>
      <c r="P26" s="90"/>
      <c r="Q26" s="90"/>
      <c r="R26" s="93"/>
      <c r="S26" s="94"/>
      <c r="T26" s="90"/>
      <c r="U26" s="90"/>
      <c r="V26" s="90"/>
      <c r="W26" s="90"/>
      <c r="X26" s="90"/>
      <c r="Y26" s="90"/>
      <c r="Z26" s="90"/>
      <c r="AA26" s="90"/>
      <c r="AB26" s="90"/>
      <c r="AC26" s="90"/>
      <c r="AD26" s="90"/>
      <c r="AE26" s="90"/>
      <c r="AF26" s="90"/>
      <c r="AG26" s="90"/>
      <c r="AH26" s="90"/>
      <c r="AI26" s="90"/>
      <c r="AJ26" s="90"/>
      <c r="AK26" s="90"/>
      <c r="AL26" s="90"/>
      <c r="AM26" s="90"/>
      <c r="AN26" s="90"/>
      <c r="AO26" s="90"/>
      <c r="AP26" s="90"/>
      <c r="AQ26" s="90"/>
      <c r="AR26" s="90"/>
      <c r="AS26" s="90"/>
      <c r="AT26" s="90"/>
      <c r="AU26" s="90"/>
      <c r="AV26" s="90"/>
      <c r="AW26" s="90"/>
      <c r="AX26" s="90"/>
      <c r="AY26" s="90"/>
      <c r="AZ26" s="90"/>
      <c r="BA26" s="90"/>
      <c r="BB26" s="90"/>
      <c r="BC26" s="90"/>
      <c r="BD26" s="90"/>
      <c r="BE26" s="90"/>
      <c r="BF26" s="90"/>
      <c r="BG26" s="90"/>
      <c r="BH26" s="90"/>
      <c r="BI26" s="90"/>
      <c r="BJ26" s="90"/>
      <c r="BK26" s="90"/>
      <c r="BL26" s="90"/>
      <c r="BM26" s="90"/>
      <c r="BN26" s="90"/>
      <c r="BO26" s="90"/>
      <c r="BP26" s="90"/>
      <c r="BQ26" s="90"/>
      <c r="BR26" s="90"/>
      <c r="BS26" s="90"/>
      <c r="BT26" s="90"/>
      <c r="BU26" s="90"/>
      <c r="BV26" s="90"/>
      <c r="BW26" s="90"/>
      <c r="BX26" s="90"/>
      <c r="BY26" s="90"/>
      <c r="BZ26" s="90"/>
      <c r="CA26" s="90"/>
      <c r="CB26" s="90"/>
      <c r="CC26" s="90"/>
      <c r="CD26" s="90"/>
      <c r="CE26" s="90"/>
      <c r="CF26" s="90"/>
      <c r="CG26" s="90"/>
      <c r="CH26" s="90"/>
      <c r="CI26" s="90"/>
      <c r="CJ26" s="90"/>
      <c r="CK26" s="90"/>
      <c r="CL26" s="90"/>
      <c r="CM26" s="90"/>
      <c r="CN26" s="90"/>
      <c r="CO26" s="90"/>
      <c r="CP26" s="90"/>
      <c r="CQ26" s="90"/>
      <c r="CR26" s="90"/>
      <c r="CS26" s="90"/>
      <c r="CT26" s="90"/>
      <c r="CU26" s="90"/>
      <c r="CV26" s="90"/>
      <c r="CW26" s="90"/>
      <c r="CX26" s="90"/>
      <c r="CY26" s="90"/>
      <c r="CZ26" s="90"/>
      <c r="DA26" s="90"/>
      <c r="DB26" s="90"/>
      <c r="DC26" s="90"/>
      <c r="DD26" s="90"/>
      <c r="DE26" s="90"/>
      <c r="DF26" s="90"/>
      <c r="DG26" s="90"/>
      <c r="DH26" s="90"/>
      <c r="DI26" s="90"/>
      <c r="DJ26" s="90"/>
      <c r="DK26" s="90"/>
      <c r="DL26" s="90"/>
      <c r="DM26" s="90"/>
      <c r="DN26" s="90"/>
      <c r="DO26" s="90"/>
      <c r="DP26" s="90"/>
      <c r="DQ26" s="90"/>
      <c r="DR26" s="90"/>
      <c r="DS26" s="90"/>
      <c r="DT26" s="90"/>
      <c r="DU26" s="90"/>
      <c r="DV26" s="90"/>
      <c r="DW26" s="90"/>
      <c r="DX26" s="90"/>
      <c r="DY26" s="90"/>
      <c r="DZ26" s="90"/>
      <c r="EA26" s="90"/>
      <c r="EB26" s="90"/>
      <c r="EC26" s="90"/>
      <c r="ED26" s="90"/>
      <c r="EE26" s="90"/>
      <c r="EF26" s="90"/>
      <c r="EG26" s="90"/>
      <c r="EH26" s="90"/>
      <c r="EI26" s="90"/>
      <c r="EJ26" s="90"/>
      <c r="EK26" s="90"/>
      <c r="EL26" s="90"/>
      <c r="EM26" s="90"/>
      <c r="EN26" s="90"/>
      <c r="EO26" s="90"/>
      <c r="EP26" s="90"/>
      <c r="EQ26" s="90"/>
      <c r="ER26" s="90"/>
      <c r="ES26" s="90"/>
      <c r="ET26" s="90"/>
      <c r="EU26" s="90"/>
      <c r="EV26" s="90"/>
      <c r="EW26" s="90"/>
      <c r="EX26" s="90"/>
      <c r="EY26" s="90"/>
      <c r="EZ26" s="90"/>
      <c r="FA26" s="90"/>
      <c r="FB26" s="90"/>
      <c r="FC26" s="90"/>
      <c r="FD26" s="90"/>
      <c r="FE26" s="90"/>
      <c r="FF26" s="90"/>
      <c r="FG26" s="90"/>
      <c r="FH26" s="90"/>
      <c r="FI26" s="90"/>
      <c r="FJ26" s="90"/>
      <c r="FK26" s="90"/>
      <c r="FL26" s="90"/>
      <c r="FM26" s="90"/>
      <c r="FN26" s="90"/>
      <c r="FO26" s="90"/>
      <c r="FP26" s="90"/>
      <c r="FQ26" s="90"/>
      <c r="FR26" s="90"/>
      <c r="FS26" s="90"/>
      <c r="FT26" s="90"/>
      <c r="FU26" s="90"/>
      <c r="FV26" s="90"/>
      <c r="FW26" s="90"/>
      <c r="FX26" s="90"/>
      <c r="FY26" s="90"/>
      <c r="FZ26" s="90"/>
      <c r="GA26" s="90"/>
      <c r="GB26" s="90"/>
      <c r="GC26" s="90"/>
      <c r="GD26" s="90"/>
      <c r="GE26" s="90"/>
      <c r="GF26" s="90"/>
      <c r="GG26" s="90"/>
      <c r="GH26" s="90"/>
      <c r="GI26" s="90"/>
      <c r="GJ26" s="90"/>
      <c r="GK26" s="90"/>
      <c r="GL26" s="90"/>
      <c r="GM26" s="90"/>
      <c r="GN26" s="90"/>
      <c r="GO26" s="90"/>
      <c r="GP26" s="90"/>
      <c r="GQ26" s="90"/>
      <c r="GR26" s="90"/>
      <c r="GS26" s="90"/>
      <c r="GT26" s="90"/>
      <c r="GU26" s="90"/>
      <c r="GV26" s="90"/>
      <c r="GW26" s="90"/>
      <c r="GX26" s="90"/>
      <c r="GY26" s="90"/>
      <c r="GZ26" s="90"/>
      <c r="HA26" s="90"/>
      <c r="HB26" s="90"/>
      <c r="HC26" s="90"/>
      <c r="HD26" s="90"/>
      <c r="HE26" s="90"/>
      <c r="HF26" s="90"/>
      <c r="HG26" s="90"/>
      <c r="HH26" s="90"/>
      <c r="HI26" s="90"/>
      <c r="HJ26" s="90"/>
      <c r="HK26" s="90"/>
      <c r="HL26" s="90"/>
      <c r="HM26" s="90"/>
      <c r="HN26" s="90"/>
      <c r="HO26" s="90"/>
      <c r="HP26" s="90"/>
      <c r="HQ26" s="90"/>
      <c r="HR26" s="90"/>
      <c r="HS26" s="90"/>
      <c r="HT26" s="90"/>
      <c r="HU26" s="90"/>
      <c r="HV26" s="90"/>
      <c r="HW26" s="90"/>
      <c r="HX26" s="90"/>
      <c r="HY26" s="90"/>
      <c r="HZ26" s="90"/>
      <c r="IA26" s="90"/>
      <c r="IB26" s="90"/>
      <c r="IC26" s="90"/>
      <c r="ID26" s="90"/>
      <c r="IE26" s="90"/>
      <c r="IF26" s="90"/>
      <c r="IG26" s="90"/>
      <c r="IH26" s="90"/>
      <c r="II26" s="90"/>
      <c r="IJ26" s="90"/>
      <c r="IK26" s="90"/>
      <c r="IL26" s="90"/>
      <c r="IM26" s="90"/>
      <c r="IN26" s="90"/>
      <c r="IO26" s="90"/>
      <c r="IP26" s="90"/>
      <c r="IQ26" s="90"/>
      <c r="IR26" s="90"/>
      <c r="IS26" s="90"/>
      <c r="IT26" s="90"/>
      <c r="IU26" s="90"/>
      <c r="IV26" s="90"/>
      <c r="IW26" s="90"/>
      <c r="IX26" s="90"/>
      <c r="IY26" s="90"/>
      <c r="IZ26" s="90"/>
      <c r="JA26" s="90"/>
    </row>
    <row r="27" spans="2:261" s="91" customFormat="1" hidden="1" x14ac:dyDescent="0.25">
      <c r="B27" s="90"/>
      <c r="F27" s="92"/>
      <c r="G27" s="90"/>
      <c r="H27" s="90"/>
      <c r="I27" s="90"/>
      <c r="J27" s="90"/>
      <c r="K27" s="90"/>
      <c r="L27" s="93"/>
      <c r="M27" s="90"/>
      <c r="N27" s="90"/>
      <c r="O27" s="90"/>
      <c r="P27" s="90"/>
      <c r="Q27" s="90"/>
      <c r="R27" s="93"/>
      <c r="S27" s="94"/>
      <c r="T27" s="90"/>
      <c r="U27" s="90"/>
      <c r="V27" s="90"/>
      <c r="W27" s="90"/>
      <c r="X27" s="90"/>
      <c r="Y27" s="90"/>
      <c r="Z27" s="90"/>
      <c r="AA27" s="90"/>
      <c r="AB27" s="90"/>
      <c r="AC27" s="90"/>
      <c r="AD27" s="90"/>
      <c r="AE27" s="90"/>
      <c r="AF27" s="90"/>
      <c r="AG27" s="90"/>
      <c r="AH27" s="90"/>
      <c r="AI27" s="90"/>
      <c r="AJ27" s="90"/>
      <c r="AK27" s="90"/>
      <c r="AL27" s="90"/>
      <c r="AM27" s="90"/>
      <c r="AN27" s="90"/>
      <c r="AO27" s="90"/>
      <c r="AP27" s="90"/>
      <c r="AQ27" s="90"/>
      <c r="AR27" s="90"/>
      <c r="AS27" s="90"/>
      <c r="AT27" s="90"/>
      <c r="AU27" s="90"/>
      <c r="AV27" s="90"/>
      <c r="AW27" s="90"/>
      <c r="AX27" s="90"/>
      <c r="AY27" s="90"/>
      <c r="AZ27" s="90"/>
      <c r="BA27" s="90"/>
      <c r="BB27" s="90"/>
      <c r="BC27" s="90"/>
      <c r="BD27" s="90"/>
      <c r="BE27" s="90"/>
      <c r="BF27" s="90"/>
      <c r="BG27" s="90"/>
      <c r="BH27" s="90"/>
      <c r="BI27" s="90"/>
      <c r="BJ27" s="90"/>
      <c r="BK27" s="90"/>
      <c r="BL27" s="90"/>
      <c r="BM27" s="90"/>
      <c r="BN27" s="90"/>
      <c r="BO27" s="90"/>
      <c r="BP27" s="90"/>
      <c r="BQ27" s="90"/>
      <c r="BR27" s="90"/>
      <c r="BS27" s="90"/>
      <c r="BT27" s="90"/>
      <c r="BU27" s="90"/>
      <c r="BV27" s="90"/>
      <c r="BW27" s="90"/>
      <c r="BX27" s="90"/>
      <c r="BY27" s="90"/>
      <c r="BZ27" s="90"/>
      <c r="CA27" s="90"/>
      <c r="CB27" s="90"/>
      <c r="CC27" s="90"/>
      <c r="CD27" s="90"/>
      <c r="CE27" s="90"/>
      <c r="CF27" s="90"/>
      <c r="CG27" s="90"/>
      <c r="CH27" s="90"/>
      <c r="CI27" s="90"/>
      <c r="CJ27" s="90"/>
      <c r="CK27" s="90"/>
      <c r="CL27" s="90"/>
      <c r="CM27" s="90"/>
      <c r="CN27" s="90"/>
      <c r="CO27" s="90"/>
      <c r="CP27" s="90"/>
      <c r="CQ27" s="90"/>
      <c r="CR27" s="90"/>
      <c r="CS27" s="90"/>
      <c r="CT27" s="90"/>
      <c r="CU27" s="90"/>
      <c r="CV27" s="90"/>
      <c r="CW27" s="90"/>
      <c r="CX27" s="90"/>
      <c r="CY27" s="90"/>
      <c r="CZ27" s="90"/>
      <c r="DA27" s="90"/>
      <c r="DB27" s="90"/>
      <c r="DC27" s="90"/>
      <c r="DD27" s="90"/>
      <c r="DE27" s="90"/>
      <c r="DF27" s="90"/>
      <c r="DG27" s="90"/>
      <c r="DH27" s="90"/>
      <c r="DI27" s="90"/>
      <c r="DJ27" s="90"/>
      <c r="DK27" s="90"/>
      <c r="DL27" s="90"/>
      <c r="DM27" s="90"/>
      <c r="DN27" s="90"/>
      <c r="DO27" s="90"/>
      <c r="DP27" s="90"/>
      <c r="DQ27" s="90"/>
      <c r="DR27" s="90"/>
      <c r="DS27" s="90"/>
      <c r="DT27" s="90"/>
      <c r="DU27" s="90"/>
      <c r="DV27" s="90"/>
      <c r="DW27" s="90"/>
      <c r="DX27" s="90"/>
      <c r="DY27" s="90"/>
      <c r="DZ27" s="90"/>
      <c r="EA27" s="90"/>
      <c r="EB27" s="90"/>
      <c r="EC27" s="90"/>
      <c r="ED27" s="90"/>
      <c r="EE27" s="90"/>
      <c r="EF27" s="90"/>
      <c r="EG27" s="90"/>
      <c r="EH27" s="90"/>
      <c r="EI27" s="90"/>
      <c r="EJ27" s="90"/>
      <c r="EK27" s="90"/>
      <c r="EL27" s="90"/>
      <c r="EM27" s="90"/>
      <c r="EN27" s="90"/>
      <c r="EO27" s="90"/>
      <c r="EP27" s="90"/>
      <c r="EQ27" s="90"/>
      <c r="ER27" s="90"/>
      <c r="ES27" s="90"/>
      <c r="ET27" s="90"/>
      <c r="EU27" s="90"/>
      <c r="EV27" s="90"/>
      <c r="EW27" s="90"/>
      <c r="EX27" s="90"/>
      <c r="EY27" s="90"/>
      <c r="EZ27" s="90"/>
      <c r="FA27" s="90"/>
      <c r="FB27" s="90"/>
      <c r="FC27" s="90"/>
      <c r="FD27" s="90"/>
      <c r="FE27" s="90"/>
      <c r="FF27" s="90"/>
      <c r="FG27" s="90"/>
      <c r="FH27" s="90"/>
      <c r="FI27" s="90"/>
      <c r="FJ27" s="90"/>
      <c r="FK27" s="90"/>
      <c r="FL27" s="90"/>
      <c r="FM27" s="90"/>
      <c r="FN27" s="90"/>
      <c r="FO27" s="90"/>
      <c r="FP27" s="90"/>
      <c r="FQ27" s="90"/>
      <c r="FR27" s="90"/>
      <c r="FS27" s="90"/>
      <c r="FT27" s="90"/>
      <c r="FU27" s="90"/>
      <c r="FV27" s="90"/>
      <c r="FW27" s="90"/>
      <c r="FX27" s="90"/>
      <c r="FY27" s="90"/>
      <c r="FZ27" s="90"/>
      <c r="GA27" s="90"/>
      <c r="GB27" s="90"/>
      <c r="GC27" s="90"/>
      <c r="GD27" s="90"/>
      <c r="GE27" s="90"/>
      <c r="GF27" s="90"/>
      <c r="GG27" s="90"/>
      <c r="GH27" s="90"/>
      <c r="GI27" s="90"/>
      <c r="GJ27" s="90"/>
      <c r="GK27" s="90"/>
      <c r="GL27" s="90"/>
      <c r="GM27" s="90"/>
      <c r="GN27" s="90"/>
      <c r="GO27" s="90"/>
      <c r="GP27" s="90"/>
      <c r="GQ27" s="90"/>
      <c r="GR27" s="90"/>
      <c r="GS27" s="90"/>
      <c r="GT27" s="90"/>
      <c r="GU27" s="90"/>
      <c r="GV27" s="90"/>
      <c r="GW27" s="90"/>
      <c r="GX27" s="90"/>
      <c r="GY27" s="90"/>
      <c r="GZ27" s="90"/>
      <c r="HA27" s="90"/>
      <c r="HB27" s="90"/>
      <c r="HC27" s="90"/>
      <c r="HD27" s="90"/>
      <c r="HE27" s="90"/>
      <c r="HF27" s="90"/>
      <c r="HG27" s="90"/>
      <c r="HH27" s="90"/>
      <c r="HI27" s="90"/>
      <c r="HJ27" s="90"/>
      <c r="HK27" s="90"/>
      <c r="HL27" s="90"/>
      <c r="HM27" s="90"/>
      <c r="HN27" s="90"/>
      <c r="HO27" s="90"/>
      <c r="HP27" s="90"/>
      <c r="HQ27" s="90"/>
      <c r="HR27" s="90"/>
      <c r="HS27" s="90"/>
      <c r="HT27" s="90"/>
      <c r="HU27" s="90"/>
      <c r="HV27" s="90"/>
      <c r="HW27" s="90"/>
      <c r="HX27" s="90"/>
      <c r="HY27" s="90"/>
      <c r="HZ27" s="90"/>
      <c r="IA27" s="90"/>
      <c r="IB27" s="90"/>
      <c r="IC27" s="90"/>
      <c r="ID27" s="90"/>
      <c r="IE27" s="90"/>
      <c r="IF27" s="90"/>
      <c r="IG27" s="90"/>
      <c r="IH27" s="90"/>
      <c r="II27" s="90"/>
      <c r="IJ27" s="90"/>
      <c r="IK27" s="90"/>
      <c r="IL27" s="90"/>
      <c r="IM27" s="90"/>
      <c r="IN27" s="90"/>
      <c r="IO27" s="90"/>
      <c r="IP27" s="90"/>
      <c r="IQ27" s="90"/>
      <c r="IR27" s="90"/>
      <c r="IS27" s="90"/>
      <c r="IT27" s="90"/>
      <c r="IU27" s="90"/>
      <c r="IV27" s="90"/>
      <c r="IW27" s="90"/>
      <c r="IX27" s="90"/>
      <c r="IY27" s="90"/>
      <c r="IZ27" s="90"/>
      <c r="JA27" s="90"/>
    </row>
    <row r="28" spans="2:261" s="91" customFormat="1" hidden="1" x14ac:dyDescent="0.25">
      <c r="B28" s="90"/>
      <c r="F28" s="92"/>
      <c r="G28" s="90"/>
      <c r="H28" s="90"/>
      <c r="I28" s="90"/>
      <c r="J28" s="90"/>
      <c r="K28" s="90"/>
      <c r="L28" s="93"/>
      <c r="M28" s="90"/>
      <c r="N28" s="90"/>
      <c r="O28" s="90"/>
      <c r="P28" s="90"/>
      <c r="Q28" s="90"/>
      <c r="R28" s="93"/>
      <c r="S28" s="94"/>
      <c r="T28" s="90"/>
      <c r="U28" s="90"/>
      <c r="V28" s="90"/>
      <c r="W28" s="90"/>
      <c r="X28" s="90"/>
      <c r="Y28" s="90"/>
      <c r="Z28" s="90"/>
      <c r="AA28" s="90"/>
      <c r="AB28" s="90"/>
      <c r="AC28" s="90"/>
      <c r="AD28" s="90"/>
      <c r="AE28" s="90"/>
      <c r="AF28" s="90"/>
      <c r="AG28" s="90"/>
      <c r="AH28" s="90"/>
      <c r="AI28" s="90"/>
      <c r="AJ28" s="90"/>
      <c r="AK28" s="90"/>
      <c r="AL28" s="90"/>
      <c r="AM28" s="90"/>
      <c r="AN28" s="90"/>
      <c r="AO28" s="90"/>
      <c r="AP28" s="90"/>
      <c r="AQ28" s="90"/>
      <c r="AR28" s="90"/>
      <c r="AS28" s="90"/>
      <c r="AT28" s="90"/>
      <c r="AU28" s="90"/>
      <c r="AV28" s="90"/>
      <c r="AW28" s="90"/>
      <c r="AX28" s="90"/>
      <c r="AY28" s="90"/>
      <c r="AZ28" s="90"/>
      <c r="BA28" s="90"/>
      <c r="BB28" s="90"/>
      <c r="BC28" s="90"/>
      <c r="BD28" s="90"/>
      <c r="BE28" s="90"/>
      <c r="BF28" s="90"/>
      <c r="BG28" s="90"/>
      <c r="BH28" s="90"/>
      <c r="BI28" s="90"/>
      <c r="BJ28" s="90"/>
      <c r="BK28" s="90"/>
      <c r="BL28" s="90"/>
      <c r="BM28" s="90"/>
      <c r="BN28" s="90"/>
      <c r="BO28" s="90"/>
      <c r="BP28" s="90"/>
      <c r="BQ28" s="90"/>
      <c r="BR28" s="90"/>
      <c r="BS28" s="90"/>
      <c r="BT28" s="90"/>
      <c r="BU28" s="90"/>
      <c r="BV28" s="90"/>
      <c r="BW28" s="90"/>
      <c r="BX28" s="90"/>
      <c r="BY28" s="90"/>
      <c r="BZ28" s="90"/>
      <c r="CA28" s="90"/>
      <c r="CB28" s="90"/>
      <c r="CC28" s="90"/>
      <c r="CD28" s="90"/>
      <c r="CE28" s="90"/>
      <c r="CF28" s="90"/>
      <c r="CG28" s="90"/>
      <c r="CH28" s="90"/>
      <c r="CI28" s="90"/>
      <c r="CJ28" s="90"/>
      <c r="CK28" s="90"/>
      <c r="CL28" s="90"/>
      <c r="CM28" s="90"/>
      <c r="CN28" s="90"/>
      <c r="CO28" s="90"/>
      <c r="CP28" s="90"/>
      <c r="CQ28" s="90"/>
      <c r="CR28" s="90"/>
      <c r="CS28" s="90"/>
      <c r="CT28" s="90"/>
      <c r="CU28" s="90"/>
      <c r="CV28" s="90"/>
      <c r="CW28" s="90"/>
      <c r="CX28" s="90"/>
      <c r="CY28" s="90"/>
      <c r="CZ28" s="90"/>
      <c r="DA28" s="90"/>
      <c r="DB28" s="90"/>
      <c r="DC28" s="90"/>
      <c r="DD28" s="90"/>
      <c r="DE28" s="90"/>
      <c r="DF28" s="90"/>
      <c r="DG28" s="90"/>
      <c r="DH28" s="90"/>
      <c r="DI28" s="90"/>
      <c r="DJ28" s="90"/>
      <c r="DK28" s="90"/>
      <c r="DL28" s="90"/>
      <c r="DM28" s="90"/>
      <c r="DN28" s="90"/>
      <c r="DO28" s="90"/>
      <c r="DP28" s="90"/>
      <c r="DQ28" s="90"/>
      <c r="DR28" s="90"/>
      <c r="DS28" s="90"/>
      <c r="DT28" s="90"/>
      <c r="DU28" s="90"/>
      <c r="DV28" s="90"/>
      <c r="DW28" s="90"/>
      <c r="DX28" s="90"/>
      <c r="DY28" s="90"/>
      <c r="DZ28" s="90"/>
      <c r="EA28" s="90"/>
      <c r="EB28" s="90"/>
      <c r="EC28" s="90"/>
      <c r="ED28" s="90"/>
      <c r="EE28" s="90"/>
      <c r="EF28" s="90"/>
      <c r="EG28" s="90"/>
      <c r="EH28" s="90"/>
      <c r="EI28" s="90"/>
      <c r="EJ28" s="90"/>
      <c r="EK28" s="90"/>
      <c r="EL28" s="90"/>
      <c r="EM28" s="90"/>
      <c r="EN28" s="90"/>
      <c r="EO28" s="90"/>
      <c r="EP28" s="90"/>
      <c r="EQ28" s="90"/>
      <c r="ER28" s="90"/>
      <c r="ES28" s="90"/>
      <c r="ET28" s="90"/>
      <c r="EU28" s="90"/>
      <c r="EV28" s="90"/>
      <c r="EW28" s="90"/>
      <c r="EX28" s="90"/>
      <c r="EY28" s="90"/>
      <c r="EZ28" s="90"/>
      <c r="FA28" s="90"/>
      <c r="FB28" s="90"/>
      <c r="FC28" s="90"/>
      <c r="FD28" s="90"/>
      <c r="FE28" s="90"/>
      <c r="FF28" s="90"/>
      <c r="FG28" s="90"/>
      <c r="FH28" s="90"/>
      <c r="FI28" s="90"/>
      <c r="FJ28" s="90"/>
      <c r="FK28" s="90"/>
      <c r="FL28" s="90"/>
      <c r="FM28" s="90"/>
      <c r="FN28" s="90"/>
      <c r="FO28" s="90"/>
      <c r="FP28" s="90"/>
      <c r="FQ28" s="90"/>
      <c r="FR28" s="90"/>
      <c r="FS28" s="90"/>
      <c r="FT28" s="90"/>
      <c r="FU28" s="90"/>
      <c r="FV28" s="90"/>
      <c r="FW28" s="90"/>
      <c r="FX28" s="90"/>
      <c r="FY28" s="90"/>
      <c r="FZ28" s="90"/>
      <c r="GA28" s="90"/>
      <c r="GB28" s="90"/>
      <c r="GC28" s="90"/>
      <c r="GD28" s="90"/>
      <c r="GE28" s="90"/>
      <c r="GF28" s="90"/>
      <c r="GG28" s="90"/>
      <c r="GH28" s="90"/>
      <c r="GI28" s="90"/>
      <c r="GJ28" s="90"/>
      <c r="GK28" s="90"/>
      <c r="GL28" s="90"/>
      <c r="GM28" s="90"/>
      <c r="GN28" s="90"/>
      <c r="GO28" s="90"/>
      <c r="GP28" s="90"/>
      <c r="GQ28" s="90"/>
      <c r="GR28" s="90"/>
      <c r="GS28" s="90"/>
      <c r="GT28" s="90"/>
      <c r="GU28" s="90"/>
      <c r="GV28" s="90"/>
      <c r="GW28" s="90"/>
      <c r="GX28" s="90"/>
      <c r="GY28" s="90"/>
      <c r="GZ28" s="90"/>
      <c r="HA28" s="90"/>
      <c r="HB28" s="90"/>
      <c r="HC28" s="90"/>
      <c r="HD28" s="90"/>
      <c r="HE28" s="90"/>
      <c r="HF28" s="90"/>
      <c r="HG28" s="90"/>
      <c r="HH28" s="90"/>
      <c r="HI28" s="90"/>
      <c r="HJ28" s="90"/>
      <c r="HK28" s="90"/>
      <c r="HL28" s="90"/>
      <c r="HM28" s="90"/>
      <c r="HN28" s="90"/>
      <c r="HO28" s="90"/>
      <c r="HP28" s="90"/>
      <c r="HQ28" s="90"/>
      <c r="HR28" s="90"/>
      <c r="HS28" s="90"/>
      <c r="HT28" s="90"/>
      <c r="HU28" s="90"/>
      <c r="HV28" s="90"/>
      <c r="HW28" s="90"/>
      <c r="HX28" s="90"/>
      <c r="HY28" s="90"/>
      <c r="HZ28" s="90"/>
      <c r="IA28" s="90"/>
      <c r="IB28" s="90"/>
      <c r="IC28" s="90"/>
      <c r="ID28" s="90"/>
      <c r="IE28" s="90"/>
      <c r="IF28" s="90"/>
      <c r="IG28" s="90"/>
      <c r="IH28" s="90"/>
      <c r="II28" s="90"/>
      <c r="IJ28" s="90"/>
      <c r="IK28" s="90"/>
      <c r="IL28" s="90"/>
      <c r="IM28" s="90"/>
      <c r="IN28" s="90"/>
      <c r="IO28" s="90"/>
      <c r="IP28" s="90"/>
      <c r="IQ28" s="90"/>
      <c r="IR28" s="90"/>
      <c r="IS28" s="90"/>
      <c r="IT28" s="90"/>
      <c r="IU28" s="90"/>
      <c r="IV28" s="90"/>
      <c r="IW28" s="90"/>
      <c r="IX28" s="90"/>
      <c r="IY28" s="90"/>
      <c r="IZ28" s="90"/>
      <c r="JA28" s="90"/>
    </row>
    <row r="29" spans="2:261" s="91" customFormat="1" hidden="1" x14ac:dyDescent="0.25">
      <c r="B29" s="90"/>
      <c r="F29" s="92"/>
      <c r="G29" s="90"/>
      <c r="H29" s="90"/>
      <c r="I29" s="90"/>
      <c r="J29" s="90"/>
      <c r="K29" s="90"/>
      <c r="L29" s="93"/>
      <c r="M29" s="90"/>
      <c r="N29" s="90"/>
      <c r="O29" s="90"/>
      <c r="P29" s="90"/>
      <c r="Q29" s="90"/>
      <c r="R29" s="93"/>
      <c r="S29" s="94"/>
      <c r="T29" s="90"/>
      <c r="U29" s="90"/>
      <c r="V29" s="90"/>
      <c r="W29" s="90"/>
      <c r="X29" s="90"/>
      <c r="Y29" s="90"/>
      <c r="Z29" s="90"/>
      <c r="AA29" s="90"/>
      <c r="AB29" s="90"/>
      <c r="AC29" s="90"/>
      <c r="AD29" s="90"/>
      <c r="AE29" s="90"/>
      <c r="AF29" s="90"/>
      <c r="AG29" s="90"/>
      <c r="AH29" s="90"/>
      <c r="AI29" s="90"/>
      <c r="AJ29" s="90"/>
      <c r="AK29" s="90"/>
      <c r="AL29" s="90"/>
      <c r="AM29" s="90"/>
      <c r="AN29" s="90"/>
      <c r="AO29" s="90"/>
      <c r="AP29" s="90"/>
      <c r="AQ29" s="90"/>
      <c r="AR29" s="90"/>
      <c r="AS29" s="90"/>
      <c r="AT29" s="90"/>
      <c r="AU29" s="90"/>
      <c r="AV29" s="90"/>
      <c r="AW29" s="90"/>
      <c r="AX29" s="90"/>
      <c r="AY29" s="90"/>
      <c r="AZ29" s="90"/>
      <c r="BA29" s="90"/>
      <c r="BB29" s="90"/>
      <c r="BC29" s="90"/>
      <c r="BD29" s="90"/>
      <c r="BE29" s="90"/>
      <c r="BF29" s="90"/>
      <c r="BG29" s="90"/>
      <c r="BH29" s="90"/>
      <c r="BI29" s="90"/>
      <c r="BJ29" s="90"/>
      <c r="BK29" s="90"/>
      <c r="BL29" s="90"/>
      <c r="BM29" s="90"/>
      <c r="BN29" s="90"/>
      <c r="BO29" s="90"/>
      <c r="BP29" s="90"/>
      <c r="BQ29" s="90"/>
      <c r="BR29" s="90"/>
      <c r="BS29" s="90"/>
      <c r="BT29" s="90"/>
      <c r="BU29" s="90"/>
      <c r="BV29" s="90"/>
      <c r="BW29" s="90"/>
      <c r="BX29" s="90"/>
      <c r="BY29" s="90"/>
      <c r="BZ29" s="90"/>
      <c r="CA29" s="90"/>
      <c r="CB29" s="90"/>
      <c r="CC29" s="90"/>
      <c r="CD29" s="90"/>
      <c r="CE29" s="90"/>
      <c r="CF29" s="90"/>
      <c r="CG29" s="90"/>
      <c r="CH29" s="90"/>
      <c r="CI29" s="90"/>
      <c r="CJ29" s="90"/>
      <c r="CK29" s="90"/>
      <c r="CL29" s="90"/>
      <c r="CM29" s="90"/>
      <c r="CN29" s="90"/>
      <c r="CO29" s="90"/>
      <c r="CP29" s="90"/>
      <c r="CQ29" s="90"/>
      <c r="CR29" s="90"/>
      <c r="CS29" s="90"/>
      <c r="CT29" s="90"/>
      <c r="CU29" s="90"/>
      <c r="CV29" s="90"/>
      <c r="CW29" s="90"/>
      <c r="CX29" s="90"/>
      <c r="CY29" s="90"/>
      <c r="CZ29" s="90"/>
      <c r="DA29" s="90"/>
      <c r="DB29" s="90"/>
      <c r="DC29" s="90"/>
      <c r="DD29" s="90"/>
      <c r="DE29" s="90"/>
      <c r="DF29" s="90"/>
      <c r="DG29" s="90"/>
      <c r="DH29" s="90"/>
      <c r="DI29" s="90"/>
      <c r="DJ29" s="90"/>
      <c r="DK29" s="90"/>
      <c r="DL29" s="90"/>
      <c r="DM29" s="90"/>
      <c r="DN29" s="90"/>
      <c r="DO29" s="90"/>
      <c r="DP29" s="90"/>
      <c r="DQ29" s="90"/>
      <c r="DR29" s="90"/>
      <c r="DS29" s="90"/>
      <c r="DT29" s="90"/>
      <c r="DU29" s="90"/>
      <c r="DV29" s="90"/>
      <c r="DW29" s="90"/>
      <c r="DX29" s="90"/>
      <c r="DY29" s="90"/>
      <c r="DZ29" s="90"/>
      <c r="EA29" s="90"/>
      <c r="EB29" s="90"/>
      <c r="EC29" s="90"/>
      <c r="ED29" s="90"/>
      <c r="EE29" s="90"/>
      <c r="EF29" s="90"/>
      <c r="EG29" s="90"/>
      <c r="EH29" s="90"/>
      <c r="EI29" s="90"/>
      <c r="EJ29" s="90"/>
      <c r="EK29" s="90"/>
      <c r="EL29" s="90"/>
      <c r="EM29" s="90"/>
      <c r="EN29" s="90"/>
      <c r="EO29" s="90"/>
      <c r="EP29" s="90"/>
      <c r="EQ29" s="90"/>
      <c r="ER29" s="90"/>
      <c r="ES29" s="90"/>
      <c r="ET29" s="90"/>
      <c r="EU29" s="90"/>
      <c r="EV29" s="90"/>
      <c r="EW29" s="90"/>
      <c r="EX29" s="90"/>
      <c r="EY29" s="90"/>
      <c r="EZ29" s="90"/>
      <c r="FA29" s="90"/>
      <c r="FB29" s="90"/>
      <c r="FC29" s="90"/>
      <c r="FD29" s="90"/>
      <c r="FE29" s="90"/>
      <c r="FF29" s="90"/>
      <c r="FG29" s="90"/>
      <c r="FH29" s="90"/>
      <c r="FI29" s="90"/>
      <c r="FJ29" s="90"/>
      <c r="FK29" s="90"/>
      <c r="FL29" s="90"/>
      <c r="FM29" s="90"/>
      <c r="FN29" s="90"/>
      <c r="FO29" s="90"/>
      <c r="FP29" s="90"/>
      <c r="FQ29" s="90"/>
      <c r="FR29" s="90"/>
      <c r="FS29" s="90"/>
      <c r="FT29" s="90"/>
      <c r="FU29" s="90"/>
      <c r="FV29" s="90"/>
      <c r="FW29" s="90"/>
      <c r="FX29" s="90"/>
      <c r="FY29" s="90"/>
      <c r="FZ29" s="90"/>
      <c r="GA29" s="90"/>
      <c r="GB29" s="90"/>
      <c r="GC29" s="90"/>
      <c r="GD29" s="90"/>
      <c r="GE29" s="90"/>
      <c r="GF29" s="90"/>
      <c r="GG29" s="90"/>
      <c r="GH29" s="90"/>
      <c r="GI29" s="90"/>
      <c r="GJ29" s="90"/>
      <c r="GK29" s="90"/>
      <c r="GL29" s="90"/>
      <c r="GM29" s="90"/>
      <c r="GN29" s="90"/>
      <c r="GO29" s="90"/>
      <c r="GP29" s="90"/>
      <c r="GQ29" s="90"/>
      <c r="GR29" s="90"/>
      <c r="GS29" s="90"/>
      <c r="GT29" s="90"/>
      <c r="GU29" s="90"/>
      <c r="GV29" s="90"/>
      <c r="GW29" s="90"/>
      <c r="GX29" s="90"/>
      <c r="GY29" s="90"/>
      <c r="GZ29" s="90"/>
      <c r="HA29" s="90"/>
      <c r="HB29" s="90"/>
      <c r="HC29" s="90"/>
      <c r="HD29" s="90"/>
      <c r="HE29" s="90"/>
      <c r="HF29" s="90"/>
      <c r="HG29" s="90"/>
      <c r="HH29" s="90"/>
      <c r="HI29" s="90"/>
      <c r="HJ29" s="90"/>
      <c r="HK29" s="90"/>
      <c r="HL29" s="90"/>
      <c r="HM29" s="90"/>
      <c r="HN29" s="90"/>
      <c r="HO29" s="90"/>
      <c r="HP29" s="90"/>
      <c r="HQ29" s="90"/>
      <c r="HR29" s="90"/>
      <c r="HS29" s="90"/>
      <c r="HT29" s="90"/>
      <c r="HU29" s="90"/>
      <c r="HV29" s="90"/>
      <c r="HW29" s="90"/>
      <c r="HX29" s="90"/>
      <c r="HY29" s="90"/>
      <c r="HZ29" s="90"/>
      <c r="IA29" s="90"/>
      <c r="IB29" s="90"/>
      <c r="IC29" s="90"/>
      <c r="ID29" s="90"/>
      <c r="IE29" s="90"/>
      <c r="IF29" s="90"/>
      <c r="IG29" s="90"/>
      <c r="IH29" s="90"/>
      <c r="II29" s="90"/>
      <c r="IJ29" s="90"/>
      <c r="IK29" s="90"/>
      <c r="IL29" s="90"/>
      <c r="IM29" s="90"/>
      <c r="IN29" s="90"/>
      <c r="IO29" s="90"/>
      <c r="IP29" s="90"/>
      <c r="IQ29" s="90"/>
      <c r="IR29" s="90"/>
      <c r="IS29" s="90"/>
      <c r="IT29" s="90"/>
      <c r="IU29" s="90"/>
      <c r="IV29" s="90"/>
      <c r="IW29" s="90"/>
      <c r="IX29" s="90"/>
      <c r="IY29" s="90"/>
      <c r="IZ29" s="90"/>
      <c r="JA29" s="90"/>
    </row>
    <row r="30" spans="2:261" s="91" customFormat="1" hidden="1" x14ac:dyDescent="0.25">
      <c r="B30" s="90"/>
      <c r="F30" s="92"/>
      <c r="G30" s="90"/>
      <c r="H30" s="90"/>
      <c r="I30" s="90"/>
      <c r="J30" s="90"/>
      <c r="K30" s="90"/>
      <c r="L30" s="93"/>
      <c r="M30" s="90"/>
      <c r="N30" s="90"/>
      <c r="O30" s="90"/>
      <c r="P30" s="90"/>
      <c r="Q30" s="90"/>
      <c r="R30" s="93"/>
      <c r="S30" s="94"/>
      <c r="T30" s="90"/>
      <c r="U30" s="90"/>
      <c r="V30" s="90"/>
      <c r="W30" s="90"/>
      <c r="X30" s="90"/>
      <c r="Y30" s="90"/>
      <c r="Z30" s="90"/>
      <c r="AA30" s="90"/>
      <c r="AB30" s="90"/>
      <c r="AC30" s="90"/>
      <c r="AD30" s="90"/>
      <c r="AE30" s="90"/>
      <c r="AF30" s="90"/>
      <c r="AG30" s="90"/>
      <c r="AH30" s="90"/>
      <c r="AI30" s="90"/>
      <c r="AJ30" s="90"/>
      <c r="AK30" s="90"/>
      <c r="AL30" s="90"/>
      <c r="AM30" s="90"/>
      <c r="AN30" s="90"/>
      <c r="AO30" s="90"/>
      <c r="AP30" s="90"/>
      <c r="AQ30" s="90"/>
      <c r="AR30" s="90"/>
      <c r="AS30" s="90"/>
      <c r="AT30" s="90"/>
      <c r="AU30" s="90"/>
      <c r="AV30" s="90"/>
      <c r="AW30" s="90"/>
      <c r="AX30" s="90"/>
      <c r="AY30" s="90"/>
      <c r="AZ30" s="90"/>
      <c r="BA30" s="90"/>
      <c r="BB30" s="90"/>
      <c r="BC30" s="90"/>
      <c r="BD30" s="90"/>
      <c r="BE30" s="90"/>
      <c r="BF30" s="90"/>
      <c r="BG30" s="90"/>
      <c r="BH30" s="90"/>
      <c r="BI30" s="90"/>
      <c r="BJ30" s="90"/>
      <c r="BK30" s="90"/>
      <c r="BL30" s="90"/>
      <c r="BM30" s="90"/>
      <c r="BN30" s="90"/>
      <c r="BO30" s="90"/>
      <c r="BP30" s="90"/>
      <c r="BQ30" s="90"/>
      <c r="BR30" s="90"/>
      <c r="BS30" s="90"/>
      <c r="BT30" s="90"/>
      <c r="BU30" s="90"/>
      <c r="BV30" s="90"/>
      <c r="BW30" s="90"/>
      <c r="BX30" s="90"/>
      <c r="BY30" s="90"/>
      <c r="BZ30" s="90"/>
      <c r="CA30" s="90"/>
      <c r="CB30" s="90"/>
      <c r="CC30" s="90"/>
      <c r="CD30" s="90"/>
      <c r="CE30" s="90"/>
      <c r="CF30" s="90"/>
      <c r="CG30" s="90"/>
      <c r="CH30" s="90"/>
      <c r="CI30" s="90"/>
      <c r="CJ30" s="90"/>
      <c r="CK30" s="90"/>
      <c r="CL30" s="90"/>
      <c r="CM30" s="90"/>
      <c r="CN30" s="90"/>
      <c r="CO30" s="90"/>
      <c r="CP30" s="90"/>
      <c r="CQ30" s="90"/>
      <c r="CR30" s="90"/>
      <c r="CS30" s="90"/>
      <c r="CT30" s="90"/>
      <c r="CU30" s="90"/>
      <c r="CV30" s="90"/>
      <c r="CW30" s="90"/>
      <c r="CX30" s="90"/>
      <c r="CY30" s="90"/>
      <c r="CZ30" s="90"/>
      <c r="DA30" s="90"/>
      <c r="DB30" s="90"/>
      <c r="DC30" s="90"/>
      <c r="DD30" s="90"/>
      <c r="DE30" s="90"/>
      <c r="DF30" s="90"/>
      <c r="DG30" s="90"/>
      <c r="DH30" s="90"/>
      <c r="DI30" s="90"/>
      <c r="DJ30" s="90"/>
      <c r="DK30" s="90"/>
      <c r="DL30" s="90"/>
      <c r="DM30" s="90"/>
      <c r="DN30" s="90"/>
      <c r="DO30" s="90"/>
      <c r="DP30" s="90"/>
      <c r="DQ30" s="90"/>
      <c r="DR30" s="90"/>
      <c r="DS30" s="90"/>
      <c r="DT30" s="90"/>
      <c r="DU30" s="90"/>
      <c r="DV30" s="90"/>
      <c r="DW30" s="90"/>
      <c r="DX30" s="90"/>
      <c r="DY30" s="90"/>
      <c r="DZ30" s="90"/>
      <c r="EA30" s="90"/>
      <c r="EB30" s="90"/>
      <c r="EC30" s="90"/>
      <c r="ED30" s="90"/>
      <c r="EE30" s="90"/>
      <c r="EF30" s="90"/>
      <c r="EG30" s="90"/>
      <c r="EH30" s="90"/>
      <c r="EI30" s="90"/>
      <c r="EJ30" s="90"/>
      <c r="EK30" s="90"/>
      <c r="EL30" s="90"/>
      <c r="EM30" s="90"/>
      <c r="EN30" s="90"/>
      <c r="EO30" s="90"/>
      <c r="EP30" s="90"/>
      <c r="EQ30" s="90"/>
      <c r="ER30" s="90"/>
      <c r="ES30" s="90"/>
      <c r="ET30" s="90"/>
      <c r="EU30" s="90"/>
      <c r="EV30" s="90"/>
      <c r="EW30" s="90"/>
      <c r="EX30" s="90"/>
      <c r="EY30" s="90"/>
      <c r="EZ30" s="90"/>
      <c r="FA30" s="90"/>
      <c r="FB30" s="90"/>
      <c r="FC30" s="90"/>
      <c r="FD30" s="90"/>
      <c r="FE30" s="90"/>
      <c r="FF30" s="90"/>
      <c r="FG30" s="90"/>
      <c r="FH30" s="90"/>
      <c r="FI30" s="90"/>
      <c r="FJ30" s="90"/>
      <c r="FK30" s="90"/>
      <c r="FL30" s="90"/>
      <c r="FM30" s="90"/>
      <c r="FN30" s="90"/>
      <c r="FO30" s="90"/>
      <c r="FP30" s="90"/>
      <c r="FQ30" s="90"/>
      <c r="FR30" s="90"/>
      <c r="FS30" s="90"/>
      <c r="FT30" s="90"/>
      <c r="FU30" s="90"/>
      <c r="FV30" s="90"/>
      <c r="FW30" s="90"/>
      <c r="FX30" s="90"/>
      <c r="FY30" s="90"/>
      <c r="FZ30" s="90"/>
      <c r="GA30" s="90"/>
      <c r="GB30" s="90"/>
      <c r="GC30" s="90"/>
      <c r="GD30" s="90"/>
      <c r="GE30" s="90"/>
      <c r="GF30" s="90"/>
      <c r="GG30" s="90"/>
      <c r="GH30" s="90"/>
      <c r="GI30" s="90"/>
      <c r="GJ30" s="90"/>
      <c r="GK30" s="90"/>
      <c r="GL30" s="90"/>
      <c r="GM30" s="90"/>
      <c r="GN30" s="90"/>
      <c r="GO30" s="90"/>
      <c r="GP30" s="90"/>
      <c r="GQ30" s="90"/>
      <c r="GR30" s="90"/>
      <c r="GS30" s="90"/>
      <c r="GT30" s="90"/>
      <c r="GU30" s="90"/>
      <c r="GV30" s="90"/>
      <c r="GW30" s="90"/>
      <c r="GX30" s="90"/>
      <c r="GY30" s="90"/>
      <c r="GZ30" s="90"/>
      <c r="HA30" s="90"/>
      <c r="HB30" s="90"/>
      <c r="HC30" s="90"/>
      <c r="HD30" s="90"/>
      <c r="HE30" s="90"/>
      <c r="HF30" s="90"/>
      <c r="HG30" s="90"/>
      <c r="HH30" s="90"/>
      <c r="HI30" s="90"/>
      <c r="HJ30" s="90"/>
      <c r="HK30" s="90"/>
      <c r="HL30" s="90"/>
      <c r="HM30" s="90"/>
      <c r="HN30" s="90"/>
      <c r="HO30" s="90"/>
      <c r="HP30" s="90"/>
      <c r="HQ30" s="90"/>
      <c r="HR30" s="90"/>
      <c r="HS30" s="90"/>
      <c r="HT30" s="90"/>
      <c r="HU30" s="90"/>
      <c r="HV30" s="90"/>
      <c r="HW30" s="90"/>
      <c r="HX30" s="90"/>
      <c r="HY30" s="90"/>
      <c r="HZ30" s="90"/>
      <c r="IA30" s="90"/>
      <c r="IB30" s="90"/>
      <c r="IC30" s="90"/>
      <c r="ID30" s="90"/>
      <c r="IE30" s="90"/>
      <c r="IF30" s="90"/>
      <c r="IG30" s="90"/>
      <c r="IH30" s="90"/>
      <c r="II30" s="90"/>
      <c r="IJ30" s="90"/>
      <c r="IK30" s="90"/>
      <c r="IL30" s="90"/>
      <c r="IM30" s="90"/>
      <c r="IN30" s="90"/>
      <c r="IO30" s="90"/>
      <c r="IP30" s="90"/>
      <c r="IQ30" s="90"/>
      <c r="IR30" s="90"/>
      <c r="IS30" s="90"/>
      <c r="IT30" s="90"/>
      <c r="IU30" s="90"/>
      <c r="IV30" s="90"/>
      <c r="IW30" s="90"/>
      <c r="IX30" s="90"/>
      <c r="IY30" s="90"/>
      <c r="IZ30" s="90"/>
      <c r="JA30" s="90"/>
    </row>
    <row r="31" spans="2:261" s="91" customFormat="1" hidden="1" x14ac:dyDescent="0.25">
      <c r="B31" s="90"/>
      <c r="F31" s="92"/>
      <c r="G31" s="90"/>
      <c r="H31" s="90"/>
      <c r="I31" s="90"/>
      <c r="J31" s="90"/>
      <c r="K31" s="90"/>
      <c r="L31" s="93"/>
      <c r="M31" s="90"/>
      <c r="N31" s="90"/>
      <c r="O31" s="90"/>
      <c r="P31" s="90"/>
      <c r="Q31" s="90"/>
      <c r="R31" s="93"/>
      <c r="S31" s="94"/>
      <c r="T31" s="90"/>
      <c r="U31" s="90"/>
      <c r="V31" s="90"/>
      <c r="W31" s="90"/>
      <c r="X31" s="90"/>
      <c r="Y31" s="90"/>
      <c r="Z31" s="90"/>
      <c r="AA31" s="90"/>
      <c r="AB31" s="90"/>
      <c r="AC31" s="90"/>
      <c r="AD31" s="90"/>
      <c r="AE31" s="90"/>
      <c r="AF31" s="90"/>
      <c r="AG31" s="90"/>
      <c r="AH31" s="90"/>
      <c r="AI31" s="90"/>
      <c r="AJ31" s="90"/>
      <c r="AK31" s="90"/>
      <c r="AL31" s="90"/>
      <c r="AM31" s="90"/>
      <c r="AN31" s="90"/>
      <c r="AO31" s="90"/>
      <c r="AP31" s="90"/>
      <c r="AQ31" s="90"/>
      <c r="AR31" s="90"/>
      <c r="AS31" s="90"/>
      <c r="AT31" s="90"/>
      <c r="AU31" s="90"/>
      <c r="AV31" s="90"/>
      <c r="AW31" s="90"/>
      <c r="AX31" s="90"/>
      <c r="AY31" s="90"/>
      <c r="AZ31" s="90"/>
      <c r="BA31" s="90"/>
      <c r="BB31" s="90"/>
      <c r="BC31" s="90"/>
      <c r="BD31" s="90"/>
      <c r="BE31" s="90"/>
      <c r="BF31" s="90"/>
      <c r="BG31" s="90"/>
      <c r="BH31" s="90"/>
      <c r="BI31" s="90"/>
      <c r="BJ31" s="90"/>
      <c r="BK31" s="90"/>
      <c r="BL31" s="90"/>
      <c r="BM31" s="90"/>
      <c r="BN31" s="90"/>
      <c r="BO31" s="90"/>
      <c r="BP31" s="90"/>
      <c r="BQ31" s="90"/>
      <c r="BR31" s="90"/>
      <c r="BS31" s="90"/>
      <c r="BT31" s="90"/>
      <c r="BU31" s="90"/>
      <c r="BV31" s="90"/>
      <c r="BW31" s="90"/>
      <c r="BX31" s="90"/>
      <c r="BY31" s="90"/>
      <c r="BZ31" s="90"/>
      <c r="CA31" s="90"/>
      <c r="CB31" s="90"/>
      <c r="CC31" s="90"/>
      <c r="CD31" s="90"/>
      <c r="CE31" s="90"/>
      <c r="CF31" s="90"/>
      <c r="CG31" s="90"/>
      <c r="CH31" s="90"/>
      <c r="CI31" s="90"/>
      <c r="CJ31" s="90"/>
      <c r="CK31" s="90"/>
      <c r="CL31" s="90"/>
      <c r="CM31" s="90"/>
      <c r="CN31" s="90"/>
      <c r="CO31" s="90"/>
      <c r="CP31" s="90"/>
      <c r="CQ31" s="90"/>
      <c r="CR31" s="90"/>
      <c r="CS31" s="90"/>
      <c r="CT31" s="90"/>
      <c r="CU31" s="90"/>
      <c r="CV31" s="90"/>
      <c r="CW31" s="90"/>
      <c r="CX31" s="90"/>
      <c r="CY31" s="90"/>
      <c r="CZ31" s="90"/>
      <c r="DA31" s="90"/>
      <c r="DB31" s="90"/>
      <c r="DC31" s="90"/>
      <c r="DD31" s="90"/>
      <c r="DE31" s="90"/>
      <c r="DF31" s="90"/>
      <c r="DG31" s="90"/>
      <c r="DH31" s="90"/>
      <c r="DI31" s="90"/>
      <c r="DJ31" s="90"/>
      <c r="DK31" s="90"/>
      <c r="DL31" s="90"/>
      <c r="DM31" s="90"/>
      <c r="DN31" s="90"/>
      <c r="DO31" s="90"/>
      <c r="DP31" s="90"/>
      <c r="DQ31" s="90"/>
      <c r="DR31" s="90"/>
      <c r="DS31" s="90"/>
      <c r="DT31" s="90"/>
      <c r="DU31" s="90"/>
      <c r="DV31" s="90"/>
      <c r="DW31" s="90"/>
      <c r="DX31" s="90"/>
      <c r="DY31" s="90"/>
      <c r="DZ31" s="90"/>
      <c r="EA31" s="90"/>
      <c r="EB31" s="90"/>
      <c r="EC31" s="90"/>
      <c r="ED31" s="90"/>
      <c r="EE31" s="90"/>
      <c r="EF31" s="90"/>
      <c r="EG31" s="90"/>
      <c r="EH31" s="90"/>
      <c r="EI31" s="90"/>
      <c r="EJ31" s="90"/>
      <c r="EK31" s="90"/>
      <c r="EL31" s="90"/>
      <c r="EM31" s="90"/>
      <c r="EN31" s="90"/>
      <c r="EO31" s="90"/>
      <c r="EP31" s="90"/>
      <c r="EQ31" s="90"/>
      <c r="ER31" s="90"/>
      <c r="ES31" s="90"/>
      <c r="ET31" s="90"/>
      <c r="EU31" s="90"/>
      <c r="EV31" s="90"/>
      <c r="EW31" s="90"/>
      <c r="EX31" s="90"/>
      <c r="EY31" s="90"/>
      <c r="EZ31" s="90"/>
      <c r="FA31" s="90"/>
      <c r="FB31" s="90"/>
      <c r="FC31" s="90"/>
      <c r="FD31" s="90"/>
      <c r="FE31" s="90"/>
      <c r="FF31" s="90"/>
      <c r="FG31" s="90"/>
      <c r="FH31" s="90"/>
      <c r="FI31" s="90"/>
      <c r="FJ31" s="90"/>
      <c r="FK31" s="90"/>
      <c r="FL31" s="90"/>
      <c r="FM31" s="90"/>
      <c r="FN31" s="90"/>
      <c r="FO31" s="90"/>
      <c r="FP31" s="90"/>
      <c r="FQ31" s="90"/>
      <c r="FR31" s="90"/>
      <c r="FS31" s="90"/>
      <c r="FT31" s="90"/>
      <c r="FU31" s="90"/>
      <c r="FV31" s="90"/>
      <c r="FW31" s="90"/>
      <c r="FX31" s="90"/>
      <c r="FY31" s="90"/>
      <c r="FZ31" s="90"/>
      <c r="GA31" s="90"/>
      <c r="GB31" s="90"/>
      <c r="GC31" s="90"/>
      <c r="GD31" s="90"/>
      <c r="GE31" s="90"/>
      <c r="GF31" s="90"/>
      <c r="GG31" s="90"/>
      <c r="GH31" s="90"/>
      <c r="GI31" s="90"/>
      <c r="GJ31" s="90"/>
      <c r="GK31" s="90"/>
      <c r="GL31" s="90"/>
      <c r="GM31" s="90"/>
      <c r="GN31" s="90"/>
      <c r="GO31" s="90"/>
      <c r="GP31" s="90"/>
      <c r="GQ31" s="90"/>
      <c r="GR31" s="90"/>
      <c r="GS31" s="90"/>
      <c r="GT31" s="90"/>
      <c r="GU31" s="90"/>
      <c r="GV31" s="90"/>
      <c r="GW31" s="90"/>
      <c r="GX31" s="90"/>
      <c r="GY31" s="90"/>
      <c r="GZ31" s="90"/>
      <c r="HA31" s="90"/>
      <c r="HB31" s="90"/>
      <c r="HC31" s="90"/>
      <c r="HD31" s="90"/>
      <c r="HE31" s="90"/>
      <c r="HF31" s="90"/>
      <c r="HG31" s="90"/>
      <c r="HH31" s="90"/>
      <c r="HI31" s="90"/>
      <c r="HJ31" s="90"/>
      <c r="HK31" s="90"/>
      <c r="HL31" s="90"/>
      <c r="HM31" s="90"/>
      <c r="HN31" s="90"/>
      <c r="HO31" s="90"/>
      <c r="HP31" s="90"/>
      <c r="HQ31" s="90"/>
      <c r="HR31" s="90"/>
      <c r="HS31" s="90"/>
      <c r="HT31" s="90"/>
      <c r="HU31" s="90"/>
      <c r="HV31" s="90"/>
      <c r="HW31" s="90"/>
      <c r="HX31" s="90"/>
      <c r="HY31" s="90"/>
      <c r="HZ31" s="90"/>
      <c r="IA31" s="90"/>
      <c r="IB31" s="90"/>
      <c r="IC31" s="90"/>
      <c r="ID31" s="90"/>
      <c r="IE31" s="90"/>
      <c r="IF31" s="90"/>
      <c r="IG31" s="90"/>
      <c r="IH31" s="90"/>
      <c r="II31" s="90"/>
      <c r="IJ31" s="90"/>
      <c r="IK31" s="90"/>
      <c r="IL31" s="90"/>
      <c r="IM31" s="90"/>
      <c r="IN31" s="90"/>
      <c r="IO31" s="90"/>
      <c r="IP31" s="90"/>
      <c r="IQ31" s="90"/>
      <c r="IR31" s="90"/>
      <c r="IS31" s="90"/>
      <c r="IT31" s="90"/>
      <c r="IU31" s="90"/>
      <c r="IV31" s="90"/>
      <c r="IW31" s="90"/>
      <c r="IX31" s="90"/>
      <c r="IY31" s="90"/>
      <c r="IZ31" s="90"/>
      <c r="JA31" s="90"/>
    </row>
    <row r="32" spans="2:261" s="91" customFormat="1" hidden="1" x14ac:dyDescent="0.25">
      <c r="B32" s="90"/>
      <c r="F32" s="92"/>
      <c r="G32" s="90"/>
      <c r="H32" s="90"/>
      <c r="I32" s="90"/>
      <c r="J32" s="90"/>
      <c r="K32" s="90"/>
      <c r="L32" s="93"/>
      <c r="M32" s="90"/>
      <c r="N32" s="90"/>
      <c r="O32" s="90"/>
      <c r="P32" s="90"/>
      <c r="Q32" s="90"/>
      <c r="R32" s="93"/>
      <c r="S32" s="94"/>
      <c r="T32" s="90"/>
      <c r="U32" s="90"/>
      <c r="V32" s="90"/>
      <c r="W32" s="90"/>
      <c r="X32" s="90"/>
      <c r="Y32" s="90"/>
      <c r="Z32" s="90"/>
      <c r="AA32" s="90"/>
      <c r="AB32" s="90"/>
      <c r="AC32" s="90"/>
      <c r="AD32" s="90"/>
      <c r="AE32" s="90"/>
      <c r="AF32" s="90"/>
      <c r="AG32" s="90"/>
      <c r="AH32" s="90"/>
      <c r="AI32" s="90"/>
      <c r="AJ32" s="90"/>
      <c r="AK32" s="90"/>
      <c r="AL32" s="90"/>
      <c r="AM32" s="90"/>
      <c r="AN32" s="90"/>
      <c r="AO32" s="90"/>
      <c r="AP32" s="90"/>
      <c r="AQ32" s="90"/>
      <c r="AR32" s="90"/>
      <c r="AS32" s="90"/>
      <c r="AT32" s="90"/>
      <c r="AU32" s="90"/>
      <c r="AV32" s="90"/>
      <c r="AW32" s="90"/>
      <c r="AX32" s="90"/>
      <c r="AY32" s="90"/>
      <c r="AZ32" s="90"/>
      <c r="BA32" s="90"/>
      <c r="BB32" s="90"/>
      <c r="BC32" s="90"/>
      <c r="BD32" s="90"/>
      <c r="BE32" s="90"/>
      <c r="BF32" s="90"/>
      <c r="BG32" s="90"/>
      <c r="BH32" s="90"/>
      <c r="BI32" s="90"/>
      <c r="BJ32" s="90"/>
      <c r="BK32" s="90"/>
      <c r="BL32" s="90"/>
      <c r="BM32" s="90"/>
      <c r="BN32" s="90"/>
      <c r="BO32" s="90"/>
      <c r="BP32" s="90"/>
      <c r="BQ32" s="90"/>
      <c r="BR32" s="90"/>
      <c r="BS32" s="90"/>
      <c r="BT32" s="90"/>
      <c r="BU32" s="90"/>
      <c r="BV32" s="90"/>
      <c r="BW32" s="90"/>
      <c r="BX32" s="90"/>
      <c r="BY32" s="90"/>
      <c r="BZ32" s="90"/>
      <c r="CA32" s="90"/>
      <c r="CB32" s="90"/>
      <c r="CC32" s="90"/>
      <c r="CD32" s="90"/>
      <c r="CE32" s="90"/>
      <c r="CF32" s="90"/>
      <c r="CG32" s="90"/>
      <c r="CH32" s="90"/>
      <c r="CI32" s="90"/>
      <c r="CJ32" s="90"/>
      <c r="CK32" s="90"/>
      <c r="CL32" s="90"/>
      <c r="CM32" s="90"/>
      <c r="CN32" s="90"/>
      <c r="CO32" s="90"/>
      <c r="CP32" s="90"/>
      <c r="CQ32" s="90"/>
      <c r="CR32" s="90"/>
      <c r="CS32" s="90"/>
      <c r="CT32" s="90"/>
      <c r="CU32" s="90"/>
      <c r="CV32" s="90"/>
      <c r="CW32" s="90"/>
      <c r="CX32" s="90"/>
      <c r="CY32" s="90"/>
      <c r="CZ32" s="90"/>
      <c r="DA32" s="90"/>
      <c r="DB32" s="90"/>
      <c r="DC32" s="90"/>
      <c r="DD32" s="90"/>
      <c r="DE32" s="90"/>
      <c r="DF32" s="90"/>
      <c r="DG32" s="90"/>
      <c r="DH32" s="90"/>
      <c r="DI32" s="90"/>
      <c r="DJ32" s="90"/>
      <c r="DK32" s="90"/>
      <c r="DL32" s="90"/>
      <c r="DM32" s="90"/>
      <c r="DN32" s="90"/>
      <c r="DO32" s="90"/>
      <c r="DP32" s="90"/>
      <c r="DQ32" s="90"/>
      <c r="DR32" s="90"/>
      <c r="DS32" s="90"/>
      <c r="DT32" s="90"/>
      <c r="DU32" s="90"/>
      <c r="DV32" s="90"/>
      <c r="DW32" s="90"/>
      <c r="DX32" s="90"/>
      <c r="DY32" s="90"/>
      <c r="DZ32" s="90"/>
      <c r="EA32" s="90"/>
      <c r="EB32" s="90"/>
      <c r="EC32" s="90"/>
      <c r="ED32" s="90"/>
      <c r="EE32" s="90"/>
      <c r="EF32" s="90"/>
      <c r="EG32" s="90"/>
      <c r="EH32" s="90"/>
      <c r="EI32" s="90"/>
      <c r="EJ32" s="90"/>
      <c r="EK32" s="90"/>
      <c r="EL32" s="90"/>
      <c r="EM32" s="90"/>
      <c r="EN32" s="90"/>
      <c r="EO32" s="90"/>
      <c r="EP32" s="90"/>
      <c r="EQ32" s="90"/>
      <c r="ER32" s="90"/>
      <c r="ES32" s="90"/>
      <c r="ET32" s="90"/>
      <c r="EU32" s="90"/>
      <c r="EV32" s="90"/>
      <c r="EW32" s="90"/>
      <c r="EX32" s="90"/>
      <c r="EY32" s="90"/>
      <c r="EZ32" s="90"/>
      <c r="FA32" s="90"/>
      <c r="FB32" s="90"/>
      <c r="FC32" s="90"/>
      <c r="FD32" s="90"/>
      <c r="FE32" s="90"/>
      <c r="FF32" s="90"/>
      <c r="FG32" s="90"/>
      <c r="FH32" s="90"/>
      <c r="FI32" s="90"/>
      <c r="FJ32" s="90"/>
      <c r="FK32" s="90"/>
      <c r="FL32" s="90"/>
      <c r="FM32" s="90"/>
      <c r="FN32" s="90"/>
      <c r="FO32" s="90"/>
      <c r="FP32" s="90"/>
      <c r="FQ32" s="90"/>
      <c r="FR32" s="90"/>
      <c r="FS32" s="90"/>
      <c r="FT32" s="90"/>
      <c r="FU32" s="90"/>
      <c r="FV32" s="90"/>
      <c r="FW32" s="90"/>
      <c r="FX32" s="90"/>
      <c r="FY32" s="90"/>
      <c r="FZ32" s="90"/>
      <c r="GA32" s="90"/>
      <c r="GB32" s="90"/>
      <c r="GC32" s="90"/>
      <c r="GD32" s="90"/>
      <c r="GE32" s="90"/>
      <c r="GF32" s="90"/>
      <c r="GG32" s="90"/>
      <c r="GH32" s="90"/>
      <c r="GI32" s="90"/>
      <c r="GJ32" s="90"/>
      <c r="GK32" s="90"/>
      <c r="GL32" s="90"/>
      <c r="GM32" s="90"/>
      <c r="GN32" s="90"/>
      <c r="GO32" s="90"/>
      <c r="GP32" s="90"/>
      <c r="GQ32" s="90"/>
      <c r="GR32" s="90"/>
      <c r="GS32" s="90"/>
      <c r="GT32" s="90"/>
      <c r="GU32" s="90"/>
      <c r="GV32" s="90"/>
      <c r="GW32" s="90"/>
      <c r="GX32" s="90"/>
      <c r="GY32" s="90"/>
      <c r="GZ32" s="90"/>
      <c r="HA32" s="90"/>
      <c r="HB32" s="90"/>
      <c r="HC32" s="90"/>
      <c r="HD32" s="90"/>
      <c r="HE32" s="90"/>
      <c r="HF32" s="90"/>
      <c r="HG32" s="90"/>
      <c r="HH32" s="90"/>
      <c r="HI32" s="90"/>
      <c r="HJ32" s="90"/>
      <c r="HK32" s="90"/>
      <c r="HL32" s="90"/>
      <c r="HM32" s="90"/>
      <c r="HN32" s="90"/>
      <c r="HO32" s="90"/>
      <c r="HP32" s="90"/>
      <c r="HQ32" s="90"/>
      <c r="HR32" s="90"/>
      <c r="HS32" s="90"/>
      <c r="HT32" s="90"/>
      <c r="HU32" s="90"/>
      <c r="HV32" s="90"/>
      <c r="HW32" s="90"/>
      <c r="HX32" s="90"/>
      <c r="HY32" s="90"/>
      <c r="HZ32" s="90"/>
      <c r="IA32" s="90"/>
      <c r="IB32" s="90"/>
      <c r="IC32" s="90"/>
      <c r="ID32" s="90"/>
      <c r="IE32" s="90"/>
      <c r="IF32" s="90"/>
      <c r="IG32" s="90"/>
      <c r="IH32" s="90"/>
      <c r="II32" s="90"/>
      <c r="IJ32" s="90"/>
      <c r="IK32" s="90"/>
      <c r="IL32" s="90"/>
      <c r="IM32" s="90"/>
      <c r="IN32" s="90"/>
      <c r="IO32" s="90"/>
      <c r="IP32" s="90"/>
      <c r="IQ32" s="90"/>
      <c r="IR32" s="90"/>
      <c r="IS32" s="90"/>
      <c r="IT32" s="90"/>
      <c r="IU32" s="90"/>
      <c r="IV32" s="90"/>
      <c r="IW32" s="90"/>
      <c r="IX32" s="90"/>
      <c r="IY32" s="90"/>
      <c r="IZ32" s="90"/>
      <c r="JA32" s="90"/>
    </row>
    <row r="33" spans="2:261" s="91" customFormat="1" hidden="1" x14ac:dyDescent="0.25">
      <c r="B33" s="90"/>
      <c r="F33" s="92"/>
      <c r="G33" s="90"/>
      <c r="H33" s="90"/>
      <c r="I33" s="90"/>
      <c r="J33" s="90"/>
      <c r="K33" s="90"/>
      <c r="L33" s="93"/>
      <c r="M33" s="90"/>
      <c r="N33" s="90"/>
      <c r="O33" s="90"/>
      <c r="P33" s="90"/>
      <c r="Q33" s="90"/>
      <c r="R33" s="93"/>
      <c r="S33" s="94"/>
      <c r="T33" s="90"/>
      <c r="U33" s="90"/>
      <c r="V33" s="90"/>
      <c r="W33" s="90"/>
      <c r="X33" s="90"/>
      <c r="Y33" s="90"/>
      <c r="Z33" s="90"/>
      <c r="AA33" s="90"/>
      <c r="AB33" s="90"/>
      <c r="AC33" s="90"/>
      <c r="AD33" s="90"/>
      <c r="AE33" s="90"/>
      <c r="AF33" s="90"/>
      <c r="AG33" s="90"/>
      <c r="AH33" s="90"/>
      <c r="AI33" s="90"/>
      <c r="AJ33" s="90"/>
      <c r="AK33" s="90"/>
      <c r="AL33" s="90"/>
      <c r="AM33" s="90"/>
      <c r="AN33" s="90"/>
      <c r="AO33" s="90"/>
      <c r="AP33" s="90"/>
      <c r="AQ33" s="90"/>
      <c r="AR33" s="90"/>
      <c r="AS33" s="90"/>
      <c r="AT33" s="90"/>
      <c r="AU33" s="90"/>
      <c r="AV33" s="90"/>
      <c r="AW33" s="90"/>
      <c r="AX33" s="90"/>
      <c r="AY33" s="90"/>
      <c r="AZ33" s="90"/>
      <c r="BA33" s="90"/>
      <c r="BB33" s="90"/>
      <c r="BC33" s="90"/>
      <c r="BD33" s="90"/>
      <c r="BE33" s="90"/>
      <c r="BF33" s="90"/>
      <c r="BG33" s="90"/>
      <c r="BH33" s="90"/>
      <c r="BI33" s="90"/>
      <c r="BJ33" s="90"/>
      <c r="BK33" s="90"/>
      <c r="BL33" s="90"/>
      <c r="BM33" s="90"/>
      <c r="BN33" s="90"/>
      <c r="BO33" s="90"/>
      <c r="BP33" s="90"/>
      <c r="BQ33" s="90"/>
      <c r="BR33" s="90"/>
      <c r="BS33" s="90"/>
      <c r="BT33" s="90"/>
      <c r="BU33" s="90"/>
      <c r="BV33" s="90"/>
      <c r="BW33" s="90"/>
      <c r="BX33" s="90"/>
      <c r="BY33" s="90"/>
      <c r="BZ33" s="90"/>
      <c r="CA33" s="90"/>
      <c r="CB33" s="90"/>
      <c r="CC33" s="90"/>
      <c r="CD33" s="90"/>
      <c r="CE33" s="90"/>
      <c r="CF33" s="90"/>
      <c r="CG33" s="90"/>
      <c r="CH33" s="90"/>
      <c r="CI33" s="90"/>
      <c r="CJ33" s="90"/>
      <c r="CK33" s="90"/>
      <c r="CL33" s="90"/>
      <c r="CM33" s="90"/>
      <c r="CN33" s="90"/>
      <c r="CO33" s="90"/>
      <c r="CP33" s="90"/>
      <c r="CQ33" s="90"/>
      <c r="CR33" s="90"/>
      <c r="CS33" s="90"/>
      <c r="CT33" s="90"/>
      <c r="CU33" s="90"/>
      <c r="CV33" s="90"/>
      <c r="CW33" s="90"/>
      <c r="CX33" s="90"/>
      <c r="CY33" s="90"/>
      <c r="CZ33" s="90"/>
      <c r="DA33" s="90"/>
      <c r="DB33" s="90"/>
      <c r="DC33" s="90"/>
      <c r="DD33" s="90"/>
      <c r="DE33" s="90"/>
      <c r="DF33" s="90"/>
      <c r="DG33" s="90"/>
      <c r="DH33" s="90"/>
      <c r="DI33" s="90"/>
      <c r="DJ33" s="90"/>
      <c r="DK33" s="90"/>
      <c r="DL33" s="90"/>
      <c r="DM33" s="90"/>
      <c r="DN33" s="90"/>
      <c r="DO33" s="90"/>
      <c r="DP33" s="90"/>
      <c r="DQ33" s="90"/>
      <c r="DR33" s="90"/>
      <c r="DS33" s="90"/>
      <c r="DT33" s="90"/>
      <c r="DU33" s="90"/>
      <c r="DV33" s="90"/>
      <c r="DW33" s="90"/>
      <c r="DX33" s="90"/>
      <c r="DY33" s="90"/>
      <c r="DZ33" s="90"/>
      <c r="EA33" s="90"/>
      <c r="EB33" s="90"/>
      <c r="EC33" s="90"/>
      <c r="ED33" s="90"/>
      <c r="EE33" s="90"/>
      <c r="EF33" s="90"/>
      <c r="EG33" s="90"/>
      <c r="EH33" s="90"/>
      <c r="EI33" s="90"/>
      <c r="EJ33" s="90"/>
      <c r="EK33" s="90"/>
      <c r="EL33" s="90"/>
      <c r="EM33" s="90"/>
      <c r="EN33" s="90"/>
      <c r="EO33" s="90"/>
      <c r="EP33" s="90"/>
      <c r="EQ33" s="90"/>
      <c r="ER33" s="90"/>
      <c r="ES33" s="90"/>
      <c r="ET33" s="90"/>
      <c r="EU33" s="90"/>
      <c r="EV33" s="90"/>
      <c r="EW33" s="90"/>
      <c r="EX33" s="90"/>
      <c r="EY33" s="90"/>
      <c r="EZ33" s="90"/>
      <c r="FA33" s="90"/>
      <c r="FB33" s="90"/>
      <c r="FC33" s="90"/>
      <c r="FD33" s="90"/>
      <c r="FE33" s="90"/>
      <c r="FF33" s="90"/>
      <c r="FG33" s="90"/>
      <c r="FH33" s="90"/>
      <c r="FI33" s="90"/>
      <c r="FJ33" s="90"/>
      <c r="FK33" s="90"/>
      <c r="FL33" s="90"/>
      <c r="FM33" s="90"/>
      <c r="FN33" s="90"/>
      <c r="FO33" s="90"/>
      <c r="FP33" s="90"/>
      <c r="FQ33" s="90"/>
      <c r="FR33" s="90"/>
      <c r="FS33" s="90"/>
      <c r="FT33" s="90"/>
      <c r="FU33" s="90"/>
      <c r="FV33" s="90"/>
      <c r="FW33" s="90"/>
      <c r="FX33" s="90"/>
      <c r="FY33" s="90"/>
      <c r="FZ33" s="90"/>
      <c r="GA33" s="90"/>
      <c r="GB33" s="90"/>
      <c r="GC33" s="90"/>
      <c r="GD33" s="90"/>
      <c r="GE33" s="90"/>
      <c r="GF33" s="90"/>
      <c r="GG33" s="90"/>
      <c r="GH33" s="90"/>
      <c r="GI33" s="90"/>
      <c r="GJ33" s="90"/>
      <c r="GK33" s="90"/>
      <c r="GL33" s="90"/>
      <c r="GM33" s="90"/>
      <c r="GN33" s="90"/>
      <c r="GO33" s="90"/>
      <c r="GP33" s="90"/>
      <c r="GQ33" s="90"/>
      <c r="GR33" s="90"/>
      <c r="GS33" s="90"/>
      <c r="GT33" s="90"/>
      <c r="GU33" s="90"/>
      <c r="GV33" s="90"/>
      <c r="GW33" s="90"/>
      <c r="GX33" s="90"/>
      <c r="GY33" s="90"/>
      <c r="GZ33" s="90"/>
      <c r="HA33" s="90"/>
      <c r="HB33" s="90"/>
      <c r="HC33" s="90"/>
      <c r="HD33" s="90"/>
      <c r="HE33" s="90"/>
      <c r="HF33" s="90"/>
      <c r="HG33" s="90"/>
      <c r="HH33" s="90"/>
      <c r="HI33" s="90"/>
      <c r="HJ33" s="90"/>
      <c r="HK33" s="90"/>
      <c r="HL33" s="90"/>
      <c r="HM33" s="90"/>
      <c r="HN33" s="90"/>
      <c r="HO33" s="90"/>
      <c r="HP33" s="90"/>
      <c r="HQ33" s="90"/>
      <c r="HR33" s="90"/>
      <c r="HS33" s="90"/>
      <c r="HT33" s="90"/>
      <c r="HU33" s="90"/>
      <c r="HV33" s="90"/>
      <c r="HW33" s="90"/>
      <c r="HX33" s="90"/>
      <c r="HY33" s="90"/>
      <c r="HZ33" s="90"/>
      <c r="IA33" s="90"/>
      <c r="IB33" s="90"/>
      <c r="IC33" s="90"/>
      <c r="ID33" s="90"/>
      <c r="IE33" s="90"/>
      <c r="IF33" s="90"/>
      <c r="IG33" s="90"/>
      <c r="IH33" s="90"/>
      <c r="II33" s="90"/>
      <c r="IJ33" s="90"/>
      <c r="IK33" s="90"/>
      <c r="IL33" s="90"/>
      <c r="IM33" s="90"/>
      <c r="IN33" s="90"/>
      <c r="IO33" s="90"/>
      <c r="IP33" s="90"/>
      <c r="IQ33" s="90"/>
      <c r="IR33" s="90"/>
      <c r="IS33" s="90"/>
      <c r="IT33" s="90"/>
      <c r="IU33" s="90"/>
      <c r="IV33" s="90"/>
      <c r="IW33" s="90"/>
      <c r="IX33" s="90"/>
      <c r="IY33" s="90"/>
      <c r="IZ33" s="90"/>
      <c r="JA33" s="90"/>
    </row>
    <row r="34" spans="2:261" s="91" customFormat="1" hidden="1" x14ac:dyDescent="0.25">
      <c r="B34" s="90"/>
      <c r="F34" s="92"/>
      <c r="G34" s="90"/>
      <c r="H34" s="90"/>
      <c r="I34" s="90"/>
      <c r="J34" s="90"/>
      <c r="K34" s="90"/>
      <c r="L34" s="93"/>
      <c r="M34" s="90"/>
      <c r="N34" s="90"/>
      <c r="O34" s="90"/>
      <c r="P34" s="90"/>
      <c r="Q34" s="90"/>
      <c r="R34" s="93"/>
      <c r="S34" s="94"/>
      <c r="T34" s="90"/>
      <c r="U34" s="90"/>
      <c r="V34" s="90"/>
      <c r="W34" s="90"/>
      <c r="X34" s="90"/>
      <c r="Y34" s="90"/>
      <c r="Z34" s="90"/>
      <c r="AA34" s="90"/>
      <c r="AB34" s="90"/>
      <c r="AC34" s="90"/>
      <c r="AD34" s="90"/>
      <c r="AE34" s="90"/>
      <c r="AF34" s="90"/>
      <c r="AG34" s="90"/>
      <c r="AH34" s="90"/>
      <c r="AI34" s="90"/>
      <c r="AJ34" s="90"/>
      <c r="AK34" s="90"/>
      <c r="AL34" s="90"/>
      <c r="AM34" s="90"/>
      <c r="AN34" s="90"/>
      <c r="AO34" s="90"/>
      <c r="AP34" s="90"/>
      <c r="AQ34" s="90"/>
      <c r="AR34" s="90"/>
      <c r="AS34" s="90"/>
      <c r="AT34" s="90"/>
      <c r="AU34" s="90"/>
      <c r="AV34" s="90"/>
      <c r="AW34" s="90"/>
      <c r="AX34" s="90"/>
      <c r="AY34" s="90"/>
      <c r="AZ34" s="90"/>
      <c r="BA34" s="90"/>
      <c r="BB34" s="90"/>
      <c r="BC34" s="90"/>
      <c r="BD34" s="90"/>
      <c r="BE34" s="90"/>
      <c r="BF34" s="90"/>
      <c r="BG34" s="90"/>
      <c r="BH34" s="90"/>
      <c r="BI34" s="90"/>
      <c r="BJ34" s="90"/>
      <c r="BK34" s="90"/>
      <c r="BL34" s="90"/>
      <c r="BM34" s="90"/>
      <c r="BN34" s="90"/>
      <c r="BO34" s="90"/>
      <c r="BP34" s="90"/>
      <c r="BQ34" s="90"/>
      <c r="BR34" s="90"/>
      <c r="BS34" s="90"/>
      <c r="BT34" s="90"/>
      <c r="BU34" s="90"/>
      <c r="BV34" s="90"/>
      <c r="BW34" s="90"/>
      <c r="BX34" s="90"/>
      <c r="BY34" s="90"/>
      <c r="BZ34" s="90"/>
      <c r="CA34" s="90"/>
      <c r="CB34" s="90"/>
      <c r="CC34" s="90"/>
      <c r="CD34" s="90"/>
      <c r="CE34" s="90"/>
      <c r="CF34" s="90"/>
      <c r="CG34" s="90"/>
      <c r="CH34" s="90"/>
      <c r="CI34" s="90"/>
      <c r="CJ34" s="90"/>
      <c r="CK34" s="90"/>
      <c r="CL34" s="90"/>
      <c r="CM34" s="90"/>
      <c r="CN34" s="90"/>
      <c r="CO34" s="90"/>
      <c r="CP34" s="90"/>
      <c r="CQ34" s="90"/>
      <c r="CR34" s="90"/>
      <c r="CS34" s="90"/>
      <c r="CT34" s="90"/>
      <c r="CU34" s="90"/>
      <c r="CV34" s="90"/>
      <c r="CW34" s="90"/>
      <c r="CX34" s="90"/>
      <c r="CY34" s="90"/>
      <c r="CZ34" s="90"/>
      <c r="DA34" s="90"/>
      <c r="DB34" s="90"/>
      <c r="DC34" s="90"/>
      <c r="DD34" s="90"/>
      <c r="DE34" s="90"/>
      <c r="DF34" s="90"/>
      <c r="DG34" s="90"/>
      <c r="DH34" s="90"/>
      <c r="DI34" s="90"/>
      <c r="DJ34" s="90"/>
      <c r="DK34" s="90"/>
      <c r="DL34" s="90"/>
      <c r="DM34" s="90"/>
      <c r="DN34" s="90"/>
      <c r="DO34" s="90"/>
      <c r="DP34" s="90"/>
      <c r="DQ34" s="90"/>
      <c r="DR34" s="90"/>
      <c r="DS34" s="90"/>
      <c r="DT34" s="90"/>
      <c r="DU34" s="90"/>
      <c r="DV34" s="90"/>
      <c r="DW34" s="90"/>
      <c r="DX34" s="90"/>
      <c r="DY34" s="90"/>
      <c r="DZ34" s="90"/>
      <c r="EA34" s="90"/>
      <c r="EB34" s="90"/>
      <c r="EC34" s="90"/>
      <c r="ED34" s="90"/>
      <c r="EE34" s="90"/>
      <c r="EF34" s="90"/>
      <c r="EG34" s="90"/>
      <c r="EH34" s="90"/>
      <c r="EI34" s="90"/>
      <c r="EJ34" s="90"/>
      <c r="EK34" s="90"/>
      <c r="EL34" s="90"/>
      <c r="EM34" s="90"/>
      <c r="EN34" s="90"/>
      <c r="EO34" s="90"/>
      <c r="EP34" s="90"/>
      <c r="EQ34" s="90"/>
      <c r="ER34" s="90"/>
      <c r="ES34" s="90"/>
      <c r="ET34" s="90"/>
      <c r="EU34" s="90"/>
      <c r="EV34" s="90"/>
      <c r="EW34" s="90"/>
      <c r="EX34" s="90"/>
      <c r="EY34" s="90"/>
      <c r="EZ34" s="90"/>
      <c r="FA34" s="90"/>
      <c r="FB34" s="90"/>
      <c r="FC34" s="90"/>
      <c r="FD34" s="90"/>
      <c r="FE34" s="90"/>
      <c r="FF34" s="90"/>
      <c r="FG34" s="90"/>
      <c r="FH34" s="90"/>
      <c r="FI34" s="90"/>
      <c r="FJ34" s="90"/>
      <c r="FK34" s="90"/>
      <c r="FL34" s="90"/>
      <c r="FM34" s="90"/>
      <c r="FN34" s="90"/>
      <c r="FO34" s="90"/>
      <c r="FP34" s="90"/>
      <c r="FQ34" s="90"/>
      <c r="FR34" s="90"/>
      <c r="FS34" s="90"/>
      <c r="FT34" s="90"/>
      <c r="FU34" s="90"/>
      <c r="FV34" s="90"/>
      <c r="FW34" s="90"/>
      <c r="FX34" s="90"/>
      <c r="FY34" s="90"/>
      <c r="FZ34" s="90"/>
      <c r="GA34" s="90"/>
      <c r="GB34" s="90"/>
      <c r="GC34" s="90"/>
      <c r="GD34" s="90"/>
      <c r="GE34" s="90"/>
      <c r="GF34" s="90"/>
      <c r="GG34" s="90"/>
      <c r="GH34" s="90"/>
      <c r="GI34" s="90"/>
      <c r="GJ34" s="90"/>
      <c r="GK34" s="90"/>
      <c r="GL34" s="90"/>
      <c r="GM34" s="90"/>
      <c r="GN34" s="90"/>
      <c r="GO34" s="90"/>
      <c r="GP34" s="90"/>
      <c r="GQ34" s="90"/>
      <c r="GR34" s="90"/>
      <c r="GS34" s="90"/>
      <c r="GT34" s="90"/>
      <c r="GU34" s="90"/>
      <c r="GV34" s="90"/>
      <c r="GW34" s="90"/>
      <c r="GX34" s="90"/>
      <c r="GY34" s="90"/>
      <c r="GZ34" s="90"/>
      <c r="HA34" s="90"/>
      <c r="HB34" s="90"/>
      <c r="HC34" s="90"/>
      <c r="HD34" s="90"/>
      <c r="HE34" s="90"/>
      <c r="HF34" s="90"/>
      <c r="HG34" s="90"/>
      <c r="HH34" s="90"/>
      <c r="HI34" s="90"/>
      <c r="HJ34" s="90"/>
      <c r="HK34" s="90"/>
      <c r="HL34" s="90"/>
      <c r="HM34" s="90"/>
      <c r="HN34" s="90"/>
      <c r="HO34" s="90"/>
      <c r="HP34" s="90"/>
      <c r="HQ34" s="90"/>
      <c r="HR34" s="90"/>
      <c r="HS34" s="90"/>
      <c r="HT34" s="90"/>
      <c r="HU34" s="90"/>
      <c r="HV34" s="90"/>
      <c r="HW34" s="90"/>
      <c r="HX34" s="90"/>
      <c r="HY34" s="90"/>
      <c r="HZ34" s="90"/>
      <c r="IA34" s="90"/>
      <c r="IB34" s="90"/>
      <c r="IC34" s="90"/>
      <c r="ID34" s="90"/>
      <c r="IE34" s="90"/>
      <c r="IF34" s="90"/>
      <c r="IG34" s="90"/>
      <c r="IH34" s="90"/>
      <c r="II34" s="90"/>
      <c r="IJ34" s="90"/>
      <c r="IK34" s="90"/>
      <c r="IL34" s="90"/>
      <c r="IM34" s="90"/>
      <c r="IN34" s="90"/>
      <c r="IO34" s="90"/>
      <c r="IP34" s="90"/>
      <c r="IQ34" s="90"/>
      <c r="IR34" s="90"/>
      <c r="IS34" s="90"/>
      <c r="IT34" s="90"/>
      <c r="IU34" s="90"/>
      <c r="IV34" s="90"/>
      <c r="IW34" s="90"/>
      <c r="IX34" s="90"/>
      <c r="IY34" s="90"/>
      <c r="IZ34" s="90"/>
      <c r="JA34" s="90"/>
    </row>
    <row r="35" spans="2:261" s="91" customFormat="1" hidden="1" x14ac:dyDescent="0.25">
      <c r="B35" s="90"/>
      <c r="F35" s="92"/>
      <c r="G35" s="90"/>
      <c r="H35" s="90"/>
      <c r="I35" s="90"/>
      <c r="J35" s="90"/>
      <c r="K35" s="90"/>
      <c r="L35" s="93"/>
      <c r="M35" s="90"/>
      <c r="N35" s="90"/>
      <c r="O35" s="90"/>
      <c r="P35" s="90"/>
      <c r="Q35" s="90"/>
      <c r="R35" s="93"/>
      <c r="S35" s="94"/>
      <c r="T35" s="90"/>
      <c r="U35" s="90"/>
      <c r="V35" s="90"/>
      <c r="W35" s="90"/>
      <c r="X35" s="90"/>
      <c r="Y35" s="90"/>
      <c r="Z35" s="90"/>
      <c r="AA35" s="90"/>
      <c r="AB35" s="90"/>
      <c r="AC35" s="90"/>
      <c r="AD35" s="90"/>
      <c r="AE35" s="90"/>
      <c r="AF35" s="90"/>
      <c r="AG35" s="90"/>
      <c r="AH35" s="90"/>
      <c r="AI35" s="90"/>
      <c r="AJ35" s="90"/>
      <c r="AK35" s="90"/>
      <c r="AL35" s="90"/>
      <c r="AM35" s="90"/>
      <c r="AN35" s="90"/>
      <c r="AO35" s="90"/>
      <c r="AP35" s="90"/>
      <c r="AQ35" s="90"/>
      <c r="AR35" s="90"/>
      <c r="AS35" s="90"/>
      <c r="AT35" s="90"/>
      <c r="AU35" s="90"/>
      <c r="AV35" s="90"/>
      <c r="AW35" s="90"/>
      <c r="AX35" s="90"/>
      <c r="AY35" s="90"/>
      <c r="AZ35" s="90"/>
      <c r="BA35" s="90"/>
      <c r="BB35" s="90"/>
      <c r="BC35" s="90"/>
      <c r="BD35" s="90"/>
      <c r="BE35" s="90"/>
      <c r="BF35" s="90"/>
      <c r="BG35" s="90"/>
      <c r="BH35" s="90"/>
      <c r="BI35" s="90"/>
      <c r="BJ35" s="90"/>
      <c r="BK35" s="90"/>
      <c r="BL35" s="90"/>
      <c r="BM35" s="90"/>
      <c r="BN35" s="90"/>
      <c r="BO35" s="90"/>
      <c r="BP35" s="90"/>
      <c r="BQ35" s="90"/>
      <c r="BR35" s="90"/>
      <c r="BS35" s="90"/>
      <c r="BT35" s="90"/>
      <c r="BU35" s="90"/>
      <c r="BV35" s="90"/>
      <c r="BW35" s="90"/>
      <c r="BX35" s="90"/>
      <c r="BY35" s="90"/>
      <c r="BZ35" s="90"/>
      <c r="CA35" s="90"/>
      <c r="CB35" s="90"/>
      <c r="CC35" s="90"/>
      <c r="CD35" s="90"/>
      <c r="CE35" s="90"/>
      <c r="CF35" s="90"/>
      <c r="CG35" s="90"/>
      <c r="CH35" s="90"/>
      <c r="CI35" s="90"/>
      <c r="CJ35" s="90"/>
      <c r="CK35" s="90"/>
      <c r="CL35" s="90"/>
      <c r="CM35" s="90"/>
      <c r="CN35" s="90"/>
      <c r="CO35" s="90"/>
      <c r="CP35" s="90"/>
      <c r="CQ35" s="90"/>
      <c r="CR35" s="90"/>
      <c r="CS35" s="90"/>
      <c r="CT35" s="90"/>
      <c r="CU35" s="90"/>
      <c r="CV35" s="90"/>
      <c r="CW35" s="90"/>
      <c r="CX35" s="90"/>
      <c r="CY35" s="90"/>
      <c r="CZ35" s="90"/>
      <c r="DA35" s="90"/>
      <c r="DB35" s="90"/>
      <c r="DC35" s="90"/>
      <c r="DD35" s="90"/>
      <c r="DE35" s="90"/>
      <c r="DF35" s="90"/>
      <c r="DG35" s="90"/>
      <c r="DH35" s="90"/>
      <c r="DI35" s="90"/>
      <c r="DJ35" s="90"/>
      <c r="DK35" s="90"/>
      <c r="DL35" s="90"/>
      <c r="DM35" s="90"/>
      <c r="DN35" s="90"/>
      <c r="DO35" s="90"/>
      <c r="DP35" s="90"/>
      <c r="DQ35" s="90"/>
      <c r="DR35" s="90"/>
      <c r="DS35" s="90"/>
      <c r="DT35" s="90"/>
      <c r="DU35" s="90"/>
      <c r="DV35" s="90"/>
      <c r="DW35" s="90"/>
      <c r="DX35" s="90"/>
      <c r="DY35" s="90"/>
      <c r="DZ35" s="90"/>
      <c r="EA35" s="90"/>
      <c r="EB35" s="90"/>
      <c r="EC35" s="90"/>
      <c r="ED35" s="90"/>
      <c r="EE35" s="90"/>
      <c r="EF35" s="90"/>
      <c r="EG35" s="90"/>
      <c r="EH35" s="90"/>
      <c r="EI35" s="90"/>
      <c r="EJ35" s="90"/>
      <c r="EK35" s="90"/>
      <c r="EL35" s="90"/>
      <c r="EM35" s="90"/>
      <c r="EN35" s="90"/>
      <c r="EO35" s="90"/>
      <c r="EP35" s="90"/>
      <c r="EQ35" s="90"/>
      <c r="ER35" s="90"/>
      <c r="ES35" s="90"/>
      <c r="ET35" s="90"/>
      <c r="EU35" s="90"/>
      <c r="EV35" s="90"/>
      <c r="EW35" s="90"/>
      <c r="EX35" s="90"/>
      <c r="EY35" s="90"/>
      <c r="EZ35" s="90"/>
      <c r="FA35" s="90"/>
      <c r="FB35" s="90"/>
      <c r="FC35" s="90"/>
      <c r="FD35" s="90"/>
      <c r="FE35" s="90"/>
      <c r="FF35" s="90"/>
      <c r="FG35" s="90"/>
      <c r="FH35" s="90"/>
      <c r="FI35" s="90"/>
      <c r="FJ35" s="90"/>
      <c r="FK35" s="90"/>
      <c r="FL35" s="90"/>
      <c r="FM35" s="90"/>
      <c r="FN35" s="90"/>
      <c r="FO35" s="90"/>
      <c r="FP35" s="90"/>
      <c r="FQ35" s="90"/>
      <c r="FR35" s="90"/>
      <c r="FS35" s="90"/>
      <c r="FT35" s="90"/>
      <c r="FU35" s="90"/>
      <c r="FV35" s="90"/>
      <c r="FW35" s="90"/>
      <c r="FX35" s="90"/>
      <c r="FY35" s="90"/>
      <c r="FZ35" s="90"/>
      <c r="GA35" s="90"/>
      <c r="GB35" s="90"/>
      <c r="GC35" s="90"/>
      <c r="GD35" s="90"/>
      <c r="GE35" s="90"/>
      <c r="GF35" s="90"/>
      <c r="GG35" s="90"/>
      <c r="GH35" s="90"/>
      <c r="GI35" s="90"/>
      <c r="GJ35" s="90"/>
      <c r="GK35" s="90"/>
      <c r="GL35" s="90"/>
      <c r="GM35" s="90"/>
      <c r="GN35" s="90"/>
      <c r="GO35" s="90"/>
      <c r="GP35" s="90"/>
      <c r="GQ35" s="90"/>
      <c r="GR35" s="90"/>
      <c r="GS35" s="90"/>
      <c r="GT35" s="90"/>
      <c r="GU35" s="90"/>
      <c r="GV35" s="90"/>
      <c r="GW35" s="90"/>
      <c r="GX35" s="90"/>
      <c r="GY35" s="90"/>
      <c r="GZ35" s="90"/>
      <c r="HA35" s="90"/>
      <c r="HB35" s="90"/>
      <c r="HC35" s="90"/>
      <c r="HD35" s="90"/>
      <c r="HE35" s="90"/>
      <c r="HF35" s="90"/>
      <c r="HG35" s="90"/>
      <c r="HH35" s="90"/>
      <c r="HI35" s="90"/>
      <c r="HJ35" s="90"/>
      <c r="HK35" s="90"/>
      <c r="HL35" s="90"/>
      <c r="HM35" s="90"/>
      <c r="HN35" s="90"/>
      <c r="HO35" s="90"/>
      <c r="HP35" s="90"/>
      <c r="HQ35" s="90"/>
      <c r="HR35" s="90"/>
      <c r="HS35" s="90"/>
      <c r="HT35" s="90"/>
      <c r="HU35" s="90"/>
      <c r="HV35" s="90"/>
      <c r="HW35" s="90"/>
      <c r="HX35" s="90"/>
      <c r="HY35" s="90"/>
      <c r="HZ35" s="90"/>
      <c r="IA35" s="90"/>
      <c r="IB35" s="90"/>
      <c r="IC35" s="90"/>
      <c r="ID35" s="90"/>
      <c r="IE35" s="90"/>
      <c r="IF35" s="90"/>
      <c r="IG35" s="90"/>
      <c r="IH35" s="90"/>
      <c r="II35" s="90"/>
      <c r="IJ35" s="90"/>
      <c r="IK35" s="90"/>
      <c r="IL35" s="90"/>
      <c r="IM35" s="90"/>
      <c r="IN35" s="90"/>
      <c r="IO35" s="90"/>
      <c r="IP35" s="90"/>
      <c r="IQ35" s="90"/>
      <c r="IR35" s="90"/>
      <c r="IS35" s="90"/>
      <c r="IT35" s="90"/>
      <c r="IU35" s="90"/>
      <c r="IV35" s="90"/>
      <c r="IW35" s="90"/>
      <c r="IX35" s="90"/>
      <c r="IY35" s="90"/>
      <c r="IZ35" s="90"/>
      <c r="JA35" s="90"/>
    </row>
    <row r="36" spans="2:261" s="91" customFormat="1" hidden="1" x14ac:dyDescent="0.25">
      <c r="B36" s="90"/>
      <c r="F36" s="92"/>
      <c r="G36" s="90"/>
      <c r="H36" s="90"/>
      <c r="I36" s="90"/>
      <c r="J36" s="90"/>
      <c r="K36" s="90"/>
      <c r="L36" s="93"/>
      <c r="M36" s="90"/>
      <c r="N36" s="90"/>
      <c r="O36" s="90"/>
      <c r="P36" s="90"/>
      <c r="Q36" s="90"/>
      <c r="R36" s="93"/>
      <c r="S36" s="94"/>
      <c r="T36" s="90"/>
      <c r="U36" s="90"/>
      <c r="V36" s="90"/>
      <c r="W36" s="90"/>
      <c r="X36" s="90"/>
      <c r="Y36" s="90"/>
      <c r="Z36" s="90"/>
      <c r="AA36" s="90"/>
      <c r="AB36" s="90"/>
      <c r="AC36" s="90"/>
      <c r="AD36" s="90"/>
      <c r="AE36" s="90"/>
      <c r="AF36" s="90"/>
      <c r="AG36" s="90"/>
      <c r="AH36" s="90"/>
      <c r="AI36" s="90"/>
      <c r="AJ36" s="90"/>
      <c r="AK36" s="90"/>
      <c r="AL36" s="90"/>
      <c r="AM36" s="90"/>
      <c r="AN36" s="90"/>
      <c r="AO36" s="90"/>
      <c r="AP36" s="90"/>
      <c r="AQ36" s="90"/>
      <c r="AR36" s="90"/>
      <c r="AS36" s="90"/>
      <c r="AT36" s="90"/>
      <c r="AU36" s="90"/>
      <c r="AV36" s="90"/>
      <c r="AW36" s="90"/>
      <c r="AX36" s="90"/>
      <c r="AY36" s="90"/>
      <c r="AZ36" s="90"/>
      <c r="BA36" s="90"/>
      <c r="BB36" s="90"/>
      <c r="BC36" s="90"/>
      <c r="BD36" s="90"/>
      <c r="BE36" s="90"/>
      <c r="BF36" s="90"/>
      <c r="BG36" s="90"/>
      <c r="BH36" s="90"/>
      <c r="BI36" s="90"/>
      <c r="BJ36" s="90"/>
      <c r="BK36" s="90"/>
      <c r="BL36" s="90"/>
      <c r="BM36" s="90"/>
      <c r="BN36" s="90"/>
      <c r="BO36" s="90"/>
      <c r="BP36" s="90"/>
      <c r="BQ36" s="90"/>
      <c r="BR36" s="90"/>
      <c r="BS36" s="90"/>
      <c r="BT36" s="90"/>
      <c r="BU36" s="90"/>
      <c r="BV36" s="90"/>
      <c r="BW36" s="90"/>
      <c r="BX36" s="90"/>
      <c r="BY36" s="90"/>
      <c r="BZ36" s="90"/>
      <c r="CA36" s="90"/>
      <c r="CB36" s="90"/>
      <c r="CC36" s="90"/>
      <c r="CD36" s="90"/>
      <c r="CE36" s="90"/>
      <c r="CF36" s="90"/>
      <c r="CG36" s="90"/>
      <c r="CH36" s="90"/>
      <c r="CI36" s="90"/>
      <c r="CJ36" s="90"/>
      <c r="CK36" s="90"/>
      <c r="CL36" s="90"/>
      <c r="CM36" s="90"/>
      <c r="CN36" s="90"/>
      <c r="CO36" s="90"/>
      <c r="CP36" s="90"/>
      <c r="CQ36" s="90"/>
      <c r="CR36" s="90"/>
      <c r="CS36" s="90"/>
      <c r="CT36" s="90"/>
      <c r="CU36" s="90"/>
      <c r="CV36" s="90"/>
      <c r="CW36" s="90"/>
      <c r="CX36" s="90"/>
      <c r="CY36" s="90"/>
      <c r="CZ36" s="90"/>
      <c r="DA36" s="90"/>
      <c r="DB36" s="90"/>
      <c r="DC36" s="90"/>
      <c r="DD36" s="90"/>
      <c r="DE36" s="90"/>
      <c r="DF36" s="90"/>
      <c r="DG36" s="90"/>
      <c r="DH36" s="90"/>
      <c r="DI36" s="90"/>
      <c r="DJ36" s="90"/>
      <c r="DK36" s="90"/>
      <c r="DL36" s="90"/>
      <c r="DM36" s="90"/>
      <c r="DN36" s="90"/>
      <c r="DO36" s="90"/>
      <c r="DP36" s="90"/>
      <c r="DQ36" s="90"/>
      <c r="DR36" s="90"/>
      <c r="DS36" s="90"/>
      <c r="DT36" s="90"/>
      <c r="DU36" s="90"/>
      <c r="DV36" s="90"/>
      <c r="DW36" s="90"/>
      <c r="DX36" s="90"/>
      <c r="DY36" s="90"/>
      <c r="DZ36" s="90"/>
      <c r="EA36" s="90"/>
      <c r="EB36" s="90"/>
      <c r="EC36" s="90"/>
      <c r="ED36" s="90"/>
      <c r="EE36" s="90"/>
      <c r="EF36" s="90"/>
      <c r="EG36" s="90"/>
      <c r="EH36" s="90"/>
      <c r="EI36" s="90"/>
      <c r="EJ36" s="90"/>
      <c r="EK36" s="90"/>
      <c r="EL36" s="90"/>
      <c r="EM36" s="90"/>
      <c r="EN36" s="90"/>
      <c r="EO36" s="90"/>
      <c r="EP36" s="90"/>
      <c r="EQ36" s="90"/>
      <c r="ER36" s="90"/>
      <c r="ES36" s="90"/>
      <c r="ET36" s="90"/>
      <c r="EU36" s="90"/>
      <c r="EV36" s="90"/>
      <c r="EW36" s="90"/>
      <c r="EX36" s="90"/>
      <c r="EY36" s="90"/>
      <c r="EZ36" s="90"/>
      <c r="FA36" s="90"/>
      <c r="FB36" s="90"/>
      <c r="FC36" s="90"/>
      <c r="FD36" s="90"/>
      <c r="FE36" s="90"/>
      <c r="FF36" s="90"/>
      <c r="FG36" s="90"/>
      <c r="FH36" s="90"/>
      <c r="FI36" s="90"/>
      <c r="FJ36" s="90"/>
      <c r="FK36" s="90"/>
      <c r="FL36" s="90"/>
      <c r="FM36" s="90"/>
      <c r="FN36" s="90"/>
      <c r="FO36" s="90"/>
      <c r="FP36" s="90"/>
      <c r="FQ36" s="90"/>
      <c r="FR36" s="90"/>
      <c r="FS36" s="90"/>
      <c r="FT36" s="90"/>
      <c r="FU36" s="90"/>
      <c r="FV36" s="90"/>
      <c r="FW36" s="90"/>
      <c r="FX36" s="90"/>
      <c r="FY36" s="90"/>
      <c r="FZ36" s="90"/>
      <c r="GA36" s="90"/>
      <c r="GB36" s="90"/>
      <c r="GC36" s="90"/>
      <c r="GD36" s="90"/>
      <c r="GE36" s="90"/>
      <c r="GF36" s="90"/>
      <c r="GG36" s="90"/>
      <c r="GH36" s="90"/>
      <c r="GI36" s="90"/>
      <c r="GJ36" s="90"/>
      <c r="GK36" s="90"/>
      <c r="GL36" s="90"/>
      <c r="GM36" s="90"/>
      <c r="GN36" s="90"/>
      <c r="GO36" s="90"/>
      <c r="GP36" s="90"/>
      <c r="GQ36" s="90"/>
      <c r="GR36" s="90"/>
      <c r="GS36" s="90"/>
      <c r="GT36" s="90"/>
      <c r="GU36" s="90"/>
      <c r="GV36" s="90"/>
      <c r="GW36" s="90"/>
      <c r="GX36" s="90"/>
      <c r="GY36" s="90"/>
      <c r="GZ36" s="90"/>
      <c r="HA36" s="90"/>
      <c r="HB36" s="90"/>
      <c r="HC36" s="90"/>
      <c r="HD36" s="90"/>
      <c r="HE36" s="90"/>
      <c r="HF36" s="90"/>
      <c r="HG36" s="90"/>
      <c r="HH36" s="90"/>
      <c r="HI36" s="90"/>
      <c r="HJ36" s="90"/>
      <c r="HK36" s="90"/>
      <c r="HL36" s="90"/>
      <c r="HM36" s="90"/>
      <c r="HN36" s="90"/>
      <c r="HO36" s="90"/>
      <c r="HP36" s="90"/>
      <c r="HQ36" s="90"/>
      <c r="HR36" s="90"/>
      <c r="HS36" s="90"/>
      <c r="HT36" s="90"/>
      <c r="HU36" s="90"/>
      <c r="HV36" s="90"/>
      <c r="HW36" s="90"/>
      <c r="HX36" s="90"/>
      <c r="HY36" s="90"/>
      <c r="HZ36" s="90"/>
      <c r="IA36" s="90"/>
      <c r="IB36" s="90"/>
      <c r="IC36" s="90"/>
      <c r="ID36" s="90"/>
      <c r="IE36" s="90"/>
      <c r="IF36" s="90"/>
      <c r="IG36" s="90"/>
      <c r="IH36" s="90"/>
      <c r="II36" s="90"/>
      <c r="IJ36" s="90"/>
      <c r="IK36" s="90"/>
      <c r="IL36" s="90"/>
      <c r="IM36" s="90"/>
      <c r="IN36" s="90"/>
      <c r="IO36" s="90"/>
      <c r="IP36" s="90"/>
      <c r="IQ36" s="90"/>
      <c r="IR36" s="90"/>
      <c r="IS36" s="90"/>
      <c r="IT36" s="90"/>
      <c r="IU36" s="90"/>
      <c r="IV36" s="90"/>
      <c r="IW36" s="90"/>
      <c r="IX36" s="90"/>
      <c r="IY36" s="90"/>
      <c r="IZ36" s="90"/>
      <c r="JA36" s="90"/>
    </row>
    <row r="37" spans="2:261" s="91" customFormat="1" hidden="1" x14ac:dyDescent="0.25">
      <c r="B37" s="90"/>
      <c r="F37" s="92"/>
      <c r="G37" s="90"/>
      <c r="H37" s="90"/>
      <c r="I37" s="90"/>
      <c r="J37" s="90"/>
      <c r="K37" s="90"/>
      <c r="L37" s="93"/>
      <c r="M37" s="90"/>
      <c r="N37" s="90"/>
      <c r="O37" s="90"/>
      <c r="P37" s="90"/>
      <c r="Q37" s="90"/>
      <c r="R37" s="93"/>
      <c r="S37" s="94"/>
      <c r="T37" s="90"/>
      <c r="U37" s="90"/>
      <c r="V37" s="90"/>
      <c r="W37" s="90"/>
      <c r="X37" s="90"/>
      <c r="Y37" s="90"/>
      <c r="Z37" s="90"/>
      <c r="AA37" s="90"/>
      <c r="AB37" s="90"/>
      <c r="AC37" s="90"/>
      <c r="AD37" s="90"/>
      <c r="AE37" s="90"/>
      <c r="AF37" s="90"/>
      <c r="AG37" s="90"/>
      <c r="AH37" s="90"/>
      <c r="AI37" s="90"/>
      <c r="AJ37" s="90"/>
      <c r="AK37" s="90"/>
      <c r="AL37" s="90"/>
      <c r="AM37" s="90"/>
      <c r="AN37" s="90"/>
      <c r="AO37" s="90"/>
      <c r="AP37" s="90"/>
      <c r="AQ37" s="90"/>
      <c r="AR37" s="90"/>
      <c r="AS37" s="90"/>
      <c r="AT37" s="90"/>
      <c r="AU37" s="90"/>
      <c r="AV37" s="90"/>
      <c r="AW37" s="90"/>
      <c r="AX37" s="90"/>
      <c r="AY37" s="90"/>
      <c r="AZ37" s="90"/>
      <c r="BA37" s="90"/>
      <c r="BB37" s="90"/>
      <c r="BC37" s="90"/>
      <c r="BD37" s="90"/>
      <c r="BE37" s="90"/>
      <c r="BF37" s="90"/>
      <c r="BG37" s="90"/>
      <c r="BH37" s="90"/>
      <c r="BI37" s="90"/>
      <c r="BJ37" s="90"/>
      <c r="BK37" s="90"/>
      <c r="BL37" s="90"/>
      <c r="BM37" s="90"/>
      <c r="BN37" s="90"/>
      <c r="BO37" s="90"/>
      <c r="BP37" s="90"/>
      <c r="BQ37" s="90"/>
      <c r="BR37" s="90"/>
      <c r="BS37" s="90"/>
      <c r="BT37" s="90"/>
      <c r="BU37" s="90"/>
      <c r="BV37" s="90"/>
      <c r="BW37" s="90"/>
      <c r="BX37" s="90"/>
      <c r="BY37" s="90"/>
      <c r="BZ37" s="90"/>
      <c r="CA37" s="90"/>
      <c r="CB37" s="90"/>
      <c r="CC37" s="90"/>
      <c r="CD37" s="90"/>
      <c r="CE37" s="90"/>
      <c r="CF37" s="90"/>
      <c r="CG37" s="90"/>
      <c r="CH37" s="90"/>
      <c r="CI37" s="90"/>
      <c r="CJ37" s="90"/>
      <c r="CK37" s="90"/>
      <c r="CL37" s="90"/>
      <c r="CM37" s="90"/>
      <c r="CN37" s="90"/>
      <c r="CO37" s="90"/>
      <c r="CP37" s="90"/>
      <c r="CQ37" s="90"/>
      <c r="CR37" s="90"/>
      <c r="CS37" s="90"/>
      <c r="CT37" s="90"/>
      <c r="CU37" s="90"/>
      <c r="CV37" s="90"/>
      <c r="CW37" s="90"/>
      <c r="CX37" s="90"/>
      <c r="CY37" s="90"/>
      <c r="CZ37" s="90"/>
      <c r="DA37" s="90"/>
      <c r="DB37" s="90"/>
      <c r="DC37" s="90"/>
      <c r="DD37" s="90"/>
      <c r="DE37" s="90"/>
      <c r="DF37" s="90"/>
      <c r="DG37" s="90"/>
      <c r="DH37" s="90"/>
      <c r="DI37" s="90"/>
      <c r="DJ37" s="90"/>
      <c r="DK37" s="90"/>
      <c r="DL37" s="90"/>
      <c r="DM37" s="90"/>
      <c r="DN37" s="90"/>
      <c r="DO37" s="90"/>
      <c r="DP37" s="90"/>
      <c r="DQ37" s="90"/>
      <c r="DR37" s="90"/>
      <c r="DS37" s="90"/>
      <c r="DT37" s="90"/>
      <c r="DU37" s="90"/>
      <c r="DV37" s="90"/>
      <c r="DW37" s="90"/>
      <c r="DX37" s="90"/>
      <c r="DY37" s="90"/>
      <c r="DZ37" s="90"/>
      <c r="EA37" s="90"/>
      <c r="EB37" s="90"/>
      <c r="EC37" s="90"/>
      <c r="ED37" s="90"/>
      <c r="EE37" s="90"/>
      <c r="EF37" s="90"/>
      <c r="EG37" s="90"/>
      <c r="EH37" s="90"/>
      <c r="EI37" s="90"/>
      <c r="EJ37" s="90"/>
      <c r="EK37" s="90"/>
      <c r="EL37" s="90"/>
      <c r="EM37" s="90"/>
      <c r="EN37" s="90"/>
      <c r="EO37" s="90"/>
      <c r="EP37" s="90"/>
      <c r="EQ37" s="90"/>
      <c r="ER37" s="90"/>
      <c r="ES37" s="90"/>
      <c r="ET37" s="90"/>
      <c r="EU37" s="90"/>
      <c r="EV37" s="90"/>
      <c r="EW37" s="90"/>
      <c r="EX37" s="90"/>
      <c r="EY37" s="90"/>
      <c r="EZ37" s="90"/>
      <c r="FA37" s="90"/>
      <c r="FB37" s="90"/>
      <c r="FC37" s="90"/>
      <c r="FD37" s="90"/>
      <c r="FE37" s="90"/>
      <c r="FF37" s="90"/>
      <c r="FG37" s="90"/>
      <c r="FH37" s="90"/>
      <c r="FI37" s="90"/>
      <c r="FJ37" s="90"/>
      <c r="FK37" s="90"/>
      <c r="FL37" s="90"/>
      <c r="FM37" s="90"/>
      <c r="FN37" s="90"/>
      <c r="FO37" s="90"/>
      <c r="FP37" s="90"/>
      <c r="FQ37" s="90"/>
      <c r="FR37" s="90"/>
      <c r="FS37" s="90"/>
      <c r="FT37" s="90"/>
      <c r="FU37" s="90"/>
      <c r="FV37" s="90"/>
      <c r="FW37" s="90"/>
      <c r="FX37" s="90"/>
      <c r="FY37" s="90"/>
      <c r="FZ37" s="90"/>
      <c r="GA37" s="90"/>
      <c r="GB37" s="90"/>
      <c r="GC37" s="90"/>
      <c r="GD37" s="90"/>
      <c r="GE37" s="90"/>
      <c r="GF37" s="90"/>
      <c r="GG37" s="90"/>
      <c r="GH37" s="90"/>
      <c r="GI37" s="90"/>
      <c r="GJ37" s="90"/>
      <c r="GK37" s="90"/>
      <c r="GL37" s="90"/>
      <c r="GM37" s="90"/>
      <c r="GN37" s="90"/>
      <c r="GO37" s="90"/>
      <c r="GP37" s="90"/>
      <c r="GQ37" s="90"/>
      <c r="GR37" s="90"/>
      <c r="GS37" s="90"/>
      <c r="GT37" s="90"/>
      <c r="GU37" s="90"/>
      <c r="GV37" s="90"/>
      <c r="GW37" s="90"/>
      <c r="GX37" s="90"/>
      <c r="GY37" s="90"/>
      <c r="GZ37" s="90"/>
      <c r="HA37" s="90"/>
      <c r="HB37" s="90"/>
      <c r="HC37" s="90"/>
      <c r="HD37" s="90"/>
      <c r="HE37" s="90"/>
      <c r="HF37" s="90"/>
      <c r="HG37" s="90"/>
      <c r="HH37" s="90"/>
      <c r="HI37" s="90"/>
      <c r="HJ37" s="90"/>
      <c r="HK37" s="90"/>
      <c r="HL37" s="90"/>
      <c r="HM37" s="90"/>
      <c r="HN37" s="90"/>
      <c r="HO37" s="90"/>
      <c r="HP37" s="90"/>
      <c r="HQ37" s="90"/>
      <c r="HR37" s="90"/>
      <c r="HS37" s="90"/>
      <c r="HT37" s="90"/>
      <c r="HU37" s="90"/>
      <c r="HV37" s="90"/>
      <c r="HW37" s="90"/>
      <c r="HX37" s="90"/>
      <c r="HY37" s="90"/>
      <c r="HZ37" s="90"/>
      <c r="IA37" s="90"/>
      <c r="IB37" s="90"/>
      <c r="IC37" s="90"/>
      <c r="ID37" s="90"/>
      <c r="IE37" s="90"/>
      <c r="IF37" s="90"/>
      <c r="IG37" s="90"/>
      <c r="IH37" s="90"/>
      <c r="II37" s="90"/>
      <c r="IJ37" s="90"/>
      <c r="IK37" s="90"/>
      <c r="IL37" s="90"/>
      <c r="IM37" s="90"/>
      <c r="IN37" s="90"/>
      <c r="IO37" s="90"/>
      <c r="IP37" s="90"/>
      <c r="IQ37" s="90"/>
      <c r="IR37" s="90"/>
      <c r="IS37" s="90"/>
      <c r="IT37" s="90"/>
      <c r="IU37" s="90"/>
      <c r="IV37" s="90"/>
      <c r="IW37" s="90"/>
      <c r="IX37" s="90"/>
      <c r="IY37" s="90"/>
      <c r="IZ37" s="90"/>
      <c r="JA37" s="90"/>
    </row>
    <row r="38" spans="2:261" s="91" customFormat="1" hidden="1" x14ac:dyDescent="0.25">
      <c r="B38" s="90"/>
      <c r="F38" s="92"/>
      <c r="G38" s="90"/>
      <c r="H38" s="90"/>
      <c r="I38" s="90"/>
      <c r="J38" s="90"/>
      <c r="K38" s="90"/>
      <c r="L38" s="93"/>
      <c r="M38" s="90"/>
      <c r="N38" s="90"/>
      <c r="O38" s="90"/>
      <c r="P38" s="90"/>
      <c r="Q38" s="90"/>
      <c r="R38" s="93"/>
      <c r="S38" s="94"/>
      <c r="T38" s="90"/>
      <c r="U38" s="90"/>
      <c r="V38" s="90"/>
      <c r="W38" s="90"/>
      <c r="X38" s="90"/>
      <c r="Y38" s="90"/>
      <c r="Z38" s="90"/>
      <c r="AA38" s="90"/>
      <c r="AB38" s="90"/>
      <c r="AC38" s="90"/>
      <c r="AD38" s="90"/>
      <c r="AE38" s="90"/>
      <c r="AF38" s="90"/>
      <c r="AG38" s="90"/>
      <c r="AH38" s="90"/>
      <c r="AI38" s="90"/>
      <c r="AJ38" s="90"/>
      <c r="AK38" s="90"/>
      <c r="AL38" s="90"/>
      <c r="AM38" s="90"/>
      <c r="AN38" s="90"/>
      <c r="AO38" s="90"/>
      <c r="AP38" s="90"/>
      <c r="AQ38" s="90"/>
      <c r="AR38" s="90"/>
      <c r="AS38" s="90"/>
      <c r="AT38" s="90"/>
      <c r="AU38" s="90"/>
      <c r="AV38" s="90"/>
      <c r="AW38" s="90"/>
      <c r="AX38" s="90"/>
      <c r="AY38" s="90"/>
      <c r="AZ38" s="90"/>
      <c r="BA38" s="90"/>
      <c r="BB38" s="90"/>
      <c r="BC38" s="90"/>
      <c r="BD38" s="90"/>
      <c r="BE38" s="90"/>
      <c r="BF38" s="90"/>
      <c r="BG38" s="90"/>
      <c r="BH38" s="90"/>
      <c r="BI38" s="90"/>
      <c r="BJ38" s="90"/>
      <c r="BK38" s="90"/>
      <c r="BL38" s="90"/>
      <c r="BM38" s="90"/>
      <c r="BN38" s="90"/>
      <c r="BO38" s="90"/>
      <c r="BP38" s="90"/>
      <c r="BQ38" s="90"/>
      <c r="BR38" s="90"/>
      <c r="BS38" s="90"/>
      <c r="BT38" s="90"/>
      <c r="BU38" s="90"/>
      <c r="BV38" s="90"/>
      <c r="BW38" s="90"/>
      <c r="BX38" s="90"/>
      <c r="BY38" s="90"/>
      <c r="BZ38" s="90"/>
      <c r="CA38" s="90"/>
      <c r="CB38" s="90"/>
      <c r="CC38" s="90"/>
      <c r="CD38" s="90"/>
      <c r="CE38" s="90"/>
      <c r="CF38" s="90"/>
      <c r="CG38" s="90"/>
      <c r="CH38" s="90"/>
      <c r="CI38" s="90"/>
      <c r="CJ38" s="90"/>
      <c r="CK38" s="90"/>
      <c r="CL38" s="90"/>
      <c r="CM38" s="90"/>
      <c r="CN38" s="90"/>
      <c r="CO38" s="90"/>
      <c r="CP38" s="90"/>
      <c r="CQ38" s="90"/>
      <c r="CR38" s="90"/>
      <c r="CS38" s="90"/>
      <c r="CT38" s="90"/>
      <c r="CU38" s="90"/>
      <c r="CV38" s="90"/>
      <c r="CW38" s="90"/>
      <c r="CX38" s="90"/>
      <c r="CY38" s="90"/>
      <c r="CZ38" s="90"/>
      <c r="DA38" s="90"/>
      <c r="DB38" s="90"/>
      <c r="DC38" s="90"/>
      <c r="DD38" s="90"/>
      <c r="DE38" s="90"/>
      <c r="DF38" s="90"/>
      <c r="DG38" s="90"/>
      <c r="DH38" s="90"/>
      <c r="DI38" s="90"/>
      <c r="DJ38" s="90"/>
      <c r="DK38" s="90"/>
      <c r="DL38" s="90"/>
      <c r="DM38" s="90"/>
      <c r="DN38" s="90"/>
      <c r="DO38" s="90"/>
      <c r="DP38" s="90"/>
      <c r="DQ38" s="90"/>
      <c r="DR38" s="90"/>
      <c r="DS38" s="90"/>
      <c r="DT38" s="90"/>
      <c r="DU38" s="90"/>
      <c r="DV38" s="90"/>
      <c r="DW38" s="90"/>
      <c r="DX38" s="90"/>
      <c r="DY38" s="90"/>
      <c r="DZ38" s="90"/>
      <c r="EA38" s="90"/>
      <c r="EB38" s="90"/>
      <c r="EC38" s="90"/>
      <c r="ED38" s="90"/>
      <c r="EE38" s="90"/>
      <c r="EF38" s="90"/>
      <c r="EG38" s="90"/>
      <c r="EH38" s="90"/>
      <c r="EI38" s="90"/>
      <c r="EJ38" s="90"/>
      <c r="EK38" s="90"/>
      <c r="EL38" s="90"/>
      <c r="EM38" s="90"/>
      <c r="EN38" s="90"/>
      <c r="EO38" s="90"/>
      <c r="EP38" s="90"/>
      <c r="EQ38" s="90"/>
      <c r="ER38" s="90"/>
      <c r="ES38" s="90"/>
      <c r="ET38" s="90"/>
      <c r="EU38" s="90"/>
      <c r="EV38" s="90"/>
      <c r="EW38" s="90"/>
      <c r="EX38" s="90"/>
      <c r="EY38" s="90"/>
      <c r="EZ38" s="90"/>
      <c r="FA38" s="90"/>
      <c r="FB38" s="90"/>
      <c r="FC38" s="90"/>
      <c r="FD38" s="90"/>
      <c r="FE38" s="90"/>
      <c r="FF38" s="90"/>
      <c r="FG38" s="90"/>
      <c r="FH38" s="90"/>
      <c r="FI38" s="90"/>
      <c r="FJ38" s="90"/>
      <c r="FK38" s="90"/>
      <c r="FL38" s="90"/>
      <c r="FM38" s="90"/>
      <c r="FN38" s="90"/>
      <c r="FO38" s="90"/>
      <c r="FP38" s="90"/>
      <c r="FQ38" s="90"/>
      <c r="FR38" s="90"/>
      <c r="FS38" s="90"/>
      <c r="FT38" s="90"/>
      <c r="FU38" s="90"/>
      <c r="FV38" s="90"/>
      <c r="FW38" s="90"/>
      <c r="FX38" s="90"/>
      <c r="FY38" s="90"/>
      <c r="FZ38" s="90"/>
      <c r="GA38" s="90"/>
      <c r="GB38" s="90"/>
      <c r="GC38" s="90"/>
      <c r="GD38" s="90"/>
      <c r="GE38" s="90"/>
      <c r="GF38" s="90"/>
      <c r="GG38" s="90"/>
      <c r="GH38" s="90"/>
      <c r="GI38" s="90"/>
      <c r="GJ38" s="90"/>
      <c r="GK38" s="90"/>
      <c r="GL38" s="90"/>
      <c r="GM38" s="90"/>
      <c r="GN38" s="90"/>
      <c r="GO38" s="90"/>
      <c r="GP38" s="90"/>
      <c r="GQ38" s="90"/>
      <c r="GR38" s="90"/>
      <c r="GS38" s="90"/>
      <c r="GT38" s="90"/>
      <c r="GU38" s="90"/>
      <c r="GV38" s="90"/>
      <c r="GW38" s="90"/>
      <c r="GX38" s="90"/>
      <c r="GY38" s="90"/>
      <c r="GZ38" s="90"/>
      <c r="HA38" s="90"/>
      <c r="HB38" s="90"/>
      <c r="HC38" s="90"/>
      <c r="HD38" s="90"/>
      <c r="HE38" s="90"/>
      <c r="HF38" s="90"/>
      <c r="HG38" s="90"/>
      <c r="HH38" s="90"/>
      <c r="HI38" s="90"/>
      <c r="HJ38" s="90"/>
      <c r="HK38" s="90"/>
      <c r="HL38" s="90"/>
      <c r="HM38" s="90"/>
      <c r="HN38" s="90"/>
      <c r="HO38" s="90"/>
      <c r="HP38" s="90"/>
      <c r="HQ38" s="90"/>
      <c r="HR38" s="90"/>
      <c r="HS38" s="90"/>
      <c r="HT38" s="90"/>
      <c r="HU38" s="90"/>
      <c r="HV38" s="90"/>
      <c r="HW38" s="90"/>
      <c r="HX38" s="90"/>
      <c r="HY38" s="90"/>
      <c r="HZ38" s="90"/>
      <c r="IA38" s="90"/>
      <c r="IB38" s="90"/>
      <c r="IC38" s="90"/>
      <c r="ID38" s="90"/>
      <c r="IE38" s="90"/>
      <c r="IF38" s="90"/>
      <c r="IG38" s="90"/>
      <c r="IH38" s="90"/>
      <c r="II38" s="90"/>
      <c r="IJ38" s="90"/>
      <c r="IK38" s="90"/>
      <c r="IL38" s="90"/>
      <c r="IM38" s="90"/>
      <c r="IN38" s="90"/>
      <c r="IO38" s="90"/>
      <c r="IP38" s="90"/>
      <c r="IQ38" s="90"/>
      <c r="IR38" s="90"/>
      <c r="IS38" s="90"/>
      <c r="IT38" s="90"/>
      <c r="IU38" s="90"/>
      <c r="IV38" s="90"/>
      <c r="IW38" s="90"/>
      <c r="IX38" s="90"/>
      <c r="IY38" s="90"/>
      <c r="IZ38" s="90"/>
      <c r="JA38" s="90"/>
    </row>
    <row r="39" spans="2:261" s="91" customFormat="1" hidden="1" x14ac:dyDescent="0.25">
      <c r="B39" s="90"/>
      <c r="F39" s="92"/>
      <c r="G39" s="90"/>
      <c r="H39" s="90"/>
      <c r="I39" s="90"/>
      <c r="J39" s="90"/>
      <c r="K39" s="90"/>
      <c r="L39" s="93"/>
      <c r="M39" s="90"/>
      <c r="N39" s="90"/>
      <c r="O39" s="90"/>
      <c r="P39" s="90"/>
      <c r="Q39" s="90"/>
      <c r="R39" s="93"/>
      <c r="S39" s="94"/>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c r="AS39" s="90"/>
      <c r="AT39" s="90"/>
      <c r="AU39" s="90"/>
      <c r="AV39" s="90"/>
      <c r="AW39" s="90"/>
      <c r="AX39" s="90"/>
      <c r="AY39" s="90"/>
      <c r="AZ39" s="90"/>
      <c r="BA39" s="90"/>
      <c r="BB39" s="90"/>
      <c r="BC39" s="90"/>
      <c r="BD39" s="90"/>
      <c r="BE39" s="90"/>
      <c r="BF39" s="90"/>
      <c r="BG39" s="90"/>
      <c r="BH39" s="90"/>
      <c r="BI39" s="90"/>
      <c r="BJ39" s="90"/>
      <c r="BK39" s="90"/>
      <c r="BL39" s="90"/>
      <c r="BM39" s="90"/>
      <c r="BN39" s="90"/>
      <c r="BO39" s="90"/>
      <c r="BP39" s="90"/>
      <c r="BQ39" s="90"/>
      <c r="BR39" s="90"/>
      <c r="BS39" s="90"/>
      <c r="BT39" s="90"/>
      <c r="BU39" s="90"/>
      <c r="BV39" s="90"/>
      <c r="BW39" s="90"/>
      <c r="BX39" s="90"/>
      <c r="BY39" s="90"/>
      <c r="BZ39" s="90"/>
      <c r="CA39" s="90"/>
      <c r="CB39" s="90"/>
      <c r="CC39" s="90"/>
      <c r="CD39" s="90"/>
      <c r="CE39" s="90"/>
      <c r="CF39" s="90"/>
      <c r="CG39" s="90"/>
      <c r="CH39" s="90"/>
      <c r="CI39" s="90"/>
      <c r="CJ39" s="90"/>
      <c r="CK39" s="90"/>
      <c r="CL39" s="90"/>
      <c r="CM39" s="90"/>
      <c r="CN39" s="90"/>
      <c r="CO39" s="90"/>
      <c r="CP39" s="90"/>
      <c r="CQ39" s="90"/>
      <c r="CR39" s="90"/>
      <c r="CS39" s="90"/>
      <c r="CT39" s="90"/>
      <c r="CU39" s="90"/>
      <c r="CV39" s="90"/>
      <c r="CW39" s="90"/>
      <c r="CX39" s="90"/>
      <c r="CY39" s="90"/>
      <c r="CZ39" s="90"/>
      <c r="DA39" s="90"/>
      <c r="DB39" s="90"/>
      <c r="DC39" s="90"/>
      <c r="DD39" s="90"/>
      <c r="DE39" s="90"/>
      <c r="DF39" s="90"/>
      <c r="DG39" s="90"/>
      <c r="DH39" s="90"/>
      <c r="DI39" s="90"/>
      <c r="DJ39" s="90"/>
      <c r="DK39" s="90"/>
      <c r="DL39" s="90"/>
      <c r="DM39" s="90"/>
      <c r="DN39" s="90"/>
      <c r="DO39" s="90"/>
      <c r="DP39" s="90"/>
      <c r="DQ39" s="90"/>
      <c r="DR39" s="90"/>
      <c r="DS39" s="90"/>
      <c r="DT39" s="90"/>
      <c r="DU39" s="90"/>
      <c r="DV39" s="90"/>
      <c r="DW39" s="90"/>
      <c r="DX39" s="90"/>
      <c r="DY39" s="90"/>
      <c r="DZ39" s="90"/>
      <c r="EA39" s="90"/>
      <c r="EB39" s="90"/>
      <c r="EC39" s="90"/>
      <c r="ED39" s="90"/>
      <c r="EE39" s="90"/>
      <c r="EF39" s="90"/>
      <c r="EG39" s="90"/>
      <c r="EH39" s="90"/>
      <c r="EI39" s="90"/>
      <c r="EJ39" s="90"/>
      <c r="EK39" s="90"/>
      <c r="EL39" s="90"/>
      <c r="EM39" s="90"/>
      <c r="EN39" s="90"/>
      <c r="EO39" s="90"/>
      <c r="EP39" s="90"/>
      <c r="EQ39" s="90"/>
      <c r="ER39" s="90"/>
      <c r="ES39" s="90"/>
      <c r="ET39" s="90"/>
      <c r="EU39" s="90"/>
      <c r="EV39" s="90"/>
      <c r="EW39" s="90"/>
      <c r="EX39" s="90"/>
      <c r="EY39" s="90"/>
      <c r="EZ39" s="90"/>
      <c r="FA39" s="90"/>
      <c r="FB39" s="90"/>
      <c r="FC39" s="90"/>
      <c r="FD39" s="90"/>
      <c r="FE39" s="90"/>
      <c r="FF39" s="90"/>
      <c r="FG39" s="90"/>
      <c r="FH39" s="90"/>
      <c r="FI39" s="90"/>
      <c r="FJ39" s="90"/>
      <c r="FK39" s="90"/>
      <c r="FL39" s="90"/>
      <c r="FM39" s="90"/>
      <c r="FN39" s="90"/>
      <c r="FO39" s="90"/>
      <c r="FP39" s="90"/>
      <c r="FQ39" s="90"/>
      <c r="FR39" s="90"/>
      <c r="FS39" s="90"/>
      <c r="FT39" s="90"/>
      <c r="FU39" s="90"/>
      <c r="FV39" s="90"/>
      <c r="FW39" s="90"/>
      <c r="FX39" s="90"/>
      <c r="FY39" s="90"/>
      <c r="FZ39" s="90"/>
      <c r="GA39" s="90"/>
      <c r="GB39" s="90"/>
      <c r="GC39" s="90"/>
      <c r="GD39" s="90"/>
      <c r="GE39" s="90"/>
      <c r="GF39" s="90"/>
      <c r="GG39" s="90"/>
      <c r="GH39" s="90"/>
      <c r="GI39" s="90"/>
      <c r="GJ39" s="90"/>
      <c r="GK39" s="90"/>
      <c r="GL39" s="90"/>
      <c r="GM39" s="90"/>
      <c r="GN39" s="90"/>
      <c r="GO39" s="90"/>
      <c r="GP39" s="90"/>
      <c r="GQ39" s="90"/>
      <c r="GR39" s="90"/>
      <c r="GS39" s="90"/>
      <c r="GT39" s="90"/>
      <c r="GU39" s="90"/>
      <c r="GV39" s="90"/>
      <c r="GW39" s="90"/>
      <c r="GX39" s="90"/>
      <c r="GY39" s="90"/>
      <c r="GZ39" s="90"/>
      <c r="HA39" s="90"/>
      <c r="HB39" s="90"/>
      <c r="HC39" s="90"/>
      <c r="HD39" s="90"/>
      <c r="HE39" s="90"/>
      <c r="HF39" s="90"/>
      <c r="HG39" s="90"/>
      <c r="HH39" s="90"/>
      <c r="HI39" s="90"/>
      <c r="HJ39" s="90"/>
      <c r="HK39" s="90"/>
      <c r="HL39" s="90"/>
      <c r="HM39" s="90"/>
      <c r="HN39" s="90"/>
      <c r="HO39" s="90"/>
      <c r="HP39" s="90"/>
      <c r="HQ39" s="90"/>
      <c r="HR39" s="90"/>
      <c r="HS39" s="90"/>
      <c r="HT39" s="90"/>
      <c r="HU39" s="90"/>
      <c r="HV39" s="90"/>
      <c r="HW39" s="90"/>
      <c r="HX39" s="90"/>
      <c r="HY39" s="90"/>
      <c r="HZ39" s="90"/>
      <c r="IA39" s="90"/>
      <c r="IB39" s="90"/>
      <c r="IC39" s="90"/>
      <c r="ID39" s="90"/>
      <c r="IE39" s="90"/>
      <c r="IF39" s="90"/>
      <c r="IG39" s="90"/>
      <c r="IH39" s="90"/>
      <c r="II39" s="90"/>
      <c r="IJ39" s="90"/>
      <c r="IK39" s="90"/>
      <c r="IL39" s="90"/>
      <c r="IM39" s="90"/>
      <c r="IN39" s="90"/>
      <c r="IO39" s="90"/>
      <c r="IP39" s="90"/>
      <c r="IQ39" s="90"/>
      <c r="IR39" s="90"/>
      <c r="IS39" s="90"/>
      <c r="IT39" s="90"/>
      <c r="IU39" s="90"/>
      <c r="IV39" s="90"/>
      <c r="IW39" s="90"/>
      <c r="IX39" s="90"/>
      <c r="IY39" s="90"/>
      <c r="IZ39" s="90"/>
      <c r="JA39" s="90"/>
    </row>
    <row r="40" spans="2:261" s="91" customFormat="1" hidden="1" x14ac:dyDescent="0.25">
      <c r="B40" s="90"/>
      <c r="F40" s="92"/>
      <c r="G40" s="90"/>
      <c r="H40" s="90"/>
      <c r="I40" s="90"/>
      <c r="J40" s="90"/>
      <c r="K40" s="90"/>
      <c r="L40" s="93"/>
      <c r="M40" s="90"/>
      <c r="N40" s="90"/>
      <c r="O40" s="90"/>
      <c r="P40" s="90"/>
      <c r="Q40" s="90"/>
      <c r="R40" s="93"/>
      <c r="S40" s="94"/>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c r="AS40" s="90"/>
      <c r="AT40" s="90"/>
      <c r="AU40" s="90"/>
      <c r="AV40" s="90"/>
      <c r="AW40" s="90"/>
      <c r="AX40" s="90"/>
      <c r="AY40" s="90"/>
      <c r="AZ40" s="90"/>
      <c r="BA40" s="90"/>
      <c r="BB40" s="90"/>
      <c r="BC40" s="90"/>
      <c r="BD40" s="90"/>
      <c r="BE40" s="90"/>
      <c r="BF40" s="90"/>
      <c r="BG40" s="90"/>
      <c r="BH40" s="90"/>
      <c r="BI40" s="90"/>
      <c r="BJ40" s="90"/>
      <c r="BK40" s="90"/>
      <c r="BL40" s="90"/>
      <c r="BM40" s="90"/>
      <c r="BN40" s="90"/>
      <c r="BO40" s="90"/>
      <c r="BP40" s="90"/>
      <c r="BQ40" s="90"/>
      <c r="BR40" s="90"/>
      <c r="BS40" s="90"/>
      <c r="BT40" s="90"/>
      <c r="BU40" s="90"/>
      <c r="BV40" s="90"/>
      <c r="BW40" s="90"/>
      <c r="BX40" s="90"/>
      <c r="BY40" s="90"/>
      <c r="BZ40" s="90"/>
      <c r="CA40" s="90"/>
      <c r="CB40" s="90"/>
      <c r="CC40" s="90"/>
      <c r="CD40" s="90"/>
      <c r="CE40" s="90"/>
      <c r="CF40" s="90"/>
      <c r="CG40" s="90"/>
      <c r="CH40" s="90"/>
      <c r="CI40" s="90"/>
      <c r="CJ40" s="90"/>
      <c r="CK40" s="90"/>
      <c r="CL40" s="90"/>
      <c r="CM40" s="90"/>
      <c r="CN40" s="90"/>
      <c r="CO40" s="90"/>
      <c r="CP40" s="90"/>
      <c r="CQ40" s="90"/>
      <c r="CR40" s="90"/>
      <c r="CS40" s="90"/>
      <c r="CT40" s="90"/>
      <c r="CU40" s="90"/>
      <c r="CV40" s="90"/>
      <c r="CW40" s="90"/>
      <c r="CX40" s="90"/>
      <c r="CY40" s="90"/>
      <c r="CZ40" s="90"/>
      <c r="DA40" s="90"/>
      <c r="DB40" s="90"/>
      <c r="DC40" s="90"/>
      <c r="DD40" s="90"/>
      <c r="DE40" s="90"/>
      <c r="DF40" s="90"/>
      <c r="DG40" s="90"/>
      <c r="DH40" s="90"/>
      <c r="DI40" s="90"/>
      <c r="DJ40" s="90"/>
      <c r="DK40" s="90"/>
      <c r="DL40" s="90"/>
      <c r="DM40" s="90"/>
      <c r="DN40" s="90"/>
      <c r="DO40" s="90"/>
      <c r="DP40" s="90"/>
      <c r="DQ40" s="90"/>
      <c r="DR40" s="90"/>
      <c r="DS40" s="90"/>
      <c r="DT40" s="90"/>
      <c r="DU40" s="90"/>
      <c r="DV40" s="90"/>
      <c r="DW40" s="90"/>
      <c r="DX40" s="90"/>
      <c r="DY40" s="90"/>
      <c r="DZ40" s="90"/>
      <c r="EA40" s="90"/>
      <c r="EB40" s="90"/>
      <c r="EC40" s="90"/>
      <c r="ED40" s="90"/>
      <c r="EE40" s="90"/>
      <c r="EF40" s="90"/>
      <c r="EG40" s="90"/>
      <c r="EH40" s="90"/>
      <c r="EI40" s="90"/>
      <c r="EJ40" s="90"/>
      <c r="EK40" s="90"/>
      <c r="EL40" s="90"/>
      <c r="EM40" s="90"/>
      <c r="EN40" s="90"/>
      <c r="EO40" s="90"/>
      <c r="EP40" s="90"/>
      <c r="EQ40" s="90"/>
      <c r="ER40" s="90"/>
      <c r="ES40" s="90"/>
      <c r="ET40" s="90"/>
      <c r="EU40" s="90"/>
      <c r="EV40" s="90"/>
      <c r="EW40" s="90"/>
      <c r="EX40" s="90"/>
      <c r="EY40" s="90"/>
      <c r="EZ40" s="90"/>
      <c r="FA40" s="90"/>
      <c r="FB40" s="90"/>
      <c r="FC40" s="90"/>
      <c r="FD40" s="90"/>
      <c r="FE40" s="90"/>
      <c r="FF40" s="90"/>
      <c r="FG40" s="90"/>
      <c r="FH40" s="90"/>
      <c r="FI40" s="90"/>
      <c r="FJ40" s="90"/>
      <c r="FK40" s="90"/>
      <c r="FL40" s="90"/>
      <c r="FM40" s="90"/>
      <c r="FN40" s="90"/>
      <c r="FO40" s="90"/>
      <c r="FP40" s="90"/>
      <c r="FQ40" s="90"/>
      <c r="FR40" s="90"/>
      <c r="FS40" s="90"/>
      <c r="FT40" s="90"/>
      <c r="FU40" s="90"/>
      <c r="FV40" s="90"/>
      <c r="FW40" s="90"/>
      <c r="FX40" s="90"/>
      <c r="FY40" s="90"/>
      <c r="FZ40" s="90"/>
      <c r="GA40" s="90"/>
      <c r="GB40" s="90"/>
      <c r="GC40" s="90"/>
      <c r="GD40" s="90"/>
      <c r="GE40" s="90"/>
      <c r="GF40" s="90"/>
      <c r="GG40" s="90"/>
      <c r="GH40" s="90"/>
      <c r="GI40" s="90"/>
      <c r="GJ40" s="90"/>
      <c r="GK40" s="90"/>
      <c r="GL40" s="90"/>
      <c r="GM40" s="90"/>
      <c r="GN40" s="90"/>
      <c r="GO40" s="90"/>
      <c r="GP40" s="90"/>
      <c r="GQ40" s="90"/>
      <c r="GR40" s="90"/>
      <c r="GS40" s="90"/>
      <c r="GT40" s="90"/>
      <c r="GU40" s="90"/>
      <c r="GV40" s="90"/>
      <c r="GW40" s="90"/>
      <c r="GX40" s="90"/>
      <c r="GY40" s="90"/>
      <c r="GZ40" s="90"/>
      <c r="HA40" s="90"/>
      <c r="HB40" s="90"/>
      <c r="HC40" s="90"/>
      <c r="HD40" s="90"/>
      <c r="HE40" s="90"/>
      <c r="HF40" s="90"/>
      <c r="HG40" s="90"/>
      <c r="HH40" s="90"/>
      <c r="HI40" s="90"/>
      <c r="HJ40" s="90"/>
      <c r="HK40" s="90"/>
      <c r="HL40" s="90"/>
      <c r="HM40" s="90"/>
      <c r="HN40" s="90"/>
      <c r="HO40" s="90"/>
      <c r="HP40" s="90"/>
      <c r="HQ40" s="90"/>
      <c r="HR40" s="90"/>
      <c r="HS40" s="90"/>
      <c r="HT40" s="90"/>
      <c r="HU40" s="90"/>
      <c r="HV40" s="90"/>
      <c r="HW40" s="90"/>
      <c r="HX40" s="90"/>
      <c r="HY40" s="90"/>
      <c r="HZ40" s="90"/>
      <c r="IA40" s="90"/>
      <c r="IB40" s="90"/>
      <c r="IC40" s="90"/>
      <c r="ID40" s="90"/>
      <c r="IE40" s="90"/>
      <c r="IF40" s="90"/>
      <c r="IG40" s="90"/>
      <c r="IH40" s="90"/>
      <c r="II40" s="90"/>
      <c r="IJ40" s="90"/>
      <c r="IK40" s="90"/>
      <c r="IL40" s="90"/>
      <c r="IM40" s="90"/>
      <c r="IN40" s="90"/>
      <c r="IO40" s="90"/>
      <c r="IP40" s="90"/>
      <c r="IQ40" s="90"/>
      <c r="IR40" s="90"/>
      <c r="IS40" s="90"/>
      <c r="IT40" s="90"/>
      <c r="IU40" s="90"/>
      <c r="IV40" s="90"/>
      <c r="IW40" s="90"/>
      <c r="IX40" s="90"/>
      <c r="IY40" s="90"/>
      <c r="IZ40" s="90"/>
      <c r="JA40" s="90"/>
    </row>
    <row r="41" spans="2:261" s="91" customFormat="1" hidden="1" x14ac:dyDescent="0.25">
      <c r="B41" s="90"/>
      <c r="F41" s="92"/>
      <c r="G41" s="90"/>
      <c r="H41" s="90"/>
      <c r="I41" s="90"/>
      <c r="J41" s="90"/>
      <c r="K41" s="90"/>
      <c r="L41" s="93"/>
      <c r="M41" s="90"/>
      <c r="N41" s="90"/>
      <c r="O41" s="90"/>
      <c r="P41" s="90"/>
      <c r="Q41" s="90"/>
      <c r="R41" s="93"/>
      <c r="S41" s="94"/>
      <c r="T41" s="90"/>
      <c r="U41" s="90"/>
      <c r="V41" s="90"/>
      <c r="W41" s="90"/>
      <c r="X41" s="90"/>
      <c r="Y41" s="90"/>
      <c r="Z41" s="90"/>
      <c r="AA41" s="90"/>
      <c r="AB41" s="90"/>
      <c r="AC41" s="90"/>
      <c r="AD41" s="90"/>
      <c r="AE41" s="90"/>
      <c r="AF41" s="90"/>
      <c r="AG41" s="90"/>
      <c r="AH41" s="90"/>
      <c r="AI41" s="90"/>
      <c r="AJ41" s="90"/>
      <c r="AK41" s="90"/>
      <c r="AL41" s="90"/>
      <c r="AM41" s="90"/>
      <c r="AN41" s="90"/>
      <c r="AO41" s="90"/>
      <c r="AP41" s="90"/>
      <c r="AQ41" s="90"/>
      <c r="AR41" s="90"/>
      <c r="AS41" s="90"/>
      <c r="AT41" s="90"/>
      <c r="AU41" s="90"/>
      <c r="AV41" s="90"/>
      <c r="AW41" s="90"/>
      <c r="AX41" s="90"/>
      <c r="AY41" s="90"/>
      <c r="AZ41" s="90"/>
      <c r="BA41" s="90"/>
      <c r="BB41" s="90"/>
      <c r="BC41" s="90"/>
      <c r="BD41" s="90"/>
      <c r="BE41" s="90"/>
      <c r="BF41" s="90"/>
      <c r="BG41" s="90"/>
      <c r="BH41" s="90"/>
      <c r="BI41" s="90"/>
      <c r="BJ41" s="90"/>
      <c r="BK41" s="90"/>
      <c r="BL41" s="90"/>
      <c r="BM41" s="90"/>
      <c r="BN41" s="90"/>
      <c r="BO41" s="90"/>
      <c r="BP41" s="90"/>
      <c r="BQ41" s="90"/>
      <c r="BR41" s="90"/>
      <c r="BS41" s="90"/>
      <c r="BT41" s="90"/>
      <c r="BU41" s="90"/>
      <c r="BV41" s="90"/>
      <c r="BW41" s="90"/>
      <c r="BX41" s="90"/>
      <c r="BY41" s="90"/>
      <c r="BZ41" s="90"/>
      <c r="CA41" s="90"/>
      <c r="CB41" s="90"/>
      <c r="CC41" s="90"/>
      <c r="CD41" s="90"/>
      <c r="CE41" s="90"/>
      <c r="CF41" s="90"/>
      <c r="CG41" s="90"/>
      <c r="CH41" s="90"/>
      <c r="CI41" s="90"/>
      <c r="CJ41" s="90"/>
      <c r="CK41" s="90"/>
      <c r="CL41" s="90"/>
      <c r="CM41" s="90"/>
      <c r="CN41" s="90"/>
      <c r="CO41" s="90"/>
      <c r="CP41" s="90"/>
      <c r="CQ41" s="90"/>
      <c r="CR41" s="90"/>
      <c r="CS41" s="90"/>
      <c r="CT41" s="90"/>
      <c r="CU41" s="90"/>
      <c r="CV41" s="90"/>
      <c r="CW41" s="90"/>
      <c r="CX41" s="90"/>
      <c r="CY41" s="90"/>
      <c r="CZ41" s="90"/>
      <c r="DA41" s="90"/>
      <c r="DB41" s="90"/>
      <c r="DC41" s="90"/>
      <c r="DD41" s="90"/>
      <c r="DE41" s="90"/>
      <c r="DF41" s="90"/>
      <c r="DG41" s="90"/>
      <c r="DH41" s="90"/>
      <c r="DI41" s="90"/>
      <c r="DJ41" s="90"/>
      <c r="DK41" s="90"/>
      <c r="DL41" s="90"/>
      <c r="DM41" s="90"/>
      <c r="DN41" s="90"/>
      <c r="DO41" s="90"/>
      <c r="DP41" s="90"/>
      <c r="DQ41" s="90"/>
      <c r="DR41" s="90"/>
      <c r="DS41" s="90"/>
      <c r="DT41" s="90"/>
      <c r="DU41" s="90"/>
      <c r="DV41" s="90"/>
      <c r="DW41" s="90"/>
      <c r="DX41" s="90"/>
      <c r="DY41" s="90"/>
      <c r="DZ41" s="90"/>
      <c r="EA41" s="90"/>
      <c r="EB41" s="90"/>
      <c r="EC41" s="90"/>
      <c r="ED41" s="90"/>
      <c r="EE41" s="90"/>
      <c r="EF41" s="90"/>
      <c r="EG41" s="90"/>
      <c r="EH41" s="90"/>
      <c r="EI41" s="90"/>
      <c r="EJ41" s="90"/>
      <c r="EK41" s="90"/>
      <c r="EL41" s="90"/>
      <c r="EM41" s="90"/>
      <c r="EN41" s="90"/>
      <c r="EO41" s="90"/>
      <c r="EP41" s="90"/>
      <c r="EQ41" s="90"/>
      <c r="ER41" s="90"/>
      <c r="ES41" s="90"/>
      <c r="ET41" s="90"/>
      <c r="EU41" s="90"/>
      <c r="EV41" s="90"/>
      <c r="EW41" s="90"/>
      <c r="EX41" s="90"/>
      <c r="EY41" s="90"/>
      <c r="EZ41" s="90"/>
      <c r="FA41" s="90"/>
      <c r="FB41" s="90"/>
      <c r="FC41" s="90"/>
      <c r="FD41" s="90"/>
      <c r="FE41" s="90"/>
      <c r="FF41" s="90"/>
      <c r="FG41" s="90"/>
      <c r="FH41" s="90"/>
      <c r="FI41" s="90"/>
      <c r="FJ41" s="90"/>
      <c r="FK41" s="90"/>
      <c r="FL41" s="90"/>
      <c r="FM41" s="90"/>
      <c r="FN41" s="90"/>
      <c r="FO41" s="90"/>
      <c r="FP41" s="90"/>
      <c r="FQ41" s="90"/>
      <c r="FR41" s="90"/>
      <c r="FS41" s="90"/>
      <c r="FT41" s="90"/>
      <c r="FU41" s="90"/>
      <c r="FV41" s="90"/>
      <c r="FW41" s="90"/>
      <c r="FX41" s="90"/>
      <c r="FY41" s="90"/>
      <c r="FZ41" s="90"/>
      <c r="GA41" s="90"/>
      <c r="GB41" s="90"/>
      <c r="GC41" s="90"/>
      <c r="GD41" s="90"/>
      <c r="GE41" s="90"/>
      <c r="GF41" s="90"/>
      <c r="GG41" s="90"/>
      <c r="GH41" s="90"/>
      <c r="GI41" s="90"/>
      <c r="GJ41" s="90"/>
      <c r="GK41" s="90"/>
      <c r="GL41" s="90"/>
      <c r="GM41" s="90"/>
      <c r="GN41" s="90"/>
      <c r="GO41" s="90"/>
      <c r="GP41" s="90"/>
      <c r="GQ41" s="90"/>
      <c r="GR41" s="90"/>
      <c r="GS41" s="90"/>
      <c r="GT41" s="90"/>
      <c r="GU41" s="90"/>
      <c r="GV41" s="90"/>
      <c r="GW41" s="90"/>
      <c r="GX41" s="90"/>
      <c r="GY41" s="90"/>
      <c r="GZ41" s="90"/>
      <c r="HA41" s="90"/>
      <c r="HB41" s="90"/>
      <c r="HC41" s="90"/>
      <c r="HD41" s="90"/>
      <c r="HE41" s="90"/>
      <c r="HF41" s="90"/>
      <c r="HG41" s="90"/>
      <c r="HH41" s="90"/>
      <c r="HI41" s="90"/>
      <c r="HJ41" s="90"/>
      <c r="HK41" s="90"/>
      <c r="HL41" s="90"/>
      <c r="HM41" s="90"/>
      <c r="HN41" s="90"/>
      <c r="HO41" s="90"/>
      <c r="HP41" s="90"/>
      <c r="HQ41" s="90"/>
      <c r="HR41" s="90"/>
      <c r="HS41" s="90"/>
      <c r="HT41" s="90"/>
      <c r="HU41" s="90"/>
      <c r="HV41" s="90"/>
      <c r="HW41" s="90"/>
      <c r="HX41" s="90"/>
      <c r="HY41" s="90"/>
      <c r="HZ41" s="90"/>
      <c r="IA41" s="90"/>
      <c r="IB41" s="90"/>
      <c r="IC41" s="90"/>
      <c r="ID41" s="90"/>
      <c r="IE41" s="90"/>
      <c r="IF41" s="90"/>
      <c r="IG41" s="90"/>
      <c r="IH41" s="90"/>
      <c r="II41" s="90"/>
      <c r="IJ41" s="90"/>
      <c r="IK41" s="90"/>
      <c r="IL41" s="90"/>
      <c r="IM41" s="90"/>
      <c r="IN41" s="90"/>
      <c r="IO41" s="90"/>
      <c r="IP41" s="90"/>
      <c r="IQ41" s="90"/>
      <c r="IR41" s="90"/>
      <c r="IS41" s="90"/>
      <c r="IT41" s="90"/>
      <c r="IU41" s="90"/>
      <c r="IV41" s="90"/>
      <c r="IW41" s="90"/>
      <c r="IX41" s="90"/>
      <c r="IY41" s="90"/>
      <c r="IZ41" s="90"/>
      <c r="JA41" s="90"/>
    </row>
    <row r="42" spans="2:261" s="91" customFormat="1" hidden="1" x14ac:dyDescent="0.25">
      <c r="B42" s="90"/>
      <c r="F42" s="92"/>
      <c r="G42" s="90"/>
      <c r="H42" s="90"/>
      <c r="I42" s="90"/>
      <c r="J42" s="90"/>
      <c r="K42" s="90"/>
      <c r="L42" s="93"/>
      <c r="M42" s="90"/>
      <c r="N42" s="90"/>
      <c r="O42" s="90"/>
      <c r="P42" s="90"/>
      <c r="Q42" s="90"/>
      <c r="R42" s="93"/>
      <c r="S42" s="94"/>
      <c r="T42" s="90"/>
      <c r="U42" s="90"/>
      <c r="V42" s="90"/>
      <c r="W42" s="90"/>
      <c r="X42" s="90"/>
      <c r="Y42" s="90"/>
      <c r="Z42" s="90"/>
      <c r="AA42" s="90"/>
      <c r="AB42" s="90"/>
      <c r="AC42" s="90"/>
      <c r="AD42" s="90"/>
      <c r="AE42" s="90"/>
      <c r="AF42" s="90"/>
      <c r="AG42" s="90"/>
      <c r="AH42" s="90"/>
      <c r="AI42" s="90"/>
      <c r="AJ42" s="90"/>
      <c r="AK42" s="90"/>
      <c r="AL42" s="90"/>
      <c r="AM42" s="90"/>
      <c r="AN42" s="90"/>
      <c r="AO42" s="90"/>
      <c r="AP42" s="90"/>
      <c r="AQ42" s="90"/>
      <c r="AR42" s="90"/>
      <c r="AS42" s="90"/>
      <c r="AT42" s="90"/>
      <c r="AU42" s="90"/>
      <c r="AV42" s="90"/>
      <c r="AW42" s="90"/>
      <c r="AX42" s="90"/>
      <c r="AY42" s="90"/>
      <c r="AZ42" s="90"/>
      <c r="BA42" s="90"/>
      <c r="BB42" s="90"/>
      <c r="BC42" s="90"/>
      <c r="BD42" s="90"/>
      <c r="BE42" s="90"/>
      <c r="BF42" s="90"/>
      <c r="BG42" s="90"/>
      <c r="BH42" s="90"/>
      <c r="BI42" s="90"/>
      <c r="BJ42" s="90"/>
      <c r="BK42" s="90"/>
      <c r="BL42" s="90"/>
      <c r="BM42" s="90"/>
      <c r="BN42" s="90"/>
      <c r="BO42" s="90"/>
      <c r="BP42" s="90"/>
      <c r="BQ42" s="90"/>
      <c r="BR42" s="90"/>
      <c r="BS42" s="90"/>
      <c r="BT42" s="90"/>
      <c r="BU42" s="90"/>
      <c r="BV42" s="90"/>
      <c r="BW42" s="90"/>
      <c r="BX42" s="90"/>
      <c r="BY42" s="90"/>
      <c r="BZ42" s="90"/>
      <c r="CA42" s="90"/>
      <c r="CB42" s="90"/>
      <c r="CC42" s="90"/>
      <c r="CD42" s="90"/>
      <c r="CE42" s="90"/>
      <c r="CF42" s="90"/>
      <c r="CG42" s="90"/>
      <c r="CH42" s="90"/>
      <c r="CI42" s="90"/>
      <c r="CJ42" s="90"/>
      <c r="CK42" s="90"/>
      <c r="CL42" s="90"/>
      <c r="CM42" s="90"/>
      <c r="CN42" s="90"/>
      <c r="CO42" s="90"/>
      <c r="CP42" s="90"/>
      <c r="CQ42" s="90"/>
      <c r="CR42" s="90"/>
      <c r="CS42" s="90"/>
      <c r="CT42" s="90"/>
      <c r="CU42" s="90"/>
      <c r="CV42" s="90"/>
      <c r="CW42" s="90"/>
      <c r="CX42" s="90"/>
      <c r="CY42" s="90"/>
      <c r="CZ42" s="90"/>
      <c r="DA42" s="90"/>
      <c r="DB42" s="90"/>
      <c r="DC42" s="90"/>
      <c r="DD42" s="90"/>
      <c r="DE42" s="90"/>
      <c r="DF42" s="90"/>
      <c r="DG42" s="90"/>
      <c r="DH42" s="90"/>
      <c r="DI42" s="90"/>
      <c r="DJ42" s="90"/>
      <c r="DK42" s="90"/>
      <c r="DL42" s="90"/>
      <c r="DM42" s="90"/>
      <c r="DN42" s="90"/>
      <c r="DO42" s="90"/>
      <c r="DP42" s="90"/>
      <c r="DQ42" s="90"/>
      <c r="DR42" s="90"/>
      <c r="DS42" s="90"/>
      <c r="DT42" s="90"/>
      <c r="DU42" s="90"/>
      <c r="DV42" s="90"/>
      <c r="DW42" s="90"/>
      <c r="DX42" s="90"/>
      <c r="DY42" s="90"/>
      <c r="DZ42" s="90"/>
      <c r="EA42" s="90"/>
      <c r="EB42" s="90"/>
      <c r="EC42" s="90"/>
      <c r="ED42" s="90"/>
      <c r="EE42" s="90"/>
      <c r="EF42" s="90"/>
      <c r="EG42" s="90"/>
      <c r="EH42" s="90"/>
      <c r="EI42" s="90"/>
      <c r="EJ42" s="90"/>
      <c r="EK42" s="90"/>
      <c r="EL42" s="90"/>
      <c r="EM42" s="90"/>
      <c r="EN42" s="90"/>
      <c r="EO42" s="90"/>
      <c r="EP42" s="90"/>
      <c r="EQ42" s="90"/>
      <c r="ER42" s="90"/>
      <c r="ES42" s="90"/>
      <c r="ET42" s="90"/>
      <c r="EU42" s="90"/>
      <c r="EV42" s="90"/>
      <c r="EW42" s="90"/>
      <c r="EX42" s="90"/>
      <c r="EY42" s="90"/>
      <c r="EZ42" s="90"/>
      <c r="FA42" s="90"/>
      <c r="FB42" s="90"/>
      <c r="FC42" s="90"/>
      <c r="FD42" s="90"/>
      <c r="FE42" s="90"/>
      <c r="FF42" s="90"/>
      <c r="FG42" s="90"/>
      <c r="FH42" s="90"/>
      <c r="FI42" s="90"/>
      <c r="FJ42" s="90"/>
      <c r="FK42" s="90"/>
      <c r="FL42" s="90"/>
      <c r="FM42" s="90"/>
      <c r="FN42" s="90"/>
      <c r="FO42" s="90"/>
      <c r="FP42" s="90"/>
      <c r="FQ42" s="90"/>
      <c r="FR42" s="90"/>
      <c r="FS42" s="90"/>
      <c r="FT42" s="90"/>
      <c r="FU42" s="90"/>
      <c r="FV42" s="90"/>
      <c r="FW42" s="90"/>
      <c r="FX42" s="90"/>
      <c r="FY42" s="90"/>
      <c r="FZ42" s="90"/>
      <c r="GA42" s="90"/>
      <c r="GB42" s="90"/>
      <c r="GC42" s="90"/>
      <c r="GD42" s="90"/>
      <c r="GE42" s="90"/>
      <c r="GF42" s="90"/>
      <c r="GG42" s="90"/>
      <c r="GH42" s="90"/>
      <c r="GI42" s="90"/>
      <c r="GJ42" s="90"/>
      <c r="GK42" s="90"/>
      <c r="GL42" s="90"/>
      <c r="GM42" s="90"/>
      <c r="GN42" s="90"/>
      <c r="GO42" s="90"/>
      <c r="GP42" s="90"/>
      <c r="GQ42" s="90"/>
      <c r="GR42" s="90"/>
      <c r="GS42" s="90"/>
      <c r="GT42" s="90"/>
      <c r="GU42" s="90"/>
      <c r="GV42" s="90"/>
      <c r="GW42" s="90"/>
      <c r="GX42" s="90"/>
      <c r="GY42" s="90"/>
      <c r="GZ42" s="90"/>
      <c r="HA42" s="90"/>
      <c r="HB42" s="90"/>
      <c r="HC42" s="90"/>
      <c r="HD42" s="90"/>
      <c r="HE42" s="90"/>
      <c r="HF42" s="90"/>
      <c r="HG42" s="90"/>
      <c r="HH42" s="90"/>
      <c r="HI42" s="90"/>
      <c r="HJ42" s="90"/>
      <c r="HK42" s="90"/>
      <c r="HL42" s="90"/>
      <c r="HM42" s="90"/>
      <c r="HN42" s="90"/>
      <c r="HO42" s="90"/>
      <c r="HP42" s="90"/>
      <c r="HQ42" s="90"/>
      <c r="HR42" s="90"/>
      <c r="HS42" s="90"/>
      <c r="HT42" s="90"/>
      <c r="HU42" s="90"/>
      <c r="HV42" s="90"/>
      <c r="HW42" s="90"/>
      <c r="HX42" s="90"/>
      <c r="HY42" s="90"/>
      <c r="HZ42" s="90"/>
      <c r="IA42" s="90"/>
      <c r="IB42" s="90"/>
      <c r="IC42" s="90"/>
      <c r="ID42" s="90"/>
      <c r="IE42" s="90"/>
      <c r="IF42" s="90"/>
      <c r="IG42" s="90"/>
      <c r="IH42" s="90"/>
      <c r="II42" s="90"/>
      <c r="IJ42" s="90"/>
      <c r="IK42" s="90"/>
      <c r="IL42" s="90"/>
      <c r="IM42" s="90"/>
      <c r="IN42" s="90"/>
      <c r="IO42" s="90"/>
      <c r="IP42" s="90"/>
      <c r="IQ42" s="90"/>
      <c r="IR42" s="90"/>
      <c r="IS42" s="90"/>
      <c r="IT42" s="90"/>
      <c r="IU42" s="90"/>
      <c r="IV42" s="90"/>
      <c r="IW42" s="90"/>
      <c r="IX42" s="90"/>
      <c r="IY42" s="90"/>
      <c r="IZ42" s="90"/>
      <c r="JA42" s="90"/>
    </row>
    <row r="43" spans="2:261" s="91" customFormat="1" hidden="1" x14ac:dyDescent="0.25">
      <c r="B43" s="90"/>
      <c r="F43" s="92"/>
      <c r="G43" s="90"/>
      <c r="H43" s="90"/>
      <c r="I43" s="90"/>
      <c r="J43" s="90"/>
      <c r="K43" s="90"/>
      <c r="L43" s="93"/>
      <c r="M43" s="90"/>
      <c r="N43" s="90"/>
      <c r="O43" s="90"/>
      <c r="P43" s="90"/>
      <c r="Q43" s="90"/>
      <c r="R43" s="93"/>
      <c r="S43" s="94"/>
      <c r="T43" s="90"/>
      <c r="U43" s="90"/>
      <c r="V43" s="90"/>
      <c r="W43" s="90"/>
      <c r="X43" s="90"/>
      <c r="Y43" s="90"/>
      <c r="Z43" s="90"/>
      <c r="AA43" s="90"/>
      <c r="AB43" s="90"/>
      <c r="AC43" s="90"/>
      <c r="AD43" s="90"/>
      <c r="AE43" s="90"/>
      <c r="AF43" s="90"/>
      <c r="AG43" s="90"/>
      <c r="AH43" s="90"/>
      <c r="AI43" s="90"/>
      <c r="AJ43" s="90"/>
      <c r="AK43" s="90"/>
      <c r="AL43" s="90"/>
      <c r="AM43" s="90"/>
      <c r="AN43" s="90"/>
      <c r="AO43" s="90"/>
      <c r="AP43" s="90"/>
      <c r="AQ43" s="90"/>
      <c r="AR43" s="90"/>
      <c r="AS43" s="90"/>
      <c r="AT43" s="90"/>
      <c r="AU43" s="90"/>
      <c r="AV43" s="90"/>
      <c r="AW43" s="90"/>
      <c r="AX43" s="90"/>
      <c r="AY43" s="90"/>
      <c r="AZ43" s="90"/>
      <c r="BA43" s="90"/>
      <c r="BB43" s="90"/>
      <c r="BC43" s="90"/>
      <c r="BD43" s="90"/>
      <c r="BE43" s="90"/>
      <c r="BF43" s="90"/>
      <c r="BG43" s="90"/>
      <c r="BH43" s="90"/>
      <c r="BI43" s="90"/>
      <c r="BJ43" s="90"/>
      <c r="BK43" s="90"/>
      <c r="BL43" s="90"/>
      <c r="BM43" s="90"/>
      <c r="BN43" s="90"/>
      <c r="BO43" s="90"/>
      <c r="BP43" s="90"/>
      <c r="BQ43" s="90"/>
      <c r="BR43" s="90"/>
      <c r="BS43" s="90"/>
      <c r="BT43" s="90"/>
      <c r="BU43" s="90"/>
      <c r="BV43" s="90"/>
      <c r="BW43" s="90"/>
      <c r="BX43" s="90"/>
      <c r="BY43" s="90"/>
      <c r="BZ43" s="90"/>
      <c r="CA43" s="90"/>
      <c r="CB43" s="90"/>
      <c r="CC43" s="90"/>
      <c r="CD43" s="90"/>
      <c r="CE43" s="90"/>
      <c r="CF43" s="90"/>
      <c r="CG43" s="90"/>
      <c r="CH43" s="90"/>
      <c r="CI43" s="90"/>
      <c r="CJ43" s="90"/>
      <c r="CK43" s="90"/>
      <c r="CL43" s="90"/>
      <c r="CM43" s="90"/>
      <c r="CN43" s="90"/>
      <c r="CO43" s="90"/>
      <c r="CP43" s="90"/>
      <c r="CQ43" s="90"/>
      <c r="CR43" s="90"/>
      <c r="CS43" s="90"/>
      <c r="CT43" s="90"/>
      <c r="CU43" s="90"/>
      <c r="CV43" s="90"/>
      <c r="CW43" s="90"/>
      <c r="CX43" s="90"/>
      <c r="CY43" s="90"/>
      <c r="CZ43" s="90"/>
      <c r="DA43" s="90"/>
      <c r="DB43" s="90"/>
      <c r="DC43" s="90"/>
      <c r="DD43" s="90"/>
      <c r="DE43" s="90"/>
      <c r="DF43" s="90"/>
      <c r="DG43" s="90"/>
      <c r="DH43" s="90"/>
      <c r="DI43" s="90"/>
      <c r="DJ43" s="90"/>
      <c r="DK43" s="90"/>
      <c r="DL43" s="90"/>
      <c r="DM43" s="90"/>
      <c r="DN43" s="90"/>
      <c r="DO43" s="90"/>
      <c r="DP43" s="90"/>
      <c r="DQ43" s="90"/>
      <c r="DR43" s="90"/>
      <c r="DS43" s="90"/>
      <c r="DT43" s="90"/>
      <c r="DU43" s="90"/>
      <c r="DV43" s="90"/>
      <c r="DW43" s="90"/>
      <c r="DX43" s="90"/>
      <c r="DY43" s="90"/>
      <c r="DZ43" s="90"/>
      <c r="EA43" s="90"/>
      <c r="EB43" s="90"/>
      <c r="EC43" s="90"/>
      <c r="ED43" s="90"/>
      <c r="EE43" s="90"/>
      <c r="EF43" s="90"/>
      <c r="EG43" s="90"/>
      <c r="EH43" s="90"/>
      <c r="EI43" s="90"/>
      <c r="EJ43" s="90"/>
      <c r="EK43" s="90"/>
      <c r="EL43" s="90"/>
      <c r="EM43" s="90"/>
      <c r="EN43" s="90"/>
      <c r="EO43" s="90"/>
      <c r="EP43" s="90"/>
      <c r="EQ43" s="90"/>
      <c r="ER43" s="90"/>
      <c r="ES43" s="90"/>
      <c r="ET43" s="90"/>
      <c r="EU43" s="90"/>
      <c r="EV43" s="90"/>
      <c r="EW43" s="90"/>
      <c r="EX43" s="90"/>
      <c r="EY43" s="90"/>
      <c r="EZ43" s="90"/>
      <c r="FA43" s="90"/>
      <c r="FB43" s="90"/>
      <c r="FC43" s="90"/>
      <c r="FD43" s="90"/>
      <c r="FE43" s="90"/>
      <c r="FF43" s="90"/>
      <c r="FG43" s="90"/>
      <c r="FH43" s="90"/>
      <c r="FI43" s="90"/>
      <c r="FJ43" s="90"/>
      <c r="FK43" s="90"/>
      <c r="FL43" s="90"/>
      <c r="FM43" s="90"/>
      <c r="FN43" s="90"/>
      <c r="FO43" s="90"/>
      <c r="FP43" s="90"/>
      <c r="FQ43" s="90"/>
      <c r="FR43" s="90"/>
      <c r="FS43" s="90"/>
      <c r="FT43" s="90"/>
      <c r="FU43" s="90"/>
      <c r="FV43" s="90"/>
      <c r="FW43" s="90"/>
      <c r="FX43" s="90"/>
      <c r="FY43" s="90"/>
      <c r="FZ43" s="90"/>
      <c r="GA43" s="90"/>
      <c r="GB43" s="90"/>
      <c r="GC43" s="90"/>
      <c r="GD43" s="90"/>
      <c r="GE43" s="90"/>
      <c r="GF43" s="90"/>
      <c r="GG43" s="90"/>
      <c r="GH43" s="90"/>
      <c r="GI43" s="90"/>
      <c r="GJ43" s="90"/>
      <c r="GK43" s="90"/>
      <c r="GL43" s="90"/>
      <c r="GM43" s="90"/>
      <c r="GN43" s="90"/>
      <c r="GO43" s="90"/>
      <c r="GP43" s="90"/>
      <c r="GQ43" s="90"/>
      <c r="GR43" s="90"/>
      <c r="GS43" s="90"/>
      <c r="GT43" s="90"/>
      <c r="GU43" s="90"/>
      <c r="GV43" s="90"/>
      <c r="GW43" s="90"/>
      <c r="GX43" s="90"/>
      <c r="GY43" s="90"/>
      <c r="GZ43" s="90"/>
      <c r="HA43" s="90"/>
      <c r="HB43" s="90"/>
      <c r="HC43" s="90"/>
      <c r="HD43" s="90"/>
      <c r="HE43" s="90"/>
      <c r="HF43" s="90"/>
      <c r="HG43" s="90"/>
      <c r="HH43" s="90"/>
      <c r="HI43" s="90"/>
      <c r="HJ43" s="90"/>
      <c r="HK43" s="90"/>
      <c r="HL43" s="90"/>
      <c r="HM43" s="90"/>
      <c r="HN43" s="90"/>
      <c r="HO43" s="90"/>
      <c r="HP43" s="90"/>
      <c r="HQ43" s="90"/>
      <c r="HR43" s="90"/>
      <c r="HS43" s="90"/>
      <c r="HT43" s="90"/>
      <c r="HU43" s="90"/>
      <c r="HV43" s="90"/>
      <c r="HW43" s="90"/>
      <c r="HX43" s="90"/>
      <c r="HY43" s="90"/>
      <c r="HZ43" s="90"/>
      <c r="IA43" s="90"/>
      <c r="IB43" s="90"/>
      <c r="IC43" s="90"/>
      <c r="ID43" s="90"/>
      <c r="IE43" s="90"/>
      <c r="IF43" s="90"/>
      <c r="IG43" s="90"/>
      <c r="IH43" s="90"/>
      <c r="II43" s="90"/>
      <c r="IJ43" s="90"/>
      <c r="IK43" s="90"/>
      <c r="IL43" s="90"/>
      <c r="IM43" s="90"/>
      <c r="IN43" s="90"/>
      <c r="IO43" s="90"/>
      <c r="IP43" s="90"/>
      <c r="IQ43" s="90"/>
      <c r="IR43" s="90"/>
      <c r="IS43" s="90"/>
      <c r="IT43" s="90"/>
      <c r="IU43" s="90"/>
      <c r="IV43" s="90"/>
      <c r="IW43" s="90"/>
      <c r="IX43" s="90"/>
      <c r="IY43" s="90"/>
      <c r="IZ43" s="90"/>
      <c r="JA43" s="90"/>
    </row>
    <row r="44" spans="2:261" s="91" customFormat="1" hidden="1" x14ac:dyDescent="0.25">
      <c r="B44" s="90"/>
      <c r="F44" s="92"/>
      <c r="G44" s="90"/>
      <c r="H44" s="90"/>
      <c r="I44" s="90"/>
      <c r="J44" s="90"/>
      <c r="K44" s="90"/>
      <c r="L44" s="93"/>
      <c r="M44" s="90"/>
      <c r="N44" s="90"/>
      <c r="O44" s="90"/>
      <c r="P44" s="90"/>
      <c r="Q44" s="90"/>
      <c r="R44" s="93"/>
      <c r="S44" s="94"/>
      <c r="T44" s="90"/>
      <c r="U44" s="90"/>
      <c r="V44" s="90"/>
      <c r="W44" s="90"/>
      <c r="X44" s="90"/>
      <c r="Y44" s="90"/>
      <c r="Z44" s="90"/>
      <c r="AA44" s="90"/>
      <c r="AB44" s="90"/>
      <c r="AC44" s="90"/>
      <c r="AD44" s="90"/>
      <c r="AE44" s="90"/>
      <c r="AF44" s="90"/>
      <c r="AG44" s="90"/>
      <c r="AH44" s="90"/>
      <c r="AI44" s="90"/>
      <c r="AJ44" s="90"/>
      <c r="AK44" s="90"/>
      <c r="AL44" s="90"/>
      <c r="AM44" s="90"/>
      <c r="AN44" s="90"/>
      <c r="AO44" s="90"/>
      <c r="AP44" s="90"/>
      <c r="AQ44" s="90"/>
      <c r="AR44" s="90"/>
      <c r="AS44" s="90"/>
      <c r="AT44" s="90"/>
      <c r="AU44" s="90"/>
      <c r="AV44" s="90"/>
      <c r="AW44" s="90"/>
      <c r="AX44" s="90"/>
      <c r="AY44" s="90"/>
      <c r="AZ44" s="90"/>
      <c r="BA44" s="90"/>
      <c r="BB44" s="90"/>
      <c r="BC44" s="90"/>
      <c r="BD44" s="90"/>
      <c r="BE44" s="90"/>
      <c r="BF44" s="90"/>
      <c r="BG44" s="90"/>
      <c r="BH44" s="90"/>
      <c r="BI44" s="90"/>
      <c r="BJ44" s="90"/>
      <c r="BK44" s="90"/>
      <c r="BL44" s="90"/>
      <c r="BM44" s="90"/>
      <c r="BN44" s="90"/>
      <c r="BO44" s="90"/>
      <c r="BP44" s="90"/>
      <c r="BQ44" s="90"/>
      <c r="BR44" s="90"/>
      <c r="BS44" s="90"/>
      <c r="BT44" s="90"/>
      <c r="BU44" s="90"/>
      <c r="BV44" s="90"/>
      <c r="BW44" s="90"/>
      <c r="BX44" s="90"/>
      <c r="BY44" s="90"/>
      <c r="BZ44" s="90"/>
      <c r="CA44" s="90"/>
      <c r="CB44" s="90"/>
      <c r="CC44" s="90"/>
      <c r="CD44" s="90"/>
      <c r="CE44" s="90"/>
      <c r="CF44" s="90"/>
      <c r="CG44" s="90"/>
      <c r="CH44" s="90"/>
      <c r="CI44" s="90"/>
      <c r="CJ44" s="90"/>
      <c r="CK44" s="90"/>
      <c r="CL44" s="90"/>
      <c r="CM44" s="90"/>
      <c r="CN44" s="90"/>
      <c r="CO44" s="90"/>
      <c r="CP44" s="90"/>
      <c r="CQ44" s="90"/>
      <c r="CR44" s="90"/>
      <c r="CS44" s="90"/>
      <c r="CT44" s="90"/>
      <c r="CU44" s="90"/>
      <c r="CV44" s="90"/>
      <c r="CW44" s="90"/>
      <c r="CX44" s="90"/>
      <c r="CY44" s="90"/>
      <c r="CZ44" s="90"/>
      <c r="DA44" s="90"/>
      <c r="DB44" s="90"/>
      <c r="DC44" s="90"/>
      <c r="DD44" s="90"/>
      <c r="DE44" s="90"/>
      <c r="DF44" s="90"/>
      <c r="DG44" s="90"/>
      <c r="DH44" s="90"/>
      <c r="DI44" s="90"/>
      <c r="DJ44" s="90"/>
      <c r="DK44" s="90"/>
      <c r="DL44" s="90"/>
      <c r="DM44" s="90"/>
      <c r="DN44" s="90"/>
      <c r="DO44" s="90"/>
      <c r="DP44" s="90"/>
      <c r="DQ44" s="90"/>
      <c r="DR44" s="90"/>
      <c r="DS44" s="90"/>
      <c r="DT44" s="90"/>
      <c r="DU44" s="90"/>
      <c r="DV44" s="90"/>
      <c r="DW44" s="90"/>
      <c r="DX44" s="90"/>
      <c r="DY44" s="90"/>
      <c r="DZ44" s="90"/>
      <c r="EA44" s="90"/>
      <c r="EB44" s="90"/>
      <c r="EC44" s="90"/>
      <c r="ED44" s="90"/>
      <c r="EE44" s="90"/>
      <c r="EF44" s="90"/>
      <c r="EG44" s="90"/>
      <c r="EH44" s="90"/>
      <c r="EI44" s="90"/>
      <c r="EJ44" s="90"/>
      <c r="EK44" s="90"/>
      <c r="EL44" s="90"/>
      <c r="EM44" s="90"/>
      <c r="EN44" s="90"/>
      <c r="EO44" s="90"/>
      <c r="EP44" s="90"/>
      <c r="EQ44" s="90"/>
      <c r="ER44" s="90"/>
      <c r="ES44" s="90"/>
      <c r="ET44" s="90"/>
      <c r="EU44" s="90"/>
      <c r="EV44" s="90"/>
      <c r="EW44" s="90"/>
      <c r="EX44" s="90"/>
      <c r="EY44" s="90"/>
      <c r="EZ44" s="90"/>
      <c r="FA44" s="90"/>
      <c r="FB44" s="90"/>
      <c r="FC44" s="90"/>
      <c r="FD44" s="90"/>
      <c r="FE44" s="90"/>
      <c r="FF44" s="90"/>
      <c r="FG44" s="90"/>
      <c r="FH44" s="90"/>
      <c r="FI44" s="90"/>
      <c r="FJ44" s="90"/>
      <c r="FK44" s="90"/>
      <c r="FL44" s="90"/>
      <c r="FM44" s="90"/>
      <c r="FN44" s="90"/>
      <c r="FO44" s="90"/>
      <c r="FP44" s="90"/>
      <c r="FQ44" s="90"/>
      <c r="FR44" s="90"/>
      <c r="FS44" s="90"/>
      <c r="FT44" s="90"/>
      <c r="FU44" s="90"/>
      <c r="FV44" s="90"/>
      <c r="FW44" s="90"/>
      <c r="FX44" s="90"/>
      <c r="FY44" s="90"/>
      <c r="FZ44" s="90"/>
      <c r="GA44" s="90"/>
      <c r="GB44" s="90"/>
      <c r="GC44" s="90"/>
      <c r="GD44" s="90"/>
      <c r="GE44" s="90"/>
      <c r="GF44" s="90"/>
      <c r="GG44" s="90"/>
      <c r="GH44" s="90"/>
      <c r="GI44" s="90"/>
      <c r="GJ44" s="90"/>
      <c r="GK44" s="90"/>
      <c r="GL44" s="90"/>
      <c r="GM44" s="90"/>
      <c r="GN44" s="90"/>
      <c r="GO44" s="90"/>
      <c r="GP44" s="90"/>
      <c r="GQ44" s="90"/>
      <c r="GR44" s="90"/>
      <c r="GS44" s="90"/>
      <c r="GT44" s="90"/>
      <c r="GU44" s="90"/>
      <c r="GV44" s="90"/>
      <c r="GW44" s="90"/>
      <c r="GX44" s="90"/>
      <c r="GY44" s="90"/>
      <c r="GZ44" s="90"/>
      <c r="HA44" s="90"/>
      <c r="HB44" s="90"/>
      <c r="HC44" s="90"/>
      <c r="HD44" s="90"/>
      <c r="HE44" s="90"/>
      <c r="HF44" s="90"/>
      <c r="HG44" s="90"/>
      <c r="HH44" s="90"/>
      <c r="HI44" s="90"/>
      <c r="HJ44" s="90"/>
      <c r="HK44" s="90"/>
      <c r="HL44" s="90"/>
      <c r="HM44" s="90"/>
      <c r="HN44" s="90"/>
      <c r="HO44" s="90"/>
      <c r="HP44" s="90"/>
      <c r="HQ44" s="90"/>
      <c r="HR44" s="90"/>
      <c r="HS44" s="90"/>
      <c r="HT44" s="90"/>
      <c r="HU44" s="90"/>
      <c r="HV44" s="90"/>
      <c r="HW44" s="90"/>
      <c r="HX44" s="90"/>
      <c r="HY44" s="90"/>
      <c r="HZ44" s="90"/>
      <c r="IA44" s="90"/>
      <c r="IB44" s="90"/>
      <c r="IC44" s="90"/>
      <c r="ID44" s="90"/>
      <c r="IE44" s="90"/>
      <c r="IF44" s="90"/>
      <c r="IG44" s="90"/>
      <c r="IH44" s="90"/>
      <c r="II44" s="90"/>
      <c r="IJ44" s="90"/>
      <c r="IK44" s="90"/>
      <c r="IL44" s="90"/>
      <c r="IM44" s="90"/>
      <c r="IN44" s="90"/>
      <c r="IO44" s="90"/>
      <c r="IP44" s="90"/>
      <c r="IQ44" s="90"/>
      <c r="IR44" s="90"/>
      <c r="IS44" s="90"/>
      <c r="IT44" s="90"/>
      <c r="IU44" s="90"/>
      <c r="IV44" s="90"/>
      <c r="IW44" s="90"/>
      <c r="IX44" s="90"/>
      <c r="IY44" s="90"/>
      <c r="IZ44" s="90"/>
      <c r="JA44" s="90"/>
    </row>
    <row r="45" spans="2:261" s="91" customFormat="1" hidden="1" x14ac:dyDescent="0.25">
      <c r="B45" s="90"/>
      <c r="F45" s="92"/>
      <c r="G45" s="90"/>
      <c r="H45" s="90"/>
      <c r="I45" s="90"/>
      <c r="J45" s="90"/>
      <c r="K45" s="90"/>
      <c r="L45" s="93"/>
      <c r="M45" s="90"/>
      <c r="N45" s="90"/>
      <c r="O45" s="90"/>
      <c r="P45" s="90"/>
      <c r="Q45" s="90"/>
      <c r="R45" s="93"/>
      <c r="S45" s="94"/>
      <c r="T45" s="90"/>
      <c r="U45" s="90"/>
      <c r="V45" s="90"/>
      <c r="W45" s="90"/>
      <c r="X45" s="90"/>
      <c r="Y45" s="90"/>
      <c r="Z45" s="90"/>
      <c r="AA45" s="90"/>
      <c r="AB45" s="90"/>
      <c r="AC45" s="90"/>
      <c r="AD45" s="90"/>
      <c r="AE45" s="90"/>
      <c r="AF45" s="90"/>
      <c r="AG45" s="90"/>
      <c r="AH45" s="90"/>
      <c r="AI45" s="90"/>
      <c r="AJ45" s="90"/>
      <c r="AK45" s="90"/>
      <c r="AL45" s="90"/>
      <c r="AM45" s="90"/>
      <c r="AN45" s="90"/>
      <c r="AO45" s="90"/>
      <c r="AP45" s="90"/>
      <c r="AQ45" s="90"/>
      <c r="AR45" s="90"/>
      <c r="AS45" s="90"/>
      <c r="AT45" s="90"/>
      <c r="AU45" s="90"/>
      <c r="AV45" s="90"/>
      <c r="AW45" s="90"/>
      <c r="AX45" s="90"/>
      <c r="AY45" s="90"/>
      <c r="AZ45" s="90"/>
      <c r="BA45" s="90"/>
      <c r="BB45" s="90"/>
      <c r="BC45" s="90"/>
      <c r="BD45" s="90"/>
      <c r="BE45" s="90"/>
      <c r="BF45" s="90"/>
      <c r="BG45" s="90"/>
      <c r="BH45" s="90"/>
      <c r="BI45" s="90"/>
      <c r="BJ45" s="90"/>
      <c r="BK45" s="90"/>
      <c r="BL45" s="90"/>
      <c r="BM45" s="90"/>
      <c r="BN45" s="90"/>
      <c r="BO45" s="90"/>
      <c r="BP45" s="90"/>
      <c r="BQ45" s="90"/>
      <c r="BR45" s="90"/>
      <c r="BS45" s="90"/>
      <c r="BT45" s="90"/>
      <c r="BU45" s="90"/>
      <c r="BV45" s="90"/>
      <c r="BW45" s="90"/>
      <c r="BX45" s="90"/>
      <c r="BY45" s="90"/>
      <c r="BZ45" s="90"/>
      <c r="CA45" s="90"/>
      <c r="CB45" s="90"/>
      <c r="CC45" s="90"/>
      <c r="CD45" s="90"/>
      <c r="CE45" s="90"/>
      <c r="CF45" s="90"/>
      <c r="CG45" s="90"/>
      <c r="CH45" s="90"/>
      <c r="CI45" s="90"/>
      <c r="CJ45" s="90"/>
      <c r="CK45" s="90"/>
      <c r="CL45" s="90"/>
      <c r="CM45" s="90"/>
      <c r="CN45" s="90"/>
      <c r="CO45" s="90"/>
      <c r="CP45" s="90"/>
      <c r="CQ45" s="90"/>
      <c r="CR45" s="90"/>
      <c r="CS45" s="90"/>
      <c r="CT45" s="90"/>
      <c r="CU45" s="90"/>
      <c r="CV45" s="90"/>
      <c r="CW45" s="90"/>
      <c r="CX45" s="90"/>
      <c r="CY45" s="90"/>
      <c r="CZ45" s="90"/>
      <c r="DA45" s="90"/>
      <c r="DB45" s="90"/>
      <c r="DC45" s="90"/>
      <c r="DD45" s="90"/>
      <c r="DE45" s="90"/>
      <c r="DF45" s="90"/>
      <c r="DG45" s="90"/>
      <c r="DH45" s="90"/>
      <c r="DI45" s="90"/>
      <c r="DJ45" s="90"/>
      <c r="DK45" s="90"/>
      <c r="DL45" s="90"/>
      <c r="DM45" s="90"/>
      <c r="DN45" s="90"/>
      <c r="DO45" s="90"/>
      <c r="DP45" s="90"/>
      <c r="DQ45" s="90"/>
      <c r="DR45" s="90"/>
      <c r="DS45" s="90"/>
      <c r="DT45" s="90"/>
      <c r="DU45" s="90"/>
      <c r="DV45" s="90"/>
      <c r="DW45" s="90"/>
      <c r="DX45" s="90"/>
      <c r="DY45" s="90"/>
      <c r="DZ45" s="90"/>
      <c r="EA45" s="90"/>
      <c r="EB45" s="90"/>
      <c r="EC45" s="90"/>
      <c r="ED45" s="90"/>
      <c r="EE45" s="90"/>
      <c r="EF45" s="90"/>
      <c r="EG45" s="90"/>
      <c r="EH45" s="90"/>
      <c r="EI45" s="90"/>
      <c r="EJ45" s="90"/>
      <c r="EK45" s="90"/>
      <c r="EL45" s="90"/>
      <c r="EM45" s="90"/>
      <c r="EN45" s="90"/>
      <c r="EO45" s="90"/>
      <c r="EP45" s="90"/>
      <c r="EQ45" s="90"/>
      <c r="ER45" s="90"/>
      <c r="ES45" s="90"/>
      <c r="ET45" s="90"/>
      <c r="EU45" s="90"/>
      <c r="EV45" s="90"/>
      <c r="EW45" s="90"/>
      <c r="EX45" s="90"/>
      <c r="EY45" s="90"/>
      <c r="EZ45" s="90"/>
      <c r="FA45" s="90"/>
      <c r="FB45" s="90"/>
      <c r="FC45" s="90"/>
      <c r="FD45" s="90"/>
      <c r="FE45" s="90"/>
      <c r="FF45" s="90"/>
      <c r="FG45" s="90"/>
      <c r="FH45" s="90"/>
      <c r="FI45" s="90"/>
      <c r="FJ45" s="90"/>
      <c r="FK45" s="90"/>
      <c r="FL45" s="90"/>
      <c r="FM45" s="90"/>
      <c r="FN45" s="90"/>
      <c r="FO45" s="90"/>
      <c r="FP45" s="90"/>
      <c r="FQ45" s="90"/>
      <c r="FR45" s="90"/>
      <c r="FS45" s="90"/>
      <c r="FT45" s="90"/>
      <c r="FU45" s="90"/>
      <c r="FV45" s="90"/>
      <c r="FW45" s="90"/>
      <c r="FX45" s="90"/>
      <c r="FY45" s="90"/>
      <c r="FZ45" s="90"/>
      <c r="GA45" s="90"/>
      <c r="GB45" s="90"/>
      <c r="GC45" s="90"/>
      <c r="GD45" s="90"/>
      <c r="GE45" s="90"/>
      <c r="GF45" s="90"/>
      <c r="GG45" s="90"/>
      <c r="GH45" s="90"/>
      <c r="GI45" s="90"/>
      <c r="GJ45" s="90"/>
      <c r="GK45" s="90"/>
      <c r="GL45" s="90"/>
      <c r="GM45" s="90"/>
      <c r="GN45" s="90"/>
      <c r="GO45" s="90"/>
      <c r="GP45" s="90"/>
      <c r="GQ45" s="90"/>
      <c r="GR45" s="90"/>
      <c r="GS45" s="90"/>
      <c r="GT45" s="90"/>
      <c r="GU45" s="90"/>
      <c r="GV45" s="90"/>
      <c r="GW45" s="90"/>
      <c r="GX45" s="90"/>
      <c r="GY45" s="90"/>
      <c r="GZ45" s="90"/>
      <c r="HA45" s="90"/>
      <c r="HB45" s="90"/>
      <c r="HC45" s="90"/>
      <c r="HD45" s="90"/>
      <c r="HE45" s="90"/>
      <c r="HF45" s="90"/>
      <c r="HG45" s="90"/>
      <c r="HH45" s="90"/>
      <c r="HI45" s="90"/>
      <c r="HJ45" s="90"/>
      <c r="HK45" s="90"/>
      <c r="HL45" s="90"/>
      <c r="HM45" s="90"/>
      <c r="HN45" s="90"/>
      <c r="HO45" s="90"/>
      <c r="HP45" s="90"/>
      <c r="HQ45" s="90"/>
      <c r="HR45" s="90"/>
      <c r="HS45" s="90"/>
      <c r="HT45" s="90"/>
      <c r="HU45" s="90"/>
      <c r="HV45" s="90"/>
      <c r="HW45" s="90"/>
      <c r="HX45" s="90"/>
      <c r="HY45" s="90"/>
      <c r="HZ45" s="90"/>
      <c r="IA45" s="90"/>
      <c r="IB45" s="90"/>
      <c r="IC45" s="90"/>
      <c r="ID45" s="90"/>
      <c r="IE45" s="90"/>
      <c r="IF45" s="90"/>
      <c r="IG45" s="90"/>
      <c r="IH45" s="90"/>
      <c r="II45" s="90"/>
      <c r="IJ45" s="90"/>
      <c r="IK45" s="90"/>
      <c r="IL45" s="90"/>
      <c r="IM45" s="90"/>
      <c r="IN45" s="90"/>
      <c r="IO45" s="90"/>
      <c r="IP45" s="90"/>
      <c r="IQ45" s="90"/>
      <c r="IR45" s="90"/>
      <c r="IS45" s="90"/>
      <c r="IT45" s="90"/>
      <c r="IU45" s="90"/>
      <c r="IV45" s="90"/>
      <c r="IW45" s="90"/>
      <c r="IX45" s="90"/>
      <c r="IY45" s="90"/>
      <c r="IZ45" s="90"/>
      <c r="JA45" s="90"/>
    </row>
    <row r="46" spans="2:261" s="91" customFormat="1" hidden="1" x14ac:dyDescent="0.25">
      <c r="B46" s="90"/>
      <c r="F46" s="92"/>
      <c r="G46" s="90"/>
      <c r="H46" s="90"/>
      <c r="I46" s="90"/>
      <c r="J46" s="90"/>
      <c r="K46" s="90"/>
      <c r="L46" s="93"/>
      <c r="M46" s="90"/>
      <c r="N46" s="90"/>
      <c r="O46" s="90"/>
      <c r="P46" s="90"/>
      <c r="Q46" s="90"/>
      <c r="R46" s="93"/>
      <c r="S46" s="94"/>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c r="AS46" s="90"/>
      <c r="AT46" s="90"/>
      <c r="AU46" s="90"/>
      <c r="AV46" s="90"/>
      <c r="AW46" s="90"/>
      <c r="AX46" s="90"/>
      <c r="AY46" s="90"/>
      <c r="AZ46" s="90"/>
      <c r="BA46" s="90"/>
      <c r="BB46" s="90"/>
      <c r="BC46" s="90"/>
      <c r="BD46" s="90"/>
      <c r="BE46" s="90"/>
      <c r="BF46" s="90"/>
      <c r="BG46" s="90"/>
      <c r="BH46" s="90"/>
      <c r="BI46" s="90"/>
      <c r="BJ46" s="90"/>
      <c r="BK46" s="90"/>
      <c r="BL46" s="90"/>
      <c r="BM46" s="90"/>
      <c r="BN46" s="90"/>
      <c r="BO46" s="90"/>
      <c r="BP46" s="90"/>
      <c r="BQ46" s="90"/>
      <c r="BR46" s="90"/>
      <c r="BS46" s="90"/>
      <c r="BT46" s="90"/>
      <c r="BU46" s="90"/>
      <c r="BV46" s="90"/>
      <c r="BW46" s="90"/>
      <c r="BX46" s="90"/>
      <c r="BY46" s="90"/>
      <c r="BZ46" s="90"/>
      <c r="CA46" s="90"/>
      <c r="CB46" s="90"/>
      <c r="CC46" s="90"/>
      <c r="CD46" s="90"/>
      <c r="CE46" s="90"/>
      <c r="CF46" s="90"/>
      <c r="CG46" s="90"/>
      <c r="CH46" s="90"/>
      <c r="CI46" s="90"/>
      <c r="CJ46" s="90"/>
      <c r="CK46" s="90"/>
      <c r="CL46" s="90"/>
      <c r="CM46" s="90"/>
      <c r="CN46" s="90"/>
      <c r="CO46" s="90"/>
      <c r="CP46" s="90"/>
      <c r="CQ46" s="90"/>
      <c r="CR46" s="90"/>
      <c r="CS46" s="90"/>
      <c r="CT46" s="90"/>
      <c r="CU46" s="90"/>
      <c r="CV46" s="90"/>
      <c r="CW46" s="90"/>
      <c r="CX46" s="90"/>
      <c r="CY46" s="90"/>
      <c r="CZ46" s="90"/>
      <c r="DA46" s="90"/>
      <c r="DB46" s="90"/>
      <c r="DC46" s="90"/>
      <c r="DD46" s="90"/>
      <c r="DE46" s="90"/>
      <c r="DF46" s="90"/>
      <c r="DG46" s="90"/>
      <c r="DH46" s="90"/>
      <c r="DI46" s="90"/>
      <c r="DJ46" s="90"/>
      <c r="DK46" s="90"/>
      <c r="DL46" s="90"/>
      <c r="DM46" s="90"/>
      <c r="DN46" s="90"/>
      <c r="DO46" s="90"/>
      <c r="DP46" s="90"/>
      <c r="DQ46" s="90"/>
      <c r="DR46" s="90"/>
      <c r="DS46" s="90"/>
      <c r="DT46" s="90"/>
      <c r="DU46" s="90"/>
      <c r="DV46" s="90"/>
      <c r="DW46" s="90"/>
      <c r="DX46" s="90"/>
      <c r="DY46" s="90"/>
      <c r="DZ46" s="90"/>
      <c r="EA46" s="90"/>
      <c r="EB46" s="90"/>
      <c r="EC46" s="90"/>
      <c r="ED46" s="90"/>
      <c r="EE46" s="90"/>
      <c r="EF46" s="90"/>
      <c r="EG46" s="90"/>
      <c r="EH46" s="90"/>
      <c r="EI46" s="90"/>
      <c r="EJ46" s="90"/>
      <c r="EK46" s="90"/>
      <c r="EL46" s="90"/>
      <c r="EM46" s="90"/>
      <c r="EN46" s="90"/>
      <c r="EO46" s="90"/>
      <c r="EP46" s="90"/>
      <c r="EQ46" s="90"/>
      <c r="ER46" s="90"/>
      <c r="ES46" s="90"/>
      <c r="ET46" s="90"/>
      <c r="EU46" s="90"/>
      <c r="EV46" s="90"/>
      <c r="EW46" s="90"/>
      <c r="EX46" s="90"/>
      <c r="EY46" s="90"/>
      <c r="EZ46" s="90"/>
      <c r="FA46" s="90"/>
      <c r="FB46" s="90"/>
      <c r="FC46" s="90"/>
      <c r="FD46" s="90"/>
      <c r="FE46" s="90"/>
      <c r="FF46" s="90"/>
      <c r="FG46" s="90"/>
      <c r="FH46" s="90"/>
      <c r="FI46" s="90"/>
      <c r="FJ46" s="90"/>
      <c r="FK46" s="90"/>
      <c r="FL46" s="90"/>
      <c r="FM46" s="90"/>
      <c r="FN46" s="90"/>
      <c r="FO46" s="90"/>
      <c r="FP46" s="90"/>
      <c r="FQ46" s="90"/>
      <c r="FR46" s="90"/>
      <c r="FS46" s="90"/>
      <c r="FT46" s="90"/>
      <c r="FU46" s="90"/>
      <c r="FV46" s="90"/>
      <c r="FW46" s="90"/>
      <c r="FX46" s="90"/>
      <c r="FY46" s="90"/>
      <c r="FZ46" s="90"/>
      <c r="GA46" s="90"/>
      <c r="GB46" s="90"/>
      <c r="GC46" s="90"/>
      <c r="GD46" s="90"/>
      <c r="GE46" s="90"/>
      <c r="GF46" s="90"/>
      <c r="GG46" s="90"/>
      <c r="GH46" s="90"/>
      <c r="GI46" s="90"/>
      <c r="GJ46" s="90"/>
      <c r="GK46" s="90"/>
      <c r="GL46" s="90"/>
      <c r="GM46" s="90"/>
      <c r="GN46" s="90"/>
      <c r="GO46" s="90"/>
      <c r="GP46" s="90"/>
      <c r="GQ46" s="90"/>
      <c r="GR46" s="90"/>
      <c r="GS46" s="90"/>
      <c r="GT46" s="90"/>
      <c r="GU46" s="90"/>
      <c r="GV46" s="90"/>
      <c r="GW46" s="90"/>
      <c r="GX46" s="90"/>
      <c r="GY46" s="90"/>
      <c r="GZ46" s="90"/>
      <c r="HA46" s="90"/>
      <c r="HB46" s="90"/>
      <c r="HC46" s="90"/>
      <c r="HD46" s="90"/>
      <c r="HE46" s="90"/>
      <c r="HF46" s="90"/>
      <c r="HG46" s="90"/>
      <c r="HH46" s="90"/>
      <c r="HI46" s="90"/>
      <c r="HJ46" s="90"/>
      <c r="HK46" s="90"/>
      <c r="HL46" s="90"/>
      <c r="HM46" s="90"/>
      <c r="HN46" s="90"/>
      <c r="HO46" s="90"/>
      <c r="HP46" s="90"/>
      <c r="HQ46" s="90"/>
      <c r="HR46" s="90"/>
      <c r="HS46" s="90"/>
      <c r="HT46" s="90"/>
      <c r="HU46" s="90"/>
      <c r="HV46" s="90"/>
      <c r="HW46" s="90"/>
      <c r="HX46" s="90"/>
      <c r="HY46" s="90"/>
      <c r="HZ46" s="90"/>
      <c r="IA46" s="90"/>
      <c r="IB46" s="90"/>
      <c r="IC46" s="90"/>
      <c r="ID46" s="90"/>
      <c r="IE46" s="90"/>
      <c r="IF46" s="90"/>
      <c r="IG46" s="90"/>
      <c r="IH46" s="90"/>
      <c r="II46" s="90"/>
      <c r="IJ46" s="90"/>
      <c r="IK46" s="90"/>
      <c r="IL46" s="90"/>
      <c r="IM46" s="90"/>
      <c r="IN46" s="90"/>
      <c r="IO46" s="90"/>
      <c r="IP46" s="90"/>
      <c r="IQ46" s="90"/>
      <c r="IR46" s="90"/>
      <c r="IS46" s="90"/>
      <c r="IT46" s="90"/>
      <c r="IU46" s="90"/>
      <c r="IV46" s="90"/>
      <c r="IW46" s="90"/>
      <c r="IX46" s="90"/>
      <c r="IY46" s="90"/>
      <c r="IZ46" s="90"/>
      <c r="JA46" s="90"/>
    </row>
    <row r="47" spans="2:261" s="91" customFormat="1" hidden="1" x14ac:dyDescent="0.25">
      <c r="B47" s="90"/>
      <c r="F47" s="92"/>
      <c r="G47" s="90"/>
      <c r="H47" s="90"/>
      <c r="I47" s="90"/>
      <c r="J47" s="90"/>
      <c r="K47" s="90"/>
      <c r="L47" s="93"/>
      <c r="M47" s="90"/>
      <c r="N47" s="90"/>
      <c r="O47" s="90"/>
      <c r="P47" s="90"/>
      <c r="Q47" s="90"/>
      <c r="R47" s="93"/>
      <c r="S47" s="94"/>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c r="AS47" s="90"/>
      <c r="AT47" s="90"/>
      <c r="AU47" s="90"/>
      <c r="AV47" s="90"/>
      <c r="AW47" s="90"/>
      <c r="AX47" s="90"/>
      <c r="AY47" s="90"/>
      <c r="AZ47" s="90"/>
      <c r="BA47" s="90"/>
      <c r="BB47" s="90"/>
      <c r="BC47" s="90"/>
      <c r="BD47" s="90"/>
      <c r="BE47" s="90"/>
      <c r="BF47" s="90"/>
      <c r="BG47" s="90"/>
      <c r="BH47" s="90"/>
      <c r="BI47" s="90"/>
      <c r="BJ47" s="90"/>
      <c r="BK47" s="90"/>
      <c r="BL47" s="90"/>
      <c r="BM47" s="90"/>
      <c r="BN47" s="90"/>
      <c r="BO47" s="90"/>
      <c r="BP47" s="90"/>
      <c r="BQ47" s="90"/>
      <c r="BR47" s="90"/>
      <c r="BS47" s="90"/>
      <c r="BT47" s="90"/>
      <c r="BU47" s="90"/>
      <c r="BV47" s="90"/>
      <c r="BW47" s="90"/>
      <c r="BX47" s="90"/>
      <c r="BY47" s="90"/>
      <c r="BZ47" s="90"/>
      <c r="CA47" s="90"/>
      <c r="CB47" s="90"/>
      <c r="CC47" s="90"/>
      <c r="CD47" s="90"/>
      <c r="CE47" s="90"/>
      <c r="CF47" s="90"/>
      <c r="CG47" s="90"/>
      <c r="CH47" s="90"/>
      <c r="CI47" s="90"/>
      <c r="CJ47" s="90"/>
      <c r="CK47" s="90"/>
      <c r="CL47" s="90"/>
      <c r="CM47" s="90"/>
      <c r="CN47" s="90"/>
      <c r="CO47" s="90"/>
      <c r="CP47" s="90"/>
      <c r="CQ47" s="90"/>
      <c r="CR47" s="90"/>
      <c r="CS47" s="90"/>
      <c r="CT47" s="90"/>
      <c r="CU47" s="90"/>
      <c r="CV47" s="90"/>
      <c r="CW47" s="90"/>
      <c r="CX47" s="90"/>
      <c r="CY47" s="90"/>
      <c r="CZ47" s="90"/>
      <c r="DA47" s="90"/>
      <c r="DB47" s="90"/>
      <c r="DC47" s="90"/>
      <c r="DD47" s="90"/>
      <c r="DE47" s="90"/>
      <c r="DF47" s="90"/>
      <c r="DG47" s="90"/>
      <c r="DH47" s="90"/>
      <c r="DI47" s="90"/>
      <c r="DJ47" s="90"/>
      <c r="DK47" s="90"/>
      <c r="DL47" s="90"/>
      <c r="DM47" s="90"/>
      <c r="DN47" s="90"/>
      <c r="DO47" s="90"/>
      <c r="DP47" s="90"/>
      <c r="DQ47" s="90"/>
      <c r="DR47" s="90"/>
      <c r="DS47" s="90"/>
      <c r="DT47" s="90"/>
      <c r="DU47" s="90"/>
      <c r="DV47" s="90"/>
      <c r="DW47" s="90"/>
      <c r="DX47" s="90"/>
      <c r="DY47" s="90"/>
      <c r="DZ47" s="90"/>
      <c r="EA47" s="90"/>
      <c r="EB47" s="90"/>
      <c r="EC47" s="90"/>
      <c r="ED47" s="90"/>
      <c r="EE47" s="90"/>
      <c r="EF47" s="90"/>
      <c r="EG47" s="90"/>
      <c r="EH47" s="90"/>
      <c r="EI47" s="90"/>
      <c r="EJ47" s="90"/>
      <c r="EK47" s="90"/>
      <c r="EL47" s="90"/>
      <c r="EM47" s="90"/>
      <c r="EN47" s="90"/>
      <c r="EO47" s="90"/>
      <c r="EP47" s="90"/>
      <c r="EQ47" s="90"/>
      <c r="ER47" s="90"/>
      <c r="ES47" s="90"/>
      <c r="ET47" s="90"/>
      <c r="EU47" s="90"/>
      <c r="EV47" s="90"/>
      <c r="EW47" s="90"/>
      <c r="EX47" s="90"/>
      <c r="EY47" s="90"/>
      <c r="EZ47" s="90"/>
      <c r="FA47" s="90"/>
      <c r="FB47" s="90"/>
      <c r="FC47" s="90"/>
      <c r="FD47" s="90"/>
      <c r="FE47" s="90"/>
      <c r="FF47" s="90"/>
      <c r="FG47" s="90"/>
      <c r="FH47" s="90"/>
      <c r="FI47" s="90"/>
      <c r="FJ47" s="90"/>
      <c r="FK47" s="90"/>
      <c r="FL47" s="90"/>
      <c r="FM47" s="90"/>
      <c r="FN47" s="90"/>
      <c r="FO47" s="90"/>
      <c r="FP47" s="90"/>
      <c r="FQ47" s="90"/>
      <c r="FR47" s="90"/>
      <c r="FS47" s="90"/>
      <c r="FT47" s="90"/>
      <c r="FU47" s="90"/>
      <c r="FV47" s="90"/>
      <c r="FW47" s="90"/>
      <c r="FX47" s="90"/>
      <c r="FY47" s="90"/>
      <c r="FZ47" s="90"/>
      <c r="GA47" s="90"/>
      <c r="GB47" s="90"/>
      <c r="GC47" s="90"/>
      <c r="GD47" s="90"/>
      <c r="GE47" s="90"/>
      <c r="GF47" s="90"/>
      <c r="GG47" s="90"/>
      <c r="GH47" s="90"/>
      <c r="GI47" s="90"/>
      <c r="GJ47" s="90"/>
      <c r="GK47" s="90"/>
      <c r="GL47" s="90"/>
      <c r="GM47" s="90"/>
      <c r="GN47" s="90"/>
      <c r="GO47" s="90"/>
      <c r="GP47" s="90"/>
      <c r="GQ47" s="90"/>
      <c r="GR47" s="90"/>
      <c r="GS47" s="90"/>
      <c r="GT47" s="90"/>
      <c r="GU47" s="90"/>
      <c r="GV47" s="90"/>
      <c r="GW47" s="90"/>
      <c r="GX47" s="90"/>
      <c r="GY47" s="90"/>
      <c r="GZ47" s="90"/>
      <c r="HA47" s="90"/>
      <c r="HB47" s="90"/>
      <c r="HC47" s="90"/>
      <c r="HD47" s="90"/>
      <c r="HE47" s="90"/>
      <c r="HF47" s="90"/>
      <c r="HG47" s="90"/>
      <c r="HH47" s="90"/>
      <c r="HI47" s="90"/>
      <c r="HJ47" s="90"/>
      <c r="HK47" s="90"/>
      <c r="HL47" s="90"/>
      <c r="HM47" s="90"/>
      <c r="HN47" s="90"/>
      <c r="HO47" s="90"/>
      <c r="HP47" s="90"/>
      <c r="HQ47" s="90"/>
      <c r="HR47" s="90"/>
      <c r="HS47" s="90"/>
      <c r="HT47" s="90"/>
      <c r="HU47" s="90"/>
      <c r="HV47" s="90"/>
      <c r="HW47" s="90"/>
      <c r="HX47" s="90"/>
      <c r="HY47" s="90"/>
      <c r="HZ47" s="90"/>
      <c r="IA47" s="90"/>
      <c r="IB47" s="90"/>
      <c r="IC47" s="90"/>
      <c r="ID47" s="90"/>
      <c r="IE47" s="90"/>
      <c r="IF47" s="90"/>
      <c r="IG47" s="90"/>
      <c r="IH47" s="90"/>
      <c r="II47" s="90"/>
      <c r="IJ47" s="90"/>
      <c r="IK47" s="90"/>
      <c r="IL47" s="90"/>
      <c r="IM47" s="90"/>
      <c r="IN47" s="90"/>
      <c r="IO47" s="90"/>
      <c r="IP47" s="90"/>
      <c r="IQ47" s="90"/>
      <c r="IR47" s="90"/>
      <c r="IS47" s="90"/>
      <c r="IT47" s="90"/>
      <c r="IU47" s="90"/>
      <c r="IV47" s="90"/>
      <c r="IW47" s="90"/>
      <c r="IX47" s="90"/>
      <c r="IY47" s="90"/>
      <c r="IZ47" s="90"/>
      <c r="JA47" s="90"/>
    </row>
    <row r="48" spans="2:261" s="91" customFormat="1" hidden="1" x14ac:dyDescent="0.25">
      <c r="B48" s="90"/>
      <c r="F48" s="92"/>
      <c r="G48" s="90"/>
      <c r="H48" s="90"/>
      <c r="I48" s="90"/>
      <c r="J48" s="90"/>
      <c r="K48" s="90"/>
      <c r="L48" s="93"/>
      <c r="M48" s="90"/>
      <c r="N48" s="90"/>
      <c r="O48" s="90"/>
      <c r="P48" s="90"/>
      <c r="Q48" s="90"/>
      <c r="R48" s="93"/>
      <c r="S48" s="94"/>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c r="AS48" s="90"/>
      <c r="AT48" s="90"/>
      <c r="AU48" s="90"/>
      <c r="AV48" s="90"/>
      <c r="AW48" s="90"/>
      <c r="AX48" s="90"/>
      <c r="AY48" s="90"/>
      <c r="AZ48" s="90"/>
      <c r="BA48" s="90"/>
      <c r="BB48" s="90"/>
      <c r="BC48" s="90"/>
      <c r="BD48" s="90"/>
      <c r="BE48" s="90"/>
      <c r="BF48" s="90"/>
      <c r="BG48" s="90"/>
      <c r="BH48" s="90"/>
      <c r="BI48" s="90"/>
      <c r="BJ48" s="90"/>
      <c r="BK48" s="90"/>
      <c r="BL48" s="90"/>
      <c r="BM48" s="90"/>
      <c r="BN48" s="90"/>
      <c r="BO48" s="90"/>
      <c r="BP48" s="90"/>
      <c r="BQ48" s="90"/>
      <c r="BR48" s="90"/>
      <c r="BS48" s="90"/>
      <c r="BT48" s="90"/>
      <c r="BU48" s="90"/>
      <c r="BV48" s="90"/>
      <c r="BW48" s="90"/>
      <c r="BX48" s="90"/>
      <c r="BY48" s="90"/>
      <c r="BZ48" s="90"/>
      <c r="CA48" s="90"/>
      <c r="CB48" s="90"/>
      <c r="CC48" s="90"/>
      <c r="CD48" s="90"/>
      <c r="CE48" s="90"/>
      <c r="CF48" s="90"/>
      <c r="CG48" s="90"/>
      <c r="CH48" s="90"/>
      <c r="CI48" s="90"/>
      <c r="CJ48" s="90"/>
      <c r="CK48" s="90"/>
      <c r="CL48" s="90"/>
      <c r="CM48" s="90"/>
      <c r="CN48" s="90"/>
      <c r="CO48" s="90"/>
      <c r="CP48" s="90"/>
      <c r="CQ48" s="90"/>
      <c r="CR48" s="90"/>
      <c r="CS48" s="90"/>
      <c r="CT48" s="90"/>
      <c r="CU48" s="90"/>
      <c r="CV48" s="90"/>
      <c r="CW48" s="90"/>
      <c r="CX48" s="90"/>
      <c r="CY48" s="90"/>
      <c r="CZ48" s="90"/>
      <c r="DA48" s="90"/>
      <c r="DB48" s="90"/>
      <c r="DC48" s="90"/>
      <c r="DD48" s="90"/>
      <c r="DE48" s="90"/>
      <c r="DF48" s="90"/>
      <c r="DG48" s="90"/>
      <c r="DH48" s="90"/>
      <c r="DI48" s="90"/>
      <c r="DJ48" s="90"/>
      <c r="DK48" s="90"/>
      <c r="DL48" s="90"/>
      <c r="DM48" s="90"/>
      <c r="DN48" s="90"/>
      <c r="DO48" s="90"/>
      <c r="DP48" s="90"/>
      <c r="DQ48" s="90"/>
      <c r="DR48" s="90"/>
      <c r="DS48" s="90"/>
      <c r="DT48" s="90"/>
      <c r="DU48" s="90"/>
      <c r="DV48" s="90"/>
      <c r="DW48" s="90"/>
      <c r="DX48" s="90"/>
      <c r="DY48" s="90"/>
      <c r="DZ48" s="90"/>
      <c r="EA48" s="90"/>
      <c r="EB48" s="90"/>
      <c r="EC48" s="90"/>
      <c r="ED48" s="90"/>
      <c r="EE48" s="90"/>
      <c r="EF48" s="90"/>
      <c r="EG48" s="90"/>
      <c r="EH48" s="90"/>
      <c r="EI48" s="90"/>
      <c r="EJ48" s="90"/>
      <c r="EK48" s="90"/>
      <c r="EL48" s="90"/>
      <c r="EM48" s="90"/>
      <c r="EN48" s="90"/>
      <c r="EO48" s="90"/>
      <c r="EP48" s="90"/>
      <c r="EQ48" s="90"/>
      <c r="ER48" s="90"/>
      <c r="ES48" s="90"/>
      <c r="ET48" s="90"/>
      <c r="EU48" s="90"/>
      <c r="EV48" s="90"/>
      <c r="EW48" s="90"/>
      <c r="EX48" s="90"/>
      <c r="EY48" s="90"/>
      <c r="EZ48" s="90"/>
      <c r="FA48" s="90"/>
      <c r="FB48" s="90"/>
      <c r="FC48" s="90"/>
      <c r="FD48" s="90"/>
      <c r="FE48" s="90"/>
      <c r="FF48" s="90"/>
      <c r="FG48" s="90"/>
      <c r="FH48" s="90"/>
      <c r="FI48" s="90"/>
      <c r="FJ48" s="90"/>
      <c r="FK48" s="90"/>
      <c r="FL48" s="90"/>
      <c r="FM48" s="90"/>
      <c r="FN48" s="90"/>
      <c r="FO48" s="90"/>
      <c r="FP48" s="90"/>
      <c r="FQ48" s="90"/>
      <c r="FR48" s="90"/>
      <c r="FS48" s="90"/>
      <c r="FT48" s="90"/>
      <c r="FU48" s="90"/>
      <c r="FV48" s="90"/>
      <c r="FW48" s="90"/>
      <c r="FX48" s="90"/>
      <c r="FY48" s="90"/>
      <c r="FZ48" s="90"/>
      <c r="GA48" s="90"/>
      <c r="GB48" s="90"/>
      <c r="GC48" s="90"/>
      <c r="GD48" s="90"/>
      <c r="GE48" s="90"/>
      <c r="GF48" s="90"/>
      <c r="GG48" s="90"/>
      <c r="GH48" s="90"/>
      <c r="GI48" s="90"/>
      <c r="GJ48" s="90"/>
      <c r="GK48" s="90"/>
      <c r="GL48" s="90"/>
      <c r="GM48" s="90"/>
      <c r="GN48" s="90"/>
      <c r="GO48" s="90"/>
      <c r="GP48" s="90"/>
      <c r="GQ48" s="90"/>
      <c r="GR48" s="90"/>
      <c r="GS48" s="90"/>
      <c r="GT48" s="90"/>
      <c r="GU48" s="90"/>
      <c r="GV48" s="90"/>
      <c r="GW48" s="90"/>
      <c r="GX48" s="90"/>
      <c r="GY48" s="90"/>
      <c r="GZ48" s="90"/>
      <c r="HA48" s="90"/>
      <c r="HB48" s="90"/>
      <c r="HC48" s="90"/>
      <c r="HD48" s="90"/>
      <c r="HE48" s="90"/>
      <c r="HF48" s="90"/>
      <c r="HG48" s="90"/>
      <c r="HH48" s="90"/>
      <c r="HI48" s="90"/>
      <c r="HJ48" s="90"/>
      <c r="HK48" s="90"/>
      <c r="HL48" s="90"/>
      <c r="HM48" s="90"/>
      <c r="HN48" s="90"/>
      <c r="HO48" s="90"/>
      <c r="HP48" s="90"/>
      <c r="HQ48" s="90"/>
      <c r="HR48" s="90"/>
      <c r="HS48" s="90"/>
      <c r="HT48" s="90"/>
      <c r="HU48" s="90"/>
      <c r="HV48" s="90"/>
      <c r="HW48" s="90"/>
      <c r="HX48" s="90"/>
      <c r="HY48" s="90"/>
      <c r="HZ48" s="90"/>
      <c r="IA48" s="90"/>
      <c r="IB48" s="90"/>
      <c r="IC48" s="90"/>
      <c r="ID48" s="90"/>
      <c r="IE48" s="90"/>
      <c r="IF48" s="90"/>
      <c r="IG48" s="90"/>
      <c r="IH48" s="90"/>
      <c r="II48" s="90"/>
      <c r="IJ48" s="90"/>
      <c r="IK48" s="90"/>
      <c r="IL48" s="90"/>
      <c r="IM48" s="90"/>
      <c r="IN48" s="90"/>
      <c r="IO48" s="90"/>
      <c r="IP48" s="90"/>
      <c r="IQ48" s="90"/>
      <c r="IR48" s="90"/>
      <c r="IS48" s="90"/>
      <c r="IT48" s="90"/>
      <c r="IU48" s="90"/>
      <c r="IV48" s="90"/>
      <c r="IW48" s="90"/>
      <c r="IX48" s="90"/>
      <c r="IY48" s="90"/>
      <c r="IZ48" s="90"/>
      <c r="JA48" s="90"/>
    </row>
    <row r="49" spans="2:261" s="91" customFormat="1" hidden="1" x14ac:dyDescent="0.25">
      <c r="B49" s="90"/>
      <c r="F49" s="92"/>
      <c r="G49" s="90"/>
      <c r="H49" s="90"/>
      <c r="I49" s="90"/>
      <c r="J49" s="90"/>
      <c r="K49" s="90"/>
      <c r="L49" s="93"/>
      <c r="M49" s="90"/>
      <c r="N49" s="90"/>
      <c r="O49" s="90"/>
      <c r="P49" s="90"/>
      <c r="Q49" s="90"/>
      <c r="R49" s="93"/>
      <c r="S49" s="94"/>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c r="AS49" s="90"/>
      <c r="AT49" s="90"/>
      <c r="AU49" s="90"/>
      <c r="AV49" s="90"/>
      <c r="AW49" s="90"/>
      <c r="AX49" s="90"/>
      <c r="AY49" s="90"/>
      <c r="AZ49" s="90"/>
      <c r="BA49" s="90"/>
      <c r="BB49" s="90"/>
      <c r="BC49" s="90"/>
      <c r="BD49" s="90"/>
      <c r="BE49" s="90"/>
      <c r="BF49" s="90"/>
      <c r="BG49" s="90"/>
      <c r="BH49" s="90"/>
      <c r="BI49" s="90"/>
      <c r="BJ49" s="90"/>
      <c r="BK49" s="90"/>
      <c r="BL49" s="90"/>
      <c r="BM49" s="90"/>
      <c r="BN49" s="90"/>
      <c r="BO49" s="90"/>
      <c r="BP49" s="90"/>
      <c r="BQ49" s="90"/>
      <c r="BR49" s="90"/>
      <c r="BS49" s="90"/>
      <c r="BT49" s="90"/>
      <c r="BU49" s="90"/>
      <c r="BV49" s="90"/>
      <c r="BW49" s="90"/>
      <c r="BX49" s="90"/>
      <c r="BY49" s="90"/>
      <c r="BZ49" s="90"/>
      <c r="CA49" s="90"/>
      <c r="CB49" s="90"/>
      <c r="CC49" s="90"/>
      <c r="CD49" s="90"/>
      <c r="CE49" s="90"/>
      <c r="CF49" s="90"/>
      <c r="CG49" s="90"/>
      <c r="CH49" s="90"/>
      <c r="CI49" s="90"/>
      <c r="CJ49" s="90"/>
      <c r="CK49" s="90"/>
      <c r="CL49" s="90"/>
      <c r="CM49" s="90"/>
      <c r="CN49" s="90"/>
      <c r="CO49" s="90"/>
      <c r="CP49" s="90"/>
      <c r="CQ49" s="90"/>
      <c r="CR49" s="90"/>
      <c r="CS49" s="90"/>
      <c r="CT49" s="90"/>
      <c r="CU49" s="90"/>
      <c r="CV49" s="90"/>
      <c r="CW49" s="90"/>
      <c r="CX49" s="90"/>
      <c r="CY49" s="90"/>
      <c r="CZ49" s="90"/>
      <c r="DA49" s="90"/>
      <c r="DB49" s="90"/>
      <c r="DC49" s="90"/>
      <c r="DD49" s="90"/>
      <c r="DE49" s="90"/>
      <c r="DF49" s="90"/>
      <c r="DG49" s="90"/>
      <c r="DH49" s="90"/>
      <c r="DI49" s="90"/>
      <c r="DJ49" s="90"/>
      <c r="DK49" s="90"/>
      <c r="DL49" s="90"/>
      <c r="DM49" s="90"/>
      <c r="DN49" s="90"/>
      <c r="DO49" s="90"/>
      <c r="DP49" s="90"/>
      <c r="DQ49" s="90"/>
      <c r="DR49" s="90"/>
      <c r="DS49" s="90"/>
      <c r="DT49" s="90"/>
      <c r="DU49" s="90"/>
      <c r="DV49" s="90"/>
      <c r="DW49" s="90"/>
      <c r="DX49" s="90"/>
      <c r="DY49" s="90"/>
      <c r="DZ49" s="90"/>
      <c r="EA49" s="90"/>
      <c r="EB49" s="90"/>
      <c r="EC49" s="90"/>
      <c r="ED49" s="90"/>
      <c r="EE49" s="90"/>
      <c r="EF49" s="90"/>
      <c r="EG49" s="90"/>
      <c r="EH49" s="90"/>
      <c r="EI49" s="90"/>
      <c r="EJ49" s="90"/>
      <c r="EK49" s="90"/>
      <c r="EL49" s="90"/>
      <c r="EM49" s="90"/>
      <c r="EN49" s="90"/>
      <c r="EO49" s="90"/>
      <c r="EP49" s="90"/>
      <c r="EQ49" s="90"/>
      <c r="ER49" s="90"/>
      <c r="ES49" s="90"/>
      <c r="ET49" s="90"/>
      <c r="EU49" s="90"/>
      <c r="EV49" s="90"/>
      <c r="EW49" s="90"/>
      <c r="EX49" s="90"/>
      <c r="EY49" s="90"/>
      <c r="EZ49" s="90"/>
      <c r="FA49" s="90"/>
      <c r="FB49" s="90"/>
      <c r="FC49" s="90"/>
      <c r="FD49" s="90"/>
      <c r="FE49" s="90"/>
      <c r="FF49" s="90"/>
      <c r="FG49" s="90"/>
      <c r="FH49" s="90"/>
      <c r="FI49" s="90"/>
      <c r="FJ49" s="90"/>
      <c r="FK49" s="90"/>
      <c r="FL49" s="90"/>
      <c r="FM49" s="90"/>
      <c r="FN49" s="90"/>
      <c r="FO49" s="90"/>
      <c r="FP49" s="90"/>
      <c r="FQ49" s="90"/>
      <c r="FR49" s="90"/>
      <c r="FS49" s="90"/>
      <c r="FT49" s="90"/>
      <c r="FU49" s="90"/>
      <c r="FV49" s="90"/>
      <c r="FW49" s="90"/>
      <c r="FX49" s="90"/>
      <c r="FY49" s="90"/>
      <c r="FZ49" s="90"/>
      <c r="GA49" s="90"/>
      <c r="GB49" s="90"/>
      <c r="GC49" s="90"/>
      <c r="GD49" s="90"/>
      <c r="GE49" s="90"/>
      <c r="GF49" s="90"/>
      <c r="GG49" s="90"/>
      <c r="GH49" s="90"/>
      <c r="GI49" s="90"/>
      <c r="GJ49" s="90"/>
      <c r="GK49" s="90"/>
      <c r="GL49" s="90"/>
      <c r="GM49" s="90"/>
      <c r="GN49" s="90"/>
      <c r="GO49" s="90"/>
      <c r="GP49" s="90"/>
      <c r="GQ49" s="90"/>
      <c r="GR49" s="90"/>
      <c r="GS49" s="90"/>
      <c r="GT49" s="90"/>
      <c r="GU49" s="90"/>
      <c r="GV49" s="90"/>
      <c r="GW49" s="90"/>
      <c r="GX49" s="90"/>
      <c r="GY49" s="90"/>
      <c r="GZ49" s="90"/>
      <c r="HA49" s="90"/>
      <c r="HB49" s="90"/>
      <c r="HC49" s="90"/>
      <c r="HD49" s="90"/>
      <c r="HE49" s="90"/>
      <c r="HF49" s="90"/>
      <c r="HG49" s="90"/>
      <c r="HH49" s="90"/>
      <c r="HI49" s="90"/>
      <c r="HJ49" s="90"/>
      <c r="HK49" s="90"/>
      <c r="HL49" s="90"/>
      <c r="HM49" s="90"/>
      <c r="HN49" s="90"/>
      <c r="HO49" s="90"/>
      <c r="HP49" s="90"/>
      <c r="HQ49" s="90"/>
      <c r="HR49" s="90"/>
      <c r="HS49" s="90"/>
      <c r="HT49" s="90"/>
      <c r="HU49" s="90"/>
      <c r="HV49" s="90"/>
      <c r="HW49" s="90"/>
      <c r="HX49" s="90"/>
      <c r="HY49" s="90"/>
      <c r="HZ49" s="90"/>
      <c r="IA49" s="90"/>
      <c r="IB49" s="90"/>
      <c r="IC49" s="90"/>
      <c r="ID49" s="90"/>
      <c r="IE49" s="90"/>
      <c r="IF49" s="90"/>
      <c r="IG49" s="90"/>
      <c r="IH49" s="90"/>
      <c r="II49" s="90"/>
      <c r="IJ49" s="90"/>
      <c r="IK49" s="90"/>
      <c r="IL49" s="90"/>
      <c r="IM49" s="90"/>
      <c r="IN49" s="90"/>
      <c r="IO49" s="90"/>
      <c r="IP49" s="90"/>
      <c r="IQ49" s="90"/>
      <c r="IR49" s="90"/>
      <c r="IS49" s="90"/>
      <c r="IT49" s="90"/>
      <c r="IU49" s="90"/>
      <c r="IV49" s="90"/>
      <c r="IW49" s="90"/>
      <c r="IX49" s="90"/>
      <c r="IY49" s="90"/>
      <c r="IZ49" s="90"/>
      <c r="JA49" s="90"/>
    </row>
    <row r="50" spans="2:261" s="91" customFormat="1" hidden="1" x14ac:dyDescent="0.25">
      <c r="B50" s="90"/>
      <c r="F50" s="92"/>
      <c r="G50" s="90"/>
      <c r="H50" s="90"/>
      <c r="I50" s="90"/>
      <c r="J50" s="90"/>
      <c r="K50" s="90"/>
      <c r="L50" s="93"/>
      <c r="M50" s="90"/>
      <c r="N50" s="90"/>
      <c r="O50" s="90"/>
      <c r="P50" s="90"/>
      <c r="Q50" s="90"/>
      <c r="R50" s="93"/>
      <c r="S50" s="94"/>
      <c r="T50" s="90"/>
      <c r="U50" s="90"/>
      <c r="V50" s="90"/>
      <c r="W50" s="90"/>
      <c r="X50" s="90"/>
      <c r="Y50" s="90"/>
      <c r="Z50" s="90"/>
      <c r="AA50" s="90"/>
      <c r="AB50" s="90"/>
      <c r="AC50" s="90"/>
      <c r="AD50" s="90"/>
      <c r="AE50" s="90"/>
      <c r="AF50" s="90"/>
      <c r="AG50" s="90"/>
      <c r="AH50" s="90"/>
      <c r="AI50" s="90"/>
      <c r="AJ50" s="90"/>
      <c r="AK50" s="90"/>
      <c r="AL50" s="90"/>
      <c r="AM50" s="90"/>
      <c r="AN50" s="90"/>
      <c r="AO50" s="90"/>
      <c r="AP50" s="90"/>
      <c r="AQ50" s="90"/>
      <c r="AR50" s="90"/>
      <c r="AS50" s="90"/>
      <c r="AT50" s="90"/>
      <c r="AU50" s="90"/>
      <c r="AV50" s="90"/>
      <c r="AW50" s="90"/>
      <c r="AX50" s="90"/>
      <c r="AY50" s="90"/>
      <c r="AZ50" s="90"/>
      <c r="BA50" s="90"/>
      <c r="BB50" s="90"/>
      <c r="BC50" s="90"/>
      <c r="BD50" s="90"/>
      <c r="BE50" s="90"/>
      <c r="BF50" s="90"/>
      <c r="BG50" s="90"/>
      <c r="BH50" s="90"/>
      <c r="BI50" s="90"/>
      <c r="BJ50" s="90"/>
      <c r="BK50" s="90"/>
      <c r="BL50" s="90"/>
      <c r="BM50" s="90"/>
      <c r="BN50" s="90"/>
      <c r="BO50" s="90"/>
      <c r="BP50" s="90"/>
      <c r="BQ50" s="90"/>
      <c r="BR50" s="90"/>
      <c r="BS50" s="90"/>
      <c r="BT50" s="90"/>
      <c r="BU50" s="90"/>
      <c r="BV50" s="90"/>
      <c r="BW50" s="90"/>
      <c r="BX50" s="90"/>
      <c r="BY50" s="90"/>
      <c r="BZ50" s="90"/>
      <c r="CA50" s="90"/>
      <c r="CB50" s="90"/>
      <c r="CC50" s="90"/>
      <c r="CD50" s="90"/>
      <c r="CE50" s="90"/>
      <c r="CF50" s="90"/>
      <c r="CG50" s="90"/>
      <c r="CH50" s="90"/>
      <c r="CI50" s="90"/>
      <c r="CJ50" s="90"/>
      <c r="CK50" s="90"/>
      <c r="CL50" s="90"/>
      <c r="CM50" s="90"/>
      <c r="CN50" s="90"/>
      <c r="CO50" s="90"/>
      <c r="CP50" s="90"/>
      <c r="CQ50" s="90"/>
      <c r="CR50" s="90"/>
      <c r="CS50" s="90"/>
      <c r="CT50" s="90"/>
      <c r="CU50" s="90"/>
      <c r="CV50" s="90"/>
      <c r="CW50" s="90"/>
      <c r="CX50" s="90"/>
      <c r="CY50" s="90"/>
      <c r="CZ50" s="90"/>
      <c r="DA50" s="90"/>
      <c r="DB50" s="90"/>
      <c r="DC50" s="90"/>
      <c r="DD50" s="90"/>
      <c r="DE50" s="90"/>
      <c r="DF50" s="90"/>
      <c r="DG50" s="90"/>
      <c r="DH50" s="90"/>
      <c r="DI50" s="90"/>
      <c r="DJ50" s="90"/>
      <c r="DK50" s="90"/>
      <c r="DL50" s="90"/>
      <c r="DM50" s="90"/>
      <c r="DN50" s="90"/>
      <c r="DO50" s="90"/>
      <c r="DP50" s="90"/>
      <c r="DQ50" s="90"/>
      <c r="DR50" s="90"/>
      <c r="DS50" s="90"/>
      <c r="DT50" s="90"/>
      <c r="DU50" s="90"/>
      <c r="DV50" s="90"/>
      <c r="DW50" s="90"/>
      <c r="DX50" s="90"/>
      <c r="DY50" s="90"/>
      <c r="DZ50" s="90"/>
      <c r="EA50" s="90"/>
      <c r="EB50" s="90"/>
      <c r="EC50" s="90"/>
      <c r="ED50" s="90"/>
      <c r="EE50" s="90"/>
      <c r="EF50" s="90"/>
      <c r="EG50" s="90"/>
      <c r="EH50" s="90"/>
      <c r="EI50" s="90"/>
      <c r="EJ50" s="90"/>
      <c r="EK50" s="90"/>
      <c r="EL50" s="90"/>
      <c r="EM50" s="90"/>
      <c r="EN50" s="90"/>
      <c r="EO50" s="90"/>
      <c r="EP50" s="90"/>
      <c r="EQ50" s="90"/>
      <c r="ER50" s="90"/>
      <c r="ES50" s="90"/>
      <c r="ET50" s="90"/>
      <c r="EU50" s="90"/>
      <c r="EV50" s="90"/>
      <c r="EW50" s="90"/>
      <c r="EX50" s="90"/>
      <c r="EY50" s="90"/>
      <c r="EZ50" s="90"/>
      <c r="FA50" s="90"/>
      <c r="FB50" s="90"/>
      <c r="FC50" s="90"/>
      <c r="FD50" s="90"/>
      <c r="FE50" s="90"/>
      <c r="FF50" s="90"/>
      <c r="FG50" s="90"/>
      <c r="FH50" s="90"/>
      <c r="FI50" s="90"/>
      <c r="FJ50" s="90"/>
      <c r="FK50" s="90"/>
      <c r="FL50" s="90"/>
      <c r="FM50" s="90"/>
      <c r="FN50" s="90"/>
      <c r="FO50" s="90"/>
      <c r="FP50" s="90"/>
      <c r="FQ50" s="90"/>
      <c r="FR50" s="90"/>
      <c r="FS50" s="90"/>
      <c r="FT50" s="90"/>
      <c r="FU50" s="90"/>
      <c r="FV50" s="90"/>
      <c r="FW50" s="90"/>
      <c r="FX50" s="90"/>
      <c r="FY50" s="90"/>
      <c r="FZ50" s="90"/>
      <c r="GA50" s="90"/>
      <c r="GB50" s="90"/>
      <c r="GC50" s="90"/>
      <c r="GD50" s="90"/>
      <c r="GE50" s="90"/>
      <c r="GF50" s="90"/>
      <c r="GG50" s="90"/>
      <c r="GH50" s="90"/>
      <c r="GI50" s="90"/>
      <c r="GJ50" s="90"/>
      <c r="GK50" s="90"/>
      <c r="GL50" s="90"/>
      <c r="GM50" s="90"/>
      <c r="GN50" s="90"/>
      <c r="GO50" s="90"/>
      <c r="GP50" s="90"/>
      <c r="GQ50" s="90"/>
      <c r="GR50" s="90"/>
      <c r="GS50" s="90"/>
      <c r="GT50" s="90"/>
      <c r="GU50" s="90"/>
      <c r="GV50" s="90"/>
      <c r="GW50" s="90"/>
      <c r="GX50" s="90"/>
      <c r="GY50" s="90"/>
      <c r="GZ50" s="90"/>
      <c r="HA50" s="90"/>
      <c r="HB50" s="90"/>
      <c r="HC50" s="90"/>
      <c r="HD50" s="90"/>
      <c r="HE50" s="90"/>
      <c r="HF50" s="90"/>
      <c r="HG50" s="90"/>
      <c r="HH50" s="90"/>
      <c r="HI50" s="90"/>
      <c r="HJ50" s="90"/>
      <c r="HK50" s="90"/>
      <c r="HL50" s="90"/>
      <c r="HM50" s="90"/>
      <c r="HN50" s="90"/>
      <c r="HO50" s="90"/>
      <c r="HP50" s="90"/>
      <c r="HQ50" s="90"/>
      <c r="HR50" s="90"/>
      <c r="HS50" s="90"/>
      <c r="HT50" s="90"/>
      <c r="HU50" s="90"/>
      <c r="HV50" s="90"/>
      <c r="HW50" s="90"/>
      <c r="HX50" s="90"/>
      <c r="HY50" s="90"/>
      <c r="HZ50" s="90"/>
      <c r="IA50" s="90"/>
      <c r="IB50" s="90"/>
      <c r="IC50" s="90"/>
      <c r="ID50" s="90"/>
      <c r="IE50" s="90"/>
      <c r="IF50" s="90"/>
      <c r="IG50" s="90"/>
      <c r="IH50" s="90"/>
      <c r="II50" s="90"/>
      <c r="IJ50" s="90"/>
      <c r="IK50" s="90"/>
      <c r="IL50" s="90"/>
      <c r="IM50" s="90"/>
      <c r="IN50" s="90"/>
      <c r="IO50" s="90"/>
      <c r="IP50" s="90"/>
      <c r="IQ50" s="90"/>
      <c r="IR50" s="90"/>
      <c r="IS50" s="90"/>
      <c r="IT50" s="90"/>
      <c r="IU50" s="90"/>
      <c r="IV50" s="90"/>
      <c r="IW50" s="90"/>
      <c r="IX50" s="90"/>
      <c r="IY50" s="90"/>
      <c r="IZ50" s="90"/>
      <c r="JA50" s="90"/>
    </row>
    <row r="51" spans="2:261" s="91" customFormat="1" hidden="1" x14ac:dyDescent="0.25">
      <c r="B51" s="90"/>
      <c r="F51" s="92"/>
      <c r="G51" s="90"/>
      <c r="H51" s="90"/>
      <c r="I51" s="90"/>
      <c r="J51" s="90"/>
      <c r="K51" s="90"/>
      <c r="L51" s="93"/>
      <c r="M51" s="90"/>
      <c r="N51" s="90"/>
      <c r="O51" s="90"/>
      <c r="P51" s="90"/>
      <c r="Q51" s="90"/>
      <c r="R51" s="93"/>
      <c r="S51" s="94"/>
      <c r="T51" s="90"/>
      <c r="U51" s="90"/>
      <c r="V51" s="90"/>
      <c r="W51" s="90"/>
      <c r="X51" s="90"/>
      <c r="Y51" s="90"/>
      <c r="Z51" s="90"/>
      <c r="AA51" s="90"/>
      <c r="AB51" s="90"/>
      <c r="AC51" s="90"/>
      <c r="AD51" s="90"/>
      <c r="AE51" s="90"/>
      <c r="AF51" s="90"/>
      <c r="AG51" s="90"/>
      <c r="AH51" s="90"/>
      <c r="AI51" s="90"/>
      <c r="AJ51" s="90"/>
      <c r="AK51" s="90"/>
      <c r="AL51" s="90"/>
      <c r="AM51" s="90"/>
      <c r="AN51" s="90"/>
      <c r="AO51" s="90"/>
      <c r="AP51" s="90"/>
      <c r="AQ51" s="90"/>
      <c r="AR51" s="90"/>
      <c r="AS51" s="90"/>
      <c r="AT51" s="90"/>
      <c r="AU51" s="90"/>
      <c r="AV51" s="90"/>
      <c r="AW51" s="90"/>
      <c r="AX51" s="90"/>
      <c r="AY51" s="90"/>
      <c r="AZ51" s="90"/>
      <c r="BA51" s="90"/>
      <c r="BB51" s="90"/>
      <c r="BC51" s="90"/>
      <c r="BD51" s="90"/>
      <c r="BE51" s="90"/>
      <c r="BF51" s="90"/>
      <c r="BG51" s="90"/>
      <c r="BH51" s="90"/>
      <c r="BI51" s="90"/>
      <c r="BJ51" s="90"/>
      <c r="BK51" s="90"/>
      <c r="BL51" s="90"/>
      <c r="BM51" s="90"/>
      <c r="BN51" s="90"/>
      <c r="BO51" s="90"/>
      <c r="BP51" s="90"/>
      <c r="BQ51" s="90"/>
      <c r="BR51" s="90"/>
      <c r="BS51" s="90"/>
      <c r="BT51" s="90"/>
      <c r="BU51" s="90"/>
      <c r="BV51" s="90"/>
      <c r="BW51" s="90"/>
      <c r="BX51" s="90"/>
      <c r="BY51" s="90"/>
      <c r="BZ51" s="90"/>
      <c r="CA51" s="90"/>
      <c r="CB51" s="90"/>
      <c r="CC51" s="90"/>
      <c r="CD51" s="90"/>
      <c r="CE51" s="90"/>
      <c r="CF51" s="90"/>
      <c r="CG51" s="90"/>
      <c r="CH51" s="90"/>
      <c r="CI51" s="90"/>
      <c r="CJ51" s="90"/>
      <c r="CK51" s="90"/>
      <c r="CL51" s="90"/>
      <c r="CM51" s="90"/>
      <c r="CN51" s="90"/>
      <c r="CO51" s="90"/>
      <c r="CP51" s="90"/>
      <c r="CQ51" s="90"/>
      <c r="CR51" s="90"/>
      <c r="CS51" s="90"/>
      <c r="CT51" s="90"/>
      <c r="CU51" s="90"/>
      <c r="CV51" s="90"/>
      <c r="CW51" s="90"/>
      <c r="CX51" s="90"/>
      <c r="CY51" s="90"/>
      <c r="CZ51" s="90"/>
      <c r="DA51" s="90"/>
      <c r="DB51" s="90"/>
      <c r="DC51" s="90"/>
      <c r="DD51" s="90"/>
      <c r="DE51" s="90"/>
      <c r="DF51" s="90"/>
      <c r="DG51" s="90"/>
      <c r="DH51" s="90"/>
      <c r="DI51" s="90"/>
      <c r="DJ51" s="90"/>
      <c r="DK51" s="90"/>
      <c r="DL51" s="90"/>
      <c r="DM51" s="90"/>
      <c r="DN51" s="90"/>
      <c r="DO51" s="90"/>
      <c r="DP51" s="90"/>
      <c r="DQ51" s="90"/>
      <c r="DR51" s="90"/>
      <c r="DS51" s="90"/>
      <c r="DT51" s="90"/>
      <c r="DU51" s="90"/>
      <c r="DV51" s="90"/>
      <c r="DW51" s="90"/>
      <c r="DX51" s="90"/>
      <c r="DY51" s="90"/>
      <c r="DZ51" s="90"/>
      <c r="EA51" s="90"/>
      <c r="EB51" s="90"/>
      <c r="EC51" s="90"/>
      <c r="ED51" s="90"/>
      <c r="EE51" s="90"/>
      <c r="EF51" s="90"/>
      <c r="EG51" s="90"/>
      <c r="EH51" s="90"/>
      <c r="EI51" s="90"/>
      <c r="EJ51" s="90"/>
      <c r="EK51" s="90"/>
      <c r="EL51" s="90"/>
      <c r="EM51" s="90"/>
      <c r="EN51" s="90"/>
      <c r="EO51" s="90"/>
      <c r="EP51" s="90"/>
      <c r="EQ51" s="90"/>
      <c r="ER51" s="90"/>
      <c r="ES51" s="90"/>
      <c r="ET51" s="90"/>
      <c r="EU51" s="90"/>
      <c r="EV51" s="90"/>
      <c r="EW51" s="90"/>
      <c r="EX51" s="90"/>
      <c r="EY51" s="90"/>
      <c r="EZ51" s="90"/>
      <c r="FA51" s="90"/>
      <c r="FB51" s="90"/>
      <c r="FC51" s="90"/>
      <c r="FD51" s="90"/>
      <c r="FE51" s="90"/>
      <c r="FF51" s="90"/>
      <c r="FG51" s="90"/>
      <c r="FH51" s="90"/>
      <c r="FI51" s="90"/>
      <c r="FJ51" s="90"/>
      <c r="FK51" s="90"/>
      <c r="FL51" s="90"/>
      <c r="FM51" s="90"/>
      <c r="FN51" s="90"/>
      <c r="FO51" s="90"/>
      <c r="FP51" s="90"/>
      <c r="FQ51" s="90"/>
      <c r="FR51" s="90"/>
      <c r="FS51" s="90"/>
      <c r="FT51" s="90"/>
      <c r="FU51" s="90"/>
      <c r="FV51" s="90"/>
      <c r="FW51" s="90"/>
      <c r="FX51" s="90"/>
      <c r="FY51" s="90"/>
      <c r="FZ51" s="90"/>
      <c r="GA51" s="90"/>
      <c r="GB51" s="90"/>
      <c r="GC51" s="90"/>
      <c r="GD51" s="90"/>
      <c r="GE51" s="90"/>
      <c r="GF51" s="90"/>
      <c r="GG51" s="90"/>
      <c r="GH51" s="90"/>
      <c r="GI51" s="90"/>
      <c r="GJ51" s="90"/>
      <c r="GK51" s="90"/>
      <c r="GL51" s="90"/>
      <c r="GM51" s="90"/>
      <c r="GN51" s="90"/>
      <c r="GO51" s="90"/>
      <c r="GP51" s="90"/>
      <c r="GQ51" s="90"/>
      <c r="GR51" s="90"/>
      <c r="GS51" s="90"/>
      <c r="GT51" s="90"/>
      <c r="GU51" s="90"/>
      <c r="GV51" s="90"/>
      <c r="GW51" s="90"/>
      <c r="GX51" s="90"/>
      <c r="GY51" s="90"/>
      <c r="GZ51" s="90"/>
      <c r="HA51" s="90"/>
      <c r="HB51" s="90"/>
      <c r="HC51" s="90"/>
      <c r="HD51" s="90"/>
      <c r="HE51" s="90"/>
      <c r="HF51" s="90"/>
      <c r="HG51" s="90"/>
      <c r="HH51" s="90"/>
      <c r="HI51" s="90"/>
      <c r="HJ51" s="90"/>
      <c r="HK51" s="90"/>
      <c r="HL51" s="90"/>
      <c r="HM51" s="90"/>
      <c r="HN51" s="90"/>
      <c r="HO51" s="90"/>
      <c r="HP51" s="90"/>
      <c r="HQ51" s="90"/>
      <c r="HR51" s="90"/>
      <c r="HS51" s="90"/>
      <c r="HT51" s="90"/>
      <c r="HU51" s="90"/>
      <c r="HV51" s="90"/>
      <c r="HW51" s="90"/>
      <c r="HX51" s="90"/>
      <c r="HY51" s="90"/>
      <c r="HZ51" s="90"/>
      <c r="IA51" s="90"/>
      <c r="IB51" s="90"/>
      <c r="IC51" s="90"/>
      <c r="ID51" s="90"/>
      <c r="IE51" s="90"/>
      <c r="IF51" s="90"/>
      <c r="IG51" s="90"/>
      <c r="IH51" s="90"/>
      <c r="II51" s="90"/>
      <c r="IJ51" s="90"/>
      <c r="IK51" s="90"/>
      <c r="IL51" s="90"/>
      <c r="IM51" s="90"/>
      <c r="IN51" s="90"/>
      <c r="IO51" s="90"/>
      <c r="IP51" s="90"/>
      <c r="IQ51" s="90"/>
      <c r="IR51" s="90"/>
      <c r="IS51" s="90"/>
      <c r="IT51" s="90"/>
      <c r="IU51" s="90"/>
      <c r="IV51" s="90"/>
      <c r="IW51" s="90"/>
      <c r="IX51" s="90"/>
      <c r="IY51" s="90"/>
      <c r="IZ51" s="90"/>
      <c r="JA51" s="90"/>
    </row>
    <row r="52" spans="2:261" s="91" customFormat="1" hidden="1" x14ac:dyDescent="0.25">
      <c r="B52" s="90"/>
      <c r="F52" s="92"/>
      <c r="G52" s="90"/>
      <c r="H52" s="90"/>
      <c r="I52" s="90"/>
      <c r="J52" s="90"/>
      <c r="K52" s="90"/>
      <c r="L52" s="93"/>
      <c r="M52" s="90"/>
      <c r="N52" s="90"/>
      <c r="O52" s="90"/>
      <c r="P52" s="90"/>
      <c r="Q52" s="90"/>
      <c r="R52" s="93"/>
      <c r="S52" s="94"/>
      <c r="T52" s="90"/>
      <c r="U52" s="90"/>
      <c r="V52" s="90"/>
      <c r="W52" s="90"/>
      <c r="X52" s="90"/>
      <c r="Y52" s="90"/>
      <c r="Z52" s="90"/>
      <c r="AA52" s="90"/>
      <c r="AB52" s="90"/>
      <c r="AC52" s="90"/>
      <c r="AD52" s="90"/>
      <c r="AE52" s="90"/>
      <c r="AF52" s="90"/>
      <c r="AG52" s="90"/>
      <c r="AH52" s="90"/>
      <c r="AI52" s="90"/>
      <c r="AJ52" s="90"/>
      <c r="AK52" s="90"/>
      <c r="AL52" s="90"/>
      <c r="AM52" s="90"/>
      <c r="AN52" s="90"/>
      <c r="AO52" s="90"/>
      <c r="AP52" s="90"/>
      <c r="AQ52" s="90"/>
      <c r="AR52" s="90"/>
      <c r="AS52" s="90"/>
      <c r="AT52" s="90"/>
      <c r="AU52" s="90"/>
      <c r="AV52" s="90"/>
      <c r="AW52" s="90"/>
      <c r="AX52" s="90"/>
      <c r="AY52" s="90"/>
      <c r="AZ52" s="90"/>
      <c r="BA52" s="90"/>
      <c r="BB52" s="90"/>
      <c r="BC52" s="90"/>
      <c r="BD52" s="90"/>
      <c r="BE52" s="90"/>
      <c r="BF52" s="90"/>
      <c r="BG52" s="90"/>
      <c r="BH52" s="90"/>
      <c r="BI52" s="90"/>
      <c r="BJ52" s="90"/>
      <c r="BK52" s="90"/>
      <c r="BL52" s="90"/>
      <c r="BM52" s="90"/>
      <c r="BN52" s="90"/>
      <c r="BO52" s="90"/>
      <c r="BP52" s="90"/>
      <c r="BQ52" s="90"/>
      <c r="BR52" s="90"/>
      <c r="BS52" s="90"/>
      <c r="BT52" s="90"/>
      <c r="BU52" s="90"/>
      <c r="BV52" s="90"/>
      <c r="BW52" s="90"/>
      <c r="BX52" s="90"/>
      <c r="BY52" s="90"/>
      <c r="BZ52" s="90"/>
      <c r="CA52" s="90"/>
      <c r="CB52" s="90"/>
      <c r="CC52" s="90"/>
      <c r="CD52" s="90"/>
      <c r="CE52" s="90"/>
      <c r="CF52" s="90"/>
      <c r="CG52" s="90"/>
      <c r="CH52" s="90"/>
      <c r="CI52" s="90"/>
      <c r="CJ52" s="90"/>
      <c r="CK52" s="90"/>
      <c r="CL52" s="90"/>
      <c r="CM52" s="90"/>
      <c r="CN52" s="90"/>
      <c r="CO52" s="90"/>
      <c r="CP52" s="90"/>
      <c r="CQ52" s="90"/>
      <c r="CR52" s="90"/>
      <c r="CS52" s="90"/>
      <c r="CT52" s="90"/>
      <c r="CU52" s="90"/>
      <c r="CV52" s="90"/>
      <c r="CW52" s="90"/>
      <c r="CX52" s="90"/>
      <c r="CY52" s="90"/>
      <c r="CZ52" s="90"/>
      <c r="DA52" s="90"/>
      <c r="DB52" s="90"/>
      <c r="DC52" s="90"/>
      <c r="DD52" s="90"/>
      <c r="DE52" s="90"/>
      <c r="DF52" s="90"/>
      <c r="DG52" s="90"/>
      <c r="DH52" s="90"/>
      <c r="DI52" s="90"/>
      <c r="DJ52" s="90"/>
      <c r="DK52" s="90"/>
      <c r="DL52" s="90"/>
      <c r="DM52" s="90"/>
      <c r="DN52" s="90"/>
      <c r="DO52" s="90"/>
      <c r="DP52" s="90"/>
      <c r="DQ52" s="90"/>
      <c r="DR52" s="90"/>
      <c r="DS52" s="90"/>
      <c r="DT52" s="90"/>
      <c r="DU52" s="90"/>
      <c r="DV52" s="90"/>
      <c r="DW52" s="90"/>
      <c r="DX52" s="90"/>
      <c r="DY52" s="90"/>
      <c r="DZ52" s="90"/>
      <c r="EA52" s="90"/>
      <c r="EB52" s="90"/>
      <c r="EC52" s="90"/>
      <c r="ED52" s="90"/>
      <c r="EE52" s="90"/>
      <c r="EF52" s="90"/>
      <c r="EG52" s="90"/>
      <c r="EH52" s="90"/>
      <c r="EI52" s="90"/>
      <c r="EJ52" s="90"/>
      <c r="EK52" s="90"/>
      <c r="EL52" s="90"/>
      <c r="EM52" s="90"/>
      <c r="EN52" s="90"/>
      <c r="EO52" s="90"/>
      <c r="EP52" s="90"/>
      <c r="EQ52" s="90"/>
      <c r="ER52" s="90"/>
      <c r="ES52" s="90"/>
      <c r="ET52" s="90"/>
      <c r="EU52" s="90"/>
      <c r="EV52" s="90"/>
      <c r="EW52" s="90"/>
      <c r="EX52" s="90"/>
      <c r="EY52" s="90"/>
      <c r="EZ52" s="90"/>
      <c r="FA52" s="90"/>
      <c r="FB52" s="90"/>
      <c r="FC52" s="90"/>
      <c r="FD52" s="90"/>
      <c r="FE52" s="90"/>
      <c r="FF52" s="90"/>
      <c r="FG52" s="90"/>
      <c r="FH52" s="90"/>
      <c r="FI52" s="90"/>
      <c r="FJ52" s="90"/>
      <c r="FK52" s="90"/>
      <c r="FL52" s="90"/>
      <c r="FM52" s="90"/>
      <c r="FN52" s="90"/>
      <c r="FO52" s="90"/>
      <c r="FP52" s="90"/>
      <c r="FQ52" s="90"/>
      <c r="FR52" s="90"/>
      <c r="FS52" s="90"/>
      <c r="FT52" s="90"/>
      <c r="FU52" s="90"/>
      <c r="FV52" s="90"/>
      <c r="FW52" s="90"/>
      <c r="FX52" s="90"/>
      <c r="FY52" s="90"/>
      <c r="FZ52" s="90"/>
      <c r="GA52" s="90"/>
      <c r="GB52" s="90"/>
      <c r="GC52" s="90"/>
      <c r="GD52" s="90"/>
      <c r="GE52" s="90"/>
      <c r="GF52" s="90"/>
      <c r="GG52" s="90"/>
      <c r="GH52" s="90"/>
      <c r="GI52" s="90"/>
      <c r="GJ52" s="90"/>
      <c r="GK52" s="90"/>
      <c r="GL52" s="90"/>
      <c r="GM52" s="90"/>
      <c r="GN52" s="90"/>
      <c r="GO52" s="90"/>
      <c r="GP52" s="90"/>
      <c r="GQ52" s="90"/>
      <c r="GR52" s="90"/>
      <c r="GS52" s="90"/>
      <c r="GT52" s="90"/>
      <c r="GU52" s="90"/>
      <c r="GV52" s="90"/>
      <c r="GW52" s="90"/>
      <c r="GX52" s="90"/>
      <c r="GY52" s="90"/>
      <c r="GZ52" s="90"/>
      <c r="HA52" s="90"/>
      <c r="HB52" s="90"/>
      <c r="HC52" s="90"/>
      <c r="HD52" s="90"/>
      <c r="HE52" s="90"/>
      <c r="HF52" s="90"/>
      <c r="HG52" s="90"/>
      <c r="HH52" s="90"/>
      <c r="HI52" s="90"/>
      <c r="HJ52" s="90"/>
      <c r="HK52" s="90"/>
      <c r="HL52" s="90"/>
      <c r="HM52" s="90"/>
      <c r="HN52" s="90"/>
      <c r="HO52" s="90"/>
      <c r="HP52" s="90"/>
      <c r="HQ52" s="90"/>
      <c r="HR52" s="90"/>
      <c r="HS52" s="90"/>
      <c r="HT52" s="90"/>
      <c r="HU52" s="90"/>
      <c r="HV52" s="90"/>
      <c r="HW52" s="90"/>
      <c r="HX52" s="90"/>
      <c r="HY52" s="90"/>
      <c r="HZ52" s="90"/>
      <c r="IA52" s="90"/>
      <c r="IB52" s="90"/>
      <c r="IC52" s="90"/>
      <c r="ID52" s="90"/>
      <c r="IE52" s="90"/>
      <c r="IF52" s="90"/>
      <c r="IG52" s="90"/>
      <c r="IH52" s="90"/>
      <c r="II52" s="90"/>
      <c r="IJ52" s="90"/>
      <c r="IK52" s="90"/>
      <c r="IL52" s="90"/>
      <c r="IM52" s="90"/>
      <c r="IN52" s="90"/>
      <c r="IO52" s="90"/>
      <c r="IP52" s="90"/>
      <c r="IQ52" s="90"/>
      <c r="IR52" s="90"/>
      <c r="IS52" s="90"/>
      <c r="IT52" s="90"/>
      <c r="IU52" s="90"/>
      <c r="IV52" s="90"/>
      <c r="IW52" s="90"/>
      <c r="IX52" s="90"/>
      <c r="IY52" s="90"/>
      <c r="IZ52" s="90"/>
      <c r="JA52" s="90"/>
    </row>
    <row r="53" spans="2:261" s="91" customFormat="1" hidden="1" x14ac:dyDescent="0.25">
      <c r="B53" s="90"/>
      <c r="F53" s="92"/>
      <c r="G53" s="90"/>
      <c r="H53" s="90"/>
      <c r="I53" s="90"/>
      <c r="J53" s="90"/>
      <c r="K53" s="90"/>
      <c r="L53" s="93"/>
      <c r="M53" s="90"/>
      <c r="N53" s="90"/>
      <c r="O53" s="90"/>
      <c r="P53" s="90"/>
      <c r="Q53" s="90"/>
      <c r="R53" s="93"/>
      <c r="S53" s="94"/>
      <c r="T53" s="90"/>
      <c r="U53" s="90"/>
      <c r="V53" s="90"/>
      <c r="W53" s="90"/>
      <c r="X53" s="90"/>
      <c r="Y53" s="90"/>
      <c r="Z53" s="90"/>
      <c r="AA53" s="90"/>
      <c r="AB53" s="90"/>
      <c r="AC53" s="90"/>
      <c r="AD53" s="90"/>
      <c r="AE53" s="90"/>
      <c r="AF53" s="90"/>
      <c r="AG53" s="90"/>
      <c r="AH53" s="90"/>
      <c r="AI53" s="90"/>
      <c r="AJ53" s="90"/>
      <c r="AK53" s="90"/>
      <c r="AL53" s="90"/>
      <c r="AM53" s="90"/>
      <c r="AN53" s="90"/>
      <c r="AO53" s="90"/>
      <c r="AP53" s="90"/>
      <c r="AQ53" s="90"/>
      <c r="AR53" s="90"/>
      <c r="AS53" s="90"/>
      <c r="AT53" s="90"/>
      <c r="AU53" s="90"/>
      <c r="AV53" s="90"/>
      <c r="AW53" s="90"/>
      <c r="AX53" s="90"/>
      <c r="AY53" s="90"/>
      <c r="AZ53" s="90"/>
      <c r="BA53" s="90"/>
      <c r="BB53" s="90"/>
      <c r="BC53" s="90"/>
      <c r="BD53" s="90"/>
      <c r="BE53" s="90"/>
      <c r="BF53" s="90"/>
      <c r="BG53" s="90"/>
      <c r="BH53" s="90"/>
      <c r="BI53" s="90"/>
      <c r="BJ53" s="90"/>
      <c r="BK53" s="90"/>
      <c r="BL53" s="90"/>
      <c r="BM53" s="90"/>
      <c r="BN53" s="90"/>
      <c r="BO53" s="90"/>
      <c r="BP53" s="90"/>
      <c r="BQ53" s="90"/>
      <c r="BR53" s="90"/>
      <c r="BS53" s="90"/>
      <c r="BT53" s="90"/>
      <c r="BU53" s="90"/>
      <c r="BV53" s="90"/>
      <c r="BW53" s="90"/>
      <c r="BX53" s="90"/>
      <c r="BY53" s="90"/>
      <c r="BZ53" s="90"/>
      <c r="CA53" s="90"/>
      <c r="CB53" s="90"/>
      <c r="CC53" s="90"/>
      <c r="CD53" s="90"/>
      <c r="CE53" s="90"/>
      <c r="CF53" s="90"/>
      <c r="CG53" s="90"/>
      <c r="CH53" s="90"/>
      <c r="CI53" s="90"/>
      <c r="CJ53" s="90"/>
      <c r="CK53" s="90"/>
      <c r="CL53" s="90"/>
      <c r="CM53" s="90"/>
      <c r="CN53" s="90"/>
      <c r="CO53" s="90"/>
      <c r="CP53" s="90"/>
      <c r="CQ53" s="90"/>
      <c r="CR53" s="90"/>
      <c r="CS53" s="90"/>
      <c r="CT53" s="90"/>
      <c r="CU53" s="90"/>
      <c r="CV53" s="90"/>
      <c r="CW53" s="90"/>
      <c r="CX53" s="90"/>
      <c r="CY53" s="90"/>
      <c r="CZ53" s="90"/>
      <c r="DA53" s="90"/>
      <c r="DB53" s="90"/>
      <c r="DC53" s="90"/>
      <c r="DD53" s="90"/>
      <c r="DE53" s="90"/>
      <c r="DF53" s="90"/>
      <c r="DG53" s="90"/>
      <c r="DH53" s="90"/>
      <c r="DI53" s="90"/>
      <c r="DJ53" s="90"/>
      <c r="DK53" s="90"/>
      <c r="DL53" s="90"/>
      <c r="DM53" s="90"/>
      <c r="DN53" s="90"/>
      <c r="DO53" s="90"/>
      <c r="DP53" s="90"/>
      <c r="DQ53" s="90"/>
      <c r="DR53" s="90"/>
      <c r="DS53" s="90"/>
      <c r="DT53" s="90"/>
      <c r="DU53" s="90"/>
      <c r="DV53" s="90"/>
      <c r="DW53" s="90"/>
      <c r="DX53" s="90"/>
      <c r="DY53" s="90"/>
      <c r="DZ53" s="90"/>
      <c r="EA53" s="90"/>
      <c r="EB53" s="90"/>
      <c r="EC53" s="90"/>
      <c r="ED53" s="90"/>
      <c r="EE53" s="90"/>
      <c r="EF53" s="90"/>
      <c r="EG53" s="90"/>
      <c r="EH53" s="90"/>
      <c r="EI53" s="90"/>
      <c r="EJ53" s="90"/>
      <c r="EK53" s="90"/>
      <c r="EL53" s="90"/>
      <c r="EM53" s="90"/>
      <c r="EN53" s="90"/>
      <c r="EO53" s="90"/>
      <c r="EP53" s="90"/>
      <c r="EQ53" s="90"/>
      <c r="ER53" s="90"/>
      <c r="ES53" s="90"/>
      <c r="ET53" s="90"/>
      <c r="EU53" s="90"/>
      <c r="EV53" s="90"/>
      <c r="EW53" s="90"/>
      <c r="EX53" s="90"/>
      <c r="EY53" s="90"/>
      <c r="EZ53" s="90"/>
      <c r="FA53" s="90"/>
      <c r="FB53" s="90"/>
      <c r="FC53" s="90"/>
      <c r="FD53" s="90"/>
      <c r="FE53" s="90"/>
      <c r="FF53" s="90"/>
      <c r="FG53" s="90"/>
      <c r="FH53" s="90"/>
      <c r="FI53" s="90"/>
      <c r="FJ53" s="90"/>
      <c r="FK53" s="90"/>
      <c r="FL53" s="90"/>
      <c r="FM53" s="90"/>
      <c r="FN53" s="90"/>
      <c r="FO53" s="90"/>
      <c r="FP53" s="90"/>
      <c r="FQ53" s="90"/>
      <c r="FR53" s="90"/>
      <c r="FS53" s="90"/>
      <c r="FT53" s="90"/>
      <c r="FU53" s="90"/>
      <c r="FV53" s="90"/>
      <c r="FW53" s="90"/>
      <c r="FX53" s="90"/>
      <c r="FY53" s="90"/>
      <c r="FZ53" s="90"/>
      <c r="GA53" s="90"/>
      <c r="GB53" s="90"/>
      <c r="GC53" s="90"/>
      <c r="GD53" s="90"/>
      <c r="GE53" s="90"/>
      <c r="GF53" s="90"/>
      <c r="GG53" s="90"/>
      <c r="GH53" s="90"/>
      <c r="GI53" s="90"/>
      <c r="GJ53" s="90"/>
      <c r="GK53" s="90"/>
      <c r="GL53" s="90"/>
      <c r="GM53" s="90"/>
      <c r="GN53" s="90"/>
      <c r="GO53" s="90"/>
      <c r="GP53" s="90"/>
      <c r="GQ53" s="90"/>
      <c r="GR53" s="90"/>
      <c r="GS53" s="90"/>
      <c r="GT53" s="90"/>
      <c r="GU53" s="90"/>
      <c r="GV53" s="90"/>
      <c r="GW53" s="90"/>
      <c r="GX53" s="90"/>
      <c r="GY53" s="90"/>
      <c r="GZ53" s="90"/>
      <c r="HA53" s="90"/>
      <c r="HB53" s="90"/>
      <c r="HC53" s="90"/>
      <c r="HD53" s="90"/>
      <c r="HE53" s="90"/>
      <c r="HF53" s="90"/>
      <c r="HG53" s="90"/>
      <c r="HH53" s="90"/>
      <c r="HI53" s="90"/>
      <c r="HJ53" s="90"/>
      <c r="HK53" s="90"/>
      <c r="HL53" s="90"/>
      <c r="HM53" s="90"/>
      <c r="HN53" s="90"/>
      <c r="HO53" s="90"/>
      <c r="HP53" s="90"/>
      <c r="HQ53" s="90"/>
      <c r="HR53" s="90"/>
      <c r="HS53" s="90"/>
      <c r="HT53" s="90"/>
      <c r="HU53" s="90"/>
      <c r="HV53" s="90"/>
      <c r="HW53" s="90"/>
      <c r="HX53" s="90"/>
      <c r="HY53" s="90"/>
      <c r="HZ53" s="90"/>
      <c r="IA53" s="90"/>
      <c r="IB53" s="90"/>
      <c r="IC53" s="90"/>
      <c r="ID53" s="90"/>
      <c r="IE53" s="90"/>
      <c r="IF53" s="90"/>
      <c r="IG53" s="90"/>
      <c r="IH53" s="90"/>
      <c r="II53" s="90"/>
      <c r="IJ53" s="90"/>
      <c r="IK53" s="90"/>
      <c r="IL53" s="90"/>
      <c r="IM53" s="90"/>
      <c r="IN53" s="90"/>
      <c r="IO53" s="90"/>
      <c r="IP53" s="90"/>
      <c r="IQ53" s="90"/>
      <c r="IR53" s="90"/>
      <c r="IS53" s="90"/>
      <c r="IT53" s="90"/>
      <c r="IU53" s="90"/>
      <c r="IV53" s="90"/>
      <c r="IW53" s="90"/>
      <c r="IX53" s="90"/>
      <c r="IY53" s="90"/>
      <c r="IZ53" s="90"/>
      <c r="JA53" s="90"/>
    </row>
    <row r="54" spans="2:261" s="91" customFormat="1" hidden="1" x14ac:dyDescent="0.25">
      <c r="B54" s="90"/>
      <c r="F54" s="92"/>
      <c r="G54" s="90"/>
      <c r="H54" s="90"/>
      <c r="I54" s="90"/>
      <c r="J54" s="90"/>
      <c r="K54" s="90"/>
      <c r="L54" s="93"/>
      <c r="M54" s="90"/>
      <c r="N54" s="90"/>
      <c r="O54" s="90"/>
      <c r="P54" s="90"/>
      <c r="Q54" s="90"/>
      <c r="R54" s="93"/>
      <c r="S54" s="94"/>
      <c r="T54" s="90"/>
      <c r="U54" s="90"/>
      <c r="V54" s="90"/>
      <c r="W54" s="90"/>
      <c r="X54" s="90"/>
      <c r="Y54" s="90"/>
      <c r="Z54" s="90"/>
      <c r="AA54" s="90"/>
      <c r="AB54" s="90"/>
      <c r="AC54" s="90"/>
      <c r="AD54" s="90"/>
      <c r="AE54" s="90"/>
      <c r="AF54" s="90"/>
      <c r="AG54" s="90"/>
      <c r="AH54" s="90"/>
      <c r="AI54" s="90"/>
      <c r="AJ54" s="90"/>
      <c r="AK54" s="90"/>
      <c r="AL54" s="90"/>
      <c r="AM54" s="90"/>
      <c r="AN54" s="90"/>
      <c r="AO54" s="90"/>
      <c r="AP54" s="90"/>
      <c r="AQ54" s="90"/>
      <c r="AR54" s="90"/>
      <c r="AS54" s="90"/>
      <c r="AT54" s="90"/>
      <c r="AU54" s="90"/>
      <c r="AV54" s="90"/>
      <c r="AW54" s="90"/>
      <c r="AX54" s="90"/>
      <c r="AY54" s="90"/>
      <c r="AZ54" s="90"/>
      <c r="BA54" s="90"/>
      <c r="BB54" s="90"/>
      <c r="BC54" s="90"/>
      <c r="BD54" s="90"/>
      <c r="BE54" s="90"/>
      <c r="BF54" s="90"/>
      <c r="BG54" s="90"/>
      <c r="BH54" s="90"/>
      <c r="BI54" s="90"/>
      <c r="BJ54" s="90"/>
      <c r="BK54" s="90"/>
      <c r="BL54" s="90"/>
      <c r="BM54" s="90"/>
      <c r="BN54" s="90"/>
      <c r="BO54" s="90"/>
      <c r="BP54" s="90"/>
      <c r="BQ54" s="90"/>
      <c r="BR54" s="90"/>
      <c r="BS54" s="90"/>
      <c r="BT54" s="90"/>
      <c r="BU54" s="90"/>
      <c r="BV54" s="90"/>
      <c r="BW54" s="90"/>
      <c r="BX54" s="90"/>
      <c r="BY54" s="90"/>
      <c r="BZ54" s="90"/>
      <c r="CA54" s="90"/>
      <c r="CB54" s="90"/>
      <c r="CC54" s="90"/>
      <c r="CD54" s="90"/>
      <c r="CE54" s="90"/>
      <c r="CF54" s="90"/>
      <c r="CG54" s="90"/>
      <c r="CH54" s="90"/>
      <c r="CI54" s="90"/>
      <c r="CJ54" s="90"/>
      <c r="CK54" s="90"/>
      <c r="CL54" s="90"/>
      <c r="CM54" s="90"/>
      <c r="CN54" s="90"/>
      <c r="CO54" s="90"/>
      <c r="CP54" s="90"/>
      <c r="CQ54" s="90"/>
      <c r="CR54" s="90"/>
      <c r="CS54" s="90"/>
      <c r="CT54" s="90"/>
      <c r="CU54" s="90"/>
      <c r="CV54" s="90"/>
      <c r="CW54" s="90"/>
      <c r="CX54" s="90"/>
      <c r="CY54" s="90"/>
      <c r="CZ54" s="90"/>
      <c r="DA54" s="90"/>
      <c r="DB54" s="90"/>
      <c r="DC54" s="90"/>
      <c r="DD54" s="90"/>
      <c r="DE54" s="90"/>
      <c r="DF54" s="90"/>
      <c r="DG54" s="90"/>
      <c r="DH54" s="90"/>
      <c r="DI54" s="90"/>
      <c r="DJ54" s="90"/>
      <c r="DK54" s="90"/>
      <c r="DL54" s="90"/>
      <c r="DM54" s="90"/>
      <c r="DN54" s="90"/>
      <c r="DO54" s="90"/>
      <c r="DP54" s="90"/>
      <c r="DQ54" s="90"/>
      <c r="DR54" s="90"/>
      <c r="DS54" s="90"/>
      <c r="DT54" s="90"/>
      <c r="DU54" s="90"/>
      <c r="DV54" s="90"/>
      <c r="DW54" s="90"/>
      <c r="DX54" s="90"/>
      <c r="DY54" s="90"/>
      <c r="DZ54" s="90"/>
      <c r="EA54" s="90"/>
      <c r="EB54" s="90"/>
      <c r="EC54" s="90"/>
      <c r="ED54" s="90"/>
      <c r="EE54" s="90"/>
      <c r="EF54" s="90"/>
      <c r="EG54" s="90"/>
      <c r="EH54" s="90"/>
      <c r="EI54" s="90"/>
      <c r="EJ54" s="90"/>
      <c r="EK54" s="90"/>
      <c r="EL54" s="90"/>
      <c r="EM54" s="90"/>
      <c r="EN54" s="90"/>
      <c r="EO54" s="90"/>
      <c r="EP54" s="90"/>
      <c r="EQ54" s="90"/>
      <c r="ER54" s="90"/>
      <c r="ES54" s="90"/>
      <c r="ET54" s="90"/>
      <c r="EU54" s="90"/>
      <c r="EV54" s="90"/>
      <c r="EW54" s="90"/>
      <c r="EX54" s="90"/>
      <c r="EY54" s="90"/>
      <c r="EZ54" s="90"/>
      <c r="FA54" s="90"/>
      <c r="FB54" s="90"/>
      <c r="FC54" s="90"/>
      <c r="FD54" s="90"/>
      <c r="FE54" s="90"/>
      <c r="FF54" s="90"/>
      <c r="FG54" s="90"/>
      <c r="FH54" s="90"/>
      <c r="FI54" s="90"/>
      <c r="FJ54" s="90"/>
      <c r="FK54" s="90"/>
      <c r="FL54" s="90"/>
      <c r="FM54" s="90"/>
      <c r="FN54" s="90"/>
      <c r="FO54" s="90"/>
      <c r="FP54" s="90"/>
      <c r="FQ54" s="90"/>
      <c r="FR54" s="90"/>
      <c r="FS54" s="90"/>
      <c r="FT54" s="90"/>
      <c r="FU54" s="90"/>
      <c r="FV54" s="90"/>
      <c r="FW54" s="90"/>
      <c r="FX54" s="90"/>
      <c r="FY54" s="90"/>
      <c r="FZ54" s="90"/>
      <c r="GA54" s="90"/>
      <c r="GB54" s="90"/>
      <c r="GC54" s="90"/>
      <c r="GD54" s="90"/>
      <c r="GE54" s="90"/>
      <c r="GF54" s="90"/>
      <c r="GG54" s="90"/>
      <c r="GH54" s="90"/>
      <c r="GI54" s="90"/>
      <c r="GJ54" s="90"/>
      <c r="GK54" s="90"/>
      <c r="GL54" s="90"/>
      <c r="GM54" s="90"/>
      <c r="GN54" s="90"/>
      <c r="GO54" s="90"/>
      <c r="GP54" s="90"/>
      <c r="GQ54" s="90"/>
      <c r="GR54" s="90"/>
      <c r="GS54" s="90"/>
      <c r="GT54" s="90"/>
      <c r="GU54" s="90"/>
      <c r="GV54" s="90"/>
      <c r="GW54" s="90"/>
      <c r="GX54" s="90"/>
      <c r="GY54" s="90"/>
      <c r="GZ54" s="90"/>
      <c r="HA54" s="90"/>
      <c r="HB54" s="90"/>
      <c r="HC54" s="90"/>
      <c r="HD54" s="90"/>
      <c r="HE54" s="90"/>
      <c r="HF54" s="90"/>
      <c r="HG54" s="90"/>
      <c r="HH54" s="90"/>
      <c r="HI54" s="90"/>
      <c r="HJ54" s="90"/>
      <c r="HK54" s="90"/>
      <c r="HL54" s="90"/>
      <c r="HM54" s="90"/>
      <c r="HN54" s="90"/>
      <c r="HO54" s="90"/>
      <c r="HP54" s="90"/>
      <c r="HQ54" s="90"/>
      <c r="HR54" s="90"/>
      <c r="HS54" s="90"/>
      <c r="HT54" s="90"/>
      <c r="HU54" s="90"/>
      <c r="HV54" s="90"/>
      <c r="HW54" s="90"/>
      <c r="HX54" s="90"/>
      <c r="HY54" s="90"/>
      <c r="HZ54" s="90"/>
      <c r="IA54" s="90"/>
      <c r="IB54" s="90"/>
      <c r="IC54" s="90"/>
      <c r="ID54" s="90"/>
      <c r="IE54" s="90"/>
      <c r="IF54" s="90"/>
      <c r="IG54" s="90"/>
      <c r="IH54" s="90"/>
      <c r="II54" s="90"/>
      <c r="IJ54" s="90"/>
      <c r="IK54" s="90"/>
      <c r="IL54" s="90"/>
      <c r="IM54" s="90"/>
      <c r="IN54" s="90"/>
      <c r="IO54" s="90"/>
      <c r="IP54" s="90"/>
      <c r="IQ54" s="90"/>
      <c r="IR54" s="90"/>
      <c r="IS54" s="90"/>
      <c r="IT54" s="90"/>
      <c r="IU54" s="90"/>
      <c r="IV54" s="90"/>
      <c r="IW54" s="90"/>
      <c r="IX54" s="90"/>
      <c r="IY54" s="90"/>
      <c r="IZ54" s="90"/>
      <c r="JA54" s="90"/>
    </row>
    <row r="55" spans="2:261" s="91" customFormat="1" hidden="1" x14ac:dyDescent="0.25">
      <c r="B55" s="90"/>
      <c r="F55" s="92"/>
      <c r="G55" s="90"/>
      <c r="H55" s="90"/>
      <c r="I55" s="90"/>
      <c r="J55" s="90"/>
      <c r="K55" s="90"/>
      <c r="L55" s="93"/>
      <c r="M55" s="90"/>
      <c r="N55" s="90"/>
      <c r="O55" s="90"/>
      <c r="P55" s="90"/>
      <c r="Q55" s="90"/>
      <c r="R55" s="93"/>
      <c r="S55" s="94"/>
      <c r="T55" s="90"/>
      <c r="U55" s="90"/>
      <c r="V55" s="90"/>
      <c r="W55" s="90"/>
      <c r="X55" s="90"/>
      <c r="Y55" s="90"/>
      <c r="Z55" s="90"/>
      <c r="AA55" s="90"/>
      <c r="AB55" s="90"/>
      <c r="AC55" s="90"/>
      <c r="AD55" s="90"/>
      <c r="AE55" s="90"/>
      <c r="AF55" s="90"/>
      <c r="AG55" s="90"/>
      <c r="AH55" s="90"/>
      <c r="AI55" s="90"/>
      <c r="AJ55" s="90"/>
      <c r="AK55" s="90"/>
      <c r="AL55" s="90"/>
      <c r="AM55" s="90"/>
      <c r="AN55" s="90"/>
      <c r="AO55" s="90"/>
      <c r="AP55" s="90"/>
      <c r="AQ55" s="90"/>
      <c r="AR55" s="90"/>
      <c r="AS55" s="90"/>
      <c r="AT55" s="90"/>
      <c r="AU55" s="90"/>
      <c r="AV55" s="90"/>
      <c r="AW55" s="90"/>
      <c r="AX55" s="90"/>
      <c r="AY55" s="90"/>
      <c r="AZ55" s="90"/>
      <c r="BA55" s="90"/>
      <c r="BB55" s="90"/>
      <c r="BC55" s="90"/>
      <c r="BD55" s="90"/>
      <c r="BE55" s="90"/>
      <c r="BF55" s="90"/>
      <c r="BG55" s="90"/>
      <c r="BH55" s="90"/>
      <c r="BI55" s="90"/>
      <c r="BJ55" s="90"/>
      <c r="BK55" s="90"/>
      <c r="BL55" s="90"/>
      <c r="BM55" s="90"/>
      <c r="BN55" s="90"/>
      <c r="BO55" s="90"/>
      <c r="BP55" s="90"/>
      <c r="BQ55" s="90"/>
      <c r="BR55" s="90"/>
      <c r="BS55" s="90"/>
      <c r="BT55" s="90"/>
      <c r="BU55" s="90"/>
      <c r="BV55" s="90"/>
      <c r="BW55" s="90"/>
      <c r="BX55" s="90"/>
      <c r="BY55" s="90"/>
      <c r="BZ55" s="90"/>
      <c r="CA55" s="90"/>
      <c r="CB55" s="90"/>
      <c r="CC55" s="90"/>
      <c r="CD55" s="90"/>
      <c r="CE55" s="90"/>
      <c r="CF55" s="90"/>
      <c r="CG55" s="90"/>
      <c r="CH55" s="90"/>
      <c r="CI55" s="90"/>
      <c r="CJ55" s="90"/>
      <c r="CK55" s="90"/>
      <c r="CL55" s="90"/>
      <c r="CM55" s="90"/>
      <c r="CN55" s="90"/>
      <c r="CO55" s="90"/>
      <c r="CP55" s="90"/>
      <c r="CQ55" s="90"/>
      <c r="CR55" s="90"/>
      <c r="CS55" s="90"/>
      <c r="CT55" s="90"/>
      <c r="CU55" s="90"/>
      <c r="CV55" s="90"/>
      <c r="CW55" s="90"/>
      <c r="CX55" s="90"/>
      <c r="CY55" s="90"/>
      <c r="CZ55" s="90"/>
      <c r="DA55" s="90"/>
      <c r="DB55" s="90"/>
      <c r="DC55" s="90"/>
      <c r="DD55" s="90"/>
      <c r="DE55" s="90"/>
      <c r="DF55" s="90"/>
      <c r="DG55" s="90"/>
      <c r="DH55" s="90"/>
      <c r="DI55" s="90"/>
      <c r="DJ55" s="90"/>
      <c r="DK55" s="90"/>
      <c r="DL55" s="90"/>
      <c r="DM55" s="90"/>
      <c r="DN55" s="90"/>
      <c r="DO55" s="90"/>
      <c r="DP55" s="90"/>
      <c r="DQ55" s="90"/>
      <c r="DR55" s="90"/>
      <c r="DS55" s="90"/>
      <c r="DT55" s="90"/>
      <c r="DU55" s="90"/>
      <c r="DV55" s="90"/>
      <c r="DW55" s="90"/>
      <c r="DX55" s="90"/>
      <c r="DY55" s="90"/>
      <c r="DZ55" s="90"/>
      <c r="EA55" s="90"/>
      <c r="EB55" s="90"/>
      <c r="EC55" s="90"/>
      <c r="ED55" s="90"/>
      <c r="EE55" s="90"/>
      <c r="EF55" s="90"/>
      <c r="EG55" s="90"/>
      <c r="EH55" s="90"/>
      <c r="EI55" s="90"/>
      <c r="EJ55" s="90"/>
      <c r="EK55" s="90"/>
      <c r="EL55" s="90"/>
      <c r="EM55" s="90"/>
      <c r="EN55" s="90"/>
      <c r="EO55" s="90"/>
      <c r="EP55" s="90"/>
      <c r="EQ55" s="90"/>
      <c r="ER55" s="90"/>
      <c r="ES55" s="90"/>
      <c r="ET55" s="90"/>
      <c r="EU55" s="90"/>
      <c r="EV55" s="90"/>
      <c r="EW55" s="90"/>
      <c r="EX55" s="90"/>
      <c r="EY55" s="90"/>
      <c r="EZ55" s="90"/>
      <c r="FA55" s="90"/>
      <c r="FB55" s="90"/>
      <c r="FC55" s="90"/>
      <c r="FD55" s="90"/>
      <c r="FE55" s="90"/>
      <c r="FF55" s="90"/>
      <c r="FG55" s="90"/>
      <c r="FH55" s="90"/>
      <c r="FI55" s="90"/>
      <c r="FJ55" s="90"/>
      <c r="FK55" s="90"/>
      <c r="FL55" s="90"/>
      <c r="FM55" s="90"/>
      <c r="FN55" s="90"/>
      <c r="FO55" s="90"/>
      <c r="FP55" s="90"/>
      <c r="FQ55" s="90"/>
      <c r="FR55" s="90"/>
      <c r="FS55" s="90"/>
      <c r="FT55" s="90"/>
      <c r="FU55" s="90"/>
      <c r="FV55" s="90"/>
      <c r="FW55" s="90"/>
      <c r="FX55" s="90"/>
      <c r="FY55" s="90"/>
      <c r="FZ55" s="90"/>
      <c r="GA55" s="90"/>
      <c r="GB55" s="90"/>
      <c r="GC55" s="90"/>
      <c r="GD55" s="90"/>
      <c r="GE55" s="90"/>
      <c r="GF55" s="90"/>
      <c r="GG55" s="90"/>
      <c r="GH55" s="90"/>
      <c r="GI55" s="90"/>
      <c r="GJ55" s="90"/>
      <c r="GK55" s="90"/>
      <c r="GL55" s="90"/>
      <c r="GM55" s="90"/>
      <c r="GN55" s="90"/>
      <c r="GO55" s="90"/>
      <c r="GP55" s="90"/>
      <c r="GQ55" s="90"/>
      <c r="GR55" s="90"/>
      <c r="GS55" s="90"/>
      <c r="GT55" s="90"/>
      <c r="GU55" s="90"/>
      <c r="GV55" s="90"/>
      <c r="GW55" s="90"/>
      <c r="GX55" s="90"/>
      <c r="GY55" s="90"/>
      <c r="GZ55" s="90"/>
      <c r="HA55" s="90"/>
      <c r="HB55" s="90"/>
      <c r="HC55" s="90"/>
      <c r="HD55" s="90"/>
      <c r="HE55" s="90"/>
      <c r="HF55" s="90"/>
      <c r="HG55" s="90"/>
      <c r="HH55" s="90"/>
      <c r="HI55" s="90"/>
      <c r="HJ55" s="90"/>
      <c r="HK55" s="90"/>
      <c r="HL55" s="90"/>
      <c r="HM55" s="90"/>
      <c r="HN55" s="90"/>
      <c r="HO55" s="90"/>
      <c r="HP55" s="90"/>
      <c r="HQ55" s="90"/>
      <c r="HR55" s="90"/>
      <c r="HS55" s="90"/>
      <c r="HT55" s="90"/>
      <c r="HU55" s="90"/>
      <c r="HV55" s="90"/>
      <c r="HW55" s="90"/>
      <c r="HX55" s="90"/>
      <c r="HY55" s="90"/>
      <c r="HZ55" s="90"/>
      <c r="IA55" s="90"/>
      <c r="IB55" s="90"/>
      <c r="IC55" s="90"/>
      <c r="ID55" s="90"/>
      <c r="IE55" s="90"/>
      <c r="IF55" s="90"/>
      <c r="IG55" s="90"/>
      <c r="IH55" s="90"/>
      <c r="II55" s="90"/>
      <c r="IJ55" s="90"/>
      <c r="IK55" s="90"/>
      <c r="IL55" s="90"/>
      <c r="IM55" s="90"/>
      <c r="IN55" s="90"/>
      <c r="IO55" s="90"/>
      <c r="IP55" s="90"/>
      <c r="IQ55" s="90"/>
      <c r="IR55" s="90"/>
      <c r="IS55" s="90"/>
      <c r="IT55" s="90"/>
      <c r="IU55" s="90"/>
      <c r="IV55" s="90"/>
      <c r="IW55" s="90"/>
      <c r="IX55" s="90"/>
      <c r="IY55" s="90"/>
      <c r="IZ55" s="90"/>
      <c r="JA55" s="90"/>
    </row>
    <row r="56" spans="2:261" s="91" customFormat="1" hidden="1" x14ac:dyDescent="0.25">
      <c r="B56" s="90"/>
      <c r="F56" s="92"/>
      <c r="G56" s="90"/>
      <c r="H56" s="90"/>
      <c r="I56" s="90"/>
      <c r="J56" s="90"/>
      <c r="K56" s="90"/>
      <c r="L56" s="93"/>
      <c r="M56" s="90"/>
      <c r="N56" s="90"/>
      <c r="O56" s="90"/>
      <c r="P56" s="90"/>
      <c r="Q56" s="90"/>
      <c r="R56" s="93"/>
      <c r="S56" s="94"/>
      <c r="T56" s="90"/>
      <c r="U56" s="90"/>
      <c r="V56" s="90"/>
      <c r="W56" s="90"/>
      <c r="X56" s="90"/>
      <c r="Y56" s="90"/>
      <c r="Z56" s="90"/>
      <c r="AA56" s="90"/>
      <c r="AB56" s="90"/>
      <c r="AC56" s="90"/>
      <c r="AD56" s="90"/>
      <c r="AE56" s="90"/>
      <c r="AF56" s="90"/>
      <c r="AG56" s="90"/>
      <c r="AH56" s="90"/>
      <c r="AI56" s="90"/>
      <c r="AJ56" s="90"/>
      <c r="AK56" s="90"/>
      <c r="AL56" s="90"/>
      <c r="AM56" s="90"/>
      <c r="AN56" s="90"/>
      <c r="AO56" s="90"/>
      <c r="AP56" s="90"/>
      <c r="AQ56" s="90"/>
      <c r="AR56" s="90"/>
      <c r="AS56" s="90"/>
      <c r="AT56" s="90"/>
      <c r="AU56" s="90"/>
      <c r="AV56" s="90"/>
      <c r="AW56" s="90"/>
      <c r="AX56" s="90"/>
      <c r="AY56" s="90"/>
      <c r="AZ56" s="90"/>
      <c r="BA56" s="90"/>
      <c r="BB56" s="90"/>
      <c r="BC56" s="90"/>
      <c r="BD56" s="90"/>
      <c r="BE56" s="90"/>
      <c r="BF56" s="90"/>
      <c r="BG56" s="90"/>
      <c r="BH56" s="90"/>
      <c r="BI56" s="90"/>
      <c r="BJ56" s="90"/>
      <c r="BK56" s="90"/>
      <c r="BL56" s="90"/>
      <c r="BM56" s="90"/>
      <c r="BN56" s="90"/>
      <c r="BO56" s="90"/>
      <c r="BP56" s="90"/>
      <c r="BQ56" s="90"/>
      <c r="BR56" s="90"/>
      <c r="BS56" s="90"/>
      <c r="BT56" s="90"/>
      <c r="BU56" s="90"/>
      <c r="BV56" s="90"/>
      <c r="BW56" s="90"/>
      <c r="BX56" s="90"/>
      <c r="BY56" s="90"/>
      <c r="BZ56" s="90"/>
      <c r="CA56" s="90"/>
      <c r="CB56" s="90"/>
      <c r="CC56" s="90"/>
      <c r="CD56" s="90"/>
      <c r="CE56" s="90"/>
      <c r="CF56" s="90"/>
      <c r="CG56" s="90"/>
      <c r="CH56" s="90"/>
      <c r="CI56" s="90"/>
      <c r="CJ56" s="90"/>
      <c r="CK56" s="90"/>
      <c r="CL56" s="90"/>
      <c r="CM56" s="90"/>
      <c r="CN56" s="90"/>
      <c r="CO56" s="90"/>
      <c r="CP56" s="90"/>
      <c r="CQ56" s="90"/>
      <c r="CR56" s="90"/>
      <c r="CS56" s="90"/>
      <c r="CT56" s="90"/>
      <c r="CU56" s="90"/>
      <c r="CV56" s="90"/>
      <c r="CW56" s="90"/>
      <c r="CX56" s="90"/>
      <c r="CY56" s="90"/>
      <c r="CZ56" s="90"/>
      <c r="DA56" s="90"/>
      <c r="DB56" s="90"/>
      <c r="DC56" s="90"/>
      <c r="DD56" s="90"/>
      <c r="DE56" s="90"/>
      <c r="DF56" s="90"/>
      <c r="DG56" s="90"/>
      <c r="DH56" s="90"/>
      <c r="DI56" s="90"/>
      <c r="DJ56" s="90"/>
      <c r="DK56" s="90"/>
      <c r="DL56" s="90"/>
      <c r="DM56" s="90"/>
      <c r="DN56" s="90"/>
      <c r="DO56" s="90"/>
      <c r="DP56" s="90"/>
      <c r="DQ56" s="90"/>
      <c r="DR56" s="90"/>
      <c r="DS56" s="90"/>
      <c r="DT56" s="90"/>
      <c r="DU56" s="90"/>
      <c r="DV56" s="90"/>
      <c r="DW56" s="90"/>
      <c r="DX56" s="90"/>
      <c r="DY56" s="90"/>
      <c r="DZ56" s="90"/>
      <c r="EA56" s="90"/>
      <c r="EB56" s="90"/>
      <c r="EC56" s="90"/>
      <c r="ED56" s="90"/>
      <c r="EE56" s="90"/>
      <c r="EF56" s="90"/>
      <c r="EG56" s="90"/>
      <c r="EH56" s="90"/>
      <c r="EI56" s="90"/>
      <c r="EJ56" s="90"/>
      <c r="EK56" s="90"/>
      <c r="EL56" s="90"/>
      <c r="EM56" s="90"/>
      <c r="EN56" s="90"/>
      <c r="EO56" s="90"/>
      <c r="EP56" s="90"/>
      <c r="EQ56" s="90"/>
      <c r="ER56" s="90"/>
      <c r="ES56" s="90"/>
      <c r="ET56" s="90"/>
      <c r="EU56" s="90"/>
      <c r="EV56" s="90"/>
      <c r="EW56" s="90"/>
      <c r="EX56" s="90"/>
      <c r="EY56" s="90"/>
      <c r="EZ56" s="90"/>
      <c r="FA56" s="90"/>
      <c r="FB56" s="90"/>
      <c r="FC56" s="90"/>
      <c r="FD56" s="90"/>
      <c r="FE56" s="90"/>
      <c r="FF56" s="90"/>
      <c r="FG56" s="90"/>
      <c r="FH56" s="90"/>
      <c r="FI56" s="90"/>
      <c r="FJ56" s="90"/>
      <c r="FK56" s="90"/>
      <c r="FL56" s="90"/>
      <c r="FM56" s="90"/>
      <c r="FN56" s="90"/>
      <c r="FO56" s="90"/>
      <c r="FP56" s="90"/>
      <c r="FQ56" s="90"/>
      <c r="FR56" s="90"/>
      <c r="FS56" s="90"/>
      <c r="FT56" s="90"/>
      <c r="FU56" s="90"/>
      <c r="FV56" s="90"/>
      <c r="FW56" s="90"/>
      <c r="FX56" s="90"/>
      <c r="FY56" s="90"/>
      <c r="FZ56" s="90"/>
      <c r="GA56" s="90"/>
      <c r="GB56" s="90"/>
      <c r="GC56" s="90"/>
      <c r="GD56" s="90"/>
      <c r="GE56" s="90"/>
      <c r="GF56" s="90"/>
      <c r="GG56" s="90"/>
      <c r="GH56" s="90"/>
      <c r="GI56" s="90"/>
      <c r="GJ56" s="90"/>
      <c r="GK56" s="90"/>
      <c r="GL56" s="90"/>
      <c r="GM56" s="90"/>
      <c r="GN56" s="90"/>
      <c r="GO56" s="90"/>
      <c r="GP56" s="90"/>
      <c r="GQ56" s="90"/>
      <c r="GR56" s="90"/>
      <c r="GS56" s="90"/>
      <c r="GT56" s="90"/>
      <c r="GU56" s="90"/>
      <c r="GV56" s="90"/>
      <c r="GW56" s="90"/>
      <c r="GX56" s="90"/>
      <c r="GY56" s="90"/>
      <c r="GZ56" s="90"/>
      <c r="HA56" s="90"/>
      <c r="HB56" s="90"/>
      <c r="HC56" s="90"/>
      <c r="HD56" s="90"/>
      <c r="HE56" s="90"/>
      <c r="HF56" s="90"/>
      <c r="HG56" s="90"/>
      <c r="HH56" s="90"/>
      <c r="HI56" s="90"/>
      <c r="HJ56" s="90"/>
      <c r="HK56" s="90"/>
      <c r="HL56" s="90"/>
      <c r="HM56" s="90"/>
      <c r="HN56" s="90"/>
      <c r="HO56" s="90"/>
      <c r="HP56" s="90"/>
      <c r="HQ56" s="90"/>
      <c r="HR56" s="90"/>
      <c r="HS56" s="90"/>
      <c r="HT56" s="90"/>
      <c r="HU56" s="90"/>
      <c r="HV56" s="90"/>
      <c r="HW56" s="90"/>
      <c r="HX56" s="90"/>
      <c r="HY56" s="90"/>
      <c r="HZ56" s="90"/>
      <c r="IA56" s="90"/>
      <c r="IB56" s="90"/>
      <c r="IC56" s="90"/>
      <c r="ID56" s="90"/>
      <c r="IE56" s="90"/>
      <c r="IF56" s="90"/>
      <c r="IG56" s="90"/>
      <c r="IH56" s="90"/>
      <c r="II56" s="90"/>
      <c r="IJ56" s="90"/>
      <c r="IK56" s="90"/>
      <c r="IL56" s="90"/>
      <c r="IM56" s="90"/>
      <c r="IN56" s="90"/>
      <c r="IO56" s="90"/>
      <c r="IP56" s="90"/>
      <c r="IQ56" s="90"/>
      <c r="IR56" s="90"/>
      <c r="IS56" s="90"/>
      <c r="IT56" s="90"/>
      <c r="IU56" s="90"/>
      <c r="IV56" s="90"/>
      <c r="IW56" s="90"/>
      <c r="IX56" s="90"/>
      <c r="IY56" s="90"/>
      <c r="IZ56" s="90"/>
      <c r="JA56" s="90"/>
    </row>
    <row r="57" spans="2:261" s="91" customFormat="1" hidden="1" x14ac:dyDescent="0.25">
      <c r="B57" s="90"/>
      <c r="F57" s="92"/>
      <c r="G57" s="90"/>
      <c r="H57" s="90"/>
      <c r="I57" s="90"/>
      <c r="J57" s="90"/>
      <c r="K57" s="90"/>
      <c r="L57" s="93"/>
      <c r="M57" s="90"/>
      <c r="N57" s="90"/>
      <c r="O57" s="90"/>
      <c r="P57" s="90"/>
      <c r="Q57" s="90"/>
      <c r="R57" s="93"/>
      <c r="S57" s="94"/>
      <c r="T57" s="90"/>
      <c r="U57" s="90"/>
      <c r="V57" s="90"/>
      <c r="W57" s="90"/>
      <c r="X57" s="90"/>
      <c r="Y57" s="90"/>
      <c r="Z57" s="90"/>
      <c r="AA57" s="90"/>
      <c r="AB57" s="90"/>
      <c r="AC57" s="90"/>
      <c r="AD57" s="90"/>
      <c r="AE57" s="90"/>
      <c r="AF57" s="90"/>
      <c r="AG57" s="90"/>
      <c r="AH57" s="90"/>
      <c r="AI57" s="90"/>
      <c r="AJ57" s="90"/>
      <c r="AK57" s="90"/>
      <c r="AL57" s="90"/>
      <c r="AM57" s="90"/>
      <c r="AN57" s="90"/>
      <c r="AO57" s="90"/>
      <c r="AP57" s="90"/>
      <c r="AQ57" s="90"/>
      <c r="AR57" s="90"/>
      <c r="AS57" s="90"/>
      <c r="AT57" s="90"/>
      <c r="AU57" s="90"/>
      <c r="AV57" s="90"/>
      <c r="AW57" s="90"/>
      <c r="AX57" s="90"/>
      <c r="AY57" s="90"/>
      <c r="AZ57" s="90"/>
      <c r="BA57" s="90"/>
      <c r="BB57" s="90"/>
      <c r="BC57" s="90"/>
      <c r="BD57" s="90"/>
      <c r="BE57" s="90"/>
      <c r="BF57" s="90"/>
      <c r="BG57" s="90"/>
      <c r="BH57" s="90"/>
      <c r="BI57" s="90"/>
      <c r="BJ57" s="90"/>
      <c r="BK57" s="90"/>
      <c r="BL57" s="90"/>
      <c r="BM57" s="90"/>
      <c r="BN57" s="90"/>
      <c r="BO57" s="90"/>
      <c r="BP57" s="90"/>
      <c r="BQ57" s="90"/>
      <c r="BR57" s="90"/>
      <c r="BS57" s="90"/>
      <c r="BT57" s="90"/>
      <c r="BU57" s="90"/>
      <c r="BV57" s="90"/>
      <c r="BW57" s="90"/>
      <c r="BX57" s="90"/>
      <c r="BY57" s="90"/>
      <c r="BZ57" s="90"/>
      <c r="CA57" s="90"/>
      <c r="CB57" s="90"/>
      <c r="CC57" s="90"/>
      <c r="CD57" s="90"/>
      <c r="CE57" s="90"/>
      <c r="CF57" s="90"/>
      <c r="CG57" s="90"/>
      <c r="CH57" s="90"/>
      <c r="CI57" s="90"/>
      <c r="CJ57" s="90"/>
      <c r="CK57" s="90"/>
      <c r="CL57" s="90"/>
      <c r="CM57" s="90"/>
      <c r="CN57" s="90"/>
      <c r="CO57" s="90"/>
      <c r="CP57" s="90"/>
      <c r="CQ57" s="90"/>
      <c r="CR57" s="90"/>
      <c r="CS57" s="90"/>
      <c r="CT57" s="90"/>
      <c r="CU57" s="90"/>
      <c r="CV57" s="90"/>
      <c r="CW57" s="90"/>
      <c r="CX57" s="90"/>
      <c r="CY57" s="90"/>
      <c r="CZ57" s="90"/>
      <c r="DA57" s="90"/>
      <c r="DB57" s="90"/>
      <c r="DC57" s="90"/>
      <c r="DD57" s="90"/>
      <c r="DE57" s="90"/>
      <c r="DF57" s="90"/>
      <c r="DG57" s="90"/>
      <c r="DH57" s="90"/>
      <c r="DI57" s="90"/>
      <c r="DJ57" s="90"/>
      <c r="DK57" s="90"/>
      <c r="DL57" s="90"/>
      <c r="DM57" s="90"/>
      <c r="DN57" s="90"/>
      <c r="DO57" s="90"/>
      <c r="DP57" s="90"/>
      <c r="DQ57" s="90"/>
      <c r="DR57" s="90"/>
      <c r="DS57" s="90"/>
      <c r="DT57" s="90"/>
      <c r="DU57" s="90"/>
      <c r="DV57" s="90"/>
      <c r="DW57" s="90"/>
      <c r="DX57" s="90"/>
      <c r="DY57" s="90"/>
      <c r="DZ57" s="90"/>
      <c r="EA57" s="90"/>
      <c r="EB57" s="90"/>
      <c r="EC57" s="90"/>
      <c r="ED57" s="90"/>
      <c r="EE57" s="90"/>
      <c r="EF57" s="90"/>
      <c r="EG57" s="90"/>
      <c r="EH57" s="90"/>
      <c r="EI57" s="90"/>
      <c r="EJ57" s="90"/>
      <c r="EK57" s="90"/>
      <c r="EL57" s="90"/>
      <c r="EM57" s="90"/>
      <c r="EN57" s="90"/>
      <c r="EO57" s="90"/>
      <c r="EP57" s="90"/>
      <c r="EQ57" s="90"/>
      <c r="ER57" s="90"/>
      <c r="ES57" s="90"/>
      <c r="ET57" s="90"/>
      <c r="EU57" s="90"/>
      <c r="EV57" s="90"/>
      <c r="EW57" s="90"/>
      <c r="EX57" s="90"/>
      <c r="EY57" s="90"/>
      <c r="EZ57" s="90"/>
      <c r="FA57" s="90"/>
      <c r="FB57" s="90"/>
      <c r="FC57" s="90"/>
      <c r="FD57" s="90"/>
      <c r="FE57" s="90"/>
      <c r="FF57" s="90"/>
      <c r="FG57" s="90"/>
      <c r="FH57" s="90"/>
      <c r="FI57" s="90"/>
      <c r="FJ57" s="90"/>
      <c r="FK57" s="90"/>
      <c r="FL57" s="90"/>
      <c r="FM57" s="90"/>
      <c r="FN57" s="90"/>
      <c r="FO57" s="90"/>
      <c r="FP57" s="90"/>
      <c r="FQ57" s="90"/>
      <c r="FR57" s="90"/>
      <c r="FS57" s="90"/>
      <c r="FT57" s="90"/>
      <c r="FU57" s="90"/>
      <c r="FV57" s="90"/>
      <c r="FW57" s="90"/>
      <c r="FX57" s="90"/>
      <c r="FY57" s="90"/>
      <c r="FZ57" s="90"/>
      <c r="GA57" s="90"/>
      <c r="GB57" s="90"/>
      <c r="GC57" s="90"/>
      <c r="GD57" s="90"/>
      <c r="GE57" s="90"/>
      <c r="GF57" s="90"/>
      <c r="GG57" s="90"/>
      <c r="GH57" s="90"/>
      <c r="GI57" s="90"/>
      <c r="GJ57" s="90"/>
      <c r="GK57" s="90"/>
      <c r="GL57" s="90"/>
      <c r="GM57" s="90"/>
      <c r="GN57" s="90"/>
      <c r="GO57" s="90"/>
      <c r="GP57" s="90"/>
      <c r="GQ57" s="90"/>
      <c r="GR57" s="90"/>
      <c r="GS57" s="90"/>
      <c r="GT57" s="90"/>
      <c r="GU57" s="90"/>
      <c r="GV57" s="90"/>
      <c r="GW57" s="90"/>
      <c r="GX57" s="90"/>
      <c r="GY57" s="90"/>
      <c r="GZ57" s="90"/>
      <c r="HA57" s="90"/>
      <c r="HB57" s="90"/>
      <c r="HC57" s="90"/>
      <c r="HD57" s="90"/>
      <c r="HE57" s="90"/>
      <c r="HF57" s="90"/>
      <c r="HG57" s="90"/>
      <c r="HH57" s="90"/>
      <c r="HI57" s="90"/>
      <c r="HJ57" s="90"/>
      <c r="HK57" s="90"/>
      <c r="HL57" s="90"/>
      <c r="HM57" s="90"/>
      <c r="HN57" s="90"/>
      <c r="HO57" s="90"/>
      <c r="HP57" s="90"/>
      <c r="HQ57" s="90"/>
      <c r="HR57" s="90"/>
      <c r="HS57" s="90"/>
      <c r="HT57" s="90"/>
      <c r="HU57" s="90"/>
      <c r="HV57" s="90"/>
      <c r="HW57" s="90"/>
      <c r="HX57" s="90"/>
      <c r="HY57" s="90"/>
      <c r="HZ57" s="90"/>
      <c r="IA57" s="90"/>
      <c r="IB57" s="90"/>
      <c r="IC57" s="90"/>
      <c r="ID57" s="90"/>
      <c r="IE57" s="90"/>
      <c r="IF57" s="90"/>
      <c r="IG57" s="90"/>
      <c r="IH57" s="90"/>
      <c r="II57" s="90"/>
      <c r="IJ57" s="90"/>
      <c r="IK57" s="90"/>
      <c r="IL57" s="90"/>
      <c r="IM57" s="90"/>
      <c r="IN57" s="90"/>
      <c r="IO57" s="90"/>
      <c r="IP57" s="90"/>
      <c r="IQ57" s="90"/>
      <c r="IR57" s="90"/>
      <c r="IS57" s="90"/>
      <c r="IT57" s="90"/>
      <c r="IU57" s="90"/>
      <c r="IV57" s="90"/>
      <c r="IW57" s="90"/>
      <c r="IX57" s="90"/>
      <c r="IY57" s="90"/>
      <c r="IZ57" s="90"/>
      <c r="JA57" s="90"/>
    </row>
    <row r="58" spans="2:261" s="91" customFormat="1" hidden="1" x14ac:dyDescent="0.25">
      <c r="B58" s="90"/>
      <c r="F58" s="92"/>
      <c r="G58" s="90"/>
      <c r="H58" s="90"/>
      <c r="I58" s="90"/>
      <c r="J58" s="90"/>
      <c r="K58" s="90"/>
      <c r="L58" s="93"/>
      <c r="M58" s="90"/>
      <c r="N58" s="90"/>
      <c r="O58" s="90"/>
      <c r="P58" s="90"/>
      <c r="Q58" s="90"/>
      <c r="R58" s="93"/>
      <c r="S58" s="94"/>
      <c r="T58" s="90"/>
      <c r="U58" s="90"/>
      <c r="V58" s="90"/>
      <c r="W58" s="90"/>
      <c r="X58" s="90"/>
      <c r="Y58" s="90"/>
      <c r="Z58" s="90"/>
      <c r="AA58" s="90"/>
      <c r="AB58" s="90"/>
      <c r="AC58" s="90"/>
      <c r="AD58" s="90"/>
      <c r="AE58" s="90"/>
      <c r="AF58" s="90"/>
      <c r="AG58" s="90"/>
      <c r="AH58" s="90"/>
      <c r="AI58" s="90"/>
      <c r="AJ58" s="90"/>
      <c r="AK58" s="90"/>
      <c r="AL58" s="90"/>
      <c r="AM58" s="90"/>
      <c r="AN58" s="90"/>
      <c r="AO58" s="90"/>
      <c r="AP58" s="90"/>
      <c r="AQ58" s="90"/>
      <c r="AR58" s="90"/>
      <c r="AS58" s="90"/>
      <c r="AT58" s="90"/>
      <c r="AU58" s="90"/>
      <c r="AV58" s="90"/>
      <c r="AW58" s="90"/>
      <c r="AX58" s="90"/>
      <c r="AY58" s="90"/>
      <c r="AZ58" s="90"/>
      <c r="BA58" s="90"/>
      <c r="BB58" s="90"/>
      <c r="BC58" s="90"/>
      <c r="BD58" s="90"/>
      <c r="BE58" s="90"/>
      <c r="BF58" s="90"/>
      <c r="BG58" s="90"/>
      <c r="BH58" s="90"/>
      <c r="BI58" s="90"/>
      <c r="BJ58" s="90"/>
      <c r="BK58" s="90"/>
      <c r="BL58" s="90"/>
      <c r="BM58" s="90"/>
      <c r="BN58" s="90"/>
      <c r="BO58" s="90"/>
      <c r="BP58" s="90"/>
      <c r="BQ58" s="90"/>
      <c r="BR58" s="90"/>
      <c r="BS58" s="90"/>
      <c r="BT58" s="90"/>
      <c r="BU58" s="90"/>
      <c r="BV58" s="90"/>
      <c r="BW58" s="90"/>
      <c r="BX58" s="90"/>
      <c r="BY58" s="90"/>
      <c r="BZ58" s="90"/>
      <c r="CA58" s="90"/>
      <c r="CB58" s="90"/>
      <c r="CC58" s="90"/>
      <c r="CD58" s="90"/>
      <c r="CE58" s="90"/>
      <c r="CF58" s="90"/>
      <c r="CG58" s="90"/>
      <c r="CH58" s="90"/>
      <c r="CI58" s="90"/>
      <c r="CJ58" s="90"/>
      <c r="CK58" s="90"/>
      <c r="CL58" s="90"/>
      <c r="CM58" s="90"/>
      <c r="CN58" s="90"/>
      <c r="CO58" s="90"/>
      <c r="CP58" s="90"/>
      <c r="CQ58" s="90"/>
      <c r="CR58" s="90"/>
      <c r="CS58" s="90"/>
      <c r="CT58" s="90"/>
      <c r="CU58" s="90"/>
      <c r="CV58" s="90"/>
      <c r="CW58" s="90"/>
      <c r="CX58" s="90"/>
      <c r="CY58" s="90"/>
      <c r="CZ58" s="90"/>
      <c r="DA58" s="90"/>
      <c r="DB58" s="90"/>
      <c r="DC58" s="90"/>
      <c r="DD58" s="90"/>
      <c r="DE58" s="90"/>
      <c r="DF58" s="90"/>
      <c r="DG58" s="90"/>
      <c r="DH58" s="90"/>
      <c r="DI58" s="90"/>
      <c r="DJ58" s="90"/>
      <c r="DK58" s="90"/>
      <c r="DL58" s="90"/>
      <c r="DM58" s="90"/>
      <c r="DN58" s="90"/>
      <c r="DO58" s="90"/>
      <c r="DP58" s="90"/>
      <c r="DQ58" s="90"/>
      <c r="DR58" s="90"/>
      <c r="DS58" s="90"/>
      <c r="DT58" s="90"/>
      <c r="DU58" s="90"/>
      <c r="DV58" s="90"/>
      <c r="DW58" s="90"/>
      <c r="DX58" s="90"/>
      <c r="DY58" s="90"/>
      <c r="DZ58" s="90"/>
      <c r="EA58" s="90"/>
      <c r="EB58" s="90"/>
      <c r="EC58" s="90"/>
      <c r="ED58" s="90"/>
      <c r="EE58" s="90"/>
      <c r="EF58" s="90"/>
      <c r="EG58" s="90"/>
      <c r="EH58" s="90"/>
      <c r="EI58" s="90"/>
      <c r="EJ58" s="90"/>
      <c r="EK58" s="90"/>
      <c r="EL58" s="90"/>
      <c r="EM58" s="90"/>
      <c r="EN58" s="90"/>
      <c r="EO58" s="90"/>
      <c r="EP58" s="90"/>
      <c r="EQ58" s="90"/>
      <c r="ER58" s="90"/>
      <c r="ES58" s="90"/>
      <c r="ET58" s="90"/>
      <c r="EU58" s="90"/>
      <c r="EV58" s="90"/>
      <c r="EW58" s="90"/>
      <c r="EX58" s="90"/>
      <c r="EY58" s="90"/>
      <c r="EZ58" s="90"/>
      <c r="FA58" s="90"/>
      <c r="FB58" s="90"/>
      <c r="FC58" s="90"/>
      <c r="FD58" s="90"/>
      <c r="FE58" s="90"/>
      <c r="FF58" s="90"/>
      <c r="FG58" s="90"/>
      <c r="FH58" s="90"/>
      <c r="FI58" s="90"/>
      <c r="FJ58" s="90"/>
      <c r="FK58" s="90"/>
      <c r="FL58" s="90"/>
      <c r="FM58" s="90"/>
      <c r="FN58" s="90"/>
      <c r="FO58" s="90"/>
      <c r="FP58" s="90"/>
      <c r="FQ58" s="90"/>
      <c r="FR58" s="90"/>
      <c r="FS58" s="90"/>
      <c r="FT58" s="90"/>
      <c r="FU58" s="90"/>
      <c r="FV58" s="90"/>
      <c r="FW58" s="90"/>
      <c r="FX58" s="90"/>
      <c r="FY58" s="90"/>
      <c r="FZ58" s="90"/>
      <c r="GA58" s="90"/>
      <c r="GB58" s="90"/>
      <c r="GC58" s="90"/>
      <c r="GD58" s="90"/>
      <c r="GE58" s="90"/>
      <c r="GF58" s="90"/>
      <c r="GG58" s="90"/>
      <c r="GH58" s="90"/>
      <c r="GI58" s="90"/>
      <c r="GJ58" s="90"/>
      <c r="GK58" s="90"/>
      <c r="GL58" s="90"/>
      <c r="GM58" s="90"/>
      <c r="GN58" s="90"/>
      <c r="GO58" s="90"/>
      <c r="GP58" s="90"/>
      <c r="GQ58" s="90"/>
      <c r="GR58" s="90"/>
      <c r="GS58" s="90"/>
      <c r="GT58" s="90"/>
      <c r="GU58" s="90"/>
      <c r="GV58" s="90"/>
      <c r="GW58" s="90"/>
      <c r="GX58" s="90"/>
      <c r="GY58" s="90"/>
      <c r="GZ58" s="90"/>
      <c r="HA58" s="90"/>
      <c r="HB58" s="90"/>
      <c r="HC58" s="90"/>
      <c r="HD58" s="90"/>
      <c r="HE58" s="90"/>
      <c r="HF58" s="90"/>
      <c r="HG58" s="90"/>
      <c r="HH58" s="90"/>
      <c r="HI58" s="90"/>
      <c r="HJ58" s="90"/>
      <c r="HK58" s="90"/>
      <c r="HL58" s="90"/>
      <c r="HM58" s="90"/>
      <c r="HN58" s="90"/>
      <c r="HO58" s="90"/>
      <c r="HP58" s="90"/>
      <c r="HQ58" s="90"/>
      <c r="HR58" s="90"/>
      <c r="HS58" s="90"/>
      <c r="HT58" s="90"/>
      <c r="HU58" s="90"/>
      <c r="HV58" s="90"/>
      <c r="HW58" s="90"/>
      <c r="HX58" s="90"/>
      <c r="HY58" s="90"/>
      <c r="HZ58" s="90"/>
      <c r="IA58" s="90"/>
      <c r="IB58" s="90"/>
      <c r="IC58" s="90"/>
      <c r="ID58" s="90"/>
      <c r="IE58" s="90"/>
      <c r="IF58" s="90"/>
      <c r="IG58" s="90"/>
      <c r="IH58" s="90"/>
      <c r="II58" s="90"/>
      <c r="IJ58" s="90"/>
      <c r="IK58" s="90"/>
      <c r="IL58" s="90"/>
      <c r="IM58" s="90"/>
      <c r="IN58" s="90"/>
      <c r="IO58" s="90"/>
      <c r="IP58" s="90"/>
      <c r="IQ58" s="90"/>
      <c r="IR58" s="90"/>
      <c r="IS58" s="90"/>
      <c r="IT58" s="90"/>
      <c r="IU58" s="90"/>
      <c r="IV58" s="90"/>
      <c r="IW58" s="90"/>
      <c r="IX58" s="90"/>
      <c r="IY58" s="90"/>
      <c r="IZ58" s="90"/>
      <c r="JA58" s="90"/>
    </row>
    <row r="59" spans="2:261" s="91" customFormat="1" hidden="1" x14ac:dyDescent="0.25">
      <c r="B59" s="90"/>
      <c r="F59" s="92"/>
      <c r="G59" s="90"/>
      <c r="H59" s="90"/>
      <c r="I59" s="90"/>
      <c r="J59" s="90"/>
      <c r="K59" s="90"/>
      <c r="L59" s="93"/>
      <c r="M59" s="90"/>
      <c r="N59" s="90"/>
      <c r="O59" s="90"/>
      <c r="P59" s="90"/>
      <c r="Q59" s="90"/>
      <c r="R59" s="93"/>
      <c r="S59" s="94"/>
      <c r="T59" s="90"/>
      <c r="U59" s="90"/>
      <c r="V59" s="90"/>
      <c r="W59" s="90"/>
      <c r="X59" s="90"/>
      <c r="Y59" s="90"/>
      <c r="Z59" s="90"/>
      <c r="AA59" s="90"/>
      <c r="AB59" s="90"/>
      <c r="AC59" s="90"/>
      <c r="AD59" s="90"/>
      <c r="AE59" s="90"/>
      <c r="AF59" s="90"/>
      <c r="AG59" s="90"/>
      <c r="AH59" s="90"/>
      <c r="AI59" s="90"/>
      <c r="AJ59" s="90"/>
      <c r="AK59" s="90"/>
      <c r="AL59" s="90"/>
      <c r="AM59" s="90"/>
      <c r="AN59" s="90"/>
      <c r="AO59" s="90"/>
      <c r="AP59" s="90"/>
      <c r="AQ59" s="90"/>
      <c r="AR59" s="90"/>
      <c r="AS59" s="90"/>
      <c r="AT59" s="90"/>
      <c r="AU59" s="90"/>
      <c r="AV59" s="90"/>
      <c r="AW59" s="90"/>
      <c r="AX59" s="90"/>
      <c r="AY59" s="90"/>
      <c r="AZ59" s="90"/>
      <c r="BA59" s="90"/>
      <c r="BB59" s="90"/>
      <c r="BC59" s="90"/>
      <c r="BD59" s="90"/>
      <c r="BE59" s="90"/>
      <c r="BF59" s="90"/>
      <c r="BG59" s="90"/>
      <c r="BH59" s="90"/>
      <c r="BI59" s="90"/>
      <c r="BJ59" s="90"/>
      <c r="BK59" s="90"/>
      <c r="BL59" s="90"/>
      <c r="BM59" s="90"/>
      <c r="BN59" s="90"/>
      <c r="BO59" s="90"/>
      <c r="BP59" s="90"/>
      <c r="BQ59" s="90"/>
      <c r="BR59" s="90"/>
      <c r="BS59" s="90"/>
      <c r="BT59" s="90"/>
      <c r="BU59" s="90"/>
      <c r="BV59" s="90"/>
      <c r="BW59" s="90"/>
      <c r="BX59" s="90"/>
      <c r="BY59" s="90"/>
      <c r="BZ59" s="90"/>
      <c r="CA59" s="90"/>
      <c r="CB59" s="90"/>
      <c r="CC59" s="90"/>
      <c r="CD59" s="90"/>
      <c r="CE59" s="90"/>
      <c r="CF59" s="90"/>
      <c r="CG59" s="90"/>
      <c r="CH59" s="90"/>
      <c r="CI59" s="90"/>
      <c r="CJ59" s="90"/>
      <c r="CK59" s="90"/>
      <c r="CL59" s="90"/>
      <c r="CM59" s="90"/>
      <c r="CN59" s="90"/>
      <c r="CO59" s="90"/>
      <c r="CP59" s="90"/>
      <c r="CQ59" s="90"/>
      <c r="CR59" s="90"/>
      <c r="CS59" s="90"/>
      <c r="CT59" s="90"/>
      <c r="CU59" s="90"/>
      <c r="CV59" s="90"/>
      <c r="CW59" s="90"/>
      <c r="CX59" s="90"/>
      <c r="CY59" s="90"/>
      <c r="CZ59" s="90"/>
      <c r="DA59" s="90"/>
      <c r="DB59" s="90"/>
      <c r="DC59" s="90"/>
      <c r="DD59" s="90"/>
      <c r="DE59" s="90"/>
      <c r="DF59" s="90"/>
      <c r="DG59" s="90"/>
      <c r="DH59" s="90"/>
      <c r="DI59" s="90"/>
      <c r="DJ59" s="90"/>
      <c r="DK59" s="90"/>
      <c r="DL59" s="90"/>
      <c r="DM59" s="90"/>
      <c r="DN59" s="90"/>
      <c r="DO59" s="90"/>
      <c r="DP59" s="90"/>
      <c r="DQ59" s="90"/>
      <c r="DR59" s="90"/>
      <c r="DS59" s="90"/>
      <c r="DT59" s="90"/>
      <c r="DU59" s="90"/>
      <c r="DV59" s="90"/>
      <c r="DW59" s="90"/>
      <c r="DX59" s="90"/>
      <c r="DY59" s="90"/>
      <c r="DZ59" s="90"/>
      <c r="EA59" s="90"/>
      <c r="EB59" s="90"/>
      <c r="EC59" s="90"/>
      <c r="ED59" s="90"/>
      <c r="EE59" s="90"/>
      <c r="EF59" s="90"/>
      <c r="EG59" s="90"/>
      <c r="EH59" s="90"/>
      <c r="EI59" s="90"/>
      <c r="EJ59" s="90"/>
      <c r="EK59" s="90"/>
      <c r="EL59" s="90"/>
      <c r="EM59" s="90"/>
      <c r="EN59" s="90"/>
      <c r="EO59" s="90"/>
      <c r="EP59" s="90"/>
      <c r="EQ59" s="90"/>
      <c r="ER59" s="90"/>
      <c r="ES59" s="90"/>
      <c r="ET59" s="90"/>
      <c r="EU59" s="90"/>
      <c r="EV59" s="90"/>
      <c r="EW59" s="90"/>
      <c r="EX59" s="90"/>
      <c r="EY59" s="90"/>
      <c r="EZ59" s="90"/>
      <c r="FA59" s="90"/>
      <c r="FB59" s="90"/>
      <c r="FC59" s="90"/>
      <c r="FD59" s="90"/>
      <c r="FE59" s="90"/>
      <c r="FF59" s="90"/>
      <c r="FG59" s="90"/>
      <c r="FH59" s="90"/>
      <c r="FI59" s="90"/>
      <c r="FJ59" s="90"/>
      <c r="FK59" s="90"/>
      <c r="FL59" s="90"/>
      <c r="FM59" s="90"/>
      <c r="FN59" s="90"/>
      <c r="FO59" s="90"/>
      <c r="FP59" s="90"/>
      <c r="FQ59" s="90"/>
      <c r="FR59" s="90"/>
      <c r="FS59" s="90"/>
      <c r="FT59" s="90"/>
      <c r="FU59" s="90"/>
      <c r="FV59" s="90"/>
      <c r="FW59" s="90"/>
      <c r="FX59" s="90"/>
      <c r="FY59" s="90"/>
      <c r="FZ59" s="90"/>
      <c r="GA59" s="90"/>
      <c r="GB59" s="90"/>
      <c r="GC59" s="90"/>
      <c r="GD59" s="90"/>
      <c r="GE59" s="90"/>
      <c r="GF59" s="90"/>
      <c r="GG59" s="90"/>
      <c r="GH59" s="90"/>
      <c r="GI59" s="90"/>
      <c r="GJ59" s="90"/>
      <c r="GK59" s="90"/>
      <c r="GL59" s="90"/>
      <c r="GM59" s="90"/>
      <c r="GN59" s="90"/>
      <c r="GO59" s="90"/>
      <c r="GP59" s="90"/>
      <c r="GQ59" s="90"/>
      <c r="GR59" s="90"/>
      <c r="GS59" s="90"/>
      <c r="GT59" s="90"/>
      <c r="GU59" s="90"/>
      <c r="GV59" s="90"/>
      <c r="GW59" s="90"/>
      <c r="GX59" s="90"/>
      <c r="GY59" s="90"/>
      <c r="GZ59" s="90"/>
      <c r="HA59" s="90"/>
      <c r="HB59" s="90"/>
      <c r="HC59" s="90"/>
      <c r="HD59" s="90"/>
      <c r="HE59" s="90"/>
      <c r="HF59" s="90"/>
      <c r="HG59" s="90"/>
      <c r="HH59" s="90"/>
      <c r="HI59" s="90"/>
      <c r="HJ59" s="90"/>
      <c r="HK59" s="90"/>
      <c r="HL59" s="90"/>
      <c r="HM59" s="90"/>
      <c r="HN59" s="90"/>
      <c r="HO59" s="90"/>
      <c r="HP59" s="90"/>
      <c r="HQ59" s="90"/>
      <c r="HR59" s="90"/>
      <c r="HS59" s="90"/>
      <c r="HT59" s="90"/>
      <c r="HU59" s="90"/>
      <c r="HV59" s="90"/>
      <c r="HW59" s="90"/>
      <c r="HX59" s="90"/>
      <c r="HY59" s="90"/>
      <c r="HZ59" s="90"/>
      <c r="IA59" s="90"/>
      <c r="IB59" s="90"/>
      <c r="IC59" s="90"/>
      <c r="ID59" s="90"/>
      <c r="IE59" s="90"/>
      <c r="IF59" s="90"/>
      <c r="IG59" s="90"/>
      <c r="IH59" s="90"/>
      <c r="II59" s="90"/>
      <c r="IJ59" s="90"/>
      <c r="IK59" s="90"/>
      <c r="IL59" s="90"/>
      <c r="IM59" s="90"/>
      <c r="IN59" s="90"/>
      <c r="IO59" s="90"/>
      <c r="IP59" s="90"/>
      <c r="IQ59" s="90"/>
      <c r="IR59" s="90"/>
      <c r="IS59" s="90"/>
      <c r="IT59" s="90"/>
      <c r="IU59" s="90"/>
      <c r="IV59" s="90"/>
      <c r="IW59" s="90"/>
      <c r="IX59" s="90"/>
      <c r="IY59" s="90"/>
      <c r="IZ59" s="90"/>
      <c r="JA59" s="90"/>
    </row>
    <row r="60" spans="2:261" s="91" customFormat="1" hidden="1" x14ac:dyDescent="0.25">
      <c r="B60" s="90"/>
      <c r="F60" s="92"/>
      <c r="G60" s="90"/>
      <c r="H60" s="90"/>
      <c r="I60" s="90"/>
      <c r="J60" s="90"/>
      <c r="K60" s="90"/>
      <c r="L60" s="93"/>
      <c r="M60" s="90"/>
      <c r="N60" s="90"/>
      <c r="O60" s="90"/>
      <c r="P60" s="90"/>
      <c r="Q60" s="90"/>
      <c r="R60" s="93"/>
      <c r="S60" s="94"/>
      <c r="T60" s="90"/>
      <c r="U60" s="90"/>
      <c r="V60" s="90"/>
      <c r="W60" s="90"/>
      <c r="X60" s="90"/>
      <c r="Y60" s="90"/>
      <c r="Z60" s="90"/>
      <c r="AA60" s="90"/>
      <c r="AB60" s="90"/>
      <c r="AC60" s="90"/>
      <c r="AD60" s="90"/>
      <c r="AE60" s="90"/>
      <c r="AF60" s="90"/>
      <c r="AG60" s="90"/>
      <c r="AH60" s="90"/>
      <c r="AI60" s="90"/>
      <c r="AJ60" s="90"/>
      <c r="AK60" s="90"/>
      <c r="AL60" s="90"/>
      <c r="AM60" s="90"/>
      <c r="AN60" s="90"/>
      <c r="AO60" s="90"/>
      <c r="AP60" s="90"/>
      <c r="AQ60" s="90"/>
      <c r="AR60" s="90"/>
      <c r="AS60" s="90"/>
      <c r="AT60" s="90"/>
      <c r="AU60" s="90"/>
      <c r="AV60" s="90"/>
      <c r="AW60" s="90"/>
      <c r="AX60" s="90"/>
      <c r="AY60" s="90"/>
      <c r="AZ60" s="90"/>
      <c r="BA60" s="90"/>
      <c r="BB60" s="90"/>
      <c r="BC60" s="90"/>
      <c r="BD60" s="90"/>
      <c r="BE60" s="90"/>
      <c r="BF60" s="90"/>
      <c r="BG60" s="90"/>
      <c r="BH60" s="90"/>
      <c r="BI60" s="90"/>
      <c r="BJ60" s="90"/>
      <c r="BK60" s="90"/>
      <c r="BL60" s="90"/>
      <c r="BM60" s="90"/>
      <c r="BN60" s="90"/>
      <c r="BO60" s="90"/>
      <c r="BP60" s="90"/>
      <c r="BQ60" s="90"/>
      <c r="BR60" s="90"/>
      <c r="BS60" s="90"/>
      <c r="BT60" s="90"/>
      <c r="BU60" s="90"/>
      <c r="BV60" s="90"/>
      <c r="BW60" s="90"/>
      <c r="BX60" s="90"/>
      <c r="BY60" s="90"/>
      <c r="BZ60" s="90"/>
      <c r="CA60" s="90"/>
      <c r="CB60" s="90"/>
      <c r="CC60" s="90"/>
      <c r="CD60" s="90"/>
      <c r="CE60" s="90"/>
      <c r="CF60" s="90"/>
      <c r="CG60" s="90"/>
      <c r="CH60" s="90"/>
      <c r="CI60" s="90"/>
      <c r="CJ60" s="90"/>
      <c r="CK60" s="90"/>
      <c r="CL60" s="90"/>
      <c r="CM60" s="90"/>
      <c r="CN60" s="90"/>
      <c r="CO60" s="90"/>
      <c r="CP60" s="90"/>
      <c r="CQ60" s="90"/>
      <c r="CR60" s="90"/>
      <c r="CS60" s="90"/>
      <c r="CT60" s="90"/>
      <c r="CU60" s="90"/>
      <c r="CV60" s="90"/>
      <c r="CW60" s="90"/>
      <c r="CX60" s="90"/>
      <c r="CY60" s="90"/>
      <c r="CZ60" s="90"/>
      <c r="DA60" s="90"/>
      <c r="DB60" s="90"/>
      <c r="DC60" s="90"/>
      <c r="DD60" s="90"/>
      <c r="DE60" s="90"/>
      <c r="DF60" s="90"/>
      <c r="DG60" s="90"/>
      <c r="DH60" s="90"/>
      <c r="DI60" s="90"/>
      <c r="DJ60" s="90"/>
      <c r="DK60" s="90"/>
      <c r="DL60" s="90"/>
      <c r="DM60" s="90"/>
      <c r="DN60" s="90"/>
      <c r="DO60" s="90"/>
      <c r="DP60" s="90"/>
      <c r="DQ60" s="90"/>
      <c r="DR60" s="90"/>
      <c r="DS60" s="90"/>
      <c r="DT60" s="90"/>
      <c r="DU60" s="90"/>
      <c r="DV60" s="90"/>
      <c r="DW60" s="90"/>
      <c r="DX60" s="90"/>
      <c r="DY60" s="90"/>
      <c r="DZ60" s="90"/>
      <c r="EA60" s="90"/>
      <c r="EB60" s="90"/>
      <c r="EC60" s="90"/>
      <c r="ED60" s="90"/>
      <c r="EE60" s="90"/>
      <c r="EF60" s="90"/>
      <c r="EG60" s="90"/>
      <c r="EH60" s="90"/>
      <c r="EI60" s="90"/>
      <c r="EJ60" s="90"/>
      <c r="EK60" s="90"/>
      <c r="EL60" s="90"/>
      <c r="EM60" s="90"/>
      <c r="EN60" s="90"/>
      <c r="EO60" s="90"/>
      <c r="EP60" s="90"/>
      <c r="EQ60" s="90"/>
      <c r="ER60" s="90"/>
      <c r="ES60" s="90"/>
      <c r="ET60" s="90"/>
      <c r="EU60" s="90"/>
      <c r="EV60" s="90"/>
      <c r="EW60" s="90"/>
      <c r="EX60" s="90"/>
      <c r="EY60" s="90"/>
      <c r="EZ60" s="90"/>
      <c r="FA60" s="90"/>
      <c r="FB60" s="90"/>
      <c r="FC60" s="90"/>
      <c r="FD60" s="90"/>
      <c r="FE60" s="90"/>
      <c r="FF60" s="90"/>
      <c r="FG60" s="90"/>
      <c r="FH60" s="90"/>
      <c r="FI60" s="90"/>
      <c r="FJ60" s="90"/>
      <c r="FK60" s="90"/>
      <c r="FL60" s="90"/>
      <c r="FM60" s="90"/>
      <c r="FN60" s="90"/>
      <c r="FO60" s="90"/>
      <c r="FP60" s="90"/>
      <c r="FQ60" s="90"/>
      <c r="FR60" s="90"/>
      <c r="FS60" s="90"/>
      <c r="FT60" s="90"/>
      <c r="FU60" s="90"/>
      <c r="FV60" s="90"/>
      <c r="FW60" s="90"/>
      <c r="FX60" s="90"/>
      <c r="FY60" s="90"/>
      <c r="FZ60" s="90"/>
      <c r="GA60" s="90"/>
      <c r="GB60" s="90"/>
      <c r="GC60" s="90"/>
      <c r="GD60" s="90"/>
      <c r="GE60" s="90"/>
      <c r="GF60" s="90"/>
      <c r="GG60" s="90"/>
      <c r="GH60" s="90"/>
      <c r="GI60" s="90"/>
      <c r="GJ60" s="90"/>
      <c r="GK60" s="90"/>
      <c r="GL60" s="90"/>
      <c r="GM60" s="90"/>
      <c r="GN60" s="90"/>
      <c r="GO60" s="90"/>
      <c r="GP60" s="90"/>
      <c r="GQ60" s="90"/>
      <c r="GR60" s="90"/>
      <c r="GS60" s="90"/>
      <c r="GT60" s="90"/>
      <c r="GU60" s="90"/>
      <c r="GV60" s="90"/>
      <c r="GW60" s="90"/>
      <c r="GX60" s="90"/>
      <c r="GY60" s="90"/>
      <c r="GZ60" s="90"/>
      <c r="HA60" s="90"/>
      <c r="HB60" s="90"/>
      <c r="HC60" s="90"/>
      <c r="HD60" s="90"/>
      <c r="HE60" s="90"/>
      <c r="HF60" s="90"/>
      <c r="HG60" s="90"/>
      <c r="HH60" s="90"/>
      <c r="HI60" s="90"/>
      <c r="HJ60" s="90"/>
      <c r="HK60" s="90"/>
      <c r="HL60" s="90"/>
      <c r="HM60" s="90"/>
      <c r="HN60" s="90"/>
      <c r="HO60" s="90"/>
      <c r="HP60" s="90"/>
      <c r="HQ60" s="90"/>
      <c r="HR60" s="90"/>
      <c r="HS60" s="90"/>
      <c r="HT60" s="90"/>
      <c r="HU60" s="90"/>
      <c r="HV60" s="90"/>
      <c r="HW60" s="90"/>
      <c r="HX60" s="90"/>
      <c r="HY60" s="90"/>
      <c r="HZ60" s="90"/>
      <c r="IA60" s="90"/>
      <c r="IB60" s="90"/>
      <c r="IC60" s="90"/>
      <c r="ID60" s="90"/>
      <c r="IE60" s="90"/>
      <c r="IF60" s="90"/>
      <c r="IG60" s="90"/>
      <c r="IH60" s="90"/>
      <c r="II60" s="90"/>
      <c r="IJ60" s="90"/>
      <c r="IK60" s="90"/>
      <c r="IL60" s="90"/>
      <c r="IM60" s="90"/>
      <c r="IN60" s="90"/>
      <c r="IO60" s="90"/>
      <c r="IP60" s="90"/>
      <c r="IQ60" s="90"/>
      <c r="IR60" s="90"/>
      <c r="IS60" s="90"/>
      <c r="IT60" s="90"/>
      <c r="IU60" s="90"/>
      <c r="IV60" s="90"/>
      <c r="IW60" s="90"/>
      <c r="IX60" s="90"/>
      <c r="IY60" s="90"/>
      <c r="IZ60" s="90"/>
      <c r="JA60" s="90"/>
    </row>
    <row r="61" spans="2:261" s="91" customFormat="1" hidden="1" x14ac:dyDescent="0.25">
      <c r="B61" s="90"/>
      <c r="F61" s="92"/>
      <c r="G61" s="90"/>
      <c r="H61" s="90"/>
      <c r="I61" s="90"/>
      <c r="J61" s="90"/>
      <c r="K61" s="90"/>
      <c r="L61" s="93"/>
      <c r="M61" s="90"/>
      <c r="N61" s="90"/>
      <c r="O61" s="90"/>
      <c r="P61" s="90"/>
      <c r="Q61" s="90"/>
      <c r="R61" s="93"/>
      <c r="S61" s="94"/>
      <c r="T61" s="90"/>
      <c r="U61" s="90"/>
      <c r="V61" s="90"/>
      <c r="W61" s="90"/>
      <c r="X61" s="90"/>
      <c r="Y61" s="90"/>
      <c r="Z61" s="90"/>
      <c r="AA61" s="90"/>
      <c r="AB61" s="90"/>
      <c r="AC61" s="90"/>
      <c r="AD61" s="90"/>
      <c r="AE61" s="90"/>
      <c r="AF61" s="90"/>
      <c r="AG61" s="90"/>
      <c r="AH61" s="90"/>
      <c r="AI61" s="90"/>
      <c r="AJ61" s="90"/>
      <c r="AK61" s="90"/>
      <c r="AL61" s="90"/>
      <c r="AM61" s="90"/>
      <c r="AN61" s="90"/>
      <c r="AO61" s="90"/>
      <c r="AP61" s="90"/>
      <c r="AQ61" s="90"/>
      <c r="AR61" s="90"/>
      <c r="AS61" s="90"/>
      <c r="AT61" s="90"/>
      <c r="AU61" s="90"/>
      <c r="AV61" s="90"/>
      <c r="AW61" s="90"/>
      <c r="AX61" s="90"/>
      <c r="AY61" s="90"/>
      <c r="AZ61" s="90"/>
      <c r="BA61" s="90"/>
      <c r="BB61" s="90"/>
      <c r="BC61" s="90"/>
      <c r="BD61" s="90"/>
      <c r="BE61" s="90"/>
      <c r="BF61" s="90"/>
      <c r="BG61" s="90"/>
      <c r="BH61" s="90"/>
      <c r="BI61" s="90"/>
      <c r="BJ61" s="90"/>
      <c r="BK61" s="90"/>
      <c r="BL61" s="90"/>
      <c r="BM61" s="90"/>
      <c r="BN61" s="90"/>
      <c r="BO61" s="90"/>
      <c r="BP61" s="90"/>
      <c r="BQ61" s="90"/>
      <c r="BR61" s="90"/>
      <c r="BS61" s="90"/>
      <c r="BT61" s="90"/>
      <c r="BU61" s="90"/>
      <c r="BV61" s="90"/>
      <c r="BW61" s="90"/>
      <c r="BX61" s="90"/>
      <c r="BY61" s="90"/>
      <c r="BZ61" s="90"/>
      <c r="CA61" s="90"/>
      <c r="CB61" s="90"/>
      <c r="CC61" s="90"/>
      <c r="CD61" s="90"/>
      <c r="CE61" s="90"/>
      <c r="CF61" s="90"/>
      <c r="CG61" s="90"/>
      <c r="CH61" s="90"/>
      <c r="CI61" s="90"/>
      <c r="CJ61" s="90"/>
      <c r="CK61" s="90"/>
      <c r="CL61" s="90"/>
      <c r="CM61" s="90"/>
      <c r="CN61" s="90"/>
      <c r="CO61" s="90"/>
      <c r="CP61" s="90"/>
      <c r="CQ61" s="90"/>
      <c r="CR61" s="90"/>
      <c r="CS61" s="90"/>
      <c r="CT61" s="90"/>
      <c r="CU61" s="90"/>
      <c r="CV61" s="90"/>
      <c r="CW61" s="90"/>
      <c r="CX61" s="90"/>
      <c r="CY61" s="90"/>
      <c r="CZ61" s="90"/>
      <c r="DA61" s="90"/>
      <c r="DB61" s="90"/>
      <c r="DC61" s="90"/>
      <c r="DD61" s="90"/>
      <c r="DE61" s="90"/>
      <c r="DF61" s="90"/>
      <c r="DG61" s="90"/>
      <c r="DH61" s="90"/>
      <c r="DI61" s="90"/>
      <c r="DJ61" s="90"/>
      <c r="DK61" s="90"/>
      <c r="DL61" s="90"/>
      <c r="DM61" s="90"/>
      <c r="DN61" s="90"/>
      <c r="DO61" s="90"/>
      <c r="DP61" s="90"/>
      <c r="DQ61" s="90"/>
      <c r="DR61" s="90"/>
      <c r="DS61" s="90"/>
      <c r="DT61" s="90"/>
      <c r="DU61" s="90"/>
      <c r="DV61" s="90"/>
      <c r="DW61" s="90"/>
      <c r="DX61" s="90"/>
      <c r="DY61" s="90"/>
      <c r="DZ61" s="90"/>
      <c r="EA61" s="90"/>
      <c r="EB61" s="90"/>
      <c r="EC61" s="90"/>
      <c r="ED61" s="90"/>
      <c r="EE61" s="90"/>
      <c r="EF61" s="90"/>
      <c r="EG61" s="90"/>
      <c r="EH61" s="90"/>
      <c r="EI61" s="90"/>
      <c r="EJ61" s="90"/>
      <c r="EK61" s="90"/>
      <c r="EL61" s="90"/>
      <c r="EM61" s="90"/>
      <c r="EN61" s="90"/>
      <c r="EO61" s="90"/>
      <c r="EP61" s="90"/>
      <c r="EQ61" s="90"/>
      <c r="ER61" s="90"/>
      <c r="ES61" s="90"/>
      <c r="ET61" s="90"/>
      <c r="EU61" s="90"/>
      <c r="EV61" s="90"/>
      <c r="EW61" s="90"/>
      <c r="EX61" s="90"/>
      <c r="EY61" s="90"/>
      <c r="EZ61" s="90"/>
      <c r="FA61" s="90"/>
      <c r="FB61" s="90"/>
      <c r="FC61" s="90"/>
      <c r="FD61" s="90"/>
      <c r="FE61" s="90"/>
      <c r="FF61" s="90"/>
      <c r="FG61" s="90"/>
      <c r="FH61" s="90"/>
      <c r="FI61" s="90"/>
      <c r="FJ61" s="90"/>
      <c r="FK61" s="90"/>
      <c r="FL61" s="90"/>
      <c r="FM61" s="90"/>
      <c r="FN61" s="90"/>
      <c r="FO61" s="90"/>
      <c r="FP61" s="90"/>
      <c r="FQ61" s="90"/>
      <c r="FR61" s="90"/>
      <c r="FS61" s="90"/>
      <c r="FT61" s="90"/>
      <c r="FU61" s="90"/>
      <c r="FV61" s="90"/>
      <c r="FW61" s="90"/>
      <c r="FX61" s="90"/>
      <c r="FY61" s="90"/>
      <c r="FZ61" s="90"/>
      <c r="GA61" s="90"/>
      <c r="GB61" s="90"/>
      <c r="GC61" s="90"/>
      <c r="GD61" s="90"/>
      <c r="GE61" s="90"/>
      <c r="GF61" s="90"/>
      <c r="GG61" s="90"/>
      <c r="GH61" s="90"/>
      <c r="GI61" s="90"/>
      <c r="GJ61" s="90"/>
      <c r="GK61" s="90"/>
      <c r="GL61" s="90"/>
      <c r="GM61" s="90"/>
      <c r="GN61" s="90"/>
      <c r="GO61" s="90"/>
      <c r="GP61" s="90"/>
      <c r="GQ61" s="90"/>
      <c r="GR61" s="90"/>
      <c r="GS61" s="90"/>
      <c r="GT61" s="90"/>
      <c r="GU61" s="90"/>
      <c r="GV61" s="90"/>
      <c r="GW61" s="90"/>
      <c r="GX61" s="90"/>
      <c r="GY61" s="90"/>
      <c r="GZ61" s="90"/>
      <c r="HA61" s="90"/>
      <c r="HB61" s="90"/>
      <c r="HC61" s="90"/>
      <c r="HD61" s="90"/>
      <c r="HE61" s="90"/>
      <c r="HF61" s="90"/>
      <c r="HG61" s="90"/>
      <c r="HH61" s="90"/>
      <c r="HI61" s="90"/>
      <c r="HJ61" s="90"/>
      <c r="HK61" s="90"/>
      <c r="HL61" s="90"/>
      <c r="HM61" s="90"/>
      <c r="HN61" s="90"/>
      <c r="HO61" s="90"/>
      <c r="HP61" s="90"/>
      <c r="HQ61" s="90"/>
      <c r="HR61" s="90"/>
      <c r="HS61" s="90"/>
      <c r="HT61" s="90"/>
      <c r="HU61" s="90"/>
      <c r="HV61" s="90"/>
      <c r="HW61" s="90"/>
      <c r="HX61" s="90"/>
      <c r="HY61" s="90"/>
      <c r="HZ61" s="90"/>
      <c r="IA61" s="90"/>
      <c r="IB61" s="90"/>
      <c r="IC61" s="90"/>
      <c r="ID61" s="90"/>
      <c r="IE61" s="90"/>
      <c r="IF61" s="90"/>
      <c r="IG61" s="90"/>
      <c r="IH61" s="90"/>
      <c r="II61" s="90"/>
      <c r="IJ61" s="90"/>
      <c r="IK61" s="90"/>
      <c r="IL61" s="90"/>
      <c r="IM61" s="90"/>
      <c r="IN61" s="90"/>
      <c r="IO61" s="90"/>
      <c r="IP61" s="90"/>
      <c r="IQ61" s="90"/>
      <c r="IR61" s="90"/>
      <c r="IS61" s="90"/>
      <c r="IT61" s="90"/>
      <c r="IU61" s="90"/>
      <c r="IV61" s="90"/>
      <c r="IW61" s="90"/>
      <c r="IX61" s="90"/>
      <c r="IY61" s="90"/>
      <c r="IZ61" s="90"/>
      <c r="JA61" s="90"/>
    </row>
    <row r="62" spans="2:261" s="91" customFormat="1" hidden="1" x14ac:dyDescent="0.25">
      <c r="B62" s="90"/>
      <c r="F62" s="92"/>
      <c r="G62" s="90"/>
      <c r="H62" s="90"/>
      <c r="I62" s="90"/>
      <c r="J62" s="90"/>
      <c r="K62" s="90"/>
      <c r="L62" s="93"/>
      <c r="M62" s="90"/>
      <c r="N62" s="90"/>
      <c r="O62" s="90"/>
      <c r="P62" s="90"/>
      <c r="Q62" s="90"/>
      <c r="R62" s="93"/>
      <c r="S62" s="94"/>
      <c r="T62" s="90"/>
      <c r="U62" s="90"/>
      <c r="V62" s="90"/>
      <c r="W62" s="90"/>
      <c r="X62" s="90"/>
      <c r="Y62" s="90"/>
      <c r="Z62" s="90"/>
      <c r="AA62" s="90"/>
      <c r="AB62" s="90"/>
      <c r="AC62" s="90"/>
      <c r="AD62" s="90"/>
      <c r="AE62" s="90"/>
      <c r="AF62" s="90"/>
      <c r="AG62" s="90"/>
      <c r="AH62" s="90"/>
      <c r="AI62" s="90"/>
      <c r="AJ62" s="90"/>
      <c r="AK62" s="90"/>
      <c r="AL62" s="90"/>
      <c r="AM62" s="90"/>
      <c r="AN62" s="90"/>
      <c r="AO62" s="90"/>
      <c r="AP62" s="90"/>
      <c r="AQ62" s="90"/>
      <c r="AR62" s="90"/>
      <c r="AS62" s="90"/>
      <c r="AT62" s="90"/>
      <c r="AU62" s="90"/>
      <c r="AV62" s="90"/>
      <c r="AW62" s="90"/>
      <c r="AX62" s="90"/>
      <c r="AY62" s="90"/>
      <c r="AZ62" s="90"/>
      <c r="BA62" s="90"/>
      <c r="BB62" s="90"/>
      <c r="BC62" s="90"/>
      <c r="BD62" s="90"/>
      <c r="BE62" s="90"/>
      <c r="BF62" s="90"/>
      <c r="BG62" s="90"/>
      <c r="BH62" s="90"/>
      <c r="BI62" s="90"/>
      <c r="BJ62" s="90"/>
      <c r="BK62" s="90"/>
      <c r="BL62" s="90"/>
      <c r="BM62" s="90"/>
      <c r="BN62" s="90"/>
      <c r="BO62" s="90"/>
      <c r="BP62" s="90"/>
      <c r="BQ62" s="90"/>
      <c r="BR62" s="90"/>
      <c r="BS62" s="90"/>
      <c r="BT62" s="90"/>
      <c r="BU62" s="90"/>
      <c r="BV62" s="90"/>
      <c r="BW62" s="90"/>
      <c r="BX62" s="90"/>
      <c r="BY62" s="90"/>
      <c r="BZ62" s="90"/>
      <c r="CA62" s="90"/>
      <c r="CB62" s="90"/>
      <c r="CC62" s="90"/>
      <c r="CD62" s="90"/>
      <c r="CE62" s="90"/>
      <c r="CF62" s="90"/>
      <c r="CG62" s="90"/>
      <c r="CH62" s="90"/>
      <c r="CI62" s="90"/>
      <c r="CJ62" s="90"/>
      <c r="CK62" s="90"/>
      <c r="CL62" s="90"/>
      <c r="CM62" s="90"/>
      <c r="CN62" s="90"/>
      <c r="CO62" s="90"/>
      <c r="CP62" s="90"/>
      <c r="CQ62" s="90"/>
      <c r="CR62" s="90"/>
      <c r="CS62" s="90"/>
      <c r="CT62" s="90"/>
      <c r="CU62" s="90"/>
      <c r="CV62" s="90"/>
      <c r="CW62" s="90"/>
      <c r="CX62" s="90"/>
      <c r="CY62" s="90"/>
      <c r="CZ62" s="90"/>
      <c r="DA62" s="90"/>
      <c r="DB62" s="90"/>
      <c r="DC62" s="90"/>
      <c r="DD62" s="90"/>
      <c r="DE62" s="90"/>
      <c r="DF62" s="90"/>
      <c r="DG62" s="90"/>
      <c r="DH62" s="90"/>
      <c r="DI62" s="90"/>
      <c r="DJ62" s="90"/>
      <c r="DK62" s="90"/>
      <c r="DL62" s="90"/>
      <c r="DM62" s="90"/>
      <c r="DN62" s="90"/>
      <c r="DO62" s="90"/>
      <c r="DP62" s="90"/>
      <c r="DQ62" s="90"/>
      <c r="DR62" s="90"/>
      <c r="DS62" s="90"/>
      <c r="DT62" s="90"/>
      <c r="DU62" s="90"/>
      <c r="DV62" s="90"/>
      <c r="DW62" s="90"/>
      <c r="DX62" s="90"/>
      <c r="DY62" s="90"/>
      <c r="DZ62" s="90"/>
      <c r="EA62" s="90"/>
      <c r="EB62" s="90"/>
      <c r="EC62" s="90"/>
      <c r="ED62" s="90"/>
      <c r="EE62" s="90"/>
      <c r="EF62" s="90"/>
      <c r="EG62" s="90"/>
      <c r="EH62" s="90"/>
      <c r="EI62" s="90"/>
      <c r="EJ62" s="90"/>
      <c r="EK62" s="90"/>
      <c r="EL62" s="90"/>
      <c r="EM62" s="90"/>
      <c r="EN62" s="90"/>
      <c r="EO62" s="90"/>
      <c r="EP62" s="90"/>
      <c r="EQ62" s="90"/>
      <c r="ER62" s="90"/>
      <c r="ES62" s="90"/>
      <c r="ET62" s="90"/>
      <c r="EU62" s="90"/>
      <c r="EV62" s="90"/>
      <c r="EW62" s="90"/>
      <c r="EX62" s="90"/>
      <c r="EY62" s="90"/>
      <c r="EZ62" s="90"/>
      <c r="FA62" s="90"/>
      <c r="FB62" s="90"/>
      <c r="FC62" s="90"/>
      <c r="FD62" s="90"/>
      <c r="FE62" s="90"/>
      <c r="FF62" s="90"/>
      <c r="FG62" s="90"/>
      <c r="FH62" s="90"/>
      <c r="FI62" s="90"/>
      <c r="FJ62" s="90"/>
      <c r="FK62" s="90"/>
      <c r="FL62" s="90"/>
      <c r="FM62" s="90"/>
      <c r="FN62" s="90"/>
      <c r="FO62" s="90"/>
      <c r="FP62" s="90"/>
      <c r="FQ62" s="90"/>
      <c r="FR62" s="90"/>
      <c r="FS62" s="90"/>
      <c r="FT62" s="90"/>
      <c r="FU62" s="90"/>
      <c r="FV62" s="90"/>
      <c r="FW62" s="90"/>
      <c r="FX62" s="90"/>
      <c r="FY62" s="90"/>
      <c r="FZ62" s="90"/>
      <c r="GA62" s="90"/>
      <c r="GB62" s="90"/>
      <c r="GC62" s="90"/>
      <c r="GD62" s="90"/>
      <c r="GE62" s="90"/>
      <c r="GF62" s="90"/>
      <c r="GG62" s="90"/>
      <c r="GH62" s="90"/>
      <c r="GI62" s="90"/>
      <c r="GJ62" s="90"/>
      <c r="GK62" s="90"/>
      <c r="GL62" s="90"/>
      <c r="GM62" s="90"/>
      <c r="GN62" s="90"/>
      <c r="GO62" s="90"/>
      <c r="GP62" s="90"/>
      <c r="GQ62" s="90"/>
      <c r="GR62" s="90"/>
      <c r="GS62" s="90"/>
      <c r="GT62" s="90"/>
      <c r="GU62" s="90"/>
      <c r="GV62" s="90"/>
      <c r="GW62" s="90"/>
      <c r="GX62" s="90"/>
      <c r="GY62" s="90"/>
      <c r="GZ62" s="90"/>
      <c r="HA62" s="90"/>
      <c r="HB62" s="90"/>
      <c r="HC62" s="90"/>
      <c r="HD62" s="90"/>
      <c r="HE62" s="90"/>
      <c r="HF62" s="90"/>
      <c r="HG62" s="90"/>
      <c r="HH62" s="90"/>
      <c r="HI62" s="90"/>
      <c r="HJ62" s="90"/>
      <c r="HK62" s="90"/>
      <c r="HL62" s="90"/>
      <c r="HM62" s="90"/>
      <c r="HN62" s="90"/>
      <c r="HO62" s="90"/>
      <c r="HP62" s="90"/>
      <c r="HQ62" s="90"/>
      <c r="HR62" s="90"/>
      <c r="HS62" s="90"/>
      <c r="HT62" s="90"/>
      <c r="HU62" s="90"/>
      <c r="HV62" s="90"/>
      <c r="HW62" s="90"/>
      <c r="HX62" s="90"/>
      <c r="HY62" s="90"/>
      <c r="HZ62" s="90"/>
      <c r="IA62" s="90"/>
      <c r="IB62" s="90"/>
      <c r="IC62" s="90"/>
      <c r="ID62" s="90"/>
      <c r="IE62" s="90"/>
      <c r="IF62" s="90"/>
      <c r="IG62" s="90"/>
      <c r="IH62" s="90"/>
      <c r="II62" s="90"/>
      <c r="IJ62" s="90"/>
      <c r="IK62" s="90"/>
      <c r="IL62" s="90"/>
      <c r="IM62" s="90"/>
      <c r="IN62" s="90"/>
      <c r="IO62" s="90"/>
      <c r="IP62" s="90"/>
      <c r="IQ62" s="90"/>
      <c r="IR62" s="90"/>
      <c r="IS62" s="90"/>
      <c r="IT62" s="90"/>
      <c r="IU62" s="90"/>
      <c r="IV62" s="90"/>
      <c r="IW62" s="90"/>
      <c r="IX62" s="90"/>
      <c r="IY62" s="90"/>
      <c r="IZ62" s="90"/>
      <c r="JA62" s="90"/>
    </row>
    <row r="63" spans="2:261" s="91" customFormat="1" hidden="1" x14ac:dyDescent="0.25">
      <c r="B63" s="90"/>
      <c r="F63" s="92"/>
      <c r="G63" s="90"/>
      <c r="H63" s="90"/>
      <c r="I63" s="90"/>
      <c r="J63" s="90"/>
      <c r="K63" s="90"/>
      <c r="L63" s="93"/>
      <c r="M63" s="90"/>
      <c r="N63" s="90"/>
      <c r="O63" s="90"/>
      <c r="P63" s="90"/>
      <c r="Q63" s="90"/>
      <c r="R63" s="93"/>
      <c r="S63" s="94"/>
      <c r="T63" s="90"/>
      <c r="U63" s="90"/>
      <c r="V63" s="90"/>
      <c r="W63" s="90"/>
      <c r="X63" s="90"/>
      <c r="Y63" s="90"/>
      <c r="Z63" s="90"/>
      <c r="AA63" s="90"/>
      <c r="AB63" s="90"/>
      <c r="AC63" s="90"/>
      <c r="AD63" s="90"/>
      <c r="AE63" s="90"/>
      <c r="AF63" s="90"/>
      <c r="AG63" s="90"/>
      <c r="AH63" s="90"/>
      <c r="AI63" s="90"/>
      <c r="AJ63" s="90"/>
      <c r="AK63" s="90"/>
      <c r="AL63" s="90"/>
      <c r="AM63" s="90"/>
      <c r="AN63" s="90"/>
      <c r="AO63" s="90"/>
      <c r="AP63" s="90"/>
      <c r="AQ63" s="90"/>
      <c r="AR63" s="90"/>
      <c r="AS63" s="90"/>
      <c r="AT63" s="90"/>
      <c r="AU63" s="90"/>
      <c r="AV63" s="90"/>
      <c r="AW63" s="90"/>
      <c r="AX63" s="90"/>
      <c r="AY63" s="90"/>
      <c r="AZ63" s="90"/>
      <c r="BA63" s="90"/>
      <c r="BB63" s="90"/>
      <c r="BC63" s="90"/>
      <c r="BD63" s="90"/>
      <c r="BE63" s="90"/>
      <c r="BF63" s="90"/>
      <c r="BG63" s="90"/>
      <c r="BH63" s="90"/>
      <c r="BI63" s="90"/>
      <c r="BJ63" s="90"/>
      <c r="BK63" s="90"/>
      <c r="BL63" s="90"/>
      <c r="BM63" s="90"/>
      <c r="BN63" s="90"/>
      <c r="BO63" s="90"/>
      <c r="BP63" s="90"/>
      <c r="BQ63" s="90"/>
      <c r="BR63" s="90"/>
      <c r="BS63" s="90"/>
      <c r="BT63" s="90"/>
      <c r="BU63" s="90"/>
      <c r="BV63" s="90"/>
      <c r="BW63" s="90"/>
      <c r="BX63" s="90"/>
      <c r="BY63" s="90"/>
      <c r="BZ63" s="90"/>
      <c r="CA63" s="90"/>
      <c r="CB63" s="90"/>
      <c r="CC63" s="90"/>
      <c r="CD63" s="90"/>
      <c r="CE63" s="90"/>
      <c r="CF63" s="90"/>
      <c r="CG63" s="90"/>
      <c r="CH63" s="90"/>
      <c r="CI63" s="90"/>
      <c r="CJ63" s="90"/>
      <c r="CK63" s="90"/>
      <c r="CL63" s="90"/>
      <c r="CM63" s="90"/>
      <c r="CN63" s="90"/>
      <c r="CO63" s="90"/>
      <c r="CP63" s="90"/>
      <c r="CQ63" s="90"/>
      <c r="CR63" s="90"/>
      <c r="CS63" s="90"/>
      <c r="CT63" s="90"/>
      <c r="CU63" s="90"/>
      <c r="CV63" s="90"/>
      <c r="CW63" s="90"/>
      <c r="CX63" s="90"/>
      <c r="CY63" s="90"/>
      <c r="CZ63" s="90"/>
      <c r="DA63" s="90"/>
      <c r="DB63" s="90"/>
      <c r="DC63" s="90"/>
      <c r="DD63" s="90"/>
      <c r="DE63" s="90"/>
      <c r="DF63" s="90"/>
      <c r="DG63" s="90"/>
      <c r="DH63" s="90"/>
      <c r="DI63" s="90"/>
      <c r="DJ63" s="90"/>
      <c r="DK63" s="90"/>
      <c r="DL63" s="90"/>
      <c r="DM63" s="90"/>
      <c r="DN63" s="90"/>
      <c r="DO63" s="90"/>
      <c r="DP63" s="90"/>
      <c r="DQ63" s="90"/>
      <c r="DR63" s="90"/>
      <c r="DS63" s="90"/>
      <c r="DT63" s="90"/>
      <c r="DU63" s="90"/>
      <c r="DV63" s="90"/>
      <c r="DW63" s="90"/>
      <c r="DX63" s="90"/>
      <c r="DY63" s="90"/>
      <c r="DZ63" s="90"/>
      <c r="EA63" s="90"/>
      <c r="EB63" s="90"/>
      <c r="EC63" s="90"/>
      <c r="ED63" s="90"/>
      <c r="EE63" s="90"/>
      <c r="EF63" s="90"/>
      <c r="EG63" s="90"/>
      <c r="EH63" s="90"/>
      <c r="EI63" s="90"/>
      <c r="EJ63" s="90"/>
      <c r="EK63" s="90"/>
      <c r="EL63" s="90"/>
      <c r="EM63" s="90"/>
      <c r="EN63" s="90"/>
      <c r="EO63" s="90"/>
      <c r="EP63" s="90"/>
      <c r="EQ63" s="90"/>
      <c r="ER63" s="90"/>
      <c r="ES63" s="90"/>
      <c r="ET63" s="90"/>
      <c r="EU63" s="90"/>
      <c r="EV63" s="90"/>
      <c r="EW63" s="90"/>
      <c r="EX63" s="90"/>
      <c r="EY63" s="90"/>
      <c r="EZ63" s="90"/>
      <c r="FA63" s="90"/>
      <c r="FB63" s="90"/>
      <c r="FC63" s="90"/>
      <c r="FD63" s="90"/>
      <c r="FE63" s="90"/>
      <c r="FF63" s="90"/>
      <c r="FG63" s="90"/>
      <c r="FH63" s="90"/>
      <c r="FI63" s="90"/>
      <c r="FJ63" s="90"/>
      <c r="FK63" s="90"/>
      <c r="FL63" s="90"/>
      <c r="FM63" s="90"/>
      <c r="FN63" s="90"/>
      <c r="FO63" s="90"/>
      <c r="FP63" s="90"/>
      <c r="FQ63" s="90"/>
      <c r="FR63" s="90"/>
      <c r="FS63" s="90"/>
      <c r="FT63" s="90"/>
      <c r="FU63" s="90"/>
      <c r="FV63" s="90"/>
      <c r="FW63" s="90"/>
      <c r="FX63" s="90"/>
      <c r="FY63" s="90"/>
      <c r="FZ63" s="90"/>
      <c r="GA63" s="90"/>
      <c r="GB63" s="90"/>
      <c r="GC63" s="90"/>
      <c r="GD63" s="90"/>
      <c r="GE63" s="90"/>
      <c r="GF63" s="90"/>
      <c r="GG63" s="90"/>
      <c r="GH63" s="90"/>
      <c r="GI63" s="90"/>
      <c r="GJ63" s="90"/>
      <c r="GK63" s="90"/>
      <c r="GL63" s="90"/>
      <c r="GM63" s="90"/>
      <c r="GN63" s="90"/>
      <c r="GO63" s="90"/>
      <c r="GP63" s="90"/>
      <c r="GQ63" s="90"/>
      <c r="GR63" s="90"/>
      <c r="GS63" s="90"/>
      <c r="GT63" s="90"/>
      <c r="GU63" s="90"/>
      <c r="GV63" s="90"/>
      <c r="GW63" s="90"/>
      <c r="GX63" s="90"/>
      <c r="GY63" s="90"/>
      <c r="GZ63" s="90"/>
      <c r="HA63" s="90"/>
      <c r="HB63" s="90"/>
      <c r="HC63" s="90"/>
      <c r="HD63" s="90"/>
      <c r="HE63" s="90"/>
      <c r="HF63" s="90"/>
      <c r="HG63" s="90"/>
      <c r="HH63" s="90"/>
      <c r="HI63" s="90"/>
      <c r="HJ63" s="90"/>
      <c r="HK63" s="90"/>
      <c r="HL63" s="90"/>
      <c r="HM63" s="90"/>
      <c r="HN63" s="90"/>
      <c r="HO63" s="90"/>
      <c r="HP63" s="90"/>
      <c r="HQ63" s="90"/>
      <c r="HR63" s="90"/>
      <c r="HS63" s="90"/>
      <c r="HT63" s="90"/>
      <c r="HU63" s="90"/>
      <c r="HV63" s="90"/>
      <c r="HW63" s="90"/>
      <c r="HX63" s="90"/>
      <c r="HY63" s="90"/>
      <c r="HZ63" s="90"/>
      <c r="IA63" s="90"/>
      <c r="IB63" s="90"/>
      <c r="IC63" s="90"/>
      <c r="ID63" s="90"/>
      <c r="IE63" s="90"/>
      <c r="IF63" s="90"/>
      <c r="IG63" s="90"/>
      <c r="IH63" s="90"/>
      <c r="II63" s="90"/>
      <c r="IJ63" s="90"/>
      <c r="IK63" s="90"/>
      <c r="IL63" s="90"/>
      <c r="IM63" s="90"/>
      <c r="IN63" s="90"/>
      <c r="IO63" s="90"/>
      <c r="IP63" s="90"/>
      <c r="IQ63" s="90"/>
      <c r="IR63" s="90"/>
      <c r="IS63" s="90"/>
      <c r="IT63" s="90"/>
      <c r="IU63" s="90"/>
      <c r="IV63" s="90"/>
      <c r="IW63" s="90"/>
      <c r="IX63" s="90"/>
      <c r="IY63" s="90"/>
      <c r="IZ63" s="90"/>
      <c r="JA63" s="90"/>
    </row>
    <row r="64" spans="2:261" s="91" customFormat="1" hidden="1" x14ac:dyDescent="0.25">
      <c r="B64" s="90"/>
      <c r="F64" s="92"/>
      <c r="G64" s="90"/>
      <c r="H64" s="90"/>
      <c r="I64" s="90"/>
      <c r="J64" s="90"/>
      <c r="K64" s="90"/>
      <c r="L64" s="93"/>
      <c r="M64" s="90"/>
      <c r="N64" s="90"/>
      <c r="O64" s="90"/>
      <c r="P64" s="90"/>
      <c r="Q64" s="90"/>
      <c r="R64" s="93"/>
      <c r="S64" s="94"/>
      <c r="T64" s="90"/>
      <c r="U64" s="90"/>
      <c r="V64" s="90"/>
      <c r="W64" s="90"/>
      <c r="X64" s="90"/>
      <c r="Y64" s="90"/>
      <c r="Z64" s="90"/>
      <c r="AA64" s="90"/>
      <c r="AB64" s="90"/>
      <c r="AC64" s="90"/>
      <c r="AD64" s="90"/>
      <c r="AE64" s="90"/>
      <c r="AF64" s="90"/>
      <c r="AG64" s="90"/>
      <c r="AH64" s="90"/>
      <c r="AI64" s="90"/>
      <c r="AJ64" s="90"/>
      <c r="AK64" s="90"/>
      <c r="AL64" s="90"/>
      <c r="AM64" s="90"/>
      <c r="AN64" s="90"/>
      <c r="AO64" s="90"/>
      <c r="AP64" s="90"/>
      <c r="AQ64" s="90"/>
      <c r="AR64" s="90"/>
      <c r="AS64" s="90"/>
      <c r="AT64" s="90"/>
      <c r="AU64" s="90"/>
      <c r="AV64" s="90"/>
      <c r="AW64" s="90"/>
      <c r="AX64" s="90"/>
      <c r="AY64" s="90"/>
      <c r="AZ64" s="90"/>
      <c r="BA64" s="90"/>
      <c r="BB64" s="90"/>
      <c r="BC64" s="90"/>
      <c r="BD64" s="90"/>
      <c r="BE64" s="90"/>
      <c r="BF64" s="90"/>
      <c r="BG64" s="90"/>
      <c r="BH64" s="90"/>
      <c r="BI64" s="90"/>
      <c r="BJ64" s="90"/>
      <c r="BK64" s="90"/>
      <c r="BL64" s="90"/>
      <c r="BM64" s="90"/>
      <c r="BN64" s="90"/>
      <c r="BO64" s="90"/>
      <c r="BP64" s="90"/>
      <c r="BQ64" s="90"/>
      <c r="BR64" s="90"/>
      <c r="BS64" s="90"/>
      <c r="BT64" s="90"/>
      <c r="BU64" s="90"/>
      <c r="BV64" s="90"/>
      <c r="BW64" s="90"/>
      <c r="BX64" s="90"/>
      <c r="BY64" s="90"/>
      <c r="BZ64" s="90"/>
      <c r="CA64" s="90"/>
      <c r="CB64" s="90"/>
      <c r="CC64" s="90"/>
      <c r="CD64" s="90"/>
      <c r="CE64" s="90"/>
      <c r="CF64" s="90"/>
      <c r="CG64" s="90"/>
      <c r="CH64" s="90"/>
      <c r="CI64" s="90"/>
      <c r="CJ64" s="90"/>
      <c r="CK64" s="90"/>
      <c r="CL64" s="90"/>
      <c r="CM64" s="90"/>
      <c r="CN64" s="90"/>
      <c r="CO64" s="90"/>
      <c r="CP64" s="90"/>
      <c r="CQ64" s="90"/>
      <c r="CR64" s="90"/>
      <c r="CS64" s="90"/>
      <c r="CT64" s="90"/>
      <c r="CU64" s="90"/>
      <c r="CV64" s="90"/>
      <c r="CW64" s="90"/>
      <c r="CX64" s="90"/>
      <c r="CY64" s="90"/>
      <c r="CZ64" s="90"/>
      <c r="DA64" s="90"/>
      <c r="DB64" s="90"/>
      <c r="DC64" s="90"/>
      <c r="DD64" s="90"/>
      <c r="DE64" s="90"/>
      <c r="DF64" s="90"/>
      <c r="DG64" s="90"/>
      <c r="DH64" s="90"/>
      <c r="DI64" s="90"/>
      <c r="DJ64" s="90"/>
      <c r="DK64" s="90"/>
      <c r="DL64" s="90"/>
      <c r="DM64" s="90"/>
      <c r="DN64" s="90"/>
      <c r="DO64" s="90"/>
      <c r="DP64" s="90"/>
      <c r="DQ64" s="90"/>
      <c r="DR64" s="90"/>
      <c r="DS64" s="90"/>
      <c r="DT64" s="90"/>
      <c r="DU64" s="90"/>
      <c r="DV64" s="90"/>
      <c r="DW64" s="90"/>
      <c r="DX64" s="90"/>
      <c r="DY64" s="90"/>
      <c r="DZ64" s="90"/>
      <c r="EA64" s="90"/>
      <c r="EB64" s="90"/>
      <c r="EC64" s="90"/>
      <c r="ED64" s="90"/>
      <c r="EE64" s="90"/>
      <c r="EF64" s="90"/>
      <c r="EG64" s="90"/>
      <c r="EH64" s="90"/>
      <c r="EI64" s="90"/>
      <c r="EJ64" s="90"/>
      <c r="EK64" s="90"/>
      <c r="EL64" s="90"/>
      <c r="EM64" s="90"/>
      <c r="EN64" s="90"/>
      <c r="EO64" s="90"/>
      <c r="EP64" s="90"/>
      <c r="EQ64" s="90"/>
      <c r="ER64" s="90"/>
      <c r="ES64" s="90"/>
      <c r="ET64" s="90"/>
      <c r="EU64" s="90"/>
      <c r="EV64" s="90"/>
      <c r="EW64" s="90"/>
      <c r="EX64" s="90"/>
      <c r="EY64" s="90"/>
      <c r="EZ64" s="90"/>
      <c r="FA64" s="90"/>
      <c r="FB64" s="90"/>
      <c r="FC64" s="90"/>
      <c r="FD64" s="90"/>
      <c r="FE64" s="90"/>
      <c r="FF64" s="90"/>
      <c r="FG64" s="90"/>
      <c r="FH64" s="90"/>
      <c r="FI64" s="90"/>
      <c r="FJ64" s="90"/>
      <c r="FK64" s="90"/>
      <c r="FL64" s="90"/>
      <c r="FM64" s="90"/>
      <c r="FN64" s="90"/>
      <c r="FO64" s="90"/>
      <c r="FP64" s="90"/>
      <c r="FQ64" s="90"/>
      <c r="FR64" s="90"/>
      <c r="FS64" s="90"/>
      <c r="FT64" s="90"/>
      <c r="FU64" s="90"/>
      <c r="FV64" s="90"/>
      <c r="FW64" s="90"/>
      <c r="FX64" s="90"/>
      <c r="FY64" s="90"/>
      <c r="FZ64" s="90"/>
      <c r="GA64" s="90"/>
      <c r="GB64" s="90"/>
      <c r="GC64" s="90"/>
      <c r="GD64" s="90"/>
      <c r="GE64" s="90"/>
      <c r="GF64" s="90"/>
      <c r="GG64" s="90"/>
      <c r="GH64" s="90"/>
      <c r="GI64" s="90"/>
      <c r="GJ64" s="90"/>
      <c r="GK64" s="90"/>
      <c r="GL64" s="90"/>
      <c r="GM64" s="90"/>
      <c r="GN64" s="90"/>
      <c r="GO64" s="90"/>
      <c r="GP64" s="90"/>
      <c r="GQ64" s="90"/>
      <c r="GR64" s="90"/>
      <c r="GS64" s="90"/>
      <c r="GT64" s="90"/>
      <c r="GU64" s="90"/>
      <c r="GV64" s="90"/>
      <c r="GW64" s="90"/>
      <c r="GX64" s="90"/>
      <c r="GY64" s="90"/>
      <c r="GZ64" s="90"/>
      <c r="HA64" s="90"/>
      <c r="HB64" s="90"/>
      <c r="HC64" s="90"/>
      <c r="HD64" s="90"/>
      <c r="HE64" s="90"/>
      <c r="HF64" s="90"/>
      <c r="HG64" s="90"/>
      <c r="HH64" s="90"/>
      <c r="HI64" s="90"/>
      <c r="HJ64" s="90"/>
      <c r="HK64" s="90"/>
      <c r="HL64" s="90"/>
      <c r="HM64" s="90"/>
      <c r="HN64" s="90"/>
      <c r="HO64" s="90"/>
      <c r="HP64" s="90"/>
      <c r="HQ64" s="90"/>
      <c r="HR64" s="90"/>
      <c r="HS64" s="90"/>
      <c r="HT64" s="90"/>
      <c r="HU64" s="90"/>
      <c r="HV64" s="90"/>
      <c r="HW64" s="90"/>
      <c r="HX64" s="90"/>
      <c r="HY64" s="90"/>
      <c r="HZ64" s="90"/>
      <c r="IA64" s="90"/>
      <c r="IB64" s="90"/>
      <c r="IC64" s="90"/>
      <c r="ID64" s="90"/>
      <c r="IE64" s="90"/>
      <c r="IF64" s="90"/>
      <c r="IG64" s="90"/>
      <c r="IH64" s="90"/>
      <c r="II64" s="90"/>
      <c r="IJ64" s="90"/>
      <c r="IK64" s="90"/>
      <c r="IL64" s="90"/>
      <c r="IM64" s="90"/>
      <c r="IN64" s="90"/>
      <c r="IO64" s="90"/>
      <c r="IP64" s="90"/>
      <c r="IQ64" s="90"/>
      <c r="IR64" s="90"/>
      <c r="IS64" s="90"/>
      <c r="IT64" s="90"/>
      <c r="IU64" s="90"/>
      <c r="IV64" s="90"/>
      <c r="IW64" s="90"/>
      <c r="IX64" s="90"/>
      <c r="IY64" s="90"/>
      <c r="IZ64" s="90"/>
      <c r="JA64" s="90"/>
    </row>
    <row r="65" spans="2:261" s="91" customFormat="1" hidden="1" x14ac:dyDescent="0.25">
      <c r="B65" s="90"/>
      <c r="F65" s="92"/>
      <c r="G65" s="90"/>
      <c r="H65" s="90"/>
      <c r="I65" s="90"/>
      <c r="J65" s="90"/>
      <c r="K65" s="90"/>
      <c r="L65" s="93"/>
      <c r="M65" s="90"/>
      <c r="N65" s="90"/>
      <c r="O65" s="90"/>
      <c r="P65" s="90"/>
      <c r="Q65" s="90"/>
      <c r="R65" s="93"/>
      <c r="S65" s="94"/>
      <c r="T65" s="90"/>
      <c r="U65" s="90"/>
      <c r="V65" s="90"/>
      <c r="W65" s="90"/>
      <c r="X65" s="90"/>
      <c r="Y65" s="90"/>
      <c r="Z65" s="90"/>
      <c r="AA65" s="90"/>
      <c r="AB65" s="90"/>
      <c r="AC65" s="90"/>
      <c r="AD65" s="90"/>
      <c r="AE65" s="90"/>
      <c r="AF65" s="90"/>
      <c r="AG65" s="90"/>
      <c r="AH65" s="90"/>
      <c r="AI65" s="90"/>
      <c r="AJ65" s="90"/>
      <c r="AK65" s="90"/>
      <c r="AL65" s="90"/>
      <c r="AM65" s="90"/>
      <c r="AN65" s="90"/>
      <c r="AO65" s="90"/>
      <c r="AP65" s="90"/>
      <c r="AQ65" s="90"/>
      <c r="AR65" s="90"/>
      <c r="AS65" s="90"/>
      <c r="AT65" s="90"/>
      <c r="AU65" s="90"/>
      <c r="AV65" s="90"/>
      <c r="AW65" s="90"/>
      <c r="AX65" s="90"/>
      <c r="AY65" s="90"/>
      <c r="AZ65" s="90"/>
      <c r="BA65" s="90"/>
      <c r="BB65" s="90"/>
      <c r="BC65" s="90"/>
      <c r="BD65" s="90"/>
      <c r="BE65" s="90"/>
      <c r="BF65" s="90"/>
      <c r="BG65" s="90"/>
      <c r="BH65" s="90"/>
      <c r="BI65" s="90"/>
      <c r="BJ65" s="90"/>
      <c r="BK65" s="90"/>
      <c r="BL65" s="90"/>
      <c r="BM65" s="90"/>
      <c r="BN65" s="90"/>
      <c r="BO65" s="90"/>
      <c r="BP65" s="90"/>
      <c r="BQ65" s="90"/>
      <c r="BR65" s="90"/>
      <c r="BS65" s="90"/>
      <c r="BT65" s="90"/>
      <c r="BU65" s="90"/>
      <c r="BV65" s="90"/>
      <c r="BW65" s="90"/>
      <c r="BX65" s="90"/>
      <c r="BY65" s="90"/>
      <c r="BZ65" s="90"/>
      <c r="CA65" s="90"/>
      <c r="CB65" s="90"/>
      <c r="CC65" s="90"/>
      <c r="CD65" s="90"/>
      <c r="CE65" s="90"/>
      <c r="CF65" s="90"/>
      <c r="CG65" s="90"/>
      <c r="CH65" s="90"/>
      <c r="CI65" s="90"/>
      <c r="CJ65" s="90"/>
      <c r="CK65" s="90"/>
      <c r="CL65" s="90"/>
      <c r="CM65" s="90"/>
      <c r="CN65" s="90"/>
      <c r="CO65" s="90"/>
      <c r="CP65" s="90"/>
      <c r="CQ65" s="90"/>
      <c r="CR65" s="90"/>
      <c r="CS65" s="90"/>
      <c r="CT65" s="90"/>
      <c r="CU65" s="90"/>
      <c r="CV65" s="90"/>
      <c r="CW65" s="90"/>
      <c r="CX65" s="90"/>
      <c r="CY65" s="90"/>
      <c r="CZ65" s="90"/>
      <c r="DA65" s="90"/>
      <c r="DB65" s="90"/>
      <c r="DC65" s="90"/>
      <c r="DD65" s="90"/>
      <c r="DE65" s="90"/>
      <c r="DF65" s="90"/>
      <c r="DG65" s="90"/>
      <c r="DH65" s="90"/>
      <c r="DI65" s="90"/>
      <c r="DJ65" s="90"/>
      <c r="DK65" s="90"/>
      <c r="DL65" s="90"/>
      <c r="DM65" s="90"/>
      <c r="DN65" s="90"/>
      <c r="DO65" s="90"/>
      <c r="DP65" s="90"/>
      <c r="DQ65" s="90"/>
      <c r="DR65" s="90"/>
      <c r="DS65" s="90"/>
      <c r="DT65" s="90"/>
      <c r="DU65" s="90"/>
      <c r="DV65" s="90"/>
      <c r="DW65" s="90"/>
      <c r="DX65" s="90"/>
      <c r="DY65" s="90"/>
      <c r="DZ65" s="90"/>
      <c r="EA65" s="90"/>
      <c r="EB65" s="90"/>
      <c r="EC65" s="90"/>
      <c r="ED65" s="90"/>
      <c r="EE65" s="90"/>
      <c r="EF65" s="90"/>
      <c r="EG65" s="90"/>
      <c r="EH65" s="90"/>
      <c r="EI65" s="90"/>
      <c r="EJ65" s="90"/>
      <c r="EK65" s="90"/>
      <c r="EL65" s="90"/>
      <c r="EM65" s="90"/>
      <c r="EN65" s="90"/>
      <c r="EO65" s="90"/>
      <c r="EP65" s="90"/>
      <c r="EQ65" s="90"/>
      <c r="ER65" s="90"/>
      <c r="ES65" s="90"/>
      <c r="ET65" s="90"/>
      <c r="EU65" s="90"/>
      <c r="EV65" s="90"/>
      <c r="EW65" s="90"/>
      <c r="EX65" s="90"/>
      <c r="EY65" s="90"/>
      <c r="EZ65" s="90"/>
      <c r="FA65" s="90"/>
      <c r="FB65" s="90"/>
      <c r="FC65" s="90"/>
      <c r="FD65" s="90"/>
      <c r="FE65" s="90"/>
      <c r="FF65" s="90"/>
      <c r="FG65" s="90"/>
      <c r="FH65" s="90"/>
      <c r="FI65" s="90"/>
      <c r="FJ65" s="90"/>
      <c r="FK65" s="90"/>
      <c r="FL65" s="90"/>
      <c r="FM65" s="90"/>
      <c r="FN65" s="90"/>
      <c r="FO65" s="90"/>
      <c r="FP65" s="90"/>
      <c r="FQ65" s="90"/>
      <c r="FR65" s="90"/>
      <c r="FS65" s="90"/>
      <c r="FT65" s="90"/>
      <c r="FU65" s="90"/>
      <c r="FV65" s="90"/>
      <c r="FW65" s="90"/>
      <c r="FX65" s="90"/>
      <c r="FY65" s="90"/>
      <c r="FZ65" s="90"/>
      <c r="GA65" s="90"/>
      <c r="GB65" s="90"/>
      <c r="GC65" s="90"/>
      <c r="GD65" s="90"/>
      <c r="GE65" s="90"/>
      <c r="GF65" s="90"/>
      <c r="GG65" s="90"/>
      <c r="GH65" s="90"/>
      <c r="GI65" s="90"/>
      <c r="GJ65" s="90"/>
      <c r="GK65" s="90"/>
      <c r="GL65" s="90"/>
      <c r="GM65" s="90"/>
      <c r="GN65" s="90"/>
      <c r="GO65" s="90"/>
      <c r="GP65" s="90"/>
      <c r="GQ65" s="90"/>
      <c r="GR65" s="90"/>
      <c r="GS65" s="90"/>
      <c r="GT65" s="90"/>
      <c r="GU65" s="90"/>
      <c r="GV65" s="90"/>
      <c r="GW65" s="90"/>
      <c r="GX65" s="90"/>
      <c r="GY65" s="90"/>
      <c r="GZ65" s="90"/>
      <c r="HA65" s="90"/>
      <c r="HB65" s="90"/>
      <c r="HC65" s="90"/>
      <c r="HD65" s="90"/>
      <c r="HE65" s="90"/>
      <c r="HF65" s="90"/>
      <c r="HG65" s="90"/>
      <c r="HH65" s="90"/>
      <c r="HI65" s="90"/>
      <c r="HJ65" s="90"/>
      <c r="HK65" s="90"/>
      <c r="HL65" s="90"/>
      <c r="HM65" s="90"/>
      <c r="HN65" s="90"/>
      <c r="HO65" s="90"/>
      <c r="HP65" s="90"/>
      <c r="HQ65" s="90"/>
      <c r="HR65" s="90"/>
      <c r="HS65" s="90"/>
      <c r="HT65" s="90"/>
      <c r="HU65" s="90"/>
      <c r="HV65" s="90"/>
      <c r="HW65" s="90"/>
      <c r="HX65" s="90"/>
      <c r="HY65" s="90"/>
      <c r="HZ65" s="90"/>
      <c r="IA65" s="90"/>
      <c r="IB65" s="90"/>
      <c r="IC65" s="90"/>
      <c r="ID65" s="90"/>
      <c r="IE65" s="90"/>
      <c r="IF65" s="90"/>
      <c r="IG65" s="90"/>
      <c r="IH65" s="90"/>
      <c r="II65" s="90"/>
      <c r="IJ65" s="90"/>
      <c r="IK65" s="90"/>
      <c r="IL65" s="90"/>
      <c r="IM65" s="90"/>
      <c r="IN65" s="90"/>
      <c r="IO65" s="90"/>
      <c r="IP65" s="90"/>
      <c r="IQ65" s="90"/>
      <c r="IR65" s="90"/>
      <c r="IS65" s="90"/>
      <c r="IT65" s="90"/>
      <c r="IU65" s="90"/>
      <c r="IV65" s="90"/>
      <c r="IW65" s="90"/>
      <c r="IX65" s="90"/>
      <c r="IY65" s="90"/>
      <c r="IZ65" s="90"/>
      <c r="JA65" s="90"/>
    </row>
    <row r="66" spans="2:261" s="91" customFormat="1" hidden="1" x14ac:dyDescent="0.25">
      <c r="B66" s="90"/>
      <c r="F66" s="92"/>
      <c r="G66" s="90"/>
      <c r="H66" s="90"/>
      <c r="I66" s="90"/>
      <c r="J66" s="90"/>
      <c r="K66" s="90"/>
      <c r="L66" s="93"/>
      <c r="M66" s="90"/>
      <c r="N66" s="90"/>
      <c r="O66" s="90"/>
      <c r="P66" s="90"/>
      <c r="Q66" s="90"/>
      <c r="R66" s="93"/>
      <c r="S66" s="94"/>
      <c r="T66" s="90"/>
      <c r="U66" s="90"/>
      <c r="V66" s="90"/>
      <c r="W66" s="90"/>
      <c r="X66" s="90"/>
      <c r="Y66" s="90"/>
      <c r="Z66" s="90"/>
      <c r="AA66" s="90"/>
      <c r="AB66" s="90"/>
      <c r="AC66" s="90"/>
      <c r="AD66" s="90"/>
      <c r="AE66" s="90"/>
      <c r="AF66" s="90"/>
      <c r="AG66" s="90"/>
      <c r="AH66" s="90"/>
      <c r="AI66" s="90"/>
      <c r="AJ66" s="90"/>
      <c r="AK66" s="90"/>
      <c r="AL66" s="90"/>
      <c r="AM66" s="90"/>
      <c r="AN66" s="90"/>
      <c r="AO66" s="90"/>
      <c r="AP66" s="90"/>
      <c r="AQ66" s="90"/>
      <c r="AR66" s="90"/>
      <c r="AS66" s="90"/>
      <c r="AT66" s="90"/>
      <c r="AU66" s="90"/>
      <c r="AV66" s="90"/>
      <c r="AW66" s="90"/>
      <c r="AX66" s="90"/>
      <c r="AY66" s="90"/>
      <c r="AZ66" s="90"/>
      <c r="BA66" s="90"/>
      <c r="BB66" s="90"/>
      <c r="BC66" s="90"/>
      <c r="BD66" s="90"/>
      <c r="BE66" s="90"/>
      <c r="BF66" s="90"/>
      <c r="BG66" s="90"/>
      <c r="BH66" s="90"/>
      <c r="BI66" s="90"/>
      <c r="BJ66" s="90"/>
      <c r="BK66" s="90"/>
      <c r="BL66" s="90"/>
      <c r="BM66" s="90"/>
      <c r="BN66" s="90"/>
      <c r="BO66" s="90"/>
      <c r="BP66" s="90"/>
      <c r="BQ66" s="90"/>
      <c r="BR66" s="90"/>
      <c r="BS66" s="90"/>
      <c r="BT66" s="90"/>
      <c r="BU66" s="90"/>
      <c r="BV66" s="90"/>
      <c r="BW66" s="90"/>
      <c r="BX66" s="90"/>
      <c r="BY66" s="90"/>
      <c r="BZ66" s="90"/>
      <c r="CA66" s="90"/>
      <c r="CB66" s="90"/>
      <c r="CC66" s="90"/>
      <c r="CD66" s="90"/>
      <c r="CE66" s="90"/>
      <c r="CF66" s="90"/>
      <c r="CG66" s="90"/>
      <c r="CH66" s="90"/>
      <c r="CI66" s="90"/>
      <c r="CJ66" s="90"/>
      <c r="CK66" s="90"/>
      <c r="CL66" s="90"/>
      <c r="CM66" s="90"/>
      <c r="CN66" s="90"/>
      <c r="CO66" s="90"/>
      <c r="CP66" s="90"/>
      <c r="CQ66" s="90"/>
      <c r="CR66" s="90"/>
      <c r="CS66" s="90"/>
      <c r="CT66" s="90"/>
      <c r="CU66" s="90"/>
      <c r="CV66" s="90"/>
      <c r="CW66" s="90"/>
      <c r="CX66" s="90"/>
      <c r="CY66" s="90"/>
      <c r="CZ66" s="90"/>
      <c r="DA66" s="90"/>
      <c r="DB66" s="90"/>
      <c r="DC66" s="90"/>
      <c r="DD66" s="90"/>
      <c r="DE66" s="90"/>
      <c r="DF66" s="90"/>
      <c r="DG66" s="90"/>
      <c r="DH66" s="90"/>
      <c r="DI66" s="90"/>
      <c r="DJ66" s="90"/>
      <c r="DK66" s="90"/>
      <c r="DL66" s="90"/>
      <c r="DM66" s="90"/>
      <c r="DN66" s="90"/>
      <c r="DO66" s="90"/>
      <c r="DP66" s="90"/>
      <c r="DQ66" s="90"/>
      <c r="DR66" s="90"/>
      <c r="DS66" s="90"/>
      <c r="DT66" s="90"/>
      <c r="DU66" s="90"/>
      <c r="DV66" s="90"/>
      <c r="DW66" s="90"/>
      <c r="DX66" s="90"/>
      <c r="DY66" s="90"/>
      <c r="DZ66" s="90"/>
      <c r="EA66" s="90"/>
      <c r="EB66" s="90"/>
      <c r="EC66" s="90"/>
      <c r="ED66" s="90"/>
      <c r="EE66" s="90"/>
      <c r="EF66" s="90"/>
      <c r="EG66" s="90"/>
      <c r="EH66" s="90"/>
      <c r="EI66" s="90"/>
      <c r="EJ66" s="90"/>
      <c r="EK66" s="90"/>
      <c r="EL66" s="90"/>
      <c r="EM66" s="90"/>
      <c r="EN66" s="90"/>
      <c r="EO66" s="90"/>
      <c r="EP66" s="90"/>
      <c r="EQ66" s="90"/>
      <c r="ER66" s="90"/>
      <c r="ES66" s="90"/>
      <c r="ET66" s="90"/>
      <c r="EU66" s="90"/>
      <c r="EV66" s="90"/>
      <c r="EW66" s="90"/>
      <c r="EX66" s="90"/>
      <c r="EY66" s="90"/>
      <c r="EZ66" s="90"/>
      <c r="FA66" s="90"/>
      <c r="FB66" s="90"/>
      <c r="FC66" s="90"/>
      <c r="FD66" s="90"/>
      <c r="FE66" s="90"/>
      <c r="FF66" s="90"/>
      <c r="FG66" s="90"/>
      <c r="FH66" s="90"/>
      <c r="FI66" s="90"/>
      <c r="FJ66" s="90"/>
      <c r="FK66" s="90"/>
      <c r="FL66" s="90"/>
      <c r="FM66" s="90"/>
      <c r="FN66" s="90"/>
      <c r="FO66" s="90"/>
      <c r="FP66" s="90"/>
      <c r="FQ66" s="90"/>
      <c r="FR66" s="90"/>
      <c r="FS66" s="90"/>
      <c r="FT66" s="90"/>
      <c r="FU66" s="90"/>
      <c r="FV66" s="90"/>
      <c r="FW66" s="90"/>
      <c r="FX66" s="90"/>
      <c r="FY66" s="90"/>
      <c r="FZ66" s="90"/>
      <c r="GA66" s="90"/>
      <c r="GB66" s="90"/>
      <c r="GC66" s="90"/>
      <c r="GD66" s="90"/>
      <c r="GE66" s="90"/>
      <c r="GF66" s="90"/>
      <c r="GG66" s="90"/>
      <c r="GH66" s="90"/>
      <c r="GI66" s="90"/>
      <c r="GJ66" s="90"/>
      <c r="GK66" s="90"/>
      <c r="GL66" s="90"/>
      <c r="GM66" s="90"/>
      <c r="GN66" s="90"/>
      <c r="GO66" s="90"/>
      <c r="GP66" s="90"/>
      <c r="GQ66" s="90"/>
      <c r="GR66" s="90"/>
      <c r="GS66" s="90"/>
      <c r="GT66" s="90"/>
      <c r="GU66" s="90"/>
      <c r="GV66" s="90"/>
      <c r="GW66" s="90"/>
      <c r="GX66" s="90"/>
      <c r="GY66" s="90"/>
      <c r="GZ66" s="90"/>
      <c r="HA66" s="90"/>
      <c r="HB66" s="90"/>
      <c r="HC66" s="90"/>
      <c r="HD66" s="90"/>
      <c r="HE66" s="90"/>
      <c r="HF66" s="90"/>
      <c r="HG66" s="90"/>
      <c r="HH66" s="90"/>
      <c r="HI66" s="90"/>
      <c r="HJ66" s="90"/>
      <c r="HK66" s="90"/>
      <c r="HL66" s="90"/>
      <c r="HM66" s="90"/>
      <c r="HN66" s="90"/>
      <c r="HO66" s="90"/>
      <c r="HP66" s="90"/>
      <c r="HQ66" s="90"/>
      <c r="HR66" s="90"/>
      <c r="HS66" s="90"/>
      <c r="HT66" s="90"/>
      <c r="HU66" s="90"/>
      <c r="HV66" s="90"/>
      <c r="HW66" s="90"/>
      <c r="HX66" s="90"/>
      <c r="HY66" s="90"/>
      <c r="HZ66" s="90"/>
      <c r="IA66" s="90"/>
      <c r="IB66" s="90"/>
      <c r="IC66" s="90"/>
      <c r="ID66" s="90"/>
      <c r="IE66" s="90"/>
      <c r="IF66" s="90"/>
      <c r="IG66" s="90"/>
      <c r="IH66" s="90"/>
      <c r="II66" s="90"/>
      <c r="IJ66" s="90"/>
      <c r="IK66" s="90"/>
      <c r="IL66" s="90"/>
      <c r="IM66" s="90"/>
      <c r="IN66" s="90"/>
      <c r="IO66" s="90"/>
      <c r="IP66" s="90"/>
      <c r="IQ66" s="90"/>
      <c r="IR66" s="90"/>
      <c r="IS66" s="90"/>
      <c r="IT66" s="90"/>
      <c r="IU66" s="90"/>
      <c r="IV66" s="90"/>
      <c r="IW66" s="90"/>
      <c r="IX66" s="90"/>
      <c r="IY66" s="90"/>
      <c r="IZ66" s="90"/>
      <c r="JA66" s="90"/>
    </row>
    <row r="67" spans="2:261" s="91" customFormat="1" hidden="1" x14ac:dyDescent="0.25">
      <c r="B67" s="90"/>
      <c r="F67" s="92"/>
      <c r="G67" s="90"/>
      <c r="H67" s="90"/>
      <c r="I67" s="90"/>
      <c r="J67" s="90"/>
      <c r="K67" s="90"/>
      <c r="L67" s="93"/>
      <c r="M67" s="90"/>
      <c r="N67" s="90"/>
      <c r="O67" s="90"/>
      <c r="P67" s="90"/>
      <c r="Q67" s="90"/>
      <c r="R67" s="93"/>
      <c r="S67" s="94"/>
      <c r="T67" s="90"/>
      <c r="U67" s="90"/>
      <c r="V67" s="90"/>
      <c r="W67" s="90"/>
      <c r="X67" s="90"/>
      <c r="Y67" s="90"/>
      <c r="Z67" s="90"/>
      <c r="AA67" s="90"/>
      <c r="AB67" s="90"/>
      <c r="AC67" s="90"/>
      <c r="AD67" s="90"/>
      <c r="AE67" s="90"/>
      <c r="AF67" s="90"/>
      <c r="AG67" s="90"/>
      <c r="AH67" s="90"/>
      <c r="AI67" s="90"/>
      <c r="AJ67" s="90"/>
      <c r="AK67" s="90"/>
      <c r="AL67" s="90"/>
      <c r="AM67" s="90"/>
      <c r="AN67" s="90"/>
      <c r="AO67" s="90"/>
      <c r="AP67" s="90"/>
      <c r="AQ67" s="90"/>
      <c r="AR67" s="90"/>
      <c r="AS67" s="90"/>
      <c r="AT67" s="90"/>
      <c r="AU67" s="90"/>
      <c r="AV67" s="90"/>
      <c r="AW67" s="90"/>
      <c r="AX67" s="90"/>
      <c r="AY67" s="90"/>
      <c r="AZ67" s="90"/>
      <c r="BA67" s="90"/>
      <c r="BB67" s="90"/>
      <c r="BC67" s="90"/>
      <c r="BD67" s="90"/>
      <c r="BE67" s="90"/>
      <c r="BF67" s="90"/>
      <c r="BG67" s="90"/>
      <c r="BH67" s="90"/>
      <c r="BI67" s="90"/>
      <c r="BJ67" s="90"/>
      <c r="BK67" s="90"/>
      <c r="BL67" s="90"/>
      <c r="BM67" s="90"/>
      <c r="BN67" s="90"/>
      <c r="BO67" s="90"/>
      <c r="BP67" s="90"/>
      <c r="BQ67" s="90"/>
      <c r="BR67" s="90"/>
      <c r="BS67" s="90"/>
      <c r="BT67" s="90"/>
      <c r="BU67" s="90"/>
      <c r="BV67" s="90"/>
      <c r="BW67" s="90"/>
      <c r="BX67" s="90"/>
      <c r="BY67" s="90"/>
      <c r="BZ67" s="90"/>
      <c r="CA67" s="90"/>
      <c r="CB67" s="90"/>
      <c r="CC67" s="90"/>
      <c r="CD67" s="90"/>
      <c r="CE67" s="90"/>
      <c r="CF67" s="90"/>
      <c r="CG67" s="90"/>
      <c r="CH67" s="90"/>
      <c r="CI67" s="90"/>
      <c r="CJ67" s="90"/>
      <c r="CK67" s="90"/>
      <c r="CL67" s="90"/>
      <c r="CM67" s="90"/>
      <c r="CN67" s="90"/>
      <c r="CO67" s="90"/>
      <c r="CP67" s="90"/>
      <c r="CQ67" s="90"/>
      <c r="CR67" s="90"/>
      <c r="CS67" s="90"/>
      <c r="CT67" s="90"/>
      <c r="CU67" s="90"/>
      <c r="CV67" s="90"/>
      <c r="CW67" s="90"/>
      <c r="CX67" s="90"/>
      <c r="CY67" s="90"/>
      <c r="CZ67" s="90"/>
      <c r="DA67" s="90"/>
      <c r="DB67" s="90"/>
      <c r="DC67" s="90"/>
      <c r="DD67" s="90"/>
      <c r="DE67" s="90"/>
      <c r="DF67" s="90"/>
      <c r="DG67" s="90"/>
      <c r="DH67" s="90"/>
      <c r="DI67" s="90"/>
      <c r="DJ67" s="90"/>
      <c r="DK67" s="90"/>
      <c r="DL67" s="90"/>
      <c r="DM67" s="90"/>
      <c r="DN67" s="90"/>
      <c r="DO67" s="90"/>
      <c r="DP67" s="90"/>
      <c r="DQ67" s="90"/>
      <c r="DR67" s="90"/>
      <c r="DS67" s="90"/>
      <c r="DT67" s="90"/>
      <c r="DU67" s="90"/>
      <c r="DV67" s="90"/>
      <c r="DW67" s="90"/>
      <c r="DX67" s="90"/>
      <c r="DY67" s="90"/>
      <c r="DZ67" s="90"/>
      <c r="EA67" s="90"/>
      <c r="EB67" s="90"/>
      <c r="EC67" s="90"/>
      <c r="ED67" s="90"/>
      <c r="EE67" s="90"/>
      <c r="EF67" s="90"/>
      <c r="EG67" s="90"/>
      <c r="EH67" s="90"/>
      <c r="EI67" s="90"/>
      <c r="EJ67" s="90"/>
      <c r="EK67" s="90"/>
      <c r="EL67" s="90"/>
      <c r="EM67" s="90"/>
      <c r="EN67" s="90"/>
      <c r="EO67" s="90"/>
      <c r="EP67" s="90"/>
      <c r="EQ67" s="90"/>
      <c r="ER67" s="90"/>
      <c r="ES67" s="90"/>
      <c r="ET67" s="90"/>
      <c r="EU67" s="90"/>
      <c r="EV67" s="90"/>
      <c r="EW67" s="90"/>
      <c r="EX67" s="90"/>
      <c r="EY67" s="90"/>
      <c r="EZ67" s="90"/>
      <c r="FA67" s="90"/>
      <c r="FB67" s="90"/>
      <c r="FC67" s="90"/>
      <c r="FD67" s="90"/>
      <c r="FE67" s="90"/>
      <c r="FF67" s="90"/>
      <c r="FG67" s="90"/>
      <c r="FH67" s="90"/>
      <c r="FI67" s="90"/>
      <c r="FJ67" s="90"/>
      <c r="FK67" s="90"/>
      <c r="FL67" s="90"/>
      <c r="FM67" s="90"/>
      <c r="FN67" s="90"/>
      <c r="FO67" s="90"/>
      <c r="FP67" s="90"/>
      <c r="FQ67" s="90"/>
      <c r="FR67" s="90"/>
      <c r="FS67" s="90"/>
      <c r="FT67" s="90"/>
      <c r="FU67" s="90"/>
      <c r="FV67" s="90"/>
      <c r="FW67" s="90"/>
      <c r="FX67" s="90"/>
      <c r="FY67" s="90"/>
      <c r="FZ67" s="90"/>
      <c r="GA67" s="90"/>
      <c r="GB67" s="90"/>
      <c r="GC67" s="90"/>
      <c r="GD67" s="90"/>
      <c r="GE67" s="90"/>
      <c r="GF67" s="90"/>
      <c r="GG67" s="90"/>
      <c r="GH67" s="90"/>
      <c r="GI67" s="90"/>
      <c r="GJ67" s="90"/>
      <c r="GK67" s="90"/>
      <c r="GL67" s="90"/>
      <c r="GM67" s="90"/>
      <c r="GN67" s="90"/>
      <c r="GO67" s="90"/>
      <c r="GP67" s="90"/>
      <c r="GQ67" s="90"/>
      <c r="GR67" s="90"/>
      <c r="GS67" s="90"/>
      <c r="GT67" s="90"/>
      <c r="GU67" s="90"/>
      <c r="GV67" s="90"/>
      <c r="GW67" s="90"/>
      <c r="GX67" s="90"/>
      <c r="GY67" s="90"/>
      <c r="GZ67" s="90"/>
      <c r="HA67" s="90"/>
      <c r="HB67" s="90"/>
      <c r="HC67" s="90"/>
      <c r="HD67" s="90"/>
      <c r="HE67" s="90"/>
      <c r="HF67" s="90"/>
      <c r="HG67" s="90"/>
      <c r="HH67" s="90"/>
      <c r="HI67" s="90"/>
      <c r="HJ67" s="90"/>
      <c r="HK67" s="90"/>
      <c r="HL67" s="90"/>
      <c r="HM67" s="90"/>
      <c r="HN67" s="90"/>
      <c r="HO67" s="90"/>
      <c r="HP67" s="90"/>
      <c r="HQ67" s="90"/>
      <c r="HR67" s="90"/>
      <c r="HS67" s="90"/>
      <c r="HT67" s="90"/>
      <c r="HU67" s="90"/>
      <c r="HV67" s="90"/>
      <c r="HW67" s="90"/>
      <c r="HX67" s="90"/>
      <c r="HY67" s="90"/>
      <c r="HZ67" s="90"/>
      <c r="IA67" s="90"/>
      <c r="IB67" s="90"/>
      <c r="IC67" s="90"/>
      <c r="ID67" s="90"/>
      <c r="IE67" s="90"/>
      <c r="IF67" s="90"/>
      <c r="IG67" s="90"/>
      <c r="IH67" s="90"/>
      <c r="II67" s="90"/>
      <c r="IJ67" s="90"/>
      <c r="IK67" s="90"/>
      <c r="IL67" s="90"/>
      <c r="IM67" s="90"/>
      <c r="IN67" s="90"/>
      <c r="IO67" s="90"/>
      <c r="IP67" s="90"/>
      <c r="IQ67" s="90"/>
      <c r="IR67" s="90"/>
      <c r="IS67" s="90"/>
      <c r="IT67" s="90"/>
      <c r="IU67" s="90"/>
      <c r="IV67" s="90"/>
      <c r="IW67" s="90"/>
      <c r="IX67" s="90"/>
      <c r="IY67" s="90"/>
      <c r="IZ67" s="90"/>
      <c r="JA67" s="90"/>
    </row>
    <row r="68" spans="2:261" s="91" customFormat="1" hidden="1" x14ac:dyDescent="0.25">
      <c r="B68" s="90"/>
      <c r="F68" s="92"/>
      <c r="G68" s="90"/>
      <c r="H68" s="90"/>
      <c r="I68" s="90"/>
      <c r="J68" s="90"/>
      <c r="K68" s="90"/>
      <c r="L68" s="93"/>
      <c r="M68" s="90"/>
      <c r="N68" s="90"/>
      <c r="O68" s="90"/>
      <c r="P68" s="90"/>
      <c r="Q68" s="90"/>
      <c r="R68" s="93"/>
      <c r="S68" s="94"/>
      <c r="T68" s="90"/>
      <c r="U68" s="90"/>
      <c r="V68" s="90"/>
      <c r="W68" s="90"/>
      <c r="X68" s="90"/>
      <c r="Y68" s="90"/>
      <c r="Z68" s="90"/>
      <c r="AA68" s="90"/>
      <c r="AB68" s="90"/>
      <c r="AC68" s="90"/>
      <c r="AD68" s="90"/>
      <c r="AE68" s="90"/>
      <c r="AF68" s="90"/>
      <c r="AG68" s="90"/>
      <c r="AH68" s="90"/>
      <c r="AI68" s="90"/>
      <c r="AJ68" s="90"/>
      <c r="AK68" s="90"/>
      <c r="AL68" s="90"/>
      <c r="AM68" s="90"/>
      <c r="AN68" s="90"/>
      <c r="AO68" s="90"/>
      <c r="AP68" s="90"/>
      <c r="AQ68" s="90"/>
      <c r="AR68" s="90"/>
      <c r="AS68" s="90"/>
      <c r="AT68" s="90"/>
      <c r="AU68" s="90"/>
      <c r="AV68" s="90"/>
      <c r="AW68" s="90"/>
      <c r="AX68" s="90"/>
      <c r="AY68" s="90"/>
      <c r="AZ68" s="90"/>
      <c r="BA68" s="90"/>
      <c r="BB68" s="90"/>
      <c r="BC68" s="90"/>
      <c r="BD68" s="90"/>
      <c r="BE68" s="90"/>
      <c r="BF68" s="90"/>
      <c r="BG68" s="90"/>
      <c r="BH68" s="90"/>
      <c r="BI68" s="90"/>
      <c r="BJ68" s="90"/>
      <c r="BK68" s="90"/>
      <c r="BL68" s="90"/>
      <c r="BM68" s="90"/>
      <c r="BN68" s="90"/>
      <c r="BO68" s="90"/>
      <c r="BP68" s="90"/>
      <c r="BQ68" s="90"/>
      <c r="BR68" s="90"/>
      <c r="BS68" s="90"/>
      <c r="BT68" s="90"/>
      <c r="BU68" s="90"/>
      <c r="BV68" s="90"/>
      <c r="BW68" s="90"/>
      <c r="BX68" s="90"/>
      <c r="BY68" s="90"/>
      <c r="BZ68" s="90"/>
      <c r="CA68" s="90"/>
      <c r="CB68" s="90"/>
      <c r="CC68" s="90"/>
      <c r="CD68" s="90"/>
      <c r="CE68" s="90"/>
      <c r="CF68" s="90"/>
      <c r="CG68" s="90"/>
      <c r="CH68" s="90"/>
      <c r="CI68" s="90"/>
      <c r="CJ68" s="90"/>
      <c r="CK68" s="90"/>
      <c r="CL68" s="90"/>
      <c r="CM68" s="90"/>
      <c r="CN68" s="90"/>
      <c r="CO68" s="90"/>
      <c r="CP68" s="90"/>
      <c r="CQ68" s="90"/>
      <c r="CR68" s="90"/>
      <c r="CS68" s="90"/>
      <c r="CT68" s="90"/>
      <c r="CU68" s="90"/>
      <c r="CV68" s="90"/>
      <c r="CW68" s="90"/>
      <c r="CX68" s="90"/>
      <c r="CY68" s="90"/>
      <c r="CZ68" s="90"/>
      <c r="DA68" s="90"/>
      <c r="DB68" s="90"/>
      <c r="DC68" s="90"/>
      <c r="DD68" s="90"/>
      <c r="DE68" s="90"/>
      <c r="DF68" s="90"/>
      <c r="DG68" s="90"/>
      <c r="DH68" s="90"/>
      <c r="DI68" s="90"/>
      <c r="DJ68" s="90"/>
      <c r="DK68" s="90"/>
      <c r="DL68" s="90"/>
      <c r="DM68" s="90"/>
      <c r="DN68" s="90"/>
      <c r="DO68" s="90"/>
      <c r="DP68" s="90"/>
      <c r="DQ68" s="90"/>
      <c r="DR68" s="90"/>
      <c r="DS68" s="90"/>
      <c r="DT68" s="90"/>
      <c r="DU68" s="90"/>
      <c r="DV68" s="90"/>
      <c r="DW68" s="90"/>
      <c r="DX68" s="90"/>
      <c r="DY68" s="90"/>
      <c r="DZ68" s="90"/>
      <c r="EA68" s="90"/>
      <c r="EB68" s="90"/>
      <c r="EC68" s="90"/>
      <c r="ED68" s="90"/>
      <c r="EE68" s="90"/>
      <c r="EF68" s="90"/>
      <c r="EG68" s="90"/>
      <c r="EH68" s="90"/>
      <c r="EI68" s="90"/>
      <c r="EJ68" s="90"/>
      <c r="EK68" s="90"/>
      <c r="EL68" s="90"/>
      <c r="EM68" s="90"/>
      <c r="EN68" s="90"/>
      <c r="EO68" s="90"/>
      <c r="EP68" s="90"/>
      <c r="EQ68" s="90"/>
      <c r="ER68" s="90"/>
      <c r="ES68" s="90"/>
      <c r="ET68" s="90"/>
      <c r="EU68" s="90"/>
      <c r="EV68" s="90"/>
      <c r="EW68" s="90"/>
      <c r="EX68" s="90"/>
      <c r="EY68" s="90"/>
      <c r="EZ68" s="90"/>
      <c r="FA68" s="90"/>
      <c r="FB68" s="90"/>
      <c r="FC68" s="90"/>
      <c r="FD68" s="90"/>
      <c r="FE68" s="90"/>
      <c r="FF68" s="90"/>
      <c r="FG68" s="90"/>
      <c r="FH68" s="90"/>
      <c r="FI68" s="90"/>
      <c r="FJ68" s="90"/>
      <c r="FK68" s="90"/>
      <c r="FL68" s="90"/>
      <c r="FM68" s="90"/>
      <c r="FN68" s="90"/>
      <c r="FO68" s="90"/>
      <c r="FP68" s="90"/>
      <c r="FQ68" s="90"/>
      <c r="FR68" s="90"/>
      <c r="FS68" s="90"/>
      <c r="FT68" s="90"/>
      <c r="FU68" s="90"/>
      <c r="FV68" s="90"/>
      <c r="FW68" s="90"/>
      <c r="FX68" s="90"/>
      <c r="FY68" s="90"/>
      <c r="FZ68" s="90"/>
      <c r="GA68" s="90"/>
      <c r="GB68" s="90"/>
      <c r="GC68" s="90"/>
      <c r="GD68" s="90"/>
      <c r="GE68" s="90"/>
      <c r="GF68" s="90"/>
      <c r="GG68" s="90"/>
      <c r="GH68" s="90"/>
      <c r="GI68" s="90"/>
      <c r="GJ68" s="90"/>
      <c r="GK68" s="90"/>
      <c r="GL68" s="90"/>
      <c r="GM68" s="90"/>
      <c r="GN68" s="90"/>
      <c r="GO68" s="90"/>
      <c r="GP68" s="90"/>
      <c r="GQ68" s="90"/>
      <c r="GR68" s="90"/>
      <c r="GS68" s="90"/>
      <c r="GT68" s="90"/>
      <c r="GU68" s="90"/>
      <c r="GV68" s="90"/>
      <c r="GW68" s="90"/>
      <c r="GX68" s="90"/>
      <c r="GY68" s="90"/>
      <c r="GZ68" s="90"/>
      <c r="HA68" s="90"/>
      <c r="HB68" s="90"/>
      <c r="HC68" s="90"/>
      <c r="HD68" s="90"/>
      <c r="HE68" s="90"/>
      <c r="HF68" s="90"/>
      <c r="HG68" s="90"/>
      <c r="HH68" s="90"/>
      <c r="HI68" s="90"/>
      <c r="HJ68" s="90"/>
      <c r="HK68" s="90"/>
      <c r="HL68" s="90"/>
      <c r="HM68" s="90"/>
      <c r="HN68" s="90"/>
      <c r="HO68" s="90"/>
      <c r="HP68" s="90"/>
      <c r="HQ68" s="90"/>
      <c r="HR68" s="90"/>
      <c r="HS68" s="90"/>
      <c r="HT68" s="90"/>
      <c r="HU68" s="90"/>
      <c r="HV68" s="90"/>
      <c r="HW68" s="90"/>
      <c r="HX68" s="90"/>
      <c r="HY68" s="90"/>
      <c r="HZ68" s="90"/>
      <c r="IA68" s="90"/>
      <c r="IB68" s="90"/>
      <c r="IC68" s="90"/>
      <c r="ID68" s="90"/>
      <c r="IE68" s="90"/>
      <c r="IF68" s="90"/>
      <c r="IG68" s="90"/>
      <c r="IH68" s="90"/>
      <c r="II68" s="90"/>
      <c r="IJ68" s="90"/>
      <c r="IK68" s="90"/>
      <c r="IL68" s="90"/>
      <c r="IM68" s="90"/>
      <c r="IN68" s="90"/>
      <c r="IO68" s="90"/>
      <c r="IP68" s="90"/>
      <c r="IQ68" s="90"/>
      <c r="IR68" s="90"/>
      <c r="IS68" s="90"/>
      <c r="IT68" s="90"/>
      <c r="IU68" s="90"/>
      <c r="IV68" s="90"/>
      <c r="IW68" s="90"/>
      <c r="IX68" s="90"/>
      <c r="IY68" s="90"/>
      <c r="IZ68" s="90"/>
      <c r="JA68" s="90"/>
    </row>
    <row r="69" spans="2:261" s="91" customFormat="1" hidden="1" x14ac:dyDescent="0.25">
      <c r="B69" s="90"/>
      <c r="F69" s="92"/>
      <c r="G69" s="90"/>
      <c r="H69" s="90"/>
      <c r="I69" s="90"/>
      <c r="J69" s="90"/>
      <c r="K69" s="90"/>
      <c r="L69" s="93"/>
      <c r="M69" s="90"/>
      <c r="N69" s="90"/>
      <c r="O69" s="90"/>
      <c r="P69" s="90"/>
      <c r="Q69" s="90"/>
      <c r="R69" s="93"/>
      <c r="S69" s="94"/>
      <c r="T69" s="90"/>
      <c r="U69" s="90"/>
      <c r="V69" s="90"/>
      <c r="W69" s="90"/>
      <c r="X69" s="90"/>
      <c r="Y69" s="90"/>
      <c r="Z69" s="90"/>
      <c r="AA69" s="90"/>
      <c r="AB69" s="90"/>
      <c r="AC69" s="90"/>
      <c r="AD69" s="90"/>
      <c r="AE69" s="90"/>
      <c r="AF69" s="90"/>
      <c r="AG69" s="90"/>
      <c r="AH69" s="90"/>
      <c r="AI69" s="90"/>
      <c r="AJ69" s="90"/>
      <c r="AK69" s="90"/>
      <c r="AL69" s="90"/>
      <c r="AM69" s="90"/>
      <c r="AN69" s="90"/>
      <c r="AO69" s="90"/>
      <c r="AP69" s="90"/>
      <c r="AQ69" s="90"/>
      <c r="AR69" s="90"/>
      <c r="AS69" s="90"/>
      <c r="AT69" s="90"/>
      <c r="AU69" s="90"/>
      <c r="AV69" s="90"/>
      <c r="AW69" s="90"/>
      <c r="AX69" s="90"/>
      <c r="AY69" s="90"/>
      <c r="AZ69" s="90"/>
      <c r="BA69" s="90"/>
      <c r="BB69" s="90"/>
      <c r="BC69" s="90"/>
      <c r="BD69" s="90"/>
      <c r="BE69" s="90"/>
      <c r="BF69" s="90"/>
      <c r="BG69" s="90"/>
      <c r="BH69" s="90"/>
      <c r="BI69" s="90"/>
      <c r="BJ69" s="90"/>
      <c r="BK69" s="90"/>
      <c r="BL69" s="90"/>
      <c r="BM69" s="90"/>
      <c r="BN69" s="90"/>
      <c r="BO69" s="90"/>
      <c r="BP69" s="90"/>
      <c r="BQ69" s="90"/>
      <c r="BR69" s="90"/>
      <c r="BS69" s="90"/>
      <c r="BT69" s="90"/>
      <c r="BU69" s="90"/>
      <c r="BV69" s="90"/>
      <c r="BW69" s="90"/>
      <c r="BX69" s="90"/>
      <c r="BY69" s="90"/>
      <c r="BZ69" s="90"/>
      <c r="CA69" s="90"/>
      <c r="CB69" s="90"/>
      <c r="CC69" s="90"/>
      <c r="CD69" s="90"/>
      <c r="CE69" s="90"/>
      <c r="CF69" s="90"/>
      <c r="CG69" s="90"/>
      <c r="CH69" s="90"/>
      <c r="CI69" s="90"/>
      <c r="CJ69" s="90"/>
      <c r="CK69" s="90"/>
      <c r="CL69" s="90"/>
      <c r="CM69" s="90"/>
      <c r="CN69" s="90"/>
      <c r="CO69" s="90"/>
      <c r="CP69" s="90"/>
      <c r="CQ69" s="90"/>
      <c r="CR69" s="90"/>
      <c r="CS69" s="90"/>
      <c r="CT69" s="90"/>
      <c r="CU69" s="90"/>
      <c r="CV69" s="90"/>
      <c r="CW69" s="90"/>
      <c r="CX69" s="90"/>
      <c r="CY69" s="90"/>
      <c r="CZ69" s="90"/>
      <c r="DA69" s="90"/>
      <c r="DB69" s="90"/>
      <c r="DC69" s="90"/>
      <c r="DD69" s="90"/>
      <c r="DE69" s="90"/>
      <c r="DF69" s="90"/>
      <c r="DG69" s="90"/>
      <c r="DH69" s="90"/>
      <c r="DI69" s="90"/>
      <c r="DJ69" s="90"/>
      <c r="DK69" s="90"/>
      <c r="DL69" s="90"/>
      <c r="DM69" s="90"/>
      <c r="DN69" s="90"/>
      <c r="DO69" s="90"/>
      <c r="DP69" s="90"/>
      <c r="DQ69" s="90"/>
      <c r="DR69" s="90"/>
      <c r="DS69" s="90"/>
      <c r="DT69" s="90"/>
      <c r="DU69" s="90"/>
      <c r="DV69" s="90"/>
      <c r="DW69" s="90"/>
      <c r="DX69" s="90"/>
      <c r="DY69" s="90"/>
      <c r="DZ69" s="90"/>
      <c r="EA69" s="90"/>
      <c r="EB69" s="90"/>
      <c r="EC69" s="90"/>
      <c r="ED69" s="90"/>
      <c r="EE69" s="90"/>
      <c r="EF69" s="90"/>
      <c r="EG69" s="90"/>
      <c r="EH69" s="90"/>
      <c r="EI69" s="90"/>
      <c r="EJ69" s="90"/>
      <c r="EK69" s="90"/>
      <c r="EL69" s="90"/>
      <c r="EM69" s="90"/>
      <c r="EN69" s="90"/>
      <c r="EO69" s="90"/>
      <c r="EP69" s="90"/>
      <c r="EQ69" s="90"/>
      <c r="ER69" s="90"/>
      <c r="ES69" s="90"/>
      <c r="ET69" s="90"/>
      <c r="EU69" s="90"/>
      <c r="EV69" s="90"/>
      <c r="EW69" s="90"/>
      <c r="EX69" s="90"/>
      <c r="EY69" s="90"/>
      <c r="EZ69" s="90"/>
      <c r="FA69" s="90"/>
      <c r="FB69" s="90"/>
      <c r="FC69" s="90"/>
      <c r="FD69" s="90"/>
      <c r="FE69" s="90"/>
      <c r="FF69" s="90"/>
      <c r="FG69" s="90"/>
      <c r="FH69" s="90"/>
      <c r="FI69" s="90"/>
      <c r="FJ69" s="90"/>
      <c r="FK69" s="90"/>
      <c r="FL69" s="90"/>
      <c r="FM69" s="90"/>
      <c r="FN69" s="90"/>
      <c r="FO69" s="90"/>
      <c r="FP69" s="90"/>
      <c r="FQ69" s="90"/>
      <c r="FR69" s="90"/>
      <c r="FS69" s="90"/>
      <c r="FT69" s="90"/>
      <c r="FU69" s="90"/>
      <c r="FV69" s="90"/>
      <c r="FW69" s="90"/>
      <c r="FX69" s="90"/>
      <c r="FY69" s="90"/>
      <c r="FZ69" s="90"/>
      <c r="GA69" s="90"/>
      <c r="GB69" s="90"/>
      <c r="GC69" s="90"/>
      <c r="GD69" s="90"/>
      <c r="GE69" s="90"/>
      <c r="GF69" s="90"/>
      <c r="GG69" s="90"/>
      <c r="GH69" s="90"/>
      <c r="GI69" s="90"/>
      <c r="GJ69" s="90"/>
      <c r="GK69" s="90"/>
      <c r="GL69" s="90"/>
      <c r="GM69" s="90"/>
      <c r="GN69" s="90"/>
      <c r="GO69" s="90"/>
      <c r="GP69" s="90"/>
      <c r="GQ69" s="90"/>
      <c r="GR69" s="90"/>
      <c r="GS69" s="90"/>
      <c r="GT69" s="90"/>
      <c r="GU69" s="90"/>
      <c r="GV69" s="90"/>
      <c r="GW69" s="90"/>
      <c r="GX69" s="90"/>
      <c r="GY69" s="90"/>
      <c r="GZ69" s="90"/>
      <c r="HA69" s="90"/>
      <c r="HB69" s="90"/>
      <c r="HC69" s="90"/>
      <c r="HD69" s="90"/>
      <c r="HE69" s="90"/>
      <c r="HF69" s="90"/>
      <c r="HG69" s="90"/>
      <c r="HH69" s="90"/>
      <c r="HI69" s="90"/>
      <c r="HJ69" s="90"/>
      <c r="HK69" s="90"/>
      <c r="HL69" s="90"/>
      <c r="HM69" s="90"/>
      <c r="HN69" s="90"/>
      <c r="HO69" s="90"/>
      <c r="HP69" s="90"/>
      <c r="HQ69" s="90"/>
      <c r="HR69" s="90"/>
      <c r="HS69" s="90"/>
      <c r="HT69" s="90"/>
      <c r="HU69" s="90"/>
      <c r="HV69" s="90"/>
      <c r="HW69" s="90"/>
      <c r="HX69" s="90"/>
      <c r="HY69" s="90"/>
      <c r="HZ69" s="90"/>
      <c r="IA69" s="90"/>
      <c r="IB69" s="90"/>
      <c r="IC69" s="90"/>
      <c r="ID69" s="90"/>
      <c r="IE69" s="90"/>
      <c r="IF69" s="90"/>
      <c r="IG69" s="90"/>
      <c r="IH69" s="90"/>
      <c r="II69" s="90"/>
      <c r="IJ69" s="90"/>
      <c r="IK69" s="90"/>
      <c r="IL69" s="90"/>
      <c r="IM69" s="90"/>
      <c r="IN69" s="90"/>
      <c r="IO69" s="90"/>
      <c r="IP69" s="90"/>
      <c r="IQ69" s="90"/>
      <c r="IR69" s="90"/>
      <c r="IS69" s="90"/>
      <c r="IT69" s="90"/>
      <c r="IU69" s="90"/>
      <c r="IV69" s="90"/>
      <c r="IW69" s="90"/>
      <c r="IX69" s="90"/>
      <c r="IY69" s="90"/>
      <c r="IZ69" s="90"/>
      <c r="JA69" s="90"/>
    </row>
    <row r="70" spans="2:261" s="91" customFormat="1" hidden="1" x14ac:dyDescent="0.25">
      <c r="B70" s="90"/>
      <c r="F70" s="92"/>
      <c r="G70" s="90"/>
      <c r="H70" s="90"/>
      <c r="I70" s="90"/>
      <c r="J70" s="90"/>
      <c r="K70" s="90"/>
      <c r="L70" s="93"/>
      <c r="M70" s="90"/>
      <c r="N70" s="90"/>
      <c r="O70" s="90"/>
      <c r="P70" s="90"/>
      <c r="Q70" s="90"/>
      <c r="R70" s="93"/>
      <c r="S70" s="94"/>
      <c r="T70" s="90"/>
      <c r="U70" s="90"/>
      <c r="V70" s="90"/>
      <c r="W70" s="90"/>
      <c r="X70" s="90"/>
      <c r="Y70" s="90"/>
      <c r="Z70" s="90"/>
      <c r="AA70" s="90"/>
      <c r="AB70" s="90"/>
      <c r="AC70" s="90"/>
      <c r="AD70" s="90"/>
      <c r="AE70" s="90"/>
      <c r="AF70" s="90"/>
      <c r="AG70" s="90"/>
      <c r="AH70" s="90"/>
      <c r="AI70" s="90"/>
      <c r="AJ70" s="90"/>
      <c r="AK70" s="90"/>
      <c r="AL70" s="90"/>
      <c r="AM70" s="90"/>
      <c r="AN70" s="90"/>
      <c r="AO70" s="90"/>
      <c r="AP70" s="90"/>
      <c r="AQ70" s="90"/>
      <c r="AR70" s="90"/>
      <c r="AS70" s="90"/>
      <c r="AT70" s="90"/>
      <c r="AU70" s="90"/>
      <c r="AV70" s="90"/>
      <c r="AW70" s="90"/>
      <c r="AX70" s="90"/>
      <c r="AY70" s="90"/>
      <c r="AZ70" s="90"/>
      <c r="BA70" s="90"/>
      <c r="BB70" s="90"/>
      <c r="BC70" s="90"/>
      <c r="BD70" s="90"/>
      <c r="BE70" s="90"/>
      <c r="BF70" s="90"/>
      <c r="BG70" s="90"/>
      <c r="BH70" s="90"/>
      <c r="BI70" s="90"/>
      <c r="BJ70" s="90"/>
      <c r="BK70" s="90"/>
      <c r="BL70" s="90"/>
      <c r="BM70" s="90"/>
      <c r="BN70" s="90"/>
      <c r="BO70" s="90"/>
      <c r="BP70" s="90"/>
      <c r="BQ70" s="90"/>
      <c r="BR70" s="90"/>
      <c r="BS70" s="90"/>
      <c r="BT70" s="90"/>
      <c r="BU70" s="90"/>
      <c r="BV70" s="90"/>
      <c r="BW70" s="90"/>
      <c r="BX70" s="90"/>
      <c r="BY70" s="90"/>
      <c r="BZ70" s="90"/>
      <c r="CA70" s="90"/>
      <c r="CB70" s="90"/>
      <c r="CC70" s="90"/>
      <c r="CD70" s="90"/>
      <c r="CE70" s="90"/>
      <c r="CF70" s="90"/>
      <c r="CG70" s="90"/>
      <c r="CH70" s="90"/>
      <c r="CI70" s="90"/>
      <c r="CJ70" s="90"/>
      <c r="CK70" s="90"/>
      <c r="CL70" s="90"/>
      <c r="CM70" s="90"/>
      <c r="CN70" s="90"/>
      <c r="CO70" s="90"/>
      <c r="CP70" s="90"/>
      <c r="CQ70" s="90"/>
      <c r="CR70" s="90"/>
      <c r="CS70" s="90"/>
      <c r="CT70" s="90"/>
      <c r="CU70" s="90"/>
      <c r="CV70" s="90"/>
      <c r="CW70" s="90"/>
      <c r="CX70" s="90"/>
      <c r="CY70" s="90"/>
      <c r="CZ70" s="90"/>
      <c r="DA70" s="90"/>
      <c r="DB70" s="90"/>
      <c r="DC70" s="90"/>
      <c r="DD70" s="90"/>
      <c r="DE70" s="90"/>
      <c r="DF70" s="90"/>
      <c r="DG70" s="90"/>
      <c r="DH70" s="90"/>
      <c r="DI70" s="90"/>
      <c r="DJ70" s="90"/>
      <c r="DK70" s="90"/>
      <c r="DL70" s="90"/>
      <c r="DM70" s="90"/>
      <c r="DN70" s="90"/>
      <c r="DO70" s="90"/>
      <c r="DP70" s="90"/>
      <c r="DQ70" s="90"/>
      <c r="DR70" s="90"/>
      <c r="DS70" s="90"/>
      <c r="DT70" s="90"/>
      <c r="DU70" s="90"/>
      <c r="DV70" s="90"/>
      <c r="DW70" s="90"/>
      <c r="DX70" s="90"/>
      <c r="DY70" s="90"/>
      <c r="DZ70" s="90"/>
      <c r="EA70" s="90"/>
      <c r="EB70" s="90"/>
      <c r="EC70" s="90"/>
      <c r="ED70" s="90"/>
      <c r="EE70" s="90"/>
      <c r="EF70" s="90"/>
      <c r="EG70" s="90"/>
      <c r="EH70" s="90"/>
      <c r="EI70" s="90"/>
      <c r="EJ70" s="90"/>
      <c r="EK70" s="90"/>
      <c r="EL70" s="90"/>
      <c r="EM70" s="90"/>
      <c r="EN70" s="90"/>
      <c r="EO70" s="90"/>
      <c r="EP70" s="90"/>
      <c r="EQ70" s="90"/>
      <c r="ER70" s="90"/>
      <c r="ES70" s="90"/>
      <c r="ET70" s="90"/>
      <c r="EU70" s="90"/>
      <c r="EV70" s="90"/>
      <c r="EW70" s="90"/>
      <c r="EX70" s="90"/>
      <c r="EY70" s="90"/>
      <c r="EZ70" s="90"/>
      <c r="FA70" s="90"/>
      <c r="FB70" s="90"/>
      <c r="FC70" s="90"/>
      <c r="FD70" s="90"/>
      <c r="FE70" s="90"/>
      <c r="FF70" s="90"/>
      <c r="FG70" s="90"/>
      <c r="FH70" s="90"/>
      <c r="FI70" s="90"/>
      <c r="FJ70" s="90"/>
      <c r="FK70" s="90"/>
      <c r="FL70" s="90"/>
      <c r="FM70" s="90"/>
      <c r="FN70" s="90"/>
      <c r="FO70" s="90"/>
      <c r="FP70" s="90"/>
      <c r="FQ70" s="90"/>
      <c r="FR70" s="90"/>
      <c r="FS70" s="90"/>
      <c r="FT70" s="90"/>
      <c r="FU70" s="90"/>
      <c r="FV70" s="90"/>
      <c r="FW70" s="90"/>
      <c r="FX70" s="90"/>
      <c r="FY70" s="90"/>
      <c r="FZ70" s="90"/>
      <c r="GA70" s="90"/>
      <c r="GB70" s="90"/>
      <c r="GC70" s="90"/>
      <c r="GD70" s="90"/>
      <c r="GE70" s="90"/>
      <c r="GF70" s="90"/>
      <c r="GG70" s="90"/>
      <c r="GH70" s="90"/>
      <c r="GI70" s="90"/>
      <c r="GJ70" s="90"/>
      <c r="GK70" s="90"/>
      <c r="GL70" s="90"/>
      <c r="GM70" s="90"/>
      <c r="GN70" s="90"/>
      <c r="GO70" s="90"/>
      <c r="GP70" s="90"/>
      <c r="GQ70" s="90"/>
      <c r="GR70" s="90"/>
      <c r="GS70" s="90"/>
      <c r="GT70" s="90"/>
      <c r="GU70" s="90"/>
      <c r="GV70" s="90"/>
      <c r="GW70" s="90"/>
      <c r="GX70" s="90"/>
      <c r="GY70" s="90"/>
      <c r="GZ70" s="90"/>
      <c r="HA70" s="90"/>
      <c r="HB70" s="90"/>
      <c r="HC70" s="90"/>
      <c r="HD70" s="90"/>
      <c r="HE70" s="90"/>
      <c r="HF70" s="90"/>
      <c r="HG70" s="90"/>
      <c r="HH70" s="90"/>
      <c r="HI70" s="90"/>
      <c r="HJ70" s="90"/>
      <c r="HK70" s="90"/>
      <c r="HL70" s="90"/>
      <c r="HM70" s="90"/>
      <c r="HN70" s="90"/>
      <c r="HO70" s="90"/>
      <c r="HP70" s="90"/>
      <c r="HQ70" s="90"/>
      <c r="HR70" s="90"/>
      <c r="HS70" s="90"/>
      <c r="HT70" s="90"/>
      <c r="HU70" s="90"/>
      <c r="HV70" s="90"/>
      <c r="HW70" s="90"/>
      <c r="HX70" s="90"/>
      <c r="HY70" s="90"/>
      <c r="HZ70" s="90"/>
      <c r="IA70" s="90"/>
      <c r="IB70" s="90"/>
      <c r="IC70" s="90"/>
      <c r="ID70" s="90"/>
      <c r="IE70" s="90"/>
      <c r="IF70" s="90"/>
      <c r="IG70" s="90"/>
      <c r="IH70" s="90"/>
      <c r="II70" s="90"/>
      <c r="IJ70" s="90"/>
      <c r="IK70" s="90"/>
      <c r="IL70" s="90"/>
      <c r="IM70" s="90"/>
      <c r="IN70" s="90"/>
      <c r="IO70" s="90"/>
      <c r="IP70" s="90"/>
      <c r="IQ70" s="90"/>
      <c r="IR70" s="90"/>
      <c r="IS70" s="90"/>
      <c r="IT70" s="90"/>
      <c r="IU70" s="90"/>
      <c r="IV70" s="90"/>
      <c r="IW70" s="90"/>
      <c r="IX70" s="90"/>
      <c r="IY70" s="90"/>
      <c r="IZ70" s="90"/>
      <c r="JA70" s="90"/>
    </row>
    <row r="71" spans="2:261" s="91" customFormat="1" hidden="1" x14ac:dyDescent="0.25">
      <c r="B71" s="90"/>
      <c r="F71" s="92"/>
      <c r="G71" s="90"/>
      <c r="H71" s="90"/>
      <c r="I71" s="90"/>
      <c r="J71" s="90"/>
      <c r="K71" s="90"/>
      <c r="L71" s="93"/>
      <c r="M71" s="90"/>
      <c r="N71" s="90"/>
      <c r="O71" s="90"/>
      <c r="P71" s="90"/>
      <c r="Q71" s="90"/>
      <c r="R71" s="93"/>
      <c r="S71" s="94"/>
      <c r="T71" s="90"/>
      <c r="U71" s="90"/>
      <c r="V71" s="90"/>
      <c r="W71" s="90"/>
      <c r="X71" s="90"/>
      <c r="Y71" s="90"/>
      <c r="Z71" s="90"/>
      <c r="AA71" s="90"/>
      <c r="AB71" s="90"/>
      <c r="AC71" s="90"/>
      <c r="AD71" s="90"/>
      <c r="AE71" s="90"/>
      <c r="AF71" s="90"/>
      <c r="AG71" s="90"/>
      <c r="AH71" s="90"/>
      <c r="AI71" s="90"/>
      <c r="AJ71" s="90"/>
      <c r="AK71" s="90"/>
      <c r="AL71" s="90"/>
      <c r="AM71" s="90"/>
      <c r="AN71" s="90"/>
      <c r="AO71" s="90"/>
      <c r="AP71" s="90"/>
      <c r="AQ71" s="90"/>
      <c r="AR71" s="90"/>
      <c r="AS71" s="90"/>
      <c r="AT71" s="90"/>
      <c r="AU71" s="90"/>
      <c r="AV71" s="90"/>
      <c r="AW71" s="90"/>
      <c r="AX71" s="90"/>
      <c r="AY71" s="90"/>
      <c r="AZ71" s="90"/>
      <c r="BA71" s="90"/>
      <c r="BB71" s="90"/>
      <c r="BC71" s="90"/>
      <c r="BD71" s="90"/>
      <c r="BE71" s="90"/>
      <c r="BF71" s="90"/>
      <c r="BG71" s="90"/>
      <c r="BH71" s="90"/>
      <c r="BI71" s="90"/>
      <c r="BJ71" s="90"/>
      <c r="BK71" s="90"/>
      <c r="BL71" s="90"/>
      <c r="BM71" s="90"/>
      <c r="BN71" s="90"/>
      <c r="BO71" s="90"/>
      <c r="BP71" s="90"/>
      <c r="BQ71" s="90"/>
      <c r="BR71" s="90"/>
      <c r="BS71" s="90"/>
      <c r="BT71" s="90"/>
      <c r="BU71" s="90"/>
      <c r="BV71" s="90"/>
      <c r="BW71" s="90"/>
      <c r="BX71" s="90"/>
      <c r="BY71" s="90"/>
      <c r="BZ71" s="90"/>
      <c r="CA71" s="90"/>
      <c r="CB71" s="90"/>
      <c r="CC71" s="90"/>
      <c r="CD71" s="90"/>
      <c r="CE71" s="90"/>
      <c r="CF71" s="90"/>
      <c r="CG71" s="90"/>
      <c r="CH71" s="90"/>
      <c r="CI71" s="90"/>
      <c r="CJ71" s="90"/>
      <c r="CK71" s="90"/>
      <c r="CL71" s="90"/>
      <c r="CM71" s="90"/>
      <c r="CN71" s="90"/>
      <c r="CO71" s="90"/>
      <c r="CP71" s="90"/>
      <c r="CQ71" s="90"/>
      <c r="CR71" s="90"/>
      <c r="CS71" s="90"/>
      <c r="CT71" s="90"/>
      <c r="CU71" s="90"/>
      <c r="CV71" s="90"/>
      <c r="CW71" s="90"/>
      <c r="CX71" s="90"/>
      <c r="CY71" s="90"/>
      <c r="CZ71" s="90"/>
      <c r="DA71" s="90"/>
      <c r="DB71" s="90"/>
      <c r="DC71" s="90"/>
      <c r="DD71" s="90"/>
      <c r="DE71" s="90"/>
      <c r="DF71" s="90"/>
      <c r="DG71" s="90"/>
      <c r="DH71" s="90"/>
      <c r="DI71" s="90"/>
      <c r="DJ71" s="90"/>
      <c r="DK71" s="90"/>
      <c r="DL71" s="90"/>
      <c r="DM71" s="90"/>
      <c r="DN71" s="90"/>
      <c r="DO71" s="90"/>
      <c r="DP71" s="90"/>
      <c r="DQ71" s="90"/>
      <c r="DR71" s="90"/>
      <c r="DS71" s="90"/>
      <c r="DT71" s="90"/>
      <c r="DU71" s="90"/>
      <c r="DV71" s="90"/>
      <c r="DW71" s="90"/>
      <c r="DX71" s="90"/>
      <c r="DY71" s="90"/>
      <c r="DZ71" s="90"/>
      <c r="EA71" s="90"/>
      <c r="EB71" s="90"/>
      <c r="EC71" s="90"/>
      <c r="ED71" s="90"/>
      <c r="EE71" s="90"/>
      <c r="EF71" s="90"/>
      <c r="EG71" s="90"/>
      <c r="EH71" s="90"/>
      <c r="EI71" s="90"/>
      <c r="EJ71" s="90"/>
      <c r="EK71" s="90"/>
      <c r="EL71" s="90"/>
      <c r="EM71" s="90"/>
      <c r="EN71" s="90"/>
      <c r="EO71" s="90"/>
      <c r="EP71" s="90"/>
      <c r="EQ71" s="90"/>
      <c r="ER71" s="90"/>
      <c r="ES71" s="90"/>
      <c r="ET71" s="90"/>
      <c r="EU71" s="90"/>
      <c r="EV71" s="90"/>
      <c r="EW71" s="90"/>
      <c r="EX71" s="90"/>
      <c r="EY71" s="90"/>
      <c r="EZ71" s="90"/>
      <c r="FA71" s="90"/>
      <c r="FB71" s="90"/>
      <c r="FC71" s="90"/>
      <c r="FD71" s="90"/>
      <c r="FE71" s="90"/>
      <c r="FF71" s="90"/>
      <c r="FG71" s="90"/>
      <c r="FH71" s="90"/>
      <c r="FI71" s="90"/>
      <c r="FJ71" s="90"/>
      <c r="FK71" s="90"/>
      <c r="FL71" s="90"/>
      <c r="FM71" s="90"/>
      <c r="FN71" s="90"/>
      <c r="FO71" s="90"/>
      <c r="FP71" s="90"/>
      <c r="FQ71" s="90"/>
      <c r="FR71" s="90"/>
      <c r="FS71" s="90"/>
      <c r="FT71" s="90"/>
      <c r="FU71" s="90"/>
      <c r="FV71" s="90"/>
      <c r="FW71" s="90"/>
      <c r="FX71" s="90"/>
      <c r="FY71" s="90"/>
      <c r="FZ71" s="90"/>
      <c r="GA71" s="90"/>
      <c r="GB71" s="90"/>
      <c r="GC71" s="90"/>
      <c r="GD71" s="90"/>
      <c r="GE71" s="90"/>
      <c r="GF71" s="90"/>
      <c r="GG71" s="90"/>
      <c r="GH71" s="90"/>
      <c r="GI71" s="90"/>
      <c r="GJ71" s="90"/>
      <c r="GK71" s="90"/>
      <c r="GL71" s="90"/>
      <c r="GM71" s="90"/>
      <c r="GN71" s="90"/>
      <c r="GO71" s="90"/>
      <c r="GP71" s="90"/>
      <c r="GQ71" s="90"/>
      <c r="GR71" s="90"/>
      <c r="GS71" s="90"/>
      <c r="GT71" s="90"/>
      <c r="GU71" s="90"/>
      <c r="GV71" s="90"/>
      <c r="GW71" s="90"/>
      <c r="GX71" s="90"/>
      <c r="GY71" s="90"/>
      <c r="GZ71" s="90"/>
      <c r="HA71" s="90"/>
      <c r="HB71" s="90"/>
      <c r="HC71" s="90"/>
      <c r="HD71" s="90"/>
      <c r="HE71" s="90"/>
      <c r="HF71" s="90"/>
      <c r="HG71" s="90"/>
      <c r="HH71" s="90"/>
      <c r="HI71" s="90"/>
      <c r="HJ71" s="90"/>
      <c r="HK71" s="90"/>
      <c r="HL71" s="90"/>
      <c r="HM71" s="90"/>
      <c r="HN71" s="90"/>
      <c r="HO71" s="90"/>
      <c r="HP71" s="90"/>
      <c r="HQ71" s="90"/>
      <c r="HR71" s="90"/>
      <c r="HS71" s="90"/>
      <c r="HT71" s="90"/>
      <c r="HU71" s="90"/>
      <c r="HV71" s="90"/>
      <c r="HW71" s="90"/>
      <c r="HX71" s="90"/>
      <c r="HY71" s="90"/>
      <c r="HZ71" s="90"/>
      <c r="IA71" s="90"/>
      <c r="IB71" s="90"/>
      <c r="IC71" s="90"/>
      <c r="ID71" s="90"/>
      <c r="IE71" s="90"/>
      <c r="IF71" s="90"/>
      <c r="IG71" s="90"/>
      <c r="IH71" s="90"/>
      <c r="II71" s="90"/>
      <c r="IJ71" s="90"/>
      <c r="IK71" s="90"/>
      <c r="IL71" s="90"/>
      <c r="IM71" s="90"/>
      <c r="IN71" s="90"/>
      <c r="IO71" s="90"/>
      <c r="IP71" s="90"/>
      <c r="IQ71" s="90"/>
      <c r="IR71" s="90"/>
      <c r="IS71" s="90"/>
      <c r="IT71" s="90"/>
      <c r="IU71" s="90"/>
      <c r="IV71" s="90"/>
      <c r="IW71" s="90"/>
      <c r="IX71" s="90"/>
      <c r="IY71" s="90"/>
      <c r="IZ71" s="90"/>
      <c r="JA71" s="90"/>
    </row>
    <row r="72" spans="2:261" s="91" customFormat="1" hidden="1" x14ac:dyDescent="0.25">
      <c r="B72" s="90"/>
      <c r="F72" s="92"/>
      <c r="G72" s="90"/>
      <c r="H72" s="90"/>
      <c r="I72" s="90"/>
      <c r="J72" s="90"/>
      <c r="K72" s="90"/>
      <c r="L72" s="93"/>
      <c r="M72" s="90"/>
      <c r="N72" s="90"/>
      <c r="O72" s="90"/>
      <c r="P72" s="90"/>
      <c r="Q72" s="90"/>
      <c r="R72" s="93"/>
      <c r="S72" s="94"/>
      <c r="T72" s="90"/>
      <c r="U72" s="90"/>
      <c r="V72" s="90"/>
      <c r="W72" s="90"/>
      <c r="X72" s="90"/>
      <c r="Y72" s="90"/>
      <c r="Z72" s="90"/>
      <c r="AA72" s="90"/>
      <c r="AB72" s="90"/>
      <c r="AC72" s="90"/>
      <c r="AD72" s="90"/>
      <c r="AE72" s="90"/>
      <c r="AF72" s="90"/>
      <c r="AG72" s="90"/>
      <c r="AH72" s="90"/>
      <c r="AI72" s="90"/>
      <c r="AJ72" s="90"/>
      <c r="AK72" s="90"/>
      <c r="AL72" s="90"/>
      <c r="AM72" s="90"/>
      <c r="AN72" s="90"/>
      <c r="AO72" s="90"/>
      <c r="AP72" s="90"/>
      <c r="AQ72" s="90"/>
      <c r="AR72" s="90"/>
      <c r="AS72" s="90"/>
      <c r="AT72" s="90"/>
      <c r="AU72" s="90"/>
      <c r="AV72" s="90"/>
      <c r="AW72" s="90"/>
      <c r="AX72" s="90"/>
      <c r="AY72" s="90"/>
      <c r="AZ72" s="90"/>
      <c r="BA72" s="90"/>
      <c r="BB72" s="90"/>
      <c r="BC72" s="90"/>
      <c r="BD72" s="90"/>
      <c r="BE72" s="90"/>
      <c r="BF72" s="90"/>
      <c r="BG72" s="90"/>
      <c r="BH72" s="90"/>
      <c r="BI72" s="90"/>
      <c r="BJ72" s="90"/>
      <c r="BK72" s="90"/>
      <c r="BL72" s="90"/>
      <c r="BM72" s="90"/>
      <c r="BN72" s="90"/>
      <c r="BO72" s="90"/>
      <c r="BP72" s="90"/>
      <c r="BQ72" s="90"/>
      <c r="BR72" s="90"/>
      <c r="BS72" s="90"/>
      <c r="BT72" s="90"/>
      <c r="BU72" s="90"/>
      <c r="BV72" s="90"/>
      <c r="BW72" s="90"/>
      <c r="BX72" s="90"/>
      <c r="BY72" s="90"/>
      <c r="BZ72" s="90"/>
      <c r="CA72" s="90"/>
      <c r="CB72" s="90"/>
      <c r="CC72" s="90"/>
      <c r="CD72" s="90"/>
      <c r="CE72" s="90"/>
      <c r="CF72" s="90"/>
      <c r="CG72" s="90"/>
      <c r="CH72" s="90"/>
      <c r="CI72" s="90"/>
      <c r="CJ72" s="90"/>
      <c r="CK72" s="90"/>
      <c r="CL72" s="90"/>
      <c r="CM72" s="90"/>
      <c r="CN72" s="90"/>
      <c r="CO72" s="90"/>
      <c r="CP72" s="90"/>
      <c r="CQ72" s="90"/>
      <c r="CR72" s="90"/>
      <c r="CS72" s="90"/>
      <c r="CT72" s="90"/>
      <c r="CU72" s="90"/>
      <c r="CV72" s="90"/>
      <c r="CW72" s="90"/>
      <c r="CX72" s="90"/>
      <c r="CY72" s="90"/>
      <c r="CZ72" s="90"/>
      <c r="DA72" s="90"/>
      <c r="DB72" s="90"/>
      <c r="DC72" s="90"/>
      <c r="DD72" s="90"/>
      <c r="DE72" s="90"/>
      <c r="DF72" s="90"/>
      <c r="DG72" s="90"/>
      <c r="DH72" s="90"/>
      <c r="DI72" s="90"/>
      <c r="DJ72" s="90"/>
      <c r="DK72" s="90"/>
      <c r="DL72" s="90"/>
      <c r="DM72" s="90"/>
      <c r="DN72" s="90"/>
      <c r="DO72" s="90"/>
      <c r="DP72" s="90"/>
      <c r="DQ72" s="90"/>
      <c r="DR72" s="90"/>
      <c r="DS72" s="90"/>
      <c r="DT72" s="90"/>
      <c r="DU72" s="90"/>
      <c r="DV72" s="90"/>
      <c r="DW72" s="90"/>
      <c r="DX72" s="90"/>
      <c r="DY72" s="90"/>
      <c r="DZ72" s="90"/>
      <c r="EA72" s="90"/>
      <c r="EB72" s="90"/>
      <c r="EC72" s="90"/>
      <c r="ED72" s="90"/>
      <c r="EE72" s="90"/>
      <c r="EF72" s="90"/>
      <c r="EG72" s="90"/>
      <c r="EH72" s="90"/>
      <c r="EI72" s="90"/>
      <c r="EJ72" s="90"/>
      <c r="EK72" s="90"/>
      <c r="EL72" s="90"/>
      <c r="EM72" s="90"/>
      <c r="EN72" s="90"/>
      <c r="EO72" s="90"/>
      <c r="EP72" s="90"/>
      <c r="EQ72" s="90"/>
      <c r="ER72" s="90"/>
      <c r="ES72" s="90"/>
      <c r="ET72" s="90"/>
      <c r="EU72" s="90"/>
      <c r="EV72" s="90"/>
      <c r="EW72" s="90"/>
      <c r="EX72" s="90"/>
      <c r="EY72" s="90"/>
      <c r="EZ72" s="90"/>
      <c r="FA72" s="90"/>
      <c r="FB72" s="90"/>
      <c r="FC72" s="90"/>
      <c r="FD72" s="90"/>
      <c r="FE72" s="90"/>
      <c r="FF72" s="90"/>
      <c r="FG72" s="90"/>
      <c r="FH72" s="90"/>
      <c r="FI72" s="90"/>
      <c r="FJ72" s="90"/>
      <c r="FK72" s="90"/>
      <c r="FL72" s="90"/>
      <c r="FM72" s="90"/>
      <c r="FN72" s="90"/>
      <c r="FO72" s="90"/>
      <c r="FP72" s="90"/>
      <c r="FQ72" s="90"/>
      <c r="FR72" s="90"/>
      <c r="FS72" s="90"/>
      <c r="FT72" s="90"/>
      <c r="FU72" s="90"/>
      <c r="FV72" s="90"/>
      <c r="FW72" s="90"/>
      <c r="FX72" s="90"/>
      <c r="FY72" s="90"/>
      <c r="FZ72" s="90"/>
      <c r="GA72" s="90"/>
      <c r="GB72" s="90"/>
      <c r="GC72" s="90"/>
      <c r="GD72" s="90"/>
      <c r="GE72" s="90"/>
      <c r="GF72" s="90"/>
      <c r="GG72" s="90"/>
      <c r="GH72" s="90"/>
      <c r="GI72" s="90"/>
      <c r="GJ72" s="90"/>
      <c r="GK72" s="90"/>
      <c r="GL72" s="90"/>
      <c r="GM72" s="90"/>
      <c r="GN72" s="90"/>
      <c r="GO72" s="90"/>
      <c r="GP72" s="90"/>
      <c r="GQ72" s="90"/>
      <c r="GR72" s="90"/>
      <c r="GS72" s="90"/>
      <c r="GT72" s="90"/>
      <c r="GU72" s="90"/>
      <c r="GV72" s="90"/>
      <c r="GW72" s="90"/>
      <c r="GX72" s="90"/>
      <c r="GY72" s="90"/>
      <c r="GZ72" s="90"/>
      <c r="HA72" s="90"/>
      <c r="HB72" s="90"/>
      <c r="HC72" s="90"/>
      <c r="HD72" s="90"/>
      <c r="HE72" s="90"/>
      <c r="HF72" s="90"/>
      <c r="HG72" s="90"/>
      <c r="HH72" s="90"/>
      <c r="HI72" s="90"/>
      <c r="HJ72" s="90"/>
      <c r="HK72" s="90"/>
      <c r="HL72" s="90"/>
      <c r="HM72" s="90"/>
      <c r="HN72" s="90"/>
      <c r="HO72" s="90"/>
      <c r="HP72" s="90"/>
      <c r="HQ72" s="90"/>
      <c r="HR72" s="90"/>
      <c r="HS72" s="90"/>
      <c r="HT72" s="90"/>
      <c r="HU72" s="90"/>
      <c r="HV72" s="90"/>
      <c r="HW72" s="90"/>
      <c r="HX72" s="90"/>
      <c r="HY72" s="90"/>
      <c r="HZ72" s="90"/>
      <c r="IA72" s="90"/>
      <c r="IB72" s="90"/>
      <c r="IC72" s="90"/>
      <c r="ID72" s="90"/>
      <c r="IE72" s="90"/>
      <c r="IF72" s="90"/>
      <c r="IG72" s="90"/>
      <c r="IH72" s="90"/>
      <c r="II72" s="90"/>
      <c r="IJ72" s="90"/>
      <c r="IK72" s="90"/>
      <c r="IL72" s="90"/>
      <c r="IM72" s="90"/>
      <c r="IN72" s="90"/>
      <c r="IO72" s="90"/>
      <c r="IP72" s="90"/>
      <c r="IQ72" s="90"/>
      <c r="IR72" s="90"/>
      <c r="IS72" s="90"/>
      <c r="IT72" s="90"/>
      <c r="IU72" s="90"/>
      <c r="IV72" s="90"/>
      <c r="IW72" s="90"/>
      <c r="IX72" s="90"/>
      <c r="IY72" s="90"/>
      <c r="IZ72" s="90"/>
      <c r="JA72" s="90"/>
    </row>
    <row r="73" spans="2:261" s="91" customFormat="1" hidden="1" x14ac:dyDescent="0.25">
      <c r="B73" s="90"/>
      <c r="F73" s="92"/>
      <c r="G73" s="90"/>
      <c r="H73" s="90"/>
      <c r="I73" s="90"/>
      <c r="J73" s="90"/>
      <c r="K73" s="90"/>
      <c r="L73" s="93"/>
      <c r="M73" s="90"/>
      <c r="N73" s="90"/>
      <c r="O73" s="90"/>
      <c r="P73" s="90"/>
      <c r="Q73" s="90"/>
      <c r="R73" s="93"/>
      <c r="S73" s="94"/>
      <c r="T73" s="90"/>
      <c r="U73" s="90"/>
      <c r="V73" s="90"/>
      <c r="W73" s="90"/>
      <c r="X73" s="90"/>
      <c r="Y73" s="90"/>
      <c r="Z73" s="90"/>
      <c r="AA73" s="90"/>
      <c r="AB73" s="90"/>
      <c r="AC73" s="90"/>
      <c r="AD73" s="90"/>
      <c r="AE73" s="90"/>
      <c r="AF73" s="90"/>
      <c r="AG73" s="90"/>
      <c r="AH73" s="90"/>
      <c r="AI73" s="90"/>
      <c r="AJ73" s="90"/>
      <c r="AK73" s="90"/>
      <c r="AL73" s="90"/>
      <c r="AM73" s="90"/>
      <c r="AN73" s="90"/>
      <c r="AO73" s="90"/>
      <c r="AP73" s="90"/>
      <c r="AQ73" s="90"/>
      <c r="AR73" s="90"/>
      <c r="AS73" s="90"/>
      <c r="AT73" s="90"/>
      <c r="AU73" s="90"/>
      <c r="AV73" s="90"/>
      <c r="AW73" s="90"/>
      <c r="AX73" s="90"/>
      <c r="AY73" s="90"/>
      <c r="AZ73" s="90"/>
      <c r="BA73" s="90"/>
      <c r="BB73" s="90"/>
      <c r="BC73" s="90"/>
      <c r="BD73" s="90"/>
      <c r="BE73" s="90"/>
      <c r="BF73" s="90"/>
      <c r="BG73" s="90"/>
      <c r="BH73" s="90"/>
      <c r="BI73" s="90"/>
      <c r="BJ73" s="90"/>
      <c r="BK73" s="90"/>
      <c r="BL73" s="90"/>
      <c r="BM73" s="90"/>
      <c r="BN73" s="90"/>
      <c r="BO73" s="90"/>
      <c r="BP73" s="90"/>
      <c r="BQ73" s="90"/>
      <c r="BR73" s="90"/>
      <c r="BS73" s="90"/>
      <c r="BT73" s="90"/>
      <c r="BU73" s="90"/>
      <c r="BV73" s="90"/>
      <c r="BW73" s="90"/>
      <c r="BX73" s="90"/>
      <c r="BY73" s="90"/>
      <c r="BZ73" s="90"/>
      <c r="CA73" s="90"/>
      <c r="CB73" s="90"/>
      <c r="CC73" s="90"/>
      <c r="CD73" s="90"/>
      <c r="CE73" s="90"/>
      <c r="CF73" s="90"/>
      <c r="CG73" s="90"/>
      <c r="CH73" s="90"/>
      <c r="CI73" s="90"/>
      <c r="CJ73" s="90"/>
      <c r="CK73" s="90"/>
      <c r="CL73" s="90"/>
      <c r="CM73" s="90"/>
      <c r="CN73" s="90"/>
      <c r="CO73" s="90"/>
      <c r="CP73" s="90"/>
      <c r="CQ73" s="90"/>
      <c r="CR73" s="90"/>
      <c r="CS73" s="90"/>
      <c r="CT73" s="90"/>
      <c r="CU73" s="90"/>
      <c r="CV73" s="90"/>
      <c r="CW73" s="90"/>
      <c r="CX73" s="90"/>
      <c r="CY73" s="90"/>
      <c r="CZ73" s="90"/>
      <c r="DA73" s="90"/>
      <c r="DB73" s="90"/>
      <c r="DC73" s="90"/>
      <c r="DD73" s="90"/>
      <c r="DE73" s="90"/>
      <c r="DF73" s="90"/>
      <c r="DG73" s="90"/>
      <c r="DH73" s="90"/>
      <c r="DI73" s="90"/>
      <c r="DJ73" s="90"/>
      <c r="DK73" s="90"/>
      <c r="DL73" s="90"/>
      <c r="DM73" s="90"/>
      <c r="DN73" s="90"/>
      <c r="DO73" s="90"/>
      <c r="DP73" s="90"/>
      <c r="DQ73" s="90"/>
      <c r="DR73" s="90"/>
      <c r="DS73" s="90"/>
      <c r="DT73" s="90"/>
      <c r="DU73" s="90"/>
      <c r="DV73" s="90"/>
      <c r="DW73" s="90"/>
      <c r="DX73" s="90"/>
      <c r="DY73" s="90"/>
      <c r="DZ73" s="90"/>
      <c r="EA73" s="90"/>
      <c r="EB73" s="90"/>
      <c r="EC73" s="90"/>
      <c r="ED73" s="90"/>
      <c r="EE73" s="90"/>
      <c r="EF73" s="90"/>
      <c r="EG73" s="90"/>
      <c r="EH73" s="90"/>
      <c r="EI73" s="90"/>
      <c r="EJ73" s="90"/>
      <c r="EK73" s="90"/>
      <c r="EL73" s="90"/>
      <c r="EM73" s="90"/>
      <c r="EN73" s="90"/>
      <c r="EO73" s="90"/>
      <c r="EP73" s="90"/>
      <c r="EQ73" s="90"/>
      <c r="ER73" s="90"/>
      <c r="ES73" s="90"/>
      <c r="ET73" s="90"/>
      <c r="EU73" s="90"/>
      <c r="EV73" s="90"/>
      <c r="EW73" s="90"/>
      <c r="EX73" s="90"/>
      <c r="EY73" s="90"/>
      <c r="EZ73" s="90"/>
      <c r="FA73" s="90"/>
      <c r="FB73" s="90"/>
      <c r="FC73" s="90"/>
      <c r="FD73" s="90"/>
      <c r="FE73" s="90"/>
      <c r="FF73" s="90"/>
      <c r="FG73" s="90"/>
      <c r="FH73" s="90"/>
      <c r="FI73" s="90"/>
      <c r="FJ73" s="90"/>
      <c r="FK73" s="90"/>
      <c r="FL73" s="90"/>
      <c r="FM73" s="90"/>
      <c r="FN73" s="90"/>
      <c r="FO73" s="90"/>
      <c r="FP73" s="90"/>
      <c r="FQ73" s="90"/>
      <c r="FR73" s="90"/>
      <c r="FS73" s="90"/>
      <c r="FT73" s="90"/>
      <c r="FU73" s="90"/>
      <c r="FV73" s="90"/>
      <c r="FW73" s="90"/>
      <c r="FX73" s="90"/>
      <c r="FY73" s="90"/>
      <c r="FZ73" s="90"/>
      <c r="GA73" s="90"/>
      <c r="GB73" s="90"/>
      <c r="GC73" s="90"/>
      <c r="GD73" s="90"/>
      <c r="GE73" s="90"/>
      <c r="GF73" s="90"/>
      <c r="GG73" s="90"/>
      <c r="GH73" s="90"/>
      <c r="GI73" s="90"/>
      <c r="GJ73" s="90"/>
      <c r="GK73" s="90"/>
      <c r="GL73" s="90"/>
      <c r="GM73" s="90"/>
      <c r="GN73" s="90"/>
      <c r="GO73" s="90"/>
      <c r="GP73" s="90"/>
      <c r="GQ73" s="90"/>
      <c r="GR73" s="90"/>
      <c r="GS73" s="90"/>
      <c r="GT73" s="90"/>
      <c r="GU73" s="90"/>
      <c r="GV73" s="90"/>
      <c r="GW73" s="90"/>
      <c r="GX73" s="90"/>
      <c r="GY73" s="90"/>
      <c r="GZ73" s="90"/>
      <c r="HA73" s="90"/>
      <c r="HB73" s="90"/>
      <c r="HC73" s="90"/>
      <c r="HD73" s="90"/>
      <c r="HE73" s="90"/>
      <c r="HF73" s="90"/>
      <c r="HG73" s="90"/>
      <c r="HH73" s="90"/>
      <c r="HI73" s="90"/>
      <c r="HJ73" s="90"/>
      <c r="HK73" s="90"/>
      <c r="HL73" s="90"/>
      <c r="HM73" s="90"/>
      <c r="HN73" s="90"/>
      <c r="HO73" s="90"/>
      <c r="HP73" s="90"/>
      <c r="HQ73" s="90"/>
      <c r="HR73" s="90"/>
      <c r="HS73" s="90"/>
      <c r="HT73" s="90"/>
      <c r="HU73" s="90"/>
      <c r="HV73" s="90"/>
      <c r="HW73" s="90"/>
      <c r="HX73" s="90"/>
      <c r="HY73" s="90"/>
      <c r="HZ73" s="90"/>
      <c r="IA73" s="90"/>
      <c r="IB73" s="90"/>
      <c r="IC73" s="90"/>
      <c r="ID73" s="90"/>
      <c r="IE73" s="90"/>
      <c r="IF73" s="90"/>
      <c r="IG73" s="90"/>
      <c r="IH73" s="90"/>
      <c r="II73" s="90"/>
      <c r="IJ73" s="90"/>
      <c r="IK73" s="90"/>
      <c r="IL73" s="90"/>
      <c r="IM73" s="90"/>
      <c r="IN73" s="90"/>
      <c r="IO73" s="90"/>
      <c r="IP73" s="90"/>
      <c r="IQ73" s="90"/>
      <c r="IR73" s="90"/>
      <c r="IS73" s="90"/>
      <c r="IT73" s="90"/>
      <c r="IU73" s="90"/>
      <c r="IV73" s="90"/>
      <c r="IW73" s="90"/>
      <c r="IX73" s="90"/>
      <c r="IY73" s="90"/>
      <c r="IZ73" s="90"/>
      <c r="JA73" s="90"/>
    </row>
    <row r="74" spans="2:261" s="91" customFormat="1" hidden="1" x14ac:dyDescent="0.25">
      <c r="B74" s="90"/>
      <c r="F74" s="92"/>
      <c r="G74" s="90"/>
      <c r="H74" s="90"/>
      <c r="I74" s="90"/>
      <c r="J74" s="90"/>
      <c r="K74" s="90"/>
      <c r="L74" s="93"/>
      <c r="M74" s="90"/>
      <c r="N74" s="90"/>
      <c r="O74" s="90"/>
      <c r="P74" s="90"/>
      <c r="Q74" s="90"/>
      <c r="R74" s="93"/>
      <c r="S74" s="94"/>
      <c r="T74" s="90"/>
      <c r="U74" s="90"/>
      <c r="V74" s="90"/>
      <c r="W74" s="90"/>
      <c r="X74" s="90"/>
      <c r="Y74" s="90"/>
      <c r="Z74" s="90"/>
      <c r="AA74" s="90"/>
      <c r="AB74" s="90"/>
      <c r="AC74" s="90"/>
      <c r="AD74" s="90"/>
      <c r="AE74" s="90"/>
      <c r="AF74" s="90"/>
      <c r="AG74" s="90"/>
      <c r="AH74" s="90"/>
      <c r="AI74" s="90"/>
      <c r="AJ74" s="90"/>
      <c r="AK74" s="90"/>
      <c r="AL74" s="90"/>
      <c r="AM74" s="90"/>
      <c r="AN74" s="90"/>
      <c r="AO74" s="90"/>
      <c r="AP74" s="90"/>
      <c r="AQ74" s="90"/>
      <c r="AR74" s="90"/>
      <c r="AS74" s="90"/>
      <c r="AT74" s="90"/>
      <c r="AU74" s="90"/>
      <c r="AV74" s="90"/>
      <c r="AW74" s="90"/>
      <c r="AX74" s="90"/>
      <c r="AY74" s="90"/>
      <c r="AZ74" s="90"/>
      <c r="BA74" s="90"/>
      <c r="BB74" s="90"/>
      <c r="BC74" s="90"/>
      <c r="BD74" s="90"/>
      <c r="BE74" s="90"/>
      <c r="BF74" s="90"/>
      <c r="BG74" s="90"/>
      <c r="BH74" s="90"/>
      <c r="BI74" s="90"/>
      <c r="BJ74" s="90"/>
      <c r="BK74" s="90"/>
      <c r="BL74" s="90"/>
      <c r="BM74" s="90"/>
      <c r="BN74" s="90"/>
      <c r="BO74" s="90"/>
      <c r="BP74" s="90"/>
      <c r="BQ74" s="90"/>
      <c r="BR74" s="90"/>
      <c r="BS74" s="90"/>
      <c r="BT74" s="90"/>
      <c r="BU74" s="90"/>
      <c r="BV74" s="90"/>
      <c r="BW74" s="90"/>
      <c r="BX74" s="90"/>
      <c r="BY74" s="90"/>
      <c r="BZ74" s="90"/>
      <c r="CA74" s="90"/>
      <c r="CB74" s="90"/>
      <c r="CC74" s="90"/>
      <c r="CD74" s="90"/>
      <c r="CE74" s="90"/>
      <c r="CF74" s="90"/>
      <c r="CG74" s="90"/>
      <c r="CH74" s="90"/>
      <c r="CI74" s="90"/>
      <c r="CJ74" s="90"/>
      <c r="CK74" s="90"/>
      <c r="CL74" s="90"/>
      <c r="CM74" s="90"/>
      <c r="CN74" s="90"/>
      <c r="CO74" s="90"/>
      <c r="CP74" s="90"/>
      <c r="CQ74" s="90"/>
      <c r="CR74" s="90"/>
      <c r="CS74" s="90"/>
      <c r="CT74" s="90"/>
      <c r="CU74" s="90"/>
      <c r="CV74" s="90"/>
      <c r="CW74" s="90"/>
      <c r="CX74" s="90"/>
      <c r="CY74" s="90"/>
      <c r="CZ74" s="90"/>
      <c r="DA74" s="90"/>
      <c r="DB74" s="90"/>
      <c r="DC74" s="90"/>
      <c r="DD74" s="90"/>
      <c r="DE74" s="90"/>
      <c r="DF74" s="90"/>
      <c r="DG74" s="90"/>
      <c r="DH74" s="90"/>
      <c r="DI74" s="90"/>
      <c r="DJ74" s="90"/>
      <c r="DK74" s="90"/>
      <c r="DL74" s="90"/>
      <c r="DM74" s="90"/>
      <c r="DN74" s="90"/>
      <c r="DO74" s="90"/>
      <c r="DP74" s="90"/>
      <c r="DQ74" s="90"/>
      <c r="DR74" s="90"/>
      <c r="DS74" s="90"/>
      <c r="DT74" s="90"/>
      <c r="DU74" s="90"/>
      <c r="DV74" s="90"/>
      <c r="DW74" s="90"/>
      <c r="DX74" s="90"/>
      <c r="DY74" s="90"/>
      <c r="DZ74" s="90"/>
      <c r="EA74" s="90"/>
      <c r="EB74" s="90"/>
      <c r="EC74" s="90"/>
      <c r="ED74" s="90"/>
      <c r="EE74" s="90"/>
      <c r="EF74" s="90"/>
      <c r="EG74" s="90"/>
      <c r="EH74" s="90"/>
      <c r="EI74" s="90"/>
      <c r="EJ74" s="90"/>
      <c r="EK74" s="90"/>
      <c r="EL74" s="90"/>
      <c r="EM74" s="90"/>
      <c r="EN74" s="90"/>
      <c r="EO74" s="90"/>
      <c r="EP74" s="90"/>
      <c r="EQ74" s="90"/>
      <c r="ER74" s="90"/>
      <c r="ES74" s="90"/>
      <c r="ET74" s="90"/>
      <c r="EU74" s="90"/>
      <c r="EV74" s="90"/>
      <c r="EW74" s="90"/>
      <c r="EX74" s="90"/>
      <c r="EY74" s="90"/>
      <c r="EZ74" s="90"/>
      <c r="FA74" s="90"/>
      <c r="FB74" s="90"/>
      <c r="FC74" s="90"/>
      <c r="FD74" s="90"/>
      <c r="FE74" s="90"/>
      <c r="FF74" s="90"/>
      <c r="FG74" s="90"/>
      <c r="FH74" s="90"/>
      <c r="FI74" s="90"/>
      <c r="FJ74" s="90"/>
      <c r="FK74" s="90"/>
      <c r="FL74" s="90"/>
      <c r="FM74" s="90"/>
      <c r="FN74" s="90"/>
      <c r="FO74" s="90"/>
      <c r="FP74" s="90"/>
      <c r="FQ74" s="90"/>
      <c r="FR74" s="90"/>
      <c r="FS74" s="90"/>
      <c r="FT74" s="90"/>
      <c r="FU74" s="90"/>
      <c r="FV74" s="90"/>
      <c r="FW74" s="90"/>
      <c r="FX74" s="90"/>
      <c r="FY74" s="90"/>
      <c r="FZ74" s="90"/>
      <c r="GA74" s="90"/>
      <c r="GB74" s="90"/>
      <c r="GC74" s="90"/>
      <c r="GD74" s="90"/>
      <c r="GE74" s="90"/>
      <c r="GF74" s="90"/>
      <c r="GG74" s="90"/>
      <c r="GH74" s="90"/>
      <c r="GI74" s="90"/>
      <c r="GJ74" s="90"/>
      <c r="GK74" s="90"/>
      <c r="GL74" s="90"/>
      <c r="GM74" s="90"/>
      <c r="GN74" s="90"/>
      <c r="GO74" s="90"/>
      <c r="GP74" s="90"/>
      <c r="GQ74" s="90"/>
      <c r="GR74" s="90"/>
      <c r="GS74" s="90"/>
      <c r="GT74" s="90"/>
      <c r="GU74" s="90"/>
      <c r="GV74" s="90"/>
      <c r="GW74" s="90"/>
      <c r="GX74" s="90"/>
      <c r="GY74" s="90"/>
      <c r="GZ74" s="90"/>
      <c r="HA74" s="90"/>
      <c r="HB74" s="90"/>
      <c r="HC74" s="90"/>
      <c r="HD74" s="90"/>
      <c r="HE74" s="90"/>
      <c r="HF74" s="90"/>
      <c r="HG74" s="90"/>
      <c r="HH74" s="90"/>
      <c r="HI74" s="90"/>
      <c r="HJ74" s="90"/>
      <c r="HK74" s="90"/>
      <c r="HL74" s="90"/>
      <c r="HM74" s="90"/>
      <c r="HN74" s="90"/>
      <c r="HO74" s="90"/>
      <c r="HP74" s="90"/>
      <c r="HQ74" s="90"/>
      <c r="HR74" s="90"/>
      <c r="HS74" s="90"/>
      <c r="HT74" s="90"/>
      <c r="HU74" s="90"/>
      <c r="HV74" s="90"/>
      <c r="HW74" s="90"/>
      <c r="HX74" s="90"/>
      <c r="HY74" s="90"/>
      <c r="HZ74" s="90"/>
      <c r="IA74" s="90"/>
      <c r="IB74" s="90"/>
      <c r="IC74" s="90"/>
      <c r="ID74" s="90"/>
      <c r="IE74" s="90"/>
      <c r="IF74" s="90"/>
      <c r="IG74" s="90"/>
      <c r="IH74" s="90"/>
      <c r="II74" s="90"/>
      <c r="IJ74" s="90"/>
      <c r="IK74" s="90"/>
      <c r="IL74" s="90"/>
      <c r="IM74" s="90"/>
      <c r="IN74" s="90"/>
      <c r="IO74" s="90"/>
      <c r="IP74" s="90"/>
      <c r="IQ74" s="90"/>
      <c r="IR74" s="90"/>
      <c r="IS74" s="90"/>
      <c r="IT74" s="90"/>
      <c r="IU74" s="90"/>
      <c r="IV74" s="90"/>
      <c r="IW74" s="90"/>
      <c r="IX74" s="90"/>
      <c r="IY74" s="90"/>
      <c r="IZ74" s="90"/>
      <c r="JA74" s="90"/>
    </row>
    <row r="75" spans="2:261" s="91" customFormat="1" hidden="1" x14ac:dyDescent="0.25">
      <c r="B75" s="90"/>
      <c r="F75" s="92"/>
      <c r="G75" s="90"/>
      <c r="H75" s="90"/>
      <c r="I75" s="90"/>
      <c r="J75" s="90"/>
      <c r="K75" s="90"/>
      <c r="L75" s="93"/>
      <c r="M75" s="90"/>
      <c r="N75" s="90"/>
      <c r="O75" s="90"/>
      <c r="P75" s="90"/>
      <c r="Q75" s="90"/>
      <c r="R75" s="93"/>
      <c r="S75" s="94"/>
      <c r="T75" s="90"/>
      <c r="U75" s="90"/>
      <c r="V75" s="90"/>
      <c r="W75" s="90"/>
      <c r="X75" s="90"/>
      <c r="Y75" s="90"/>
      <c r="Z75" s="90"/>
      <c r="AA75" s="90"/>
      <c r="AB75" s="90"/>
      <c r="AC75" s="90"/>
      <c r="AD75" s="90"/>
      <c r="AE75" s="90"/>
      <c r="AF75" s="90"/>
      <c r="AG75" s="90"/>
      <c r="AH75" s="90"/>
      <c r="AI75" s="90"/>
      <c r="AJ75" s="90"/>
      <c r="AK75" s="90"/>
      <c r="AL75" s="90"/>
      <c r="AM75" s="90"/>
      <c r="AN75" s="90"/>
      <c r="AO75" s="90"/>
      <c r="AP75" s="90"/>
      <c r="AQ75" s="90"/>
      <c r="AR75" s="90"/>
      <c r="AS75" s="90"/>
      <c r="AT75" s="90"/>
      <c r="AU75" s="90"/>
      <c r="AV75" s="90"/>
      <c r="AW75" s="90"/>
      <c r="AX75" s="90"/>
      <c r="AY75" s="90"/>
      <c r="AZ75" s="90"/>
      <c r="BA75" s="90"/>
      <c r="BB75" s="90"/>
      <c r="BC75" s="90"/>
      <c r="BD75" s="90"/>
      <c r="BE75" s="90"/>
      <c r="BF75" s="90"/>
      <c r="BG75" s="90"/>
      <c r="BH75" s="90"/>
      <c r="BI75" s="90"/>
      <c r="BJ75" s="90"/>
      <c r="BK75" s="90"/>
      <c r="BL75" s="90"/>
      <c r="BM75" s="90"/>
      <c r="BN75" s="90"/>
      <c r="BO75" s="90"/>
      <c r="BP75" s="90"/>
      <c r="BQ75" s="90"/>
      <c r="BR75" s="90"/>
      <c r="BS75" s="90"/>
      <c r="BT75" s="90"/>
      <c r="BU75" s="90"/>
      <c r="BV75" s="90"/>
      <c r="BW75" s="90"/>
      <c r="BX75" s="90"/>
      <c r="BY75" s="90"/>
      <c r="BZ75" s="90"/>
      <c r="CA75" s="90"/>
      <c r="CB75" s="90"/>
      <c r="CC75" s="90"/>
      <c r="CD75" s="90"/>
      <c r="CE75" s="90"/>
      <c r="CF75" s="90"/>
      <c r="CG75" s="90"/>
      <c r="CH75" s="90"/>
      <c r="CI75" s="90"/>
      <c r="CJ75" s="90"/>
      <c r="CK75" s="90"/>
      <c r="CL75" s="90"/>
      <c r="CM75" s="90"/>
      <c r="CN75" s="90"/>
      <c r="CO75" s="90"/>
      <c r="CP75" s="90"/>
      <c r="CQ75" s="90"/>
      <c r="CR75" s="90"/>
      <c r="CS75" s="90"/>
      <c r="CT75" s="90"/>
      <c r="CU75" s="90"/>
      <c r="CV75" s="90"/>
      <c r="CW75" s="90"/>
      <c r="CX75" s="90"/>
      <c r="CY75" s="90"/>
      <c r="CZ75" s="90"/>
      <c r="DA75" s="90"/>
      <c r="DB75" s="90"/>
      <c r="DC75" s="90"/>
      <c r="DD75" s="90"/>
      <c r="DE75" s="90"/>
      <c r="DF75" s="90"/>
      <c r="DG75" s="90"/>
      <c r="DH75" s="90"/>
      <c r="DI75" s="90"/>
      <c r="DJ75" s="90"/>
      <c r="DK75" s="90"/>
      <c r="DL75" s="90"/>
      <c r="DM75" s="90"/>
      <c r="DN75" s="90"/>
      <c r="DO75" s="90"/>
      <c r="DP75" s="90"/>
      <c r="DQ75" s="90"/>
      <c r="DR75" s="90"/>
      <c r="DS75" s="90"/>
      <c r="DT75" s="90"/>
      <c r="DU75" s="90"/>
      <c r="DV75" s="90"/>
      <c r="DW75" s="90"/>
      <c r="DX75" s="90"/>
      <c r="DY75" s="90"/>
      <c r="DZ75" s="90"/>
      <c r="EA75" s="90"/>
      <c r="EB75" s="90"/>
      <c r="EC75" s="90"/>
      <c r="ED75" s="90"/>
      <c r="EE75" s="90"/>
      <c r="EF75" s="90"/>
      <c r="EG75" s="90"/>
      <c r="EH75" s="90"/>
      <c r="EI75" s="90"/>
      <c r="EJ75" s="90"/>
      <c r="EK75" s="90"/>
      <c r="EL75" s="90"/>
      <c r="EM75" s="90"/>
      <c r="EN75" s="90"/>
      <c r="EO75" s="90"/>
      <c r="EP75" s="90"/>
      <c r="EQ75" s="90"/>
      <c r="ER75" s="90"/>
      <c r="ES75" s="90"/>
      <c r="ET75" s="90"/>
      <c r="EU75" s="90"/>
      <c r="EV75" s="90"/>
      <c r="EW75" s="90"/>
      <c r="EX75" s="90"/>
      <c r="EY75" s="90"/>
      <c r="EZ75" s="90"/>
      <c r="FA75" s="90"/>
      <c r="FB75" s="90"/>
      <c r="FC75" s="90"/>
      <c r="FD75" s="90"/>
      <c r="FE75" s="90"/>
      <c r="FF75" s="90"/>
      <c r="FG75" s="90"/>
      <c r="FH75" s="90"/>
      <c r="FI75" s="90"/>
      <c r="FJ75" s="90"/>
      <c r="FK75" s="90"/>
      <c r="FL75" s="90"/>
      <c r="FM75" s="90"/>
      <c r="FN75" s="90"/>
      <c r="FO75" s="90"/>
      <c r="FP75" s="90"/>
      <c r="FQ75" s="90"/>
      <c r="FR75" s="90"/>
      <c r="FS75" s="90"/>
      <c r="FT75" s="90"/>
      <c r="FU75" s="90"/>
      <c r="FV75" s="90"/>
      <c r="FW75" s="90"/>
      <c r="FX75" s="90"/>
      <c r="FY75" s="90"/>
      <c r="FZ75" s="90"/>
      <c r="GA75" s="90"/>
      <c r="GB75" s="90"/>
      <c r="GC75" s="90"/>
      <c r="GD75" s="90"/>
      <c r="GE75" s="90"/>
      <c r="GF75" s="90"/>
      <c r="GG75" s="90"/>
      <c r="GH75" s="90"/>
      <c r="GI75" s="90"/>
      <c r="GJ75" s="90"/>
      <c r="GK75" s="90"/>
      <c r="GL75" s="90"/>
      <c r="GM75" s="90"/>
      <c r="GN75" s="90"/>
      <c r="GO75" s="90"/>
      <c r="GP75" s="90"/>
      <c r="GQ75" s="90"/>
      <c r="GR75" s="90"/>
      <c r="GS75" s="90"/>
      <c r="GT75" s="90"/>
      <c r="GU75" s="90"/>
      <c r="GV75" s="90"/>
      <c r="GW75" s="90"/>
      <c r="GX75" s="90"/>
      <c r="GY75" s="90"/>
      <c r="GZ75" s="90"/>
      <c r="HA75" s="90"/>
      <c r="HB75" s="90"/>
      <c r="HC75" s="90"/>
      <c r="HD75" s="90"/>
      <c r="HE75" s="90"/>
      <c r="HF75" s="90"/>
      <c r="HG75" s="90"/>
      <c r="HH75" s="90"/>
      <c r="HI75" s="90"/>
      <c r="HJ75" s="90"/>
      <c r="HK75" s="90"/>
      <c r="HL75" s="90"/>
      <c r="HM75" s="90"/>
      <c r="HN75" s="90"/>
      <c r="HO75" s="90"/>
      <c r="HP75" s="90"/>
      <c r="HQ75" s="90"/>
      <c r="HR75" s="90"/>
      <c r="HS75" s="90"/>
      <c r="HT75" s="90"/>
      <c r="HU75" s="90"/>
      <c r="HV75" s="90"/>
      <c r="HW75" s="90"/>
      <c r="HX75" s="90"/>
      <c r="HY75" s="90"/>
      <c r="HZ75" s="90"/>
      <c r="IA75" s="90"/>
      <c r="IB75" s="90"/>
      <c r="IC75" s="90"/>
      <c r="ID75" s="90"/>
      <c r="IE75" s="90"/>
      <c r="IF75" s="90"/>
      <c r="IG75" s="90"/>
      <c r="IH75" s="90"/>
      <c r="II75" s="90"/>
      <c r="IJ75" s="90"/>
      <c r="IK75" s="90"/>
      <c r="IL75" s="90"/>
      <c r="IM75" s="90"/>
      <c r="IN75" s="90"/>
      <c r="IO75" s="90"/>
      <c r="IP75" s="90"/>
      <c r="IQ75" s="90"/>
      <c r="IR75" s="90"/>
      <c r="IS75" s="90"/>
      <c r="IT75" s="90"/>
      <c r="IU75" s="90"/>
      <c r="IV75" s="90"/>
      <c r="IW75" s="90"/>
      <c r="IX75" s="90"/>
      <c r="IY75" s="90"/>
      <c r="IZ75" s="90"/>
      <c r="JA75" s="90"/>
    </row>
    <row r="76" spans="2:261" s="91" customFormat="1" hidden="1" x14ac:dyDescent="0.25">
      <c r="B76" s="90"/>
      <c r="F76" s="92"/>
      <c r="G76" s="90"/>
      <c r="H76" s="90"/>
      <c r="I76" s="90"/>
      <c r="J76" s="90"/>
      <c r="K76" s="90"/>
      <c r="L76" s="93"/>
      <c r="M76" s="90"/>
      <c r="N76" s="90"/>
      <c r="O76" s="90"/>
      <c r="P76" s="90"/>
      <c r="Q76" s="90"/>
      <c r="R76" s="93"/>
      <c r="S76" s="94"/>
      <c r="T76" s="90"/>
      <c r="U76" s="90"/>
      <c r="V76" s="90"/>
      <c r="W76" s="90"/>
      <c r="X76" s="90"/>
      <c r="Y76" s="90"/>
      <c r="Z76" s="90"/>
      <c r="AA76" s="90"/>
      <c r="AB76" s="90"/>
      <c r="AC76" s="90"/>
      <c r="AD76" s="90"/>
      <c r="AE76" s="90"/>
      <c r="AF76" s="90"/>
      <c r="AG76" s="90"/>
      <c r="AH76" s="90"/>
      <c r="AI76" s="90"/>
      <c r="AJ76" s="90"/>
      <c r="AK76" s="90"/>
      <c r="AL76" s="90"/>
      <c r="AM76" s="90"/>
      <c r="AN76" s="90"/>
      <c r="AO76" s="90"/>
      <c r="AP76" s="90"/>
      <c r="AQ76" s="90"/>
      <c r="AR76" s="90"/>
      <c r="AS76" s="90"/>
      <c r="AT76" s="90"/>
      <c r="AU76" s="90"/>
      <c r="AV76" s="90"/>
      <c r="AW76" s="90"/>
      <c r="AX76" s="90"/>
      <c r="AY76" s="90"/>
      <c r="AZ76" s="90"/>
      <c r="BA76" s="90"/>
      <c r="BB76" s="90"/>
      <c r="BC76" s="90"/>
      <c r="BD76" s="90"/>
      <c r="BE76" s="90"/>
      <c r="BF76" s="90"/>
      <c r="BG76" s="90"/>
      <c r="BH76" s="90"/>
      <c r="BI76" s="90"/>
      <c r="BJ76" s="90"/>
      <c r="BK76" s="90"/>
      <c r="BL76" s="90"/>
      <c r="BM76" s="90"/>
      <c r="BN76" s="90"/>
      <c r="BO76" s="90"/>
      <c r="BP76" s="90"/>
      <c r="BQ76" s="90"/>
      <c r="BR76" s="90"/>
      <c r="BS76" s="90"/>
      <c r="BT76" s="90"/>
      <c r="BU76" s="90"/>
      <c r="BV76" s="90"/>
      <c r="BW76" s="90"/>
      <c r="BX76" s="90"/>
      <c r="BY76" s="90"/>
      <c r="BZ76" s="90"/>
      <c r="CA76" s="90"/>
      <c r="CB76" s="90"/>
      <c r="CC76" s="90"/>
      <c r="CD76" s="90"/>
      <c r="CE76" s="90"/>
      <c r="CF76" s="90"/>
      <c r="CG76" s="90"/>
      <c r="CH76" s="90"/>
      <c r="CI76" s="90"/>
      <c r="CJ76" s="90"/>
      <c r="CK76" s="90"/>
      <c r="CL76" s="90"/>
      <c r="CM76" s="90"/>
      <c r="CN76" s="90"/>
      <c r="CO76" s="90"/>
      <c r="CP76" s="90"/>
      <c r="CQ76" s="90"/>
      <c r="CR76" s="90"/>
      <c r="CS76" s="90"/>
      <c r="CT76" s="90"/>
      <c r="CU76" s="90"/>
      <c r="CV76" s="90"/>
      <c r="CW76" s="90"/>
      <c r="CX76" s="90"/>
      <c r="CY76" s="90"/>
      <c r="CZ76" s="90"/>
      <c r="DA76" s="90"/>
      <c r="DB76" s="90"/>
      <c r="DC76" s="90"/>
      <c r="DD76" s="90"/>
      <c r="DE76" s="90"/>
      <c r="DF76" s="90"/>
      <c r="DG76" s="90"/>
      <c r="DH76" s="90"/>
      <c r="DI76" s="90"/>
      <c r="DJ76" s="90"/>
      <c r="DK76" s="90"/>
      <c r="DL76" s="90"/>
      <c r="DM76" s="90"/>
      <c r="DN76" s="90"/>
      <c r="DO76" s="90"/>
      <c r="DP76" s="90"/>
      <c r="DQ76" s="90"/>
      <c r="DR76" s="90"/>
      <c r="DS76" s="90"/>
      <c r="DT76" s="90"/>
      <c r="DU76" s="90"/>
      <c r="DV76" s="90"/>
      <c r="DW76" s="90"/>
      <c r="DX76" s="90"/>
      <c r="DY76" s="90"/>
      <c r="DZ76" s="90"/>
      <c r="EA76" s="90"/>
      <c r="EB76" s="90"/>
      <c r="EC76" s="90"/>
      <c r="ED76" s="90"/>
      <c r="EE76" s="90"/>
      <c r="EF76" s="90"/>
      <c r="EG76" s="90"/>
      <c r="EH76" s="90"/>
      <c r="EI76" s="90"/>
      <c r="EJ76" s="90"/>
      <c r="EK76" s="90"/>
      <c r="EL76" s="90"/>
      <c r="EM76" s="90"/>
      <c r="EN76" s="90"/>
      <c r="EO76" s="90"/>
      <c r="EP76" s="90"/>
      <c r="EQ76" s="90"/>
      <c r="ER76" s="90"/>
      <c r="ES76" s="90"/>
      <c r="ET76" s="90"/>
      <c r="EU76" s="90"/>
      <c r="EV76" s="90"/>
      <c r="EW76" s="90"/>
      <c r="EX76" s="90"/>
      <c r="EY76" s="90"/>
      <c r="EZ76" s="90"/>
      <c r="FA76" s="90"/>
      <c r="FB76" s="90"/>
      <c r="FC76" s="90"/>
      <c r="FD76" s="90"/>
      <c r="FE76" s="90"/>
      <c r="FF76" s="90"/>
      <c r="FG76" s="90"/>
      <c r="FH76" s="90"/>
      <c r="FI76" s="90"/>
      <c r="FJ76" s="90"/>
      <c r="FK76" s="90"/>
      <c r="FL76" s="90"/>
      <c r="FM76" s="90"/>
      <c r="FN76" s="90"/>
      <c r="FO76" s="90"/>
      <c r="FP76" s="90"/>
      <c r="FQ76" s="90"/>
      <c r="FR76" s="90"/>
      <c r="FS76" s="90"/>
      <c r="FT76" s="90"/>
      <c r="FU76" s="90"/>
      <c r="FV76" s="90"/>
      <c r="FW76" s="90"/>
      <c r="FX76" s="90"/>
      <c r="FY76" s="90"/>
      <c r="FZ76" s="90"/>
      <c r="GA76" s="90"/>
      <c r="GB76" s="90"/>
      <c r="GC76" s="90"/>
      <c r="GD76" s="90"/>
      <c r="GE76" s="90"/>
      <c r="GF76" s="90"/>
      <c r="GG76" s="90"/>
      <c r="GH76" s="90"/>
      <c r="GI76" s="90"/>
      <c r="GJ76" s="90"/>
      <c r="GK76" s="90"/>
      <c r="GL76" s="90"/>
      <c r="GM76" s="90"/>
      <c r="GN76" s="90"/>
      <c r="GO76" s="90"/>
      <c r="GP76" s="90"/>
      <c r="GQ76" s="90"/>
      <c r="GR76" s="90"/>
      <c r="GS76" s="90"/>
      <c r="GT76" s="90"/>
      <c r="GU76" s="90"/>
      <c r="GV76" s="90"/>
      <c r="GW76" s="90"/>
      <c r="GX76" s="90"/>
      <c r="GY76" s="90"/>
      <c r="GZ76" s="90"/>
      <c r="HA76" s="90"/>
      <c r="HB76" s="90"/>
      <c r="HC76" s="90"/>
      <c r="HD76" s="90"/>
      <c r="HE76" s="90"/>
      <c r="HF76" s="90"/>
      <c r="HG76" s="90"/>
      <c r="HH76" s="90"/>
      <c r="HI76" s="90"/>
      <c r="HJ76" s="90"/>
      <c r="HK76" s="90"/>
      <c r="HL76" s="90"/>
      <c r="HM76" s="90"/>
      <c r="HN76" s="90"/>
      <c r="HO76" s="90"/>
      <c r="HP76" s="90"/>
      <c r="HQ76" s="90"/>
      <c r="HR76" s="90"/>
      <c r="HS76" s="90"/>
      <c r="HT76" s="90"/>
      <c r="HU76" s="90"/>
      <c r="HV76" s="90"/>
      <c r="HW76" s="90"/>
      <c r="HX76" s="90"/>
      <c r="HY76" s="90"/>
      <c r="HZ76" s="90"/>
      <c r="IA76" s="90"/>
      <c r="IB76" s="90"/>
      <c r="IC76" s="90"/>
      <c r="ID76" s="90"/>
      <c r="IE76" s="90"/>
      <c r="IF76" s="90"/>
      <c r="IG76" s="90"/>
      <c r="IH76" s="90"/>
      <c r="II76" s="90"/>
      <c r="IJ76" s="90"/>
      <c r="IK76" s="90"/>
      <c r="IL76" s="90"/>
      <c r="IM76" s="90"/>
      <c r="IN76" s="90"/>
      <c r="IO76" s="90"/>
      <c r="IP76" s="90"/>
      <c r="IQ76" s="90"/>
      <c r="IR76" s="90"/>
      <c r="IS76" s="90"/>
      <c r="IT76" s="90"/>
      <c r="IU76" s="90"/>
      <c r="IV76" s="90"/>
      <c r="IW76" s="90"/>
      <c r="IX76" s="90"/>
      <c r="IY76" s="90"/>
      <c r="IZ76" s="90"/>
      <c r="JA76" s="90"/>
    </row>
    <row r="77" spans="2:261" s="91" customFormat="1" hidden="1" x14ac:dyDescent="0.25">
      <c r="B77" s="90"/>
      <c r="F77" s="92"/>
      <c r="G77" s="90"/>
      <c r="H77" s="90"/>
      <c r="I77" s="90"/>
      <c r="J77" s="90"/>
      <c r="K77" s="90"/>
      <c r="L77" s="93"/>
      <c r="M77" s="90"/>
      <c r="N77" s="90"/>
      <c r="O77" s="90"/>
      <c r="P77" s="90"/>
      <c r="Q77" s="90"/>
      <c r="R77" s="93"/>
      <c r="S77" s="94"/>
      <c r="T77" s="90"/>
      <c r="U77" s="90"/>
      <c r="V77" s="90"/>
      <c r="W77" s="90"/>
      <c r="X77" s="90"/>
      <c r="Y77" s="90"/>
      <c r="Z77" s="90"/>
      <c r="AA77" s="90"/>
      <c r="AB77" s="90"/>
      <c r="AC77" s="90"/>
      <c r="AD77" s="90"/>
      <c r="AE77" s="90"/>
      <c r="AF77" s="90"/>
      <c r="AG77" s="90"/>
      <c r="AH77" s="90"/>
      <c r="AI77" s="90"/>
      <c r="AJ77" s="90"/>
      <c r="AK77" s="90"/>
      <c r="AL77" s="90"/>
      <c r="AM77" s="90"/>
      <c r="AN77" s="90"/>
      <c r="AO77" s="90"/>
      <c r="AP77" s="90"/>
      <c r="AQ77" s="90"/>
      <c r="AR77" s="90"/>
      <c r="AS77" s="90"/>
      <c r="AT77" s="90"/>
      <c r="AU77" s="90"/>
      <c r="AV77" s="90"/>
      <c r="AW77" s="90"/>
      <c r="AX77" s="90"/>
      <c r="AY77" s="90"/>
      <c r="AZ77" s="90"/>
      <c r="BA77" s="90"/>
      <c r="BB77" s="90"/>
      <c r="BC77" s="90"/>
      <c r="BD77" s="90"/>
      <c r="BE77" s="90"/>
      <c r="BF77" s="90"/>
      <c r="BG77" s="90"/>
      <c r="BH77" s="90"/>
      <c r="BI77" s="90"/>
      <c r="BJ77" s="90"/>
      <c r="BK77" s="90"/>
      <c r="BL77" s="90"/>
      <c r="BM77" s="90"/>
      <c r="BN77" s="90"/>
      <c r="BO77" s="90"/>
      <c r="BP77" s="90"/>
      <c r="BQ77" s="90"/>
      <c r="BR77" s="90"/>
      <c r="BS77" s="90"/>
      <c r="BT77" s="90"/>
      <c r="BU77" s="90"/>
      <c r="BV77" s="90"/>
      <c r="BW77" s="90"/>
      <c r="BX77" s="90"/>
      <c r="BY77" s="90"/>
      <c r="BZ77" s="90"/>
      <c r="CA77" s="90"/>
      <c r="CB77" s="90"/>
      <c r="CC77" s="90"/>
      <c r="CD77" s="90"/>
      <c r="CE77" s="90"/>
      <c r="CF77" s="90"/>
      <c r="CG77" s="90"/>
      <c r="CH77" s="90"/>
      <c r="CI77" s="90"/>
      <c r="CJ77" s="90"/>
      <c r="CK77" s="90"/>
      <c r="CL77" s="90"/>
      <c r="CM77" s="90"/>
      <c r="CN77" s="90"/>
      <c r="CO77" s="90"/>
      <c r="CP77" s="90"/>
      <c r="CQ77" s="90"/>
      <c r="CR77" s="90"/>
      <c r="CS77" s="90"/>
      <c r="CT77" s="90"/>
      <c r="CU77" s="90"/>
      <c r="CV77" s="90"/>
      <c r="CW77" s="90"/>
      <c r="CX77" s="90"/>
      <c r="CY77" s="90"/>
      <c r="CZ77" s="90"/>
      <c r="DA77" s="90"/>
      <c r="DB77" s="90"/>
      <c r="DC77" s="90"/>
      <c r="DD77" s="90"/>
      <c r="DE77" s="90"/>
      <c r="DF77" s="90"/>
      <c r="DG77" s="90"/>
      <c r="DH77" s="90"/>
      <c r="DI77" s="90"/>
      <c r="DJ77" s="90"/>
      <c r="DK77" s="90"/>
      <c r="DL77" s="90"/>
      <c r="DM77" s="90"/>
      <c r="DN77" s="90"/>
      <c r="DO77" s="90"/>
      <c r="DP77" s="90"/>
      <c r="DQ77" s="90"/>
      <c r="DR77" s="90"/>
      <c r="DS77" s="90"/>
      <c r="DT77" s="90"/>
      <c r="DU77" s="90"/>
      <c r="DV77" s="90"/>
      <c r="DW77" s="90"/>
      <c r="DX77" s="90"/>
      <c r="DY77" s="90"/>
      <c r="DZ77" s="90"/>
      <c r="EA77" s="90"/>
      <c r="EB77" s="90"/>
      <c r="EC77" s="90"/>
      <c r="ED77" s="90"/>
      <c r="EE77" s="90"/>
      <c r="EF77" s="90"/>
      <c r="EG77" s="90"/>
      <c r="EH77" s="90"/>
      <c r="EI77" s="90"/>
      <c r="EJ77" s="90"/>
      <c r="EK77" s="90"/>
      <c r="EL77" s="90"/>
      <c r="EM77" s="90"/>
      <c r="EN77" s="90"/>
      <c r="EO77" s="90"/>
      <c r="EP77" s="90"/>
      <c r="EQ77" s="90"/>
      <c r="ER77" s="90"/>
      <c r="ES77" s="90"/>
      <c r="ET77" s="90"/>
      <c r="EU77" s="90"/>
      <c r="EV77" s="90"/>
      <c r="EW77" s="90"/>
      <c r="EX77" s="90"/>
      <c r="EY77" s="90"/>
      <c r="EZ77" s="90"/>
      <c r="FA77" s="90"/>
      <c r="FB77" s="90"/>
      <c r="FC77" s="90"/>
      <c r="FD77" s="90"/>
      <c r="FE77" s="90"/>
      <c r="FF77" s="90"/>
      <c r="FG77" s="90"/>
      <c r="FH77" s="90"/>
      <c r="FI77" s="90"/>
      <c r="FJ77" s="90"/>
      <c r="FK77" s="90"/>
      <c r="FL77" s="90"/>
      <c r="FM77" s="90"/>
      <c r="FN77" s="90"/>
      <c r="FO77" s="90"/>
      <c r="FP77" s="90"/>
      <c r="FQ77" s="90"/>
      <c r="FR77" s="90"/>
      <c r="FS77" s="90"/>
      <c r="FT77" s="90"/>
      <c r="FU77" s="90"/>
      <c r="FV77" s="90"/>
      <c r="FW77" s="90"/>
      <c r="FX77" s="90"/>
      <c r="FY77" s="90"/>
      <c r="FZ77" s="90"/>
      <c r="GA77" s="90"/>
      <c r="GB77" s="90"/>
      <c r="GC77" s="90"/>
      <c r="GD77" s="90"/>
      <c r="GE77" s="90"/>
      <c r="GF77" s="90"/>
      <c r="GG77" s="90"/>
      <c r="GH77" s="90"/>
      <c r="GI77" s="90"/>
      <c r="GJ77" s="90"/>
      <c r="GK77" s="90"/>
      <c r="GL77" s="90"/>
      <c r="GM77" s="90"/>
      <c r="GN77" s="90"/>
      <c r="GO77" s="90"/>
      <c r="GP77" s="90"/>
      <c r="GQ77" s="90"/>
      <c r="GR77" s="90"/>
      <c r="GS77" s="90"/>
      <c r="GT77" s="90"/>
      <c r="GU77" s="90"/>
      <c r="GV77" s="90"/>
      <c r="GW77" s="90"/>
      <c r="GX77" s="90"/>
      <c r="GY77" s="90"/>
      <c r="GZ77" s="90"/>
      <c r="HA77" s="90"/>
      <c r="HB77" s="90"/>
      <c r="HC77" s="90"/>
      <c r="HD77" s="90"/>
      <c r="HE77" s="90"/>
      <c r="HF77" s="90"/>
      <c r="HG77" s="90"/>
      <c r="HH77" s="90"/>
      <c r="HI77" s="90"/>
      <c r="HJ77" s="90"/>
      <c r="HK77" s="90"/>
      <c r="HL77" s="90"/>
      <c r="HM77" s="90"/>
      <c r="HN77" s="90"/>
      <c r="HO77" s="90"/>
      <c r="HP77" s="90"/>
      <c r="HQ77" s="90"/>
      <c r="HR77" s="90"/>
      <c r="HS77" s="90"/>
      <c r="HT77" s="90"/>
      <c r="HU77" s="90"/>
      <c r="HV77" s="90"/>
      <c r="HW77" s="90"/>
      <c r="HX77" s="90"/>
      <c r="HY77" s="90"/>
      <c r="HZ77" s="90"/>
      <c r="IA77" s="90"/>
      <c r="IB77" s="90"/>
      <c r="IC77" s="90"/>
      <c r="ID77" s="90"/>
      <c r="IE77" s="90"/>
      <c r="IF77" s="90"/>
      <c r="IG77" s="90"/>
      <c r="IH77" s="90"/>
      <c r="II77" s="90"/>
      <c r="IJ77" s="90"/>
      <c r="IK77" s="90"/>
      <c r="IL77" s="90"/>
      <c r="IM77" s="90"/>
      <c r="IN77" s="90"/>
      <c r="IO77" s="90"/>
      <c r="IP77" s="90"/>
      <c r="IQ77" s="90"/>
      <c r="IR77" s="90"/>
      <c r="IS77" s="90"/>
      <c r="IT77" s="90"/>
      <c r="IU77" s="90"/>
      <c r="IV77" s="90"/>
      <c r="IW77" s="90"/>
      <c r="IX77" s="90"/>
      <c r="IY77" s="90"/>
      <c r="IZ77" s="90"/>
      <c r="JA77" s="90"/>
    </row>
    <row r="78" spans="2:261" s="91" customFormat="1" hidden="1" x14ac:dyDescent="0.25">
      <c r="B78" s="90"/>
      <c r="F78" s="92"/>
      <c r="G78" s="90"/>
      <c r="H78" s="90"/>
      <c r="I78" s="90"/>
      <c r="J78" s="90"/>
      <c r="K78" s="90"/>
      <c r="L78" s="93"/>
      <c r="M78" s="90"/>
      <c r="N78" s="90"/>
      <c r="O78" s="90"/>
      <c r="P78" s="90"/>
      <c r="Q78" s="90"/>
      <c r="R78" s="93"/>
      <c r="S78" s="94"/>
      <c r="T78" s="90"/>
      <c r="U78" s="90"/>
      <c r="V78" s="90"/>
      <c r="W78" s="90"/>
      <c r="X78" s="90"/>
      <c r="Y78" s="90"/>
      <c r="Z78" s="90"/>
      <c r="AA78" s="90"/>
      <c r="AB78" s="90"/>
      <c r="AC78" s="90"/>
      <c r="AD78" s="90"/>
      <c r="AE78" s="90"/>
      <c r="AF78" s="90"/>
      <c r="AG78" s="90"/>
      <c r="AH78" s="90"/>
      <c r="AI78" s="90"/>
      <c r="AJ78" s="90"/>
      <c r="AK78" s="90"/>
      <c r="AL78" s="90"/>
      <c r="AM78" s="90"/>
      <c r="AN78" s="90"/>
      <c r="AO78" s="90"/>
      <c r="AP78" s="90"/>
      <c r="AQ78" s="90"/>
      <c r="AR78" s="90"/>
      <c r="AS78" s="90"/>
      <c r="AT78" s="90"/>
      <c r="AU78" s="90"/>
      <c r="AV78" s="90"/>
      <c r="AW78" s="90"/>
      <c r="AX78" s="90"/>
      <c r="AY78" s="90"/>
      <c r="AZ78" s="90"/>
      <c r="BA78" s="90"/>
      <c r="BB78" s="90"/>
      <c r="BC78" s="90"/>
      <c r="BD78" s="90"/>
      <c r="BE78" s="90"/>
      <c r="BF78" s="90"/>
      <c r="BG78" s="90"/>
      <c r="BH78" s="90"/>
      <c r="BI78" s="90"/>
      <c r="BJ78" s="90"/>
      <c r="BK78" s="90"/>
      <c r="BL78" s="90"/>
      <c r="BM78" s="90"/>
      <c r="BN78" s="90"/>
      <c r="BO78" s="90"/>
      <c r="BP78" s="90"/>
      <c r="BQ78" s="90"/>
      <c r="BR78" s="90"/>
      <c r="BS78" s="90"/>
      <c r="BT78" s="90"/>
      <c r="BU78" s="90"/>
      <c r="BV78" s="90"/>
      <c r="BW78" s="90"/>
      <c r="BX78" s="90"/>
      <c r="BY78" s="90"/>
      <c r="BZ78" s="90"/>
      <c r="CA78" s="90"/>
      <c r="CB78" s="90"/>
      <c r="CC78" s="90"/>
      <c r="CD78" s="90"/>
      <c r="CE78" s="90"/>
      <c r="CF78" s="90"/>
      <c r="CG78" s="90"/>
      <c r="CH78" s="90"/>
      <c r="CI78" s="90"/>
      <c r="CJ78" s="90"/>
      <c r="CK78" s="90"/>
      <c r="CL78" s="90"/>
      <c r="CM78" s="90"/>
      <c r="CN78" s="90"/>
      <c r="CO78" s="90"/>
      <c r="CP78" s="90"/>
      <c r="CQ78" s="90"/>
      <c r="CR78" s="90"/>
      <c r="CS78" s="90"/>
      <c r="CT78" s="90"/>
      <c r="CU78" s="90"/>
      <c r="CV78" s="90"/>
      <c r="CW78" s="90"/>
      <c r="CX78" s="90"/>
      <c r="CY78" s="90"/>
      <c r="CZ78" s="90"/>
      <c r="DA78" s="90"/>
      <c r="DB78" s="90"/>
      <c r="DC78" s="90"/>
      <c r="DD78" s="90"/>
      <c r="DE78" s="90"/>
      <c r="DF78" s="90"/>
      <c r="DG78" s="90"/>
      <c r="DH78" s="90"/>
      <c r="DI78" s="90"/>
      <c r="DJ78" s="90"/>
      <c r="DK78" s="90"/>
      <c r="DL78" s="90"/>
      <c r="DM78" s="90"/>
      <c r="DN78" s="90"/>
      <c r="DO78" s="90"/>
      <c r="DP78" s="90"/>
      <c r="DQ78" s="90"/>
      <c r="DR78" s="90"/>
      <c r="DS78" s="90"/>
      <c r="DT78" s="90"/>
      <c r="DU78" s="90"/>
      <c r="DV78" s="90"/>
      <c r="DW78" s="90"/>
      <c r="DX78" s="90"/>
      <c r="DY78" s="90"/>
      <c r="DZ78" s="90"/>
      <c r="EA78" s="90"/>
      <c r="EB78" s="90"/>
      <c r="EC78" s="90"/>
      <c r="ED78" s="90"/>
      <c r="EE78" s="90"/>
      <c r="EF78" s="90"/>
      <c r="EG78" s="90"/>
      <c r="EH78" s="90"/>
      <c r="EI78" s="90"/>
      <c r="EJ78" s="90"/>
      <c r="EK78" s="90"/>
      <c r="EL78" s="90"/>
      <c r="EM78" s="90"/>
      <c r="EN78" s="90"/>
      <c r="EO78" s="90"/>
      <c r="EP78" s="90"/>
      <c r="EQ78" s="90"/>
      <c r="ER78" s="90"/>
      <c r="ES78" s="90"/>
      <c r="ET78" s="90"/>
      <c r="EU78" s="90"/>
      <c r="EV78" s="90"/>
      <c r="EW78" s="90"/>
      <c r="EX78" s="90"/>
      <c r="EY78" s="90"/>
      <c r="EZ78" s="90"/>
      <c r="FA78" s="90"/>
      <c r="FB78" s="90"/>
      <c r="FC78" s="90"/>
      <c r="FD78" s="90"/>
      <c r="FE78" s="90"/>
      <c r="FF78" s="90"/>
      <c r="FG78" s="90"/>
      <c r="FH78" s="90"/>
      <c r="FI78" s="90"/>
      <c r="FJ78" s="90"/>
      <c r="FK78" s="90"/>
      <c r="FL78" s="90"/>
      <c r="FM78" s="90"/>
      <c r="FN78" s="90"/>
      <c r="FO78" s="90"/>
      <c r="FP78" s="90"/>
      <c r="FQ78" s="90"/>
      <c r="FR78" s="90"/>
      <c r="FS78" s="90"/>
      <c r="FT78" s="90"/>
      <c r="FU78" s="90"/>
      <c r="FV78" s="90"/>
      <c r="FW78" s="90"/>
      <c r="FX78" s="90"/>
      <c r="FY78" s="90"/>
      <c r="FZ78" s="90"/>
      <c r="GA78" s="90"/>
      <c r="GB78" s="90"/>
      <c r="GC78" s="90"/>
      <c r="GD78" s="90"/>
      <c r="GE78" s="90"/>
      <c r="GF78" s="90"/>
      <c r="GG78" s="90"/>
      <c r="GH78" s="90"/>
      <c r="GI78" s="90"/>
      <c r="GJ78" s="90"/>
      <c r="GK78" s="90"/>
      <c r="GL78" s="90"/>
      <c r="GM78" s="90"/>
      <c r="GN78" s="90"/>
      <c r="GO78" s="90"/>
      <c r="GP78" s="90"/>
      <c r="GQ78" s="90"/>
      <c r="GR78" s="90"/>
      <c r="GS78" s="90"/>
      <c r="GT78" s="90"/>
      <c r="GU78" s="90"/>
      <c r="GV78" s="90"/>
      <c r="GW78" s="90"/>
      <c r="GX78" s="90"/>
      <c r="GY78" s="90"/>
      <c r="GZ78" s="90"/>
      <c r="HA78" s="90"/>
      <c r="HB78" s="90"/>
      <c r="HC78" s="90"/>
      <c r="HD78" s="90"/>
      <c r="HE78" s="90"/>
      <c r="HF78" s="90"/>
      <c r="HG78" s="90"/>
      <c r="HH78" s="90"/>
      <c r="HI78" s="90"/>
      <c r="HJ78" s="90"/>
      <c r="HK78" s="90"/>
      <c r="HL78" s="90"/>
      <c r="HM78" s="90"/>
      <c r="HN78" s="90"/>
      <c r="HO78" s="90"/>
      <c r="HP78" s="90"/>
      <c r="HQ78" s="90"/>
      <c r="HR78" s="90"/>
      <c r="HS78" s="90"/>
      <c r="HT78" s="90"/>
      <c r="HU78" s="90"/>
      <c r="HV78" s="90"/>
      <c r="HW78" s="90"/>
      <c r="HX78" s="90"/>
      <c r="HY78" s="90"/>
      <c r="HZ78" s="90"/>
      <c r="IA78" s="90"/>
      <c r="IB78" s="90"/>
      <c r="IC78" s="90"/>
      <c r="ID78" s="90"/>
      <c r="IE78" s="90"/>
      <c r="IF78" s="90"/>
      <c r="IG78" s="90"/>
      <c r="IH78" s="90"/>
      <c r="II78" s="90"/>
      <c r="IJ78" s="90"/>
      <c r="IK78" s="90"/>
      <c r="IL78" s="90"/>
      <c r="IM78" s="90"/>
      <c r="IN78" s="90"/>
      <c r="IO78" s="90"/>
      <c r="IP78" s="90"/>
      <c r="IQ78" s="90"/>
      <c r="IR78" s="90"/>
      <c r="IS78" s="90"/>
      <c r="IT78" s="90"/>
      <c r="IU78" s="90"/>
      <c r="IV78" s="90"/>
      <c r="IW78" s="90"/>
      <c r="IX78" s="90"/>
      <c r="IY78" s="90"/>
      <c r="IZ78" s="90"/>
      <c r="JA78" s="90"/>
    </row>
    <row r="79" spans="2:261" s="91" customFormat="1" hidden="1" x14ac:dyDescent="0.25">
      <c r="B79" s="90"/>
      <c r="F79" s="92"/>
      <c r="G79" s="90"/>
      <c r="H79" s="90"/>
      <c r="I79" s="90"/>
      <c r="J79" s="90"/>
      <c r="K79" s="90"/>
      <c r="L79" s="93"/>
      <c r="M79" s="90"/>
      <c r="N79" s="90"/>
      <c r="O79" s="90"/>
      <c r="P79" s="90"/>
      <c r="Q79" s="90"/>
      <c r="R79" s="93"/>
      <c r="S79" s="94"/>
      <c r="T79" s="90"/>
      <c r="U79" s="90"/>
      <c r="V79" s="90"/>
      <c r="W79" s="90"/>
      <c r="X79" s="90"/>
      <c r="Y79" s="90"/>
      <c r="Z79" s="90"/>
      <c r="AA79" s="90"/>
      <c r="AB79" s="90"/>
      <c r="AC79" s="90"/>
      <c r="AD79" s="90"/>
      <c r="AE79" s="90"/>
      <c r="AF79" s="90"/>
      <c r="AG79" s="90"/>
      <c r="AH79" s="90"/>
      <c r="AI79" s="90"/>
      <c r="AJ79" s="90"/>
      <c r="AK79" s="90"/>
      <c r="AL79" s="90"/>
      <c r="AM79" s="90"/>
      <c r="AN79" s="90"/>
      <c r="AO79" s="90"/>
      <c r="AP79" s="90"/>
      <c r="AQ79" s="90"/>
      <c r="AR79" s="90"/>
      <c r="AS79" s="90"/>
      <c r="AT79" s="90"/>
      <c r="AU79" s="90"/>
      <c r="AV79" s="90"/>
      <c r="AW79" s="90"/>
      <c r="AX79" s="90"/>
      <c r="AY79" s="90"/>
      <c r="AZ79" s="90"/>
      <c r="BA79" s="90"/>
      <c r="BB79" s="90"/>
      <c r="BC79" s="90"/>
      <c r="BD79" s="90"/>
      <c r="BE79" s="90"/>
      <c r="BF79" s="90"/>
      <c r="BG79" s="90"/>
      <c r="BH79" s="90"/>
      <c r="BI79" s="90"/>
      <c r="BJ79" s="90"/>
      <c r="BK79" s="90"/>
      <c r="BL79" s="90"/>
      <c r="BM79" s="90"/>
      <c r="BN79" s="90"/>
      <c r="BO79" s="90"/>
      <c r="BP79" s="90"/>
      <c r="BQ79" s="90"/>
      <c r="BR79" s="90"/>
      <c r="BS79" s="90"/>
      <c r="BT79" s="90"/>
      <c r="BU79" s="90"/>
      <c r="BV79" s="90"/>
      <c r="BW79" s="90"/>
      <c r="BX79" s="90"/>
      <c r="BY79" s="90"/>
      <c r="BZ79" s="90"/>
      <c r="CA79" s="90"/>
      <c r="CB79" s="90"/>
      <c r="CC79" s="90"/>
      <c r="CD79" s="90"/>
      <c r="CE79" s="90"/>
      <c r="CF79" s="90"/>
      <c r="CG79" s="90"/>
      <c r="CH79" s="90"/>
      <c r="CI79" s="90"/>
      <c r="CJ79" s="90"/>
      <c r="CK79" s="90"/>
      <c r="CL79" s="90"/>
      <c r="CM79" s="90"/>
      <c r="CN79" s="90"/>
      <c r="CO79" s="90"/>
      <c r="CP79" s="90"/>
      <c r="CQ79" s="90"/>
      <c r="CR79" s="90"/>
      <c r="CS79" s="90"/>
      <c r="CT79" s="90"/>
      <c r="CU79" s="90"/>
      <c r="CV79" s="90"/>
      <c r="CW79" s="90"/>
      <c r="CX79" s="90"/>
      <c r="CY79" s="90"/>
      <c r="CZ79" s="90"/>
      <c r="DA79" s="90"/>
      <c r="DB79" s="90"/>
      <c r="DC79" s="90"/>
      <c r="DD79" s="90"/>
      <c r="DE79" s="90"/>
      <c r="DF79" s="90"/>
      <c r="DG79" s="90"/>
      <c r="DH79" s="90"/>
      <c r="DI79" s="90"/>
      <c r="DJ79" s="90"/>
      <c r="DK79" s="90"/>
      <c r="DL79" s="90"/>
      <c r="DM79" s="90"/>
      <c r="DN79" s="90"/>
      <c r="DO79" s="90"/>
      <c r="DP79" s="90"/>
      <c r="DQ79" s="90"/>
      <c r="DR79" s="90"/>
      <c r="DS79" s="90"/>
      <c r="DT79" s="90"/>
      <c r="DU79" s="90"/>
      <c r="DV79" s="90"/>
      <c r="DW79" s="90"/>
      <c r="DX79" s="90"/>
      <c r="DY79" s="90"/>
      <c r="DZ79" s="90"/>
      <c r="EA79" s="90"/>
      <c r="EB79" s="90"/>
      <c r="EC79" s="90"/>
      <c r="ED79" s="90"/>
      <c r="EE79" s="90"/>
      <c r="EF79" s="90"/>
      <c r="EG79" s="90"/>
      <c r="EH79" s="90"/>
      <c r="EI79" s="90"/>
      <c r="EJ79" s="90"/>
      <c r="EK79" s="90"/>
      <c r="EL79" s="90"/>
      <c r="EM79" s="90"/>
      <c r="EN79" s="90"/>
      <c r="EO79" s="90"/>
      <c r="EP79" s="90"/>
      <c r="EQ79" s="90"/>
      <c r="ER79" s="90"/>
      <c r="ES79" s="90"/>
      <c r="ET79" s="90"/>
      <c r="EU79" s="90"/>
      <c r="EV79" s="90"/>
      <c r="EW79" s="90"/>
      <c r="EX79" s="90"/>
      <c r="EY79" s="90"/>
      <c r="EZ79" s="90"/>
      <c r="FA79" s="90"/>
      <c r="FB79" s="90"/>
      <c r="FC79" s="90"/>
      <c r="FD79" s="90"/>
      <c r="FE79" s="90"/>
      <c r="FF79" s="90"/>
      <c r="FG79" s="90"/>
      <c r="FH79" s="90"/>
      <c r="FI79" s="90"/>
      <c r="FJ79" s="90"/>
      <c r="FK79" s="90"/>
      <c r="FL79" s="90"/>
      <c r="FM79" s="90"/>
      <c r="FN79" s="90"/>
      <c r="FO79" s="90"/>
      <c r="FP79" s="90"/>
      <c r="FQ79" s="90"/>
      <c r="FR79" s="90"/>
      <c r="FS79" s="90"/>
      <c r="FT79" s="90"/>
      <c r="FU79" s="90"/>
      <c r="FV79" s="90"/>
      <c r="FW79" s="90"/>
      <c r="FX79" s="90"/>
      <c r="FY79" s="90"/>
      <c r="FZ79" s="90"/>
      <c r="GA79" s="90"/>
      <c r="GB79" s="90"/>
      <c r="GC79" s="90"/>
      <c r="GD79" s="90"/>
      <c r="GE79" s="90"/>
      <c r="GF79" s="90"/>
      <c r="GG79" s="90"/>
      <c r="GH79" s="90"/>
      <c r="GI79" s="90"/>
      <c r="GJ79" s="90"/>
      <c r="GK79" s="90"/>
      <c r="GL79" s="90"/>
      <c r="GM79" s="90"/>
      <c r="GN79" s="90"/>
      <c r="GO79" s="90"/>
      <c r="GP79" s="90"/>
      <c r="GQ79" s="90"/>
      <c r="GR79" s="90"/>
      <c r="GS79" s="90"/>
      <c r="GT79" s="90"/>
      <c r="GU79" s="90"/>
      <c r="GV79" s="90"/>
      <c r="GW79" s="90"/>
      <c r="GX79" s="90"/>
      <c r="GY79" s="90"/>
      <c r="GZ79" s="90"/>
      <c r="HA79" s="90"/>
      <c r="HB79" s="90"/>
      <c r="HC79" s="90"/>
      <c r="HD79" s="90"/>
      <c r="HE79" s="90"/>
      <c r="HF79" s="90"/>
      <c r="HG79" s="90"/>
      <c r="HH79" s="90"/>
      <c r="HI79" s="90"/>
      <c r="HJ79" s="90"/>
      <c r="HK79" s="90"/>
      <c r="HL79" s="90"/>
      <c r="HM79" s="90"/>
      <c r="HN79" s="90"/>
      <c r="HO79" s="90"/>
      <c r="HP79" s="90"/>
      <c r="HQ79" s="90"/>
      <c r="HR79" s="90"/>
      <c r="HS79" s="90"/>
      <c r="HT79" s="90"/>
      <c r="HU79" s="90"/>
      <c r="HV79" s="90"/>
      <c r="HW79" s="90"/>
      <c r="HX79" s="90"/>
      <c r="HY79" s="90"/>
      <c r="HZ79" s="90"/>
      <c r="IA79" s="90"/>
      <c r="IB79" s="90"/>
      <c r="IC79" s="90"/>
      <c r="ID79" s="90"/>
      <c r="IE79" s="90"/>
      <c r="IF79" s="90"/>
      <c r="IG79" s="90"/>
      <c r="IH79" s="90"/>
      <c r="II79" s="90"/>
      <c r="IJ79" s="90"/>
      <c r="IK79" s="90"/>
      <c r="IL79" s="90"/>
      <c r="IM79" s="90"/>
      <c r="IN79" s="90"/>
      <c r="IO79" s="90"/>
      <c r="IP79" s="90"/>
      <c r="IQ79" s="90"/>
      <c r="IR79" s="90"/>
      <c r="IS79" s="90"/>
      <c r="IT79" s="90"/>
      <c r="IU79" s="90"/>
      <c r="IV79" s="90"/>
      <c r="IW79" s="90"/>
      <c r="IX79" s="90"/>
      <c r="IY79" s="90"/>
      <c r="IZ79" s="90"/>
      <c r="JA79" s="90"/>
    </row>
    <row r="80" spans="2:261" s="91" customFormat="1" hidden="1" x14ac:dyDescent="0.25">
      <c r="B80" s="90"/>
      <c r="F80" s="92"/>
      <c r="G80" s="90"/>
      <c r="H80" s="90"/>
      <c r="I80" s="90"/>
      <c r="J80" s="90"/>
      <c r="K80" s="90"/>
      <c r="L80" s="93"/>
      <c r="M80" s="90"/>
      <c r="N80" s="90"/>
      <c r="O80" s="90"/>
      <c r="P80" s="90"/>
      <c r="Q80" s="90"/>
      <c r="R80" s="93"/>
      <c r="S80" s="94"/>
      <c r="T80" s="90"/>
      <c r="U80" s="90"/>
      <c r="V80" s="90"/>
      <c r="W80" s="90"/>
      <c r="X80" s="90"/>
      <c r="Y80" s="90"/>
      <c r="Z80" s="90"/>
      <c r="AA80" s="90"/>
      <c r="AB80" s="90"/>
      <c r="AC80" s="90"/>
      <c r="AD80" s="90"/>
      <c r="AE80" s="90"/>
      <c r="AF80" s="90"/>
      <c r="AG80" s="90"/>
      <c r="AH80" s="90"/>
      <c r="AI80" s="90"/>
      <c r="AJ80" s="90"/>
      <c r="AK80" s="90"/>
      <c r="AL80" s="90"/>
      <c r="AM80" s="90"/>
      <c r="AN80" s="90"/>
      <c r="AO80" s="90"/>
      <c r="AP80" s="90"/>
      <c r="AQ80" s="90"/>
      <c r="AR80" s="90"/>
      <c r="AS80" s="90"/>
      <c r="AT80" s="90"/>
      <c r="AU80" s="90"/>
      <c r="AV80" s="90"/>
      <c r="AW80" s="90"/>
      <c r="AX80" s="90"/>
      <c r="AY80" s="90"/>
      <c r="AZ80" s="90"/>
      <c r="BA80" s="90"/>
      <c r="BB80" s="90"/>
      <c r="BC80" s="90"/>
      <c r="BD80" s="90"/>
      <c r="BE80" s="90"/>
      <c r="BF80" s="90"/>
      <c r="BG80" s="90"/>
      <c r="BH80" s="90"/>
      <c r="BI80" s="90"/>
      <c r="BJ80" s="90"/>
      <c r="BK80" s="90"/>
      <c r="BL80" s="90"/>
      <c r="BM80" s="90"/>
      <c r="BN80" s="90"/>
      <c r="BO80" s="90"/>
      <c r="BP80" s="90"/>
      <c r="BQ80" s="90"/>
      <c r="BR80" s="90"/>
      <c r="BS80" s="90"/>
      <c r="BT80" s="90"/>
      <c r="BU80" s="90"/>
      <c r="BV80" s="90"/>
      <c r="BW80" s="90"/>
      <c r="BX80" s="90"/>
      <c r="BY80" s="90"/>
      <c r="BZ80" s="90"/>
      <c r="CA80" s="90"/>
      <c r="CB80" s="90"/>
      <c r="CC80" s="90"/>
      <c r="CD80" s="90"/>
      <c r="CE80" s="90"/>
      <c r="CF80" s="90"/>
      <c r="CG80" s="90"/>
      <c r="CH80" s="90"/>
      <c r="CI80" s="90"/>
      <c r="CJ80" s="90"/>
      <c r="CK80" s="90"/>
      <c r="CL80" s="90"/>
      <c r="CM80" s="90"/>
      <c r="CN80" s="90"/>
      <c r="CO80" s="90"/>
      <c r="CP80" s="90"/>
      <c r="CQ80" s="90"/>
      <c r="CR80" s="90"/>
      <c r="CS80" s="90"/>
      <c r="CT80" s="90"/>
      <c r="CU80" s="90"/>
      <c r="CV80" s="90"/>
      <c r="CW80" s="90"/>
      <c r="CX80" s="90"/>
      <c r="CY80" s="90"/>
      <c r="CZ80" s="90"/>
      <c r="DA80" s="90"/>
      <c r="DB80" s="90"/>
      <c r="DC80" s="90"/>
      <c r="DD80" s="90"/>
      <c r="DE80" s="90"/>
      <c r="DF80" s="90"/>
      <c r="DG80" s="90"/>
      <c r="DH80" s="90"/>
      <c r="DI80" s="90"/>
      <c r="DJ80" s="90"/>
      <c r="DK80" s="90"/>
      <c r="DL80" s="90"/>
      <c r="DM80" s="90"/>
      <c r="DN80" s="90"/>
      <c r="DO80" s="90"/>
      <c r="DP80" s="90"/>
      <c r="DQ80" s="90"/>
      <c r="DR80" s="90"/>
      <c r="DS80" s="90"/>
      <c r="DT80" s="90"/>
      <c r="DU80" s="90"/>
      <c r="DV80" s="90"/>
      <c r="DW80" s="90"/>
      <c r="DX80" s="90"/>
      <c r="DY80" s="90"/>
      <c r="DZ80" s="90"/>
      <c r="EA80" s="90"/>
      <c r="EB80" s="90"/>
      <c r="EC80" s="90"/>
      <c r="ED80" s="90"/>
      <c r="EE80" s="90"/>
      <c r="EF80" s="90"/>
      <c r="EG80" s="90"/>
      <c r="EH80" s="90"/>
      <c r="EI80" s="90"/>
      <c r="EJ80" s="90"/>
      <c r="EK80" s="90"/>
      <c r="EL80" s="90"/>
      <c r="EM80" s="90"/>
      <c r="EN80" s="90"/>
      <c r="EO80" s="90"/>
      <c r="EP80" s="90"/>
      <c r="EQ80" s="90"/>
      <c r="ER80" s="90"/>
      <c r="ES80" s="90"/>
      <c r="ET80" s="90"/>
      <c r="EU80" s="90"/>
      <c r="EV80" s="90"/>
      <c r="EW80" s="90"/>
      <c r="EX80" s="90"/>
      <c r="EY80" s="90"/>
      <c r="EZ80" s="90"/>
      <c r="FA80" s="90"/>
      <c r="FB80" s="90"/>
      <c r="FC80" s="90"/>
      <c r="FD80" s="90"/>
      <c r="FE80" s="90"/>
      <c r="FF80" s="90"/>
      <c r="FG80" s="90"/>
      <c r="FH80" s="90"/>
      <c r="FI80" s="90"/>
      <c r="FJ80" s="90"/>
      <c r="FK80" s="90"/>
      <c r="FL80" s="90"/>
      <c r="FM80" s="90"/>
      <c r="FN80" s="90"/>
      <c r="FO80" s="90"/>
      <c r="FP80" s="90"/>
      <c r="FQ80" s="90"/>
      <c r="FR80" s="90"/>
      <c r="FS80" s="90"/>
      <c r="FT80" s="90"/>
      <c r="FU80" s="90"/>
      <c r="FV80" s="90"/>
      <c r="FW80" s="90"/>
      <c r="FX80" s="90"/>
      <c r="FY80" s="90"/>
      <c r="FZ80" s="90"/>
      <c r="GA80" s="90"/>
      <c r="GB80" s="90"/>
      <c r="GC80" s="90"/>
      <c r="GD80" s="90"/>
      <c r="GE80" s="90"/>
      <c r="GF80" s="90"/>
      <c r="GG80" s="90"/>
      <c r="GH80" s="90"/>
      <c r="GI80" s="90"/>
      <c r="GJ80" s="90"/>
      <c r="GK80" s="90"/>
      <c r="GL80" s="90"/>
      <c r="GM80" s="90"/>
      <c r="GN80" s="90"/>
      <c r="GO80" s="90"/>
      <c r="GP80" s="90"/>
      <c r="GQ80" s="90"/>
      <c r="GR80" s="90"/>
      <c r="GS80" s="90"/>
      <c r="GT80" s="90"/>
      <c r="GU80" s="90"/>
      <c r="GV80" s="90"/>
      <c r="GW80" s="90"/>
      <c r="GX80" s="90"/>
      <c r="GY80" s="90"/>
      <c r="GZ80" s="90"/>
      <c r="HA80" s="90"/>
      <c r="HB80" s="90"/>
      <c r="HC80" s="90"/>
      <c r="HD80" s="90"/>
      <c r="HE80" s="90"/>
      <c r="HF80" s="90"/>
      <c r="HG80" s="90"/>
      <c r="HH80" s="90"/>
      <c r="HI80" s="90"/>
      <c r="HJ80" s="90"/>
      <c r="HK80" s="90"/>
      <c r="HL80" s="90"/>
      <c r="HM80" s="90"/>
      <c r="HN80" s="90"/>
      <c r="HO80" s="90"/>
      <c r="HP80" s="90"/>
      <c r="HQ80" s="90"/>
      <c r="HR80" s="90"/>
      <c r="HS80" s="90"/>
      <c r="HT80" s="90"/>
      <c r="HU80" s="90"/>
      <c r="HV80" s="90"/>
      <c r="HW80" s="90"/>
      <c r="HX80" s="90"/>
      <c r="HY80" s="90"/>
      <c r="HZ80" s="90"/>
      <c r="IA80" s="90"/>
      <c r="IB80" s="90"/>
      <c r="IC80" s="90"/>
      <c r="ID80" s="90"/>
      <c r="IE80" s="90"/>
      <c r="IF80" s="90"/>
      <c r="IG80" s="90"/>
      <c r="IH80" s="90"/>
      <c r="II80" s="90"/>
      <c r="IJ80" s="90"/>
      <c r="IK80" s="90"/>
      <c r="IL80" s="90"/>
      <c r="IM80" s="90"/>
      <c r="IN80" s="90"/>
      <c r="IO80" s="90"/>
      <c r="IP80" s="90"/>
      <c r="IQ80" s="90"/>
      <c r="IR80" s="90"/>
      <c r="IS80" s="90"/>
      <c r="IT80" s="90"/>
      <c r="IU80" s="90"/>
      <c r="IV80" s="90"/>
      <c r="IW80" s="90"/>
      <c r="IX80" s="90"/>
      <c r="IY80" s="90"/>
      <c r="IZ80" s="90"/>
      <c r="JA80" s="90"/>
    </row>
    <row r="81" spans="2:261" s="91" customFormat="1" hidden="1" x14ac:dyDescent="0.25">
      <c r="B81" s="90"/>
      <c r="F81" s="92"/>
      <c r="G81" s="90"/>
      <c r="H81" s="90"/>
      <c r="I81" s="90"/>
      <c r="J81" s="90"/>
      <c r="K81" s="90"/>
      <c r="L81" s="93"/>
      <c r="M81" s="90"/>
      <c r="N81" s="90"/>
      <c r="O81" s="90"/>
      <c r="P81" s="90"/>
      <c r="Q81" s="90"/>
      <c r="R81" s="93"/>
      <c r="S81" s="94"/>
      <c r="T81" s="90"/>
      <c r="U81" s="90"/>
      <c r="V81" s="90"/>
      <c r="W81" s="90"/>
      <c r="X81" s="90"/>
      <c r="Y81" s="90"/>
      <c r="Z81" s="90"/>
      <c r="AA81" s="90"/>
      <c r="AB81" s="90"/>
      <c r="AC81" s="90"/>
      <c r="AD81" s="90"/>
      <c r="AE81" s="90"/>
      <c r="AF81" s="90"/>
      <c r="AG81" s="90"/>
      <c r="AH81" s="90"/>
      <c r="AI81" s="90"/>
      <c r="AJ81" s="90"/>
      <c r="AK81" s="90"/>
      <c r="AL81" s="90"/>
      <c r="AM81" s="90"/>
      <c r="AN81" s="90"/>
      <c r="AO81" s="90"/>
      <c r="AP81" s="90"/>
      <c r="AQ81" s="90"/>
      <c r="AR81" s="90"/>
      <c r="AS81" s="90"/>
      <c r="AT81" s="90"/>
      <c r="AU81" s="90"/>
      <c r="AV81" s="90"/>
      <c r="AW81" s="90"/>
      <c r="AX81" s="90"/>
      <c r="AY81" s="90"/>
      <c r="AZ81" s="90"/>
      <c r="BA81" s="90"/>
      <c r="BB81" s="90"/>
      <c r="BC81" s="90"/>
      <c r="BD81" s="90"/>
      <c r="BE81" s="90"/>
      <c r="BF81" s="90"/>
      <c r="BG81" s="90"/>
      <c r="BH81" s="90"/>
      <c r="BI81" s="90"/>
      <c r="BJ81" s="90"/>
      <c r="BK81" s="90"/>
      <c r="BL81" s="90"/>
      <c r="BM81" s="90"/>
      <c r="BN81" s="90"/>
      <c r="BO81" s="90"/>
      <c r="BP81" s="90"/>
      <c r="BQ81" s="90"/>
      <c r="BR81" s="90"/>
      <c r="BS81" s="90"/>
      <c r="BT81" s="90"/>
      <c r="BU81" s="90"/>
      <c r="BV81" s="90"/>
      <c r="BW81" s="90"/>
      <c r="BX81" s="90"/>
      <c r="BY81" s="90"/>
      <c r="BZ81" s="90"/>
      <c r="CA81" s="90"/>
      <c r="CB81" s="90"/>
      <c r="CC81" s="90"/>
      <c r="CD81" s="90"/>
      <c r="CE81" s="90"/>
      <c r="CF81" s="90"/>
      <c r="CG81" s="90"/>
      <c r="CH81" s="90"/>
      <c r="CI81" s="90"/>
      <c r="CJ81" s="90"/>
      <c r="CK81" s="90"/>
      <c r="CL81" s="90"/>
      <c r="CM81" s="90"/>
      <c r="CN81" s="90"/>
      <c r="CO81" s="90"/>
      <c r="CP81" s="90"/>
      <c r="CQ81" s="90"/>
      <c r="CR81" s="90"/>
      <c r="CS81" s="90"/>
      <c r="CT81" s="90"/>
      <c r="CU81" s="90"/>
      <c r="CV81" s="90"/>
      <c r="CW81" s="90"/>
      <c r="CX81" s="90"/>
      <c r="CY81" s="90"/>
      <c r="CZ81" s="90"/>
      <c r="DA81" s="90"/>
      <c r="DB81" s="90"/>
      <c r="DC81" s="90"/>
      <c r="DD81" s="90"/>
      <c r="DE81" s="90"/>
      <c r="DF81" s="90"/>
      <c r="DG81" s="90"/>
      <c r="DH81" s="90"/>
      <c r="DI81" s="90"/>
      <c r="DJ81" s="90"/>
      <c r="DK81" s="90"/>
      <c r="DL81" s="90"/>
      <c r="DM81" s="90"/>
      <c r="DN81" s="90"/>
      <c r="DO81" s="90"/>
      <c r="DP81" s="90"/>
      <c r="DQ81" s="90"/>
      <c r="DR81" s="90"/>
      <c r="DS81" s="90"/>
      <c r="DT81" s="90"/>
      <c r="DU81" s="90"/>
      <c r="DV81" s="90"/>
      <c r="DW81" s="90"/>
      <c r="DX81" s="90"/>
      <c r="DY81" s="90"/>
      <c r="DZ81" s="90"/>
      <c r="EA81" s="90"/>
      <c r="EB81" s="90"/>
      <c r="EC81" s="90"/>
      <c r="ED81" s="90"/>
      <c r="EE81" s="90"/>
      <c r="EF81" s="90"/>
      <c r="EG81" s="90"/>
      <c r="EH81" s="90"/>
      <c r="EI81" s="90"/>
      <c r="EJ81" s="90"/>
      <c r="EK81" s="90"/>
      <c r="EL81" s="90"/>
      <c r="EM81" s="90"/>
      <c r="EN81" s="90"/>
      <c r="EO81" s="90"/>
      <c r="EP81" s="90"/>
      <c r="EQ81" s="90"/>
      <c r="ER81" s="90"/>
      <c r="ES81" s="90"/>
      <c r="ET81" s="90"/>
      <c r="EU81" s="90"/>
      <c r="EV81" s="90"/>
      <c r="EW81" s="90"/>
      <c r="EX81" s="90"/>
      <c r="EY81" s="90"/>
      <c r="EZ81" s="90"/>
      <c r="FA81" s="90"/>
      <c r="FB81" s="90"/>
      <c r="FC81" s="90"/>
      <c r="FD81" s="90"/>
      <c r="FE81" s="90"/>
      <c r="FF81" s="90"/>
      <c r="FG81" s="90"/>
      <c r="FH81" s="90"/>
      <c r="FI81" s="90"/>
      <c r="FJ81" s="90"/>
      <c r="FK81" s="90"/>
      <c r="FL81" s="90"/>
      <c r="FM81" s="90"/>
      <c r="FN81" s="90"/>
      <c r="FO81" s="90"/>
      <c r="FP81" s="90"/>
      <c r="FQ81" s="90"/>
      <c r="FR81" s="90"/>
      <c r="FS81" s="90"/>
      <c r="FT81" s="90"/>
      <c r="FU81" s="90"/>
      <c r="FV81" s="90"/>
      <c r="FW81" s="90"/>
      <c r="FX81" s="90"/>
      <c r="FY81" s="90"/>
      <c r="FZ81" s="90"/>
      <c r="GA81" s="90"/>
      <c r="GB81" s="90"/>
      <c r="GC81" s="90"/>
      <c r="GD81" s="90"/>
      <c r="GE81" s="90"/>
      <c r="GF81" s="90"/>
      <c r="GG81" s="90"/>
      <c r="GH81" s="90"/>
      <c r="GI81" s="90"/>
      <c r="GJ81" s="90"/>
      <c r="GK81" s="90"/>
      <c r="GL81" s="90"/>
      <c r="GM81" s="90"/>
      <c r="GN81" s="90"/>
      <c r="GO81" s="90"/>
      <c r="GP81" s="90"/>
      <c r="GQ81" s="90"/>
      <c r="GR81" s="90"/>
      <c r="GS81" s="90"/>
      <c r="GT81" s="90"/>
      <c r="GU81" s="90"/>
      <c r="GV81" s="90"/>
      <c r="GW81" s="90"/>
      <c r="GX81" s="90"/>
      <c r="GY81" s="90"/>
      <c r="GZ81" s="90"/>
      <c r="HA81" s="90"/>
      <c r="HB81" s="90"/>
      <c r="HC81" s="90"/>
      <c r="HD81" s="90"/>
      <c r="HE81" s="90"/>
      <c r="HF81" s="90"/>
      <c r="HG81" s="90"/>
      <c r="HH81" s="90"/>
      <c r="HI81" s="90"/>
      <c r="HJ81" s="90"/>
      <c r="HK81" s="90"/>
      <c r="HL81" s="90"/>
      <c r="HM81" s="90"/>
      <c r="HN81" s="90"/>
      <c r="HO81" s="90"/>
      <c r="HP81" s="90"/>
      <c r="HQ81" s="90"/>
      <c r="HR81" s="90"/>
      <c r="HS81" s="90"/>
      <c r="HT81" s="90"/>
      <c r="HU81" s="90"/>
      <c r="HV81" s="90"/>
      <c r="HW81" s="90"/>
      <c r="HX81" s="90"/>
      <c r="HY81" s="90"/>
      <c r="HZ81" s="90"/>
      <c r="IA81" s="90"/>
      <c r="IB81" s="90"/>
      <c r="IC81" s="90"/>
      <c r="ID81" s="90"/>
      <c r="IE81" s="90"/>
      <c r="IF81" s="90"/>
      <c r="IG81" s="90"/>
      <c r="IH81" s="90"/>
      <c r="II81" s="90"/>
      <c r="IJ81" s="90"/>
      <c r="IK81" s="90"/>
      <c r="IL81" s="90"/>
      <c r="IM81" s="90"/>
      <c r="IN81" s="90"/>
      <c r="IO81" s="90"/>
      <c r="IP81" s="90"/>
      <c r="IQ81" s="90"/>
      <c r="IR81" s="90"/>
      <c r="IS81" s="90"/>
      <c r="IT81" s="90"/>
      <c r="IU81" s="90"/>
      <c r="IV81" s="90"/>
      <c r="IW81" s="90"/>
      <c r="IX81" s="90"/>
      <c r="IY81" s="90"/>
      <c r="IZ81" s="90"/>
      <c r="JA81" s="90"/>
    </row>
    <row r="82" spans="2:261" s="91" customFormat="1" hidden="1" x14ac:dyDescent="0.25">
      <c r="B82" s="90"/>
      <c r="F82" s="92"/>
      <c r="G82" s="90"/>
      <c r="H82" s="90"/>
      <c r="I82" s="90"/>
      <c r="J82" s="90"/>
      <c r="K82" s="90"/>
      <c r="L82" s="93"/>
      <c r="M82" s="90"/>
      <c r="N82" s="90"/>
      <c r="O82" s="90"/>
      <c r="P82" s="90"/>
      <c r="Q82" s="90"/>
      <c r="R82" s="93"/>
      <c r="S82" s="94"/>
      <c r="T82" s="90"/>
      <c r="U82" s="90"/>
      <c r="V82" s="90"/>
      <c r="W82" s="90"/>
      <c r="X82" s="90"/>
      <c r="Y82" s="90"/>
      <c r="Z82" s="90"/>
      <c r="AA82" s="90"/>
      <c r="AB82" s="90"/>
      <c r="AC82" s="90"/>
      <c r="AD82" s="90"/>
      <c r="AE82" s="90"/>
      <c r="AF82" s="90"/>
      <c r="AG82" s="90"/>
      <c r="AH82" s="90"/>
      <c r="AI82" s="90"/>
      <c r="AJ82" s="90"/>
      <c r="AK82" s="90"/>
      <c r="AL82" s="90"/>
      <c r="AM82" s="90"/>
      <c r="AN82" s="90"/>
      <c r="AO82" s="90"/>
      <c r="AP82" s="90"/>
      <c r="AQ82" s="90"/>
      <c r="AR82" s="90"/>
      <c r="AS82" s="90"/>
      <c r="AT82" s="90"/>
      <c r="AU82" s="90"/>
      <c r="AV82" s="90"/>
      <c r="AW82" s="90"/>
      <c r="AX82" s="90"/>
      <c r="AY82" s="90"/>
      <c r="AZ82" s="90"/>
      <c r="BA82" s="90"/>
      <c r="BB82" s="90"/>
      <c r="BC82" s="90"/>
      <c r="BD82" s="90"/>
      <c r="BE82" s="90"/>
      <c r="BF82" s="90"/>
      <c r="BG82" s="90"/>
      <c r="BH82" s="90"/>
      <c r="BI82" s="90"/>
      <c r="BJ82" s="90"/>
      <c r="BK82" s="90"/>
      <c r="BL82" s="90"/>
      <c r="BM82" s="90"/>
      <c r="BN82" s="90"/>
      <c r="BO82" s="90"/>
      <c r="BP82" s="90"/>
      <c r="BQ82" s="90"/>
      <c r="BR82" s="90"/>
      <c r="BS82" s="90"/>
      <c r="BT82" s="90"/>
      <c r="BU82" s="90"/>
      <c r="BV82" s="90"/>
      <c r="BW82" s="90"/>
      <c r="BX82" s="90"/>
      <c r="BY82" s="90"/>
      <c r="BZ82" s="90"/>
      <c r="CA82" s="90"/>
      <c r="CB82" s="90"/>
      <c r="CC82" s="90"/>
      <c r="CD82" s="90"/>
      <c r="CE82" s="90"/>
      <c r="CF82" s="90"/>
      <c r="CG82" s="90"/>
      <c r="CH82" s="90"/>
      <c r="CI82" s="90"/>
      <c r="CJ82" s="90"/>
      <c r="CK82" s="90"/>
      <c r="CL82" s="90"/>
      <c r="CM82" s="90"/>
      <c r="CN82" s="90"/>
      <c r="CO82" s="90"/>
      <c r="CP82" s="90"/>
      <c r="CQ82" s="90"/>
      <c r="CR82" s="90"/>
      <c r="CS82" s="90"/>
      <c r="CT82" s="90"/>
      <c r="CU82" s="90"/>
      <c r="CV82" s="90"/>
      <c r="CW82" s="90"/>
      <c r="CX82" s="90"/>
      <c r="CY82" s="90"/>
      <c r="CZ82" s="90"/>
      <c r="DA82" s="90"/>
      <c r="DB82" s="90"/>
      <c r="DC82" s="90"/>
      <c r="DD82" s="90"/>
      <c r="DE82" s="90"/>
      <c r="DF82" s="90"/>
      <c r="DG82" s="90"/>
      <c r="DH82" s="90"/>
      <c r="DI82" s="90"/>
      <c r="DJ82" s="90"/>
      <c r="DK82" s="90"/>
      <c r="DL82" s="90"/>
      <c r="DM82" s="90"/>
      <c r="DN82" s="90"/>
      <c r="DO82" s="90"/>
      <c r="DP82" s="90"/>
      <c r="DQ82" s="90"/>
      <c r="DR82" s="90"/>
      <c r="DS82" s="90"/>
      <c r="DT82" s="90"/>
      <c r="DU82" s="90"/>
      <c r="DV82" s="90"/>
      <c r="DW82" s="90"/>
      <c r="DX82" s="90"/>
      <c r="DY82" s="90"/>
      <c r="DZ82" s="90"/>
      <c r="EA82" s="90"/>
      <c r="EB82" s="90"/>
      <c r="EC82" s="90"/>
      <c r="ED82" s="90"/>
      <c r="EE82" s="90"/>
      <c r="EF82" s="90"/>
      <c r="EG82" s="90"/>
      <c r="EH82" s="90"/>
      <c r="EI82" s="90"/>
      <c r="EJ82" s="90"/>
      <c r="EK82" s="90"/>
      <c r="EL82" s="90"/>
      <c r="EM82" s="90"/>
      <c r="EN82" s="90"/>
      <c r="EO82" s="90"/>
      <c r="EP82" s="90"/>
      <c r="EQ82" s="90"/>
      <c r="ER82" s="90"/>
      <c r="ES82" s="90"/>
      <c r="ET82" s="90"/>
      <c r="EU82" s="90"/>
      <c r="EV82" s="90"/>
      <c r="EW82" s="90"/>
      <c r="EX82" s="90"/>
      <c r="EY82" s="90"/>
      <c r="EZ82" s="90"/>
      <c r="FA82" s="90"/>
      <c r="FB82" s="90"/>
      <c r="FC82" s="90"/>
      <c r="FD82" s="90"/>
      <c r="FE82" s="90"/>
      <c r="FF82" s="90"/>
      <c r="FG82" s="90"/>
      <c r="FH82" s="90"/>
      <c r="FI82" s="90"/>
      <c r="FJ82" s="90"/>
      <c r="FK82" s="90"/>
      <c r="FL82" s="90"/>
      <c r="FM82" s="90"/>
      <c r="FN82" s="90"/>
      <c r="FO82" s="90"/>
      <c r="FP82" s="90"/>
      <c r="FQ82" s="90"/>
      <c r="FR82" s="90"/>
      <c r="FS82" s="90"/>
      <c r="FT82" s="90"/>
      <c r="FU82" s="90"/>
      <c r="FV82" s="90"/>
      <c r="FW82" s="90"/>
      <c r="FX82" s="90"/>
      <c r="FY82" s="90"/>
      <c r="FZ82" s="90"/>
      <c r="GA82" s="90"/>
      <c r="GB82" s="90"/>
      <c r="GC82" s="90"/>
      <c r="GD82" s="90"/>
      <c r="GE82" s="90"/>
      <c r="GF82" s="90"/>
      <c r="GG82" s="90"/>
      <c r="GH82" s="90"/>
      <c r="GI82" s="90"/>
      <c r="GJ82" s="90"/>
      <c r="GK82" s="90"/>
      <c r="GL82" s="90"/>
      <c r="GM82" s="90"/>
      <c r="GN82" s="90"/>
      <c r="GO82" s="90"/>
      <c r="GP82" s="90"/>
      <c r="GQ82" s="90"/>
      <c r="GR82" s="90"/>
      <c r="GS82" s="90"/>
      <c r="GT82" s="90"/>
      <c r="GU82" s="90"/>
      <c r="GV82" s="90"/>
      <c r="GW82" s="90"/>
      <c r="GX82" s="90"/>
      <c r="GY82" s="90"/>
      <c r="GZ82" s="90"/>
      <c r="HA82" s="90"/>
      <c r="HB82" s="90"/>
      <c r="HC82" s="90"/>
      <c r="HD82" s="90"/>
      <c r="HE82" s="90"/>
      <c r="HF82" s="90"/>
      <c r="HG82" s="90"/>
      <c r="HH82" s="90"/>
      <c r="HI82" s="90"/>
      <c r="HJ82" s="90"/>
      <c r="HK82" s="90"/>
      <c r="HL82" s="90"/>
      <c r="HM82" s="90"/>
      <c r="HN82" s="90"/>
      <c r="HO82" s="90"/>
      <c r="HP82" s="90"/>
      <c r="HQ82" s="90"/>
      <c r="HR82" s="90"/>
      <c r="HS82" s="90"/>
      <c r="HT82" s="90"/>
      <c r="HU82" s="90"/>
      <c r="HV82" s="90"/>
      <c r="HW82" s="90"/>
      <c r="HX82" s="90"/>
      <c r="HY82" s="90"/>
      <c r="HZ82" s="90"/>
      <c r="IA82" s="90"/>
      <c r="IB82" s="90"/>
      <c r="IC82" s="90"/>
      <c r="ID82" s="90"/>
      <c r="IE82" s="90"/>
      <c r="IF82" s="90"/>
      <c r="IG82" s="90"/>
      <c r="IH82" s="90"/>
      <c r="II82" s="90"/>
      <c r="IJ82" s="90"/>
      <c r="IK82" s="90"/>
      <c r="IL82" s="90"/>
      <c r="IM82" s="90"/>
      <c r="IN82" s="90"/>
      <c r="IO82" s="90"/>
      <c r="IP82" s="90"/>
      <c r="IQ82" s="90"/>
      <c r="IR82" s="90"/>
      <c r="IS82" s="90"/>
      <c r="IT82" s="90"/>
      <c r="IU82" s="90"/>
      <c r="IV82" s="90"/>
      <c r="IW82" s="90"/>
      <c r="IX82" s="90"/>
      <c r="IY82" s="90"/>
      <c r="IZ82" s="90"/>
      <c r="JA82" s="90"/>
    </row>
    <row r="83" spans="2:261" s="91" customFormat="1" hidden="1" x14ac:dyDescent="0.25">
      <c r="B83" s="90"/>
      <c r="F83" s="92"/>
      <c r="G83" s="90"/>
      <c r="H83" s="90"/>
      <c r="I83" s="90"/>
      <c r="J83" s="90"/>
      <c r="K83" s="90"/>
      <c r="L83" s="93"/>
      <c r="M83" s="90"/>
      <c r="N83" s="90"/>
      <c r="O83" s="90"/>
      <c r="P83" s="90"/>
      <c r="Q83" s="90"/>
      <c r="R83" s="93"/>
      <c r="S83" s="94"/>
      <c r="T83" s="90"/>
      <c r="U83" s="90"/>
      <c r="V83" s="90"/>
      <c r="W83" s="90"/>
      <c r="X83" s="90"/>
      <c r="Y83" s="90"/>
      <c r="Z83" s="90"/>
      <c r="AA83" s="90"/>
      <c r="AB83" s="90"/>
      <c r="AC83" s="90"/>
      <c r="AD83" s="90"/>
      <c r="AE83" s="90"/>
      <c r="AF83" s="90"/>
      <c r="AG83" s="90"/>
      <c r="AH83" s="90"/>
      <c r="AI83" s="90"/>
      <c r="AJ83" s="90"/>
      <c r="AK83" s="90"/>
      <c r="AL83" s="90"/>
      <c r="AM83" s="90"/>
      <c r="AN83" s="90"/>
      <c r="AO83" s="90"/>
      <c r="AP83" s="90"/>
      <c r="AQ83" s="90"/>
      <c r="AR83" s="90"/>
      <c r="AS83" s="90"/>
      <c r="AT83" s="90"/>
      <c r="AU83" s="90"/>
      <c r="AV83" s="90"/>
      <c r="AW83" s="90"/>
      <c r="AX83" s="90"/>
      <c r="AY83" s="90"/>
      <c r="AZ83" s="90"/>
      <c r="BA83" s="90"/>
      <c r="BB83" s="90"/>
      <c r="BC83" s="90"/>
      <c r="BD83" s="90"/>
      <c r="BE83" s="90"/>
      <c r="BF83" s="90"/>
      <c r="BG83" s="90"/>
      <c r="BH83" s="90"/>
      <c r="BI83" s="90"/>
      <c r="BJ83" s="90"/>
      <c r="BK83" s="90"/>
      <c r="BL83" s="90"/>
      <c r="BM83" s="90"/>
      <c r="BN83" s="90"/>
      <c r="BO83" s="90"/>
      <c r="BP83" s="90"/>
      <c r="BQ83" s="90"/>
      <c r="BR83" s="90"/>
      <c r="BS83" s="90"/>
      <c r="BT83" s="90"/>
      <c r="BU83" s="90"/>
      <c r="BV83" s="90"/>
      <c r="BW83" s="90"/>
      <c r="BX83" s="90"/>
      <c r="BY83" s="90"/>
      <c r="BZ83" s="90"/>
      <c r="CA83" s="90"/>
      <c r="CB83" s="90"/>
      <c r="CC83" s="90"/>
      <c r="CD83" s="90"/>
      <c r="CE83" s="90"/>
      <c r="CF83" s="90"/>
      <c r="CG83" s="90"/>
      <c r="CH83" s="90"/>
      <c r="CI83" s="90"/>
      <c r="CJ83" s="90"/>
      <c r="CK83" s="90"/>
      <c r="CL83" s="90"/>
      <c r="CM83" s="90"/>
      <c r="CN83" s="90"/>
      <c r="CO83" s="90"/>
      <c r="CP83" s="90"/>
      <c r="CQ83" s="90"/>
      <c r="CR83" s="90"/>
      <c r="CS83" s="90"/>
      <c r="CT83" s="90"/>
      <c r="CU83" s="90"/>
      <c r="CV83" s="90"/>
      <c r="CW83" s="90"/>
      <c r="CX83" s="90"/>
      <c r="CY83" s="90"/>
      <c r="CZ83" s="90"/>
      <c r="DA83" s="90"/>
      <c r="DB83" s="90"/>
      <c r="DC83" s="90"/>
      <c r="DD83" s="90"/>
      <c r="DE83" s="90"/>
      <c r="DF83" s="90"/>
      <c r="DG83" s="90"/>
      <c r="DH83" s="90"/>
      <c r="DI83" s="90"/>
      <c r="DJ83" s="90"/>
      <c r="DK83" s="90"/>
      <c r="DL83" s="90"/>
      <c r="DM83" s="90"/>
      <c r="DN83" s="90"/>
      <c r="DO83" s="90"/>
      <c r="DP83" s="90"/>
      <c r="DQ83" s="90"/>
      <c r="DR83" s="90"/>
      <c r="DS83" s="90"/>
      <c r="DT83" s="90"/>
      <c r="DU83" s="90"/>
      <c r="DV83" s="90"/>
      <c r="DW83" s="90"/>
      <c r="DX83" s="90"/>
      <c r="DY83" s="90"/>
      <c r="DZ83" s="90"/>
      <c r="EA83" s="90"/>
      <c r="EB83" s="90"/>
      <c r="EC83" s="90"/>
      <c r="ED83" s="90"/>
      <c r="EE83" s="90"/>
      <c r="EF83" s="90"/>
      <c r="EG83" s="90"/>
      <c r="EH83" s="90"/>
      <c r="EI83" s="90"/>
      <c r="EJ83" s="90"/>
      <c r="EK83" s="90"/>
      <c r="EL83" s="90"/>
      <c r="EM83" s="90"/>
      <c r="EN83" s="90"/>
      <c r="EO83" s="90"/>
      <c r="EP83" s="90"/>
      <c r="EQ83" s="90"/>
      <c r="ER83" s="90"/>
      <c r="ES83" s="90"/>
      <c r="ET83" s="90"/>
      <c r="EU83" s="90"/>
      <c r="EV83" s="90"/>
      <c r="EW83" s="90"/>
      <c r="EX83" s="90"/>
      <c r="EY83" s="90"/>
      <c r="EZ83" s="90"/>
      <c r="FA83" s="90"/>
      <c r="FB83" s="90"/>
      <c r="FC83" s="90"/>
      <c r="FD83" s="90"/>
      <c r="FE83" s="90"/>
      <c r="FF83" s="90"/>
      <c r="FG83" s="90"/>
      <c r="FH83" s="90"/>
      <c r="FI83" s="90"/>
      <c r="FJ83" s="90"/>
      <c r="FK83" s="90"/>
      <c r="FL83" s="90"/>
      <c r="FM83" s="90"/>
      <c r="FN83" s="90"/>
      <c r="FO83" s="90"/>
      <c r="FP83" s="90"/>
      <c r="FQ83" s="90"/>
      <c r="FR83" s="90"/>
      <c r="FS83" s="90"/>
      <c r="FT83" s="90"/>
      <c r="FU83" s="90"/>
      <c r="FV83" s="90"/>
      <c r="FW83" s="90"/>
      <c r="FX83" s="90"/>
      <c r="FY83" s="90"/>
      <c r="FZ83" s="90"/>
      <c r="GA83" s="90"/>
      <c r="GB83" s="90"/>
      <c r="GC83" s="90"/>
      <c r="GD83" s="90"/>
      <c r="GE83" s="90"/>
      <c r="GF83" s="90"/>
      <c r="GG83" s="90"/>
      <c r="GH83" s="90"/>
      <c r="GI83" s="90"/>
      <c r="GJ83" s="90"/>
      <c r="GK83" s="90"/>
      <c r="GL83" s="90"/>
      <c r="GM83" s="90"/>
      <c r="GN83" s="90"/>
      <c r="GO83" s="90"/>
      <c r="GP83" s="90"/>
      <c r="GQ83" s="90"/>
      <c r="GR83" s="90"/>
      <c r="GS83" s="90"/>
      <c r="GT83" s="90"/>
      <c r="GU83" s="90"/>
      <c r="GV83" s="90"/>
      <c r="GW83" s="90"/>
      <c r="GX83" s="90"/>
      <c r="GY83" s="90"/>
      <c r="GZ83" s="90"/>
      <c r="HA83" s="90"/>
      <c r="HB83" s="90"/>
      <c r="HC83" s="90"/>
      <c r="HD83" s="90"/>
      <c r="HE83" s="90"/>
      <c r="HF83" s="90"/>
      <c r="HG83" s="90"/>
      <c r="HH83" s="90"/>
      <c r="HI83" s="90"/>
      <c r="HJ83" s="90"/>
      <c r="HK83" s="90"/>
      <c r="HL83" s="90"/>
      <c r="HM83" s="90"/>
      <c r="HN83" s="90"/>
      <c r="HO83" s="90"/>
      <c r="HP83" s="90"/>
      <c r="HQ83" s="90"/>
      <c r="HR83" s="90"/>
      <c r="HS83" s="90"/>
      <c r="HT83" s="90"/>
      <c r="HU83" s="90"/>
      <c r="HV83" s="90"/>
      <c r="HW83" s="90"/>
      <c r="HX83" s="90"/>
      <c r="HY83" s="90"/>
      <c r="HZ83" s="90"/>
      <c r="IA83" s="90"/>
      <c r="IB83" s="90"/>
      <c r="IC83" s="90"/>
      <c r="ID83" s="90"/>
      <c r="IE83" s="90"/>
      <c r="IF83" s="90"/>
      <c r="IG83" s="90"/>
      <c r="IH83" s="90"/>
      <c r="II83" s="90"/>
      <c r="IJ83" s="90"/>
      <c r="IK83" s="90"/>
      <c r="IL83" s="90"/>
      <c r="IM83" s="90"/>
      <c r="IN83" s="90"/>
      <c r="IO83" s="90"/>
      <c r="IP83" s="90"/>
      <c r="IQ83" s="90"/>
      <c r="IR83" s="90"/>
      <c r="IS83" s="90"/>
      <c r="IT83" s="90"/>
      <c r="IU83" s="90"/>
      <c r="IV83" s="90"/>
      <c r="IW83" s="90"/>
      <c r="IX83" s="90"/>
      <c r="IY83" s="90"/>
      <c r="IZ83" s="90"/>
      <c r="JA83" s="90"/>
    </row>
    <row r="84" spans="2:261" s="91" customFormat="1" hidden="1" x14ac:dyDescent="0.25">
      <c r="B84" s="90"/>
      <c r="F84" s="92"/>
      <c r="G84" s="90"/>
      <c r="H84" s="90"/>
      <c r="I84" s="90"/>
      <c r="J84" s="90"/>
      <c r="K84" s="90"/>
      <c r="L84" s="93"/>
      <c r="M84" s="90"/>
      <c r="N84" s="90"/>
      <c r="O84" s="90"/>
      <c r="P84" s="90"/>
      <c r="Q84" s="90"/>
      <c r="R84" s="93"/>
      <c r="S84" s="94"/>
      <c r="T84" s="90"/>
      <c r="U84" s="90"/>
      <c r="V84" s="90"/>
      <c r="W84" s="90"/>
      <c r="X84" s="90"/>
      <c r="Y84" s="90"/>
      <c r="Z84" s="90"/>
      <c r="AA84" s="90"/>
      <c r="AB84" s="90"/>
      <c r="AC84" s="90"/>
      <c r="AD84" s="90"/>
      <c r="AE84" s="90"/>
      <c r="AF84" s="90"/>
      <c r="AG84" s="90"/>
      <c r="AH84" s="90"/>
      <c r="AI84" s="90"/>
      <c r="AJ84" s="90"/>
      <c r="AK84" s="90"/>
      <c r="AL84" s="90"/>
      <c r="AM84" s="90"/>
      <c r="AN84" s="90"/>
      <c r="AO84" s="90"/>
      <c r="AP84" s="90"/>
      <c r="AQ84" s="90"/>
      <c r="AR84" s="90"/>
      <c r="AS84" s="90"/>
      <c r="AT84" s="90"/>
      <c r="AU84" s="90"/>
      <c r="AV84" s="90"/>
      <c r="AW84" s="90"/>
      <c r="AX84" s="90"/>
      <c r="AY84" s="90"/>
      <c r="AZ84" s="90"/>
      <c r="BA84" s="90"/>
      <c r="BB84" s="90"/>
      <c r="BC84" s="90"/>
      <c r="BD84" s="90"/>
      <c r="BE84" s="90"/>
      <c r="BF84" s="90"/>
      <c r="BG84" s="90"/>
      <c r="BH84" s="90"/>
      <c r="BI84" s="90"/>
      <c r="BJ84" s="90"/>
      <c r="BK84" s="90"/>
      <c r="BL84" s="90"/>
      <c r="BM84" s="90"/>
      <c r="BN84" s="90"/>
      <c r="BO84" s="90"/>
      <c r="BP84" s="90"/>
      <c r="BQ84" s="90"/>
      <c r="BR84" s="90"/>
      <c r="BS84" s="90"/>
      <c r="BT84" s="90"/>
      <c r="BU84" s="90"/>
      <c r="BV84" s="90"/>
      <c r="BW84" s="90"/>
      <c r="BX84" s="90"/>
      <c r="BY84" s="90"/>
      <c r="BZ84" s="90"/>
      <c r="CA84" s="90"/>
      <c r="CB84" s="90"/>
      <c r="CC84" s="90"/>
      <c r="CD84" s="90"/>
      <c r="CE84" s="90"/>
      <c r="CF84" s="90"/>
      <c r="CG84" s="90"/>
      <c r="CH84" s="90"/>
      <c r="CI84" s="90"/>
      <c r="CJ84" s="90"/>
      <c r="CK84" s="90"/>
      <c r="CL84" s="90"/>
      <c r="CM84" s="90"/>
      <c r="CN84" s="90"/>
      <c r="CO84" s="90"/>
      <c r="CP84" s="90"/>
      <c r="CQ84" s="90"/>
      <c r="CR84" s="90"/>
      <c r="CS84" s="90"/>
      <c r="CT84" s="90"/>
      <c r="CU84" s="90"/>
      <c r="CV84" s="90"/>
      <c r="CW84" s="90"/>
      <c r="CX84" s="90"/>
      <c r="CY84" s="90"/>
      <c r="CZ84" s="90"/>
      <c r="DA84" s="90"/>
      <c r="DB84" s="90"/>
      <c r="DC84" s="90"/>
      <c r="DD84" s="90"/>
      <c r="DE84" s="90"/>
      <c r="DF84" s="90"/>
      <c r="DG84" s="90"/>
      <c r="DH84" s="90"/>
      <c r="DI84" s="90"/>
      <c r="DJ84" s="90"/>
      <c r="DK84" s="90"/>
      <c r="DL84" s="90"/>
      <c r="DM84" s="90"/>
      <c r="DN84" s="90"/>
      <c r="DO84" s="90"/>
      <c r="DP84" s="90"/>
      <c r="DQ84" s="90"/>
      <c r="DR84" s="90"/>
      <c r="DS84" s="90"/>
      <c r="DT84" s="90"/>
      <c r="DU84" s="90"/>
      <c r="DV84" s="90"/>
      <c r="DW84" s="90"/>
      <c r="DX84" s="90"/>
      <c r="DY84" s="90"/>
      <c r="DZ84" s="90"/>
      <c r="EA84" s="90"/>
      <c r="EB84" s="90"/>
      <c r="EC84" s="90"/>
      <c r="ED84" s="90"/>
      <c r="EE84" s="90"/>
      <c r="EF84" s="90"/>
      <c r="EG84" s="90"/>
      <c r="EH84" s="90"/>
      <c r="EI84" s="90"/>
      <c r="EJ84" s="90"/>
      <c r="EK84" s="90"/>
      <c r="EL84" s="90"/>
      <c r="EM84" s="90"/>
      <c r="EN84" s="90"/>
      <c r="EO84" s="90"/>
      <c r="EP84" s="90"/>
      <c r="EQ84" s="90"/>
      <c r="ER84" s="90"/>
      <c r="ES84" s="90"/>
      <c r="ET84" s="90"/>
      <c r="EU84" s="90"/>
      <c r="EV84" s="90"/>
      <c r="EW84" s="90"/>
      <c r="EX84" s="90"/>
      <c r="EY84" s="90"/>
      <c r="EZ84" s="90"/>
      <c r="FA84" s="90"/>
      <c r="FB84" s="90"/>
      <c r="FC84" s="90"/>
      <c r="FD84" s="90"/>
      <c r="FE84" s="90"/>
      <c r="FF84" s="90"/>
      <c r="FG84" s="90"/>
      <c r="FH84" s="90"/>
      <c r="FI84" s="90"/>
      <c r="FJ84" s="90"/>
      <c r="FK84" s="90"/>
      <c r="FL84" s="90"/>
      <c r="FM84" s="90"/>
      <c r="FN84" s="90"/>
      <c r="FO84" s="90"/>
      <c r="FP84" s="90"/>
      <c r="FQ84" s="90"/>
      <c r="FR84" s="90"/>
      <c r="FS84" s="90"/>
      <c r="FT84" s="90"/>
      <c r="FU84" s="90"/>
      <c r="FV84" s="90"/>
      <c r="FW84" s="90"/>
      <c r="FX84" s="90"/>
      <c r="FY84" s="90"/>
      <c r="FZ84" s="90"/>
      <c r="GA84" s="90"/>
      <c r="GB84" s="90"/>
      <c r="GC84" s="90"/>
      <c r="GD84" s="90"/>
      <c r="GE84" s="90"/>
      <c r="GF84" s="90"/>
      <c r="GG84" s="90"/>
      <c r="GH84" s="90"/>
      <c r="GI84" s="90"/>
      <c r="GJ84" s="90"/>
      <c r="GK84" s="90"/>
      <c r="GL84" s="90"/>
      <c r="GM84" s="90"/>
      <c r="GN84" s="90"/>
      <c r="GO84" s="90"/>
      <c r="GP84" s="90"/>
      <c r="GQ84" s="90"/>
      <c r="GR84" s="90"/>
      <c r="GS84" s="90"/>
      <c r="GT84" s="90"/>
      <c r="GU84" s="90"/>
      <c r="GV84" s="90"/>
      <c r="GW84" s="90"/>
      <c r="GX84" s="90"/>
      <c r="GY84" s="90"/>
      <c r="GZ84" s="90"/>
      <c r="HA84" s="90"/>
      <c r="HB84" s="90"/>
      <c r="HC84" s="90"/>
      <c r="HD84" s="90"/>
      <c r="HE84" s="90"/>
      <c r="HF84" s="90"/>
      <c r="HG84" s="90"/>
      <c r="HH84" s="90"/>
      <c r="HI84" s="90"/>
      <c r="HJ84" s="90"/>
      <c r="HK84" s="90"/>
      <c r="HL84" s="90"/>
      <c r="HM84" s="90"/>
      <c r="HN84" s="90"/>
      <c r="HO84" s="90"/>
      <c r="HP84" s="90"/>
      <c r="HQ84" s="90"/>
      <c r="HR84" s="90"/>
      <c r="HS84" s="90"/>
      <c r="HT84" s="90"/>
      <c r="HU84" s="90"/>
      <c r="HV84" s="90"/>
      <c r="HW84" s="90"/>
      <c r="HX84" s="90"/>
      <c r="HY84" s="90"/>
      <c r="HZ84" s="90"/>
      <c r="IA84" s="90"/>
      <c r="IB84" s="90"/>
      <c r="IC84" s="90"/>
      <c r="ID84" s="90"/>
      <c r="IE84" s="90"/>
      <c r="IF84" s="90"/>
      <c r="IG84" s="90"/>
      <c r="IH84" s="90"/>
      <c r="II84" s="90"/>
      <c r="IJ84" s="90"/>
      <c r="IK84" s="90"/>
      <c r="IL84" s="90"/>
      <c r="IM84" s="90"/>
      <c r="IN84" s="90"/>
      <c r="IO84" s="90"/>
      <c r="IP84" s="90"/>
      <c r="IQ84" s="90"/>
      <c r="IR84" s="90"/>
      <c r="IS84" s="90"/>
      <c r="IT84" s="90"/>
      <c r="IU84" s="90"/>
      <c r="IV84" s="90"/>
      <c r="IW84" s="90"/>
      <c r="IX84" s="90"/>
      <c r="IY84" s="90"/>
      <c r="IZ84" s="90"/>
      <c r="JA84" s="90"/>
    </row>
    <row r="85" spans="2:261" s="91" customFormat="1" hidden="1" x14ac:dyDescent="0.25">
      <c r="B85" s="90"/>
      <c r="F85" s="92"/>
      <c r="G85" s="90"/>
      <c r="H85" s="90"/>
      <c r="I85" s="90"/>
      <c r="J85" s="90"/>
      <c r="K85" s="90"/>
      <c r="L85" s="93"/>
      <c r="M85" s="90"/>
      <c r="N85" s="90"/>
      <c r="O85" s="90"/>
      <c r="P85" s="90"/>
      <c r="Q85" s="90"/>
      <c r="R85" s="93"/>
      <c r="S85" s="94"/>
      <c r="T85" s="90"/>
      <c r="U85" s="90"/>
      <c r="V85" s="90"/>
      <c r="W85" s="90"/>
      <c r="X85" s="90"/>
      <c r="Y85" s="90"/>
      <c r="Z85" s="90"/>
      <c r="AA85" s="90"/>
      <c r="AB85" s="90"/>
      <c r="AC85" s="90"/>
      <c r="AD85" s="90"/>
      <c r="AE85" s="90"/>
      <c r="AF85" s="90"/>
      <c r="AG85" s="90"/>
      <c r="AH85" s="90"/>
      <c r="AI85" s="90"/>
      <c r="AJ85" s="90"/>
      <c r="AK85" s="90"/>
      <c r="AL85" s="90"/>
      <c r="AM85" s="90"/>
      <c r="AN85" s="90"/>
      <c r="AO85" s="90"/>
      <c r="AP85" s="90"/>
      <c r="AQ85" s="90"/>
      <c r="AR85" s="90"/>
      <c r="AS85" s="90"/>
      <c r="AT85" s="90"/>
      <c r="AU85" s="90"/>
      <c r="AV85" s="90"/>
      <c r="AW85" s="90"/>
      <c r="AX85" s="90"/>
      <c r="AY85" s="90"/>
      <c r="AZ85" s="90"/>
      <c r="BA85" s="90"/>
      <c r="BB85" s="90"/>
      <c r="BC85" s="90"/>
      <c r="BD85" s="90"/>
      <c r="BE85" s="90"/>
      <c r="BF85" s="90"/>
      <c r="BG85" s="90"/>
      <c r="BH85" s="90"/>
      <c r="BI85" s="90"/>
      <c r="BJ85" s="90"/>
      <c r="BK85" s="90"/>
      <c r="BL85" s="90"/>
      <c r="BM85" s="90"/>
      <c r="BN85" s="90"/>
      <c r="BO85" s="90"/>
      <c r="BP85" s="90"/>
      <c r="BQ85" s="90"/>
      <c r="BR85" s="90"/>
      <c r="BS85" s="90"/>
      <c r="BT85" s="90"/>
      <c r="BU85" s="90"/>
      <c r="BV85" s="90"/>
      <c r="BW85" s="90"/>
      <c r="BX85" s="90"/>
      <c r="BY85" s="90"/>
      <c r="BZ85" s="90"/>
      <c r="CA85" s="90"/>
      <c r="CB85" s="90"/>
      <c r="CC85" s="90"/>
      <c r="CD85" s="90"/>
      <c r="CE85" s="90"/>
      <c r="CF85" s="90"/>
      <c r="CG85" s="90"/>
      <c r="CH85" s="90"/>
      <c r="CI85" s="90"/>
      <c r="CJ85" s="90"/>
      <c r="CK85" s="90"/>
      <c r="CL85" s="90"/>
      <c r="CM85" s="90"/>
      <c r="CN85" s="90"/>
      <c r="CO85" s="90"/>
      <c r="CP85" s="90"/>
      <c r="CQ85" s="90"/>
      <c r="CR85" s="90"/>
      <c r="CS85" s="90"/>
      <c r="CT85" s="90"/>
      <c r="CU85" s="90"/>
      <c r="CV85" s="90"/>
      <c r="CW85" s="90"/>
      <c r="CX85" s="90"/>
      <c r="CY85" s="90"/>
      <c r="CZ85" s="90"/>
      <c r="DA85" s="90"/>
      <c r="DB85" s="90"/>
      <c r="DC85" s="90"/>
      <c r="DD85" s="90"/>
      <c r="DE85" s="90"/>
      <c r="DF85" s="90"/>
      <c r="DG85" s="90"/>
      <c r="DH85" s="90"/>
      <c r="DI85" s="90"/>
      <c r="DJ85" s="90"/>
      <c r="DK85" s="90"/>
      <c r="DL85" s="90"/>
      <c r="DM85" s="90"/>
      <c r="DN85" s="90"/>
      <c r="DO85" s="90"/>
      <c r="DP85" s="90"/>
      <c r="DQ85" s="90"/>
      <c r="DR85" s="90"/>
      <c r="DS85" s="90"/>
      <c r="DT85" s="90"/>
      <c r="DU85" s="90"/>
      <c r="DV85" s="90"/>
      <c r="DW85" s="90"/>
      <c r="DX85" s="90"/>
      <c r="DY85" s="90"/>
      <c r="DZ85" s="90"/>
      <c r="EA85" s="90"/>
      <c r="EB85" s="90"/>
      <c r="EC85" s="90"/>
      <c r="ED85" s="90"/>
      <c r="EE85" s="90"/>
      <c r="EF85" s="90"/>
      <c r="EG85" s="90"/>
      <c r="EH85" s="90"/>
      <c r="EI85" s="90"/>
      <c r="EJ85" s="90"/>
      <c r="EK85" s="90"/>
      <c r="EL85" s="90"/>
      <c r="EM85" s="90"/>
      <c r="EN85" s="90"/>
      <c r="EO85" s="90"/>
      <c r="EP85" s="90"/>
      <c r="EQ85" s="90"/>
      <c r="ER85" s="90"/>
      <c r="ES85" s="90"/>
      <c r="ET85" s="90"/>
      <c r="EU85" s="90"/>
      <c r="EV85" s="90"/>
      <c r="EW85" s="90"/>
      <c r="EX85" s="90"/>
      <c r="EY85" s="90"/>
      <c r="EZ85" s="90"/>
      <c r="FA85" s="90"/>
      <c r="FB85" s="90"/>
      <c r="FC85" s="90"/>
      <c r="FD85" s="90"/>
      <c r="FE85" s="90"/>
      <c r="FF85" s="90"/>
      <c r="FG85" s="90"/>
      <c r="FH85" s="90"/>
      <c r="FI85" s="90"/>
      <c r="FJ85" s="90"/>
      <c r="FK85" s="90"/>
      <c r="FL85" s="90"/>
      <c r="FM85" s="90"/>
      <c r="FN85" s="90"/>
      <c r="FO85" s="90"/>
      <c r="FP85" s="90"/>
      <c r="FQ85" s="90"/>
      <c r="FR85" s="90"/>
      <c r="FS85" s="90"/>
      <c r="FT85" s="90"/>
      <c r="FU85" s="90"/>
      <c r="FV85" s="90"/>
      <c r="FW85" s="90"/>
      <c r="FX85" s="90"/>
      <c r="FY85" s="90"/>
      <c r="FZ85" s="90"/>
      <c r="GA85" s="90"/>
      <c r="GB85" s="90"/>
      <c r="GC85" s="90"/>
      <c r="GD85" s="90"/>
      <c r="GE85" s="90"/>
      <c r="GF85" s="90"/>
      <c r="GG85" s="90"/>
      <c r="GH85" s="90"/>
      <c r="GI85" s="90"/>
      <c r="GJ85" s="90"/>
      <c r="GK85" s="90"/>
      <c r="GL85" s="90"/>
      <c r="GM85" s="90"/>
      <c r="GN85" s="90"/>
      <c r="GO85" s="90"/>
      <c r="GP85" s="90"/>
      <c r="GQ85" s="90"/>
      <c r="GR85" s="90"/>
      <c r="GS85" s="90"/>
      <c r="GT85" s="90"/>
      <c r="GU85" s="90"/>
      <c r="GV85" s="90"/>
      <c r="GW85" s="90"/>
      <c r="GX85" s="90"/>
      <c r="GY85" s="90"/>
      <c r="GZ85" s="90"/>
      <c r="HA85" s="90"/>
      <c r="HB85" s="90"/>
      <c r="HC85" s="90"/>
      <c r="HD85" s="90"/>
      <c r="HE85" s="90"/>
      <c r="HF85" s="90"/>
      <c r="HG85" s="90"/>
      <c r="HH85" s="90"/>
      <c r="HI85" s="90"/>
      <c r="HJ85" s="90"/>
      <c r="HK85" s="90"/>
      <c r="HL85" s="90"/>
      <c r="HM85" s="90"/>
      <c r="HN85" s="90"/>
      <c r="HO85" s="90"/>
      <c r="HP85" s="90"/>
      <c r="HQ85" s="90"/>
      <c r="HR85" s="90"/>
      <c r="HS85" s="90"/>
      <c r="HT85" s="90"/>
      <c r="HU85" s="90"/>
      <c r="HV85" s="90"/>
      <c r="HW85" s="90"/>
      <c r="HX85" s="90"/>
      <c r="HY85" s="90"/>
      <c r="HZ85" s="90"/>
      <c r="IA85" s="90"/>
      <c r="IB85" s="90"/>
      <c r="IC85" s="90"/>
      <c r="ID85" s="90"/>
      <c r="IE85" s="90"/>
      <c r="IF85" s="90"/>
      <c r="IG85" s="90"/>
      <c r="IH85" s="90"/>
      <c r="II85" s="90"/>
      <c r="IJ85" s="90"/>
      <c r="IK85" s="90"/>
      <c r="IL85" s="90"/>
      <c r="IM85" s="90"/>
      <c r="IN85" s="90"/>
      <c r="IO85" s="90"/>
      <c r="IP85" s="90"/>
      <c r="IQ85" s="90"/>
      <c r="IR85" s="90"/>
      <c r="IS85" s="90"/>
      <c r="IT85" s="90"/>
      <c r="IU85" s="90"/>
      <c r="IV85" s="90"/>
      <c r="IW85" s="90"/>
      <c r="IX85" s="90"/>
      <c r="IY85" s="90"/>
      <c r="IZ85" s="90"/>
      <c r="JA85" s="90"/>
    </row>
    <row r="86" spans="2:261" s="91" customFormat="1" hidden="1" x14ac:dyDescent="0.25">
      <c r="B86" s="90"/>
      <c r="F86" s="92"/>
      <c r="G86" s="90"/>
      <c r="H86" s="90"/>
      <c r="I86" s="90"/>
      <c r="J86" s="90"/>
      <c r="K86" s="90"/>
      <c r="L86" s="93"/>
      <c r="M86" s="90"/>
      <c r="N86" s="90"/>
      <c r="O86" s="90"/>
      <c r="P86" s="90"/>
      <c r="Q86" s="90"/>
      <c r="R86" s="93"/>
      <c r="S86" s="94"/>
      <c r="T86" s="90"/>
      <c r="U86" s="90"/>
      <c r="V86" s="90"/>
      <c r="W86" s="90"/>
      <c r="X86" s="90"/>
      <c r="Y86" s="90"/>
      <c r="Z86" s="90"/>
      <c r="AA86" s="90"/>
      <c r="AB86" s="90"/>
      <c r="AC86" s="90"/>
      <c r="AD86" s="90"/>
      <c r="AE86" s="90"/>
      <c r="AF86" s="90"/>
      <c r="AG86" s="90"/>
      <c r="AH86" s="90"/>
      <c r="AI86" s="90"/>
      <c r="AJ86" s="90"/>
      <c r="AK86" s="90"/>
      <c r="AL86" s="90"/>
      <c r="AM86" s="90"/>
      <c r="AN86" s="90"/>
      <c r="AO86" s="90"/>
      <c r="AP86" s="90"/>
      <c r="AQ86" s="90"/>
      <c r="AR86" s="90"/>
      <c r="AS86" s="90"/>
      <c r="AT86" s="90"/>
      <c r="AU86" s="90"/>
      <c r="AV86" s="90"/>
      <c r="AW86" s="90"/>
      <c r="AX86" s="90"/>
      <c r="AY86" s="90"/>
      <c r="AZ86" s="90"/>
      <c r="BA86" s="90"/>
      <c r="BB86" s="90"/>
      <c r="BC86" s="90"/>
      <c r="BD86" s="90"/>
      <c r="BE86" s="90"/>
      <c r="BF86" s="90"/>
      <c r="BG86" s="90"/>
      <c r="BH86" s="90"/>
      <c r="BI86" s="90"/>
      <c r="BJ86" s="90"/>
      <c r="BK86" s="90"/>
      <c r="BL86" s="90"/>
      <c r="BM86" s="90"/>
      <c r="BN86" s="90"/>
      <c r="BO86" s="90"/>
      <c r="BP86" s="90"/>
      <c r="BQ86" s="90"/>
      <c r="BR86" s="90"/>
      <c r="BS86" s="90"/>
      <c r="BT86" s="90"/>
      <c r="BU86" s="90"/>
      <c r="BV86" s="90"/>
      <c r="BW86" s="90"/>
      <c r="BX86" s="90"/>
      <c r="BY86" s="90"/>
      <c r="BZ86" s="90"/>
      <c r="CA86" s="90"/>
      <c r="CB86" s="90"/>
      <c r="CC86" s="90"/>
      <c r="CD86" s="90"/>
      <c r="CE86" s="90"/>
      <c r="CF86" s="90"/>
      <c r="CG86" s="90"/>
      <c r="CH86" s="90"/>
      <c r="CI86" s="90"/>
      <c r="CJ86" s="90"/>
      <c r="CK86" s="90"/>
      <c r="CL86" s="90"/>
      <c r="CM86" s="90"/>
      <c r="CN86" s="90"/>
      <c r="CO86" s="90"/>
      <c r="CP86" s="90"/>
      <c r="CQ86" s="90"/>
      <c r="CR86" s="90"/>
      <c r="CS86" s="90"/>
      <c r="CT86" s="90"/>
      <c r="CU86" s="90"/>
      <c r="CV86" s="90"/>
      <c r="CW86" s="90"/>
      <c r="CX86" s="90"/>
      <c r="CY86" s="90"/>
      <c r="CZ86" s="90"/>
      <c r="DA86" s="90"/>
      <c r="DB86" s="90"/>
      <c r="DC86" s="90"/>
      <c r="DD86" s="90"/>
      <c r="DE86" s="90"/>
      <c r="DF86" s="90"/>
      <c r="DG86" s="90"/>
      <c r="DH86" s="90"/>
      <c r="DI86" s="90"/>
      <c r="DJ86" s="90"/>
      <c r="DK86" s="90"/>
      <c r="DL86" s="90"/>
      <c r="DM86" s="90"/>
      <c r="DN86" s="90"/>
      <c r="DO86" s="90"/>
      <c r="DP86" s="90"/>
      <c r="DQ86" s="90"/>
      <c r="DR86" s="90"/>
      <c r="DS86" s="90"/>
      <c r="DT86" s="90"/>
      <c r="DU86" s="90"/>
      <c r="DV86" s="90"/>
      <c r="DW86" s="90"/>
      <c r="DX86" s="90"/>
      <c r="DY86" s="90"/>
      <c r="DZ86" s="90"/>
      <c r="EA86" s="90"/>
      <c r="EB86" s="90"/>
      <c r="EC86" s="90"/>
      <c r="ED86" s="90"/>
      <c r="EE86" s="90"/>
      <c r="EF86" s="90"/>
      <c r="EG86" s="90"/>
      <c r="EH86" s="90"/>
      <c r="EI86" s="90"/>
      <c r="EJ86" s="90"/>
      <c r="EK86" s="90"/>
      <c r="EL86" s="90"/>
      <c r="EM86" s="90"/>
      <c r="EN86" s="90"/>
      <c r="EO86" s="90"/>
      <c r="EP86" s="90"/>
      <c r="EQ86" s="90"/>
      <c r="ER86" s="90"/>
      <c r="ES86" s="90"/>
      <c r="ET86" s="90"/>
      <c r="EU86" s="90"/>
      <c r="EV86" s="90"/>
      <c r="EW86" s="90"/>
      <c r="EX86" s="90"/>
      <c r="EY86" s="90"/>
      <c r="EZ86" s="90"/>
      <c r="FA86" s="90"/>
      <c r="FB86" s="90"/>
      <c r="FC86" s="90"/>
      <c r="FD86" s="90"/>
      <c r="FE86" s="90"/>
      <c r="FF86" s="90"/>
      <c r="FG86" s="90"/>
      <c r="FH86" s="90"/>
      <c r="FI86" s="90"/>
      <c r="FJ86" s="90"/>
      <c r="FK86" s="90"/>
      <c r="FL86" s="90"/>
      <c r="FM86" s="90"/>
      <c r="FN86" s="90"/>
      <c r="FO86" s="90"/>
      <c r="FP86" s="90"/>
      <c r="FQ86" s="90"/>
      <c r="FR86" s="90"/>
      <c r="FS86" s="90"/>
      <c r="FT86" s="90"/>
      <c r="FU86" s="90"/>
      <c r="FV86" s="90"/>
      <c r="FW86" s="90"/>
      <c r="FX86" s="90"/>
      <c r="FY86" s="90"/>
      <c r="FZ86" s="90"/>
      <c r="GA86" s="90"/>
      <c r="GB86" s="90"/>
      <c r="GC86" s="90"/>
      <c r="GD86" s="90"/>
      <c r="GE86" s="90"/>
      <c r="GF86" s="90"/>
      <c r="GG86" s="90"/>
      <c r="GH86" s="90"/>
      <c r="GI86" s="90"/>
      <c r="GJ86" s="90"/>
      <c r="GK86" s="90"/>
      <c r="GL86" s="90"/>
      <c r="GM86" s="90"/>
      <c r="GN86" s="90"/>
      <c r="GO86" s="90"/>
      <c r="GP86" s="90"/>
      <c r="GQ86" s="90"/>
      <c r="GR86" s="90"/>
      <c r="GS86" s="90"/>
      <c r="GT86" s="90"/>
      <c r="GU86" s="90"/>
      <c r="GV86" s="90"/>
      <c r="GW86" s="90"/>
      <c r="GX86" s="90"/>
      <c r="GY86" s="90"/>
      <c r="GZ86" s="90"/>
      <c r="HA86" s="90"/>
      <c r="HB86" s="90"/>
      <c r="HC86" s="90"/>
      <c r="HD86" s="90"/>
      <c r="HE86" s="90"/>
      <c r="HF86" s="90"/>
      <c r="HG86" s="90"/>
      <c r="HH86" s="90"/>
      <c r="HI86" s="90"/>
      <c r="HJ86" s="90"/>
      <c r="HK86" s="90"/>
      <c r="HL86" s="90"/>
      <c r="HM86" s="90"/>
      <c r="HN86" s="90"/>
      <c r="HO86" s="90"/>
      <c r="HP86" s="90"/>
      <c r="HQ86" s="90"/>
      <c r="HR86" s="90"/>
      <c r="HS86" s="90"/>
      <c r="HT86" s="90"/>
      <c r="HU86" s="90"/>
      <c r="HV86" s="90"/>
      <c r="HW86" s="90"/>
      <c r="HX86" s="90"/>
      <c r="HY86" s="90"/>
      <c r="HZ86" s="90"/>
      <c r="IA86" s="90"/>
      <c r="IB86" s="90"/>
      <c r="IC86" s="90"/>
      <c r="ID86" s="90"/>
      <c r="IE86" s="90"/>
      <c r="IF86" s="90"/>
      <c r="IG86" s="90"/>
      <c r="IH86" s="90"/>
      <c r="II86" s="90"/>
      <c r="IJ86" s="90"/>
      <c r="IK86" s="90"/>
      <c r="IL86" s="90"/>
      <c r="IM86" s="90"/>
      <c r="IN86" s="90"/>
      <c r="IO86" s="90"/>
      <c r="IP86" s="90"/>
      <c r="IQ86" s="90"/>
      <c r="IR86" s="90"/>
      <c r="IS86" s="90"/>
      <c r="IT86" s="90"/>
      <c r="IU86" s="90"/>
      <c r="IV86" s="90"/>
      <c r="IW86" s="90"/>
      <c r="IX86" s="90"/>
      <c r="IY86" s="90"/>
      <c r="IZ86" s="90"/>
      <c r="JA86" s="90"/>
    </row>
    <row r="87" spans="2:261" s="91" customFormat="1" hidden="1" x14ac:dyDescent="0.25">
      <c r="B87" s="90"/>
      <c r="F87" s="92"/>
      <c r="G87" s="90"/>
      <c r="H87" s="90"/>
      <c r="I87" s="90"/>
      <c r="J87" s="90"/>
      <c r="K87" s="90"/>
      <c r="L87" s="93"/>
      <c r="M87" s="90"/>
      <c r="N87" s="90"/>
      <c r="O87" s="90"/>
      <c r="P87" s="90"/>
      <c r="Q87" s="90"/>
      <c r="R87" s="93"/>
      <c r="S87" s="94"/>
      <c r="T87" s="90"/>
      <c r="U87" s="90"/>
      <c r="V87" s="90"/>
      <c r="W87" s="90"/>
      <c r="X87" s="90"/>
      <c r="Y87" s="90"/>
      <c r="Z87" s="90"/>
      <c r="AA87" s="90"/>
      <c r="AB87" s="90"/>
      <c r="AC87" s="90"/>
      <c r="AD87" s="90"/>
      <c r="AE87" s="90"/>
      <c r="AF87" s="90"/>
      <c r="AG87" s="90"/>
      <c r="AH87" s="90"/>
      <c r="AI87" s="90"/>
      <c r="AJ87" s="90"/>
      <c r="AK87" s="90"/>
      <c r="AL87" s="90"/>
      <c r="AM87" s="90"/>
      <c r="AN87" s="90"/>
      <c r="AO87" s="90"/>
      <c r="AP87" s="90"/>
      <c r="AQ87" s="90"/>
      <c r="AR87" s="90"/>
      <c r="AS87" s="90"/>
      <c r="AT87" s="90"/>
      <c r="AU87" s="90"/>
      <c r="AV87" s="90"/>
      <c r="AW87" s="90"/>
      <c r="AX87" s="90"/>
      <c r="AY87" s="90"/>
      <c r="AZ87" s="90"/>
      <c r="BA87" s="90"/>
      <c r="BB87" s="90"/>
      <c r="BC87" s="90"/>
      <c r="BD87" s="90"/>
      <c r="BE87" s="90"/>
      <c r="BF87" s="90"/>
      <c r="BG87" s="90"/>
      <c r="BH87" s="90"/>
      <c r="BI87" s="90"/>
      <c r="BJ87" s="90"/>
      <c r="BK87" s="90"/>
      <c r="BL87" s="90"/>
      <c r="BM87" s="90"/>
      <c r="BN87" s="90"/>
      <c r="BO87" s="90"/>
      <c r="BP87" s="90"/>
      <c r="BQ87" s="90"/>
      <c r="BR87" s="90"/>
      <c r="BS87" s="90"/>
      <c r="BT87" s="90"/>
      <c r="BU87" s="90"/>
      <c r="BV87" s="90"/>
      <c r="BW87" s="90"/>
      <c r="BX87" s="90"/>
      <c r="BY87" s="90"/>
      <c r="BZ87" s="90"/>
      <c r="CA87" s="90"/>
      <c r="CB87" s="90"/>
      <c r="CC87" s="90"/>
      <c r="CD87" s="90"/>
      <c r="CE87" s="90"/>
      <c r="CF87" s="90"/>
      <c r="CG87" s="90"/>
      <c r="CH87" s="90"/>
      <c r="CI87" s="90"/>
      <c r="CJ87" s="90"/>
      <c r="CK87" s="90"/>
      <c r="CL87" s="90"/>
      <c r="CM87" s="90"/>
      <c r="CN87" s="90"/>
      <c r="CO87" s="90"/>
      <c r="CP87" s="90"/>
      <c r="CQ87" s="90"/>
      <c r="CR87" s="90"/>
      <c r="CS87" s="90"/>
      <c r="CT87" s="90"/>
      <c r="CU87" s="90"/>
      <c r="CV87" s="90"/>
      <c r="CW87" s="90"/>
      <c r="CX87" s="90"/>
      <c r="CY87" s="90"/>
      <c r="CZ87" s="90"/>
      <c r="DA87" s="90"/>
      <c r="DB87" s="90"/>
      <c r="DC87" s="90"/>
      <c r="DD87" s="90"/>
      <c r="DE87" s="90"/>
      <c r="DF87" s="90"/>
      <c r="DG87" s="90"/>
      <c r="DH87" s="90"/>
      <c r="DI87" s="90"/>
      <c r="DJ87" s="90"/>
      <c r="DK87" s="90"/>
      <c r="DL87" s="90"/>
      <c r="DM87" s="90"/>
      <c r="DN87" s="90"/>
      <c r="DO87" s="90"/>
      <c r="DP87" s="90"/>
      <c r="DQ87" s="90"/>
      <c r="DR87" s="90"/>
      <c r="DS87" s="90"/>
      <c r="DT87" s="90"/>
      <c r="DU87" s="90"/>
      <c r="DV87" s="90"/>
      <c r="DW87" s="90"/>
      <c r="DX87" s="90"/>
      <c r="DY87" s="90"/>
      <c r="DZ87" s="90"/>
      <c r="EA87" s="90"/>
      <c r="EB87" s="90"/>
      <c r="EC87" s="90"/>
      <c r="ED87" s="90"/>
      <c r="EE87" s="90"/>
      <c r="EF87" s="90"/>
      <c r="EG87" s="90"/>
      <c r="EH87" s="90"/>
      <c r="EI87" s="90"/>
      <c r="EJ87" s="90"/>
      <c r="EK87" s="90"/>
      <c r="EL87" s="90"/>
      <c r="EM87" s="90"/>
      <c r="EN87" s="90"/>
      <c r="EO87" s="90"/>
      <c r="EP87" s="90"/>
      <c r="EQ87" s="90"/>
      <c r="ER87" s="90"/>
      <c r="ES87" s="90"/>
      <c r="ET87" s="90"/>
      <c r="EU87" s="90"/>
      <c r="EV87" s="90"/>
      <c r="EW87" s="90"/>
      <c r="EX87" s="90"/>
      <c r="EY87" s="90"/>
      <c r="EZ87" s="90"/>
      <c r="FA87" s="90"/>
      <c r="FB87" s="90"/>
      <c r="FC87" s="90"/>
      <c r="FD87" s="90"/>
      <c r="FE87" s="90"/>
      <c r="FF87" s="90"/>
      <c r="FG87" s="90"/>
      <c r="FH87" s="90"/>
      <c r="FI87" s="90"/>
      <c r="FJ87" s="90"/>
      <c r="FK87" s="90"/>
      <c r="FL87" s="90"/>
      <c r="FM87" s="90"/>
      <c r="FN87" s="90"/>
      <c r="FO87" s="90"/>
      <c r="FP87" s="90"/>
      <c r="FQ87" s="90"/>
      <c r="FR87" s="90"/>
      <c r="FS87" s="90"/>
      <c r="FT87" s="90"/>
      <c r="FU87" s="90"/>
      <c r="FV87" s="90"/>
      <c r="FW87" s="90"/>
      <c r="FX87" s="90"/>
      <c r="FY87" s="90"/>
      <c r="FZ87" s="90"/>
      <c r="GA87" s="90"/>
      <c r="GB87" s="90"/>
      <c r="GC87" s="90"/>
      <c r="GD87" s="90"/>
      <c r="GE87" s="90"/>
      <c r="GF87" s="90"/>
      <c r="GG87" s="90"/>
      <c r="GH87" s="90"/>
      <c r="GI87" s="90"/>
      <c r="GJ87" s="90"/>
      <c r="GK87" s="90"/>
      <c r="GL87" s="90"/>
      <c r="GM87" s="90"/>
      <c r="GN87" s="90"/>
      <c r="GO87" s="90"/>
      <c r="GP87" s="90"/>
      <c r="GQ87" s="90"/>
      <c r="GR87" s="90"/>
      <c r="GS87" s="90"/>
      <c r="GT87" s="90"/>
      <c r="GU87" s="90"/>
      <c r="GV87" s="90"/>
      <c r="GW87" s="90"/>
      <c r="GX87" s="90"/>
      <c r="GY87" s="90"/>
      <c r="GZ87" s="90"/>
      <c r="HA87" s="90"/>
      <c r="HB87" s="90"/>
      <c r="HC87" s="90"/>
      <c r="HD87" s="90"/>
      <c r="HE87" s="90"/>
      <c r="HF87" s="90"/>
      <c r="HG87" s="90"/>
      <c r="HH87" s="90"/>
      <c r="HI87" s="90"/>
      <c r="HJ87" s="90"/>
      <c r="HK87" s="90"/>
      <c r="HL87" s="90"/>
      <c r="HM87" s="90"/>
      <c r="HN87" s="90"/>
      <c r="HO87" s="90"/>
      <c r="HP87" s="90"/>
      <c r="HQ87" s="90"/>
      <c r="HR87" s="90"/>
      <c r="HS87" s="90"/>
      <c r="HT87" s="90"/>
      <c r="HU87" s="90"/>
      <c r="HV87" s="90"/>
      <c r="HW87" s="90"/>
      <c r="HX87" s="90"/>
      <c r="HY87" s="90"/>
      <c r="HZ87" s="90"/>
      <c r="IA87" s="90"/>
      <c r="IB87" s="90"/>
      <c r="IC87" s="90"/>
      <c r="ID87" s="90"/>
      <c r="IE87" s="90"/>
      <c r="IF87" s="90"/>
      <c r="IG87" s="90"/>
      <c r="IH87" s="90"/>
      <c r="II87" s="90"/>
      <c r="IJ87" s="90"/>
      <c r="IK87" s="90"/>
      <c r="IL87" s="90"/>
      <c r="IM87" s="90"/>
      <c r="IN87" s="90"/>
      <c r="IO87" s="90"/>
      <c r="IP87" s="90"/>
      <c r="IQ87" s="90"/>
      <c r="IR87" s="90"/>
      <c r="IS87" s="90"/>
      <c r="IT87" s="90"/>
      <c r="IU87" s="90"/>
      <c r="IV87" s="90"/>
      <c r="IW87" s="90"/>
      <c r="IX87" s="90"/>
      <c r="IY87" s="90"/>
      <c r="IZ87" s="90"/>
      <c r="JA87" s="90"/>
    </row>
    <row r="88" spans="2:261" s="91" customFormat="1" hidden="1" x14ac:dyDescent="0.25">
      <c r="B88" s="90"/>
      <c r="F88" s="92"/>
      <c r="G88" s="90"/>
      <c r="H88" s="90"/>
      <c r="I88" s="90"/>
      <c r="J88" s="90"/>
      <c r="K88" s="90"/>
      <c r="L88" s="93"/>
      <c r="M88" s="90"/>
      <c r="N88" s="90"/>
      <c r="O88" s="90"/>
      <c r="P88" s="90"/>
      <c r="Q88" s="90"/>
      <c r="R88" s="93"/>
      <c r="S88" s="94"/>
      <c r="T88" s="90"/>
      <c r="U88" s="90"/>
      <c r="V88" s="90"/>
      <c r="W88" s="90"/>
      <c r="X88" s="90"/>
      <c r="Y88" s="90"/>
      <c r="Z88" s="90"/>
      <c r="AA88" s="90"/>
      <c r="AB88" s="90"/>
      <c r="AC88" s="90"/>
      <c r="AD88" s="90"/>
      <c r="AE88" s="90"/>
      <c r="AF88" s="90"/>
      <c r="AG88" s="90"/>
      <c r="AH88" s="90"/>
      <c r="AI88" s="90"/>
      <c r="AJ88" s="90"/>
      <c r="AK88" s="90"/>
      <c r="AL88" s="90"/>
      <c r="AM88" s="90"/>
      <c r="AN88" s="90"/>
      <c r="AO88" s="90"/>
      <c r="AP88" s="90"/>
      <c r="AQ88" s="90"/>
      <c r="AR88" s="90"/>
      <c r="AS88" s="90"/>
      <c r="AT88" s="90"/>
      <c r="AU88" s="90"/>
      <c r="AV88" s="90"/>
      <c r="AW88" s="90"/>
      <c r="AX88" s="90"/>
      <c r="AY88" s="90"/>
      <c r="AZ88" s="90"/>
      <c r="BA88" s="90"/>
      <c r="BB88" s="90"/>
      <c r="BC88" s="90"/>
      <c r="BD88" s="90"/>
      <c r="BE88" s="90"/>
      <c r="BF88" s="90"/>
      <c r="BG88" s="90"/>
      <c r="BH88" s="90"/>
      <c r="BI88" s="90"/>
      <c r="BJ88" s="90"/>
      <c r="BK88" s="90"/>
      <c r="BL88" s="90"/>
      <c r="BM88" s="90"/>
      <c r="BN88" s="90"/>
      <c r="BO88" s="90"/>
      <c r="BP88" s="90"/>
      <c r="BQ88" s="90"/>
      <c r="BR88" s="90"/>
      <c r="BS88" s="90"/>
      <c r="BT88" s="90"/>
      <c r="BU88" s="90"/>
      <c r="BV88" s="90"/>
      <c r="BW88" s="90"/>
      <c r="BX88" s="90"/>
      <c r="BY88" s="90"/>
      <c r="BZ88" s="90"/>
      <c r="CA88" s="90"/>
      <c r="CB88" s="90"/>
      <c r="CC88" s="90"/>
      <c r="CD88" s="90"/>
      <c r="CE88" s="90"/>
      <c r="CF88" s="90"/>
      <c r="CG88" s="90"/>
      <c r="CH88" s="90"/>
      <c r="CI88" s="90"/>
      <c r="CJ88" s="90"/>
      <c r="CK88" s="90"/>
      <c r="CL88" s="90"/>
      <c r="CM88" s="90"/>
      <c r="CN88" s="90"/>
      <c r="CO88" s="90"/>
      <c r="CP88" s="90"/>
      <c r="CQ88" s="90"/>
      <c r="CR88" s="90"/>
      <c r="CS88" s="90"/>
      <c r="CT88" s="90"/>
      <c r="CU88" s="90"/>
      <c r="CV88" s="90"/>
      <c r="CW88" s="90"/>
      <c r="CX88" s="90"/>
      <c r="CY88" s="90"/>
      <c r="CZ88" s="90"/>
      <c r="DA88" s="90"/>
      <c r="DB88" s="90"/>
      <c r="DC88" s="90"/>
      <c r="DD88" s="90"/>
      <c r="DE88" s="90"/>
      <c r="DF88" s="90"/>
      <c r="DG88" s="90"/>
      <c r="DH88" s="90"/>
      <c r="DI88" s="90"/>
      <c r="DJ88" s="90"/>
      <c r="DK88" s="90"/>
      <c r="DL88" s="90"/>
      <c r="DM88" s="90"/>
      <c r="DN88" s="90"/>
      <c r="DO88" s="90"/>
      <c r="DP88" s="90"/>
      <c r="DQ88" s="90"/>
      <c r="DR88" s="90"/>
      <c r="DS88" s="90"/>
      <c r="DT88" s="90"/>
      <c r="DU88" s="90"/>
      <c r="DV88" s="90"/>
      <c r="DW88" s="90"/>
      <c r="DX88" s="90"/>
      <c r="DY88" s="90"/>
      <c r="DZ88" s="90"/>
      <c r="EA88" s="90"/>
      <c r="EB88" s="90"/>
      <c r="EC88" s="90"/>
      <c r="ED88" s="90"/>
      <c r="EE88" s="90"/>
      <c r="EF88" s="90"/>
      <c r="EG88" s="90"/>
      <c r="EH88" s="90"/>
      <c r="EI88" s="90"/>
      <c r="EJ88" s="90"/>
      <c r="EK88" s="90"/>
      <c r="EL88" s="90"/>
      <c r="EM88" s="90"/>
      <c r="EN88" s="90"/>
      <c r="EO88" s="90"/>
      <c r="EP88" s="90"/>
      <c r="EQ88" s="90"/>
      <c r="ER88" s="90"/>
      <c r="ES88" s="90"/>
      <c r="ET88" s="90"/>
      <c r="EU88" s="90"/>
      <c r="EV88" s="90"/>
      <c r="EW88" s="90"/>
      <c r="EX88" s="90"/>
      <c r="EY88" s="90"/>
      <c r="EZ88" s="90"/>
      <c r="FA88" s="90"/>
      <c r="FB88" s="90"/>
      <c r="FC88" s="90"/>
      <c r="FD88" s="90"/>
      <c r="FE88" s="90"/>
      <c r="FF88" s="90"/>
      <c r="FG88" s="90"/>
      <c r="FH88" s="90"/>
      <c r="FI88" s="90"/>
      <c r="FJ88" s="90"/>
      <c r="FK88" s="90"/>
      <c r="FL88" s="90"/>
      <c r="FM88" s="90"/>
      <c r="FN88" s="90"/>
      <c r="FO88" s="90"/>
      <c r="FP88" s="90"/>
      <c r="FQ88" s="90"/>
      <c r="FR88" s="90"/>
      <c r="FS88" s="90"/>
      <c r="FT88" s="90"/>
      <c r="FU88" s="90"/>
      <c r="FV88" s="90"/>
      <c r="FW88" s="90"/>
      <c r="FX88" s="90"/>
      <c r="FY88" s="90"/>
      <c r="FZ88" s="90"/>
      <c r="GA88" s="90"/>
      <c r="GB88" s="90"/>
      <c r="GC88" s="90"/>
      <c r="GD88" s="90"/>
      <c r="GE88" s="90"/>
      <c r="GF88" s="90"/>
      <c r="GG88" s="90"/>
      <c r="GH88" s="90"/>
      <c r="GI88" s="90"/>
      <c r="GJ88" s="90"/>
      <c r="GK88" s="90"/>
      <c r="GL88" s="90"/>
      <c r="GM88" s="90"/>
      <c r="GN88" s="90"/>
      <c r="GO88" s="90"/>
      <c r="GP88" s="90"/>
      <c r="GQ88" s="90"/>
      <c r="GR88" s="90"/>
      <c r="GS88" s="90"/>
      <c r="GT88" s="90"/>
      <c r="GU88" s="90"/>
      <c r="GV88" s="90"/>
      <c r="GW88" s="90"/>
      <c r="GX88" s="90"/>
      <c r="GY88" s="90"/>
      <c r="GZ88" s="90"/>
      <c r="HA88" s="90"/>
      <c r="HB88" s="90"/>
      <c r="HC88" s="90"/>
      <c r="HD88" s="90"/>
      <c r="HE88" s="90"/>
      <c r="HF88" s="90"/>
      <c r="HG88" s="90"/>
      <c r="HH88" s="90"/>
      <c r="HI88" s="90"/>
      <c r="HJ88" s="90"/>
      <c r="HK88" s="90"/>
      <c r="HL88" s="90"/>
      <c r="HM88" s="90"/>
      <c r="HN88" s="90"/>
      <c r="HO88" s="90"/>
      <c r="HP88" s="90"/>
      <c r="HQ88" s="90"/>
      <c r="HR88" s="90"/>
      <c r="HS88" s="90"/>
      <c r="HT88" s="90"/>
      <c r="HU88" s="90"/>
      <c r="HV88" s="90"/>
      <c r="HW88" s="90"/>
      <c r="HX88" s="90"/>
      <c r="HY88" s="90"/>
      <c r="HZ88" s="90"/>
      <c r="IA88" s="90"/>
      <c r="IB88" s="90"/>
      <c r="IC88" s="90"/>
      <c r="ID88" s="90"/>
      <c r="IE88" s="90"/>
      <c r="IF88" s="90"/>
      <c r="IG88" s="90"/>
      <c r="IH88" s="90"/>
      <c r="II88" s="90"/>
      <c r="IJ88" s="90"/>
      <c r="IK88" s="90"/>
      <c r="IL88" s="90"/>
      <c r="IM88" s="90"/>
      <c r="IN88" s="90"/>
      <c r="IO88" s="90"/>
      <c r="IP88" s="90"/>
      <c r="IQ88" s="90"/>
      <c r="IR88" s="90"/>
      <c r="IS88" s="90"/>
      <c r="IT88" s="90"/>
      <c r="IU88" s="90"/>
      <c r="IV88" s="90"/>
      <c r="IW88" s="90"/>
      <c r="IX88" s="90"/>
      <c r="IY88" s="90"/>
      <c r="IZ88" s="90"/>
      <c r="JA88" s="90"/>
    </row>
    <row r="89" spans="2:261" s="91" customFormat="1" hidden="1" x14ac:dyDescent="0.25">
      <c r="B89" s="90"/>
      <c r="F89" s="92"/>
      <c r="G89" s="90"/>
      <c r="H89" s="90"/>
      <c r="I89" s="90"/>
      <c r="J89" s="90"/>
      <c r="K89" s="90"/>
      <c r="L89" s="93"/>
      <c r="M89" s="90"/>
      <c r="N89" s="90"/>
      <c r="O89" s="90"/>
      <c r="P89" s="90"/>
      <c r="Q89" s="90"/>
      <c r="R89" s="93"/>
      <c r="S89" s="94"/>
      <c r="T89" s="90"/>
      <c r="U89" s="90"/>
      <c r="V89" s="90"/>
      <c r="W89" s="90"/>
      <c r="X89" s="90"/>
      <c r="Y89" s="90"/>
      <c r="Z89" s="90"/>
      <c r="AA89" s="90"/>
      <c r="AB89" s="90"/>
      <c r="AC89" s="90"/>
      <c r="AD89" s="90"/>
      <c r="AE89" s="90"/>
      <c r="AF89" s="90"/>
      <c r="AG89" s="90"/>
      <c r="AH89" s="90"/>
      <c r="AI89" s="90"/>
      <c r="AJ89" s="90"/>
      <c r="AK89" s="90"/>
      <c r="AL89" s="90"/>
      <c r="AM89" s="90"/>
      <c r="AN89" s="90"/>
      <c r="AO89" s="90"/>
      <c r="AP89" s="90"/>
      <c r="AQ89" s="90"/>
      <c r="AR89" s="90"/>
      <c r="AS89" s="90"/>
      <c r="AT89" s="90"/>
      <c r="AU89" s="90"/>
      <c r="AV89" s="90"/>
      <c r="AW89" s="90"/>
      <c r="AX89" s="90"/>
      <c r="AY89" s="90"/>
      <c r="AZ89" s="90"/>
      <c r="BA89" s="90"/>
      <c r="BB89" s="90"/>
      <c r="BC89" s="90"/>
      <c r="BD89" s="90"/>
      <c r="BE89" s="90"/>
      <c r="BF89" s="90"/>
      <c r="BG89" s="90"/>
      <c r="BH89" s="90"/>
      <c r="BI89" s="90"/>
      <c r="BJ89" s="90"/>
      <c r="BK89" s="90"/>
      <c r="BL89" s="90"/>
      <c r="BM89" s="90"/>
      <c r="BN89" s="90"/>
      <c r="BO89" s="90"/>
      <c r="BP89" s="90"/>
      <c r="BQ89" s="90"/>
      <c r="BR89" s="90"/>
      <c r="BS89" s="90"/>
      <c r="BT89" s="90"/>
      <c r="BU89" s="90"/>
      <c r="BV89" s="90"/>
      <c r="BW89" s="90"/>
      <c r="BX89" s="90"/>
      <c r="BY89" s="90"/>
      <c r="BZ89" s="90"/>
      <c r="CA89" s="90"/>
      <c r="CB89" s="90"/>
      <c r="CC89" s="90"/>
      <c r="CD89" s="90"/>
      <c r="CE89" s="90"/>
      <c r="CF89" s="90"/>
      <c r="CG89" s="90"/>
      <c r="CH89" s="90"/>
      <c r="CI89" s="90"/>
      <c r="CJ89" s="90"/>
      <c r="CK89" s="90"/>
      <c r="CL89" s="90"/>
      <c r="CM89" s="90"/>
      <c r="CN89" s="90"/>
      <c r="CO89" s="90"/>
      <c r="CP89" s="90"/>
      <c r="CQ89" s="90"/>
      <c r="CR89" s="90"/>
      <c r="CS89" s="90"/>
      <c r="CT89" s="90"/>
      <c r="CU89" s="90"/>
      <c r="CV89" s="90"/>
      <c r="CW89" s="90"/>
      <c r="CX89" s="90"/>
      <c r="CY89" s="90"/>
      <c r="CZ89" s="90"/>
      <c r="DA89" s="90"/>
      <c r="DB89" s="90"/>
      <c r="DC89" s="90"/>
      <c r="DD89" s="90"/>
      <c r="DE89" s="90"/>
      <c r="DF89" s="90"/>
      <c r="DG89" s="90"/>
      <c r="DH89" s="90"/>
      <c r="DI89" s="90"/>
      <c r="DJ89" s="90"/>
      <c r="DK89" s="90"/>
      <c r="DL89" s="90"/>
      <c r="DM89" s="90"/>
      <c r="DN89" s="90"/>
      <c r="DO89" s="90"/>
      <c r="DP89" s="90"/>
      <c r="DQ89" s="90"/>
      <c r="DR89" s="90"/>
      <c r="DS89" s="90"/>
      <c r="DT89" s="90"/>
      <c r="DU89" s="90"/>
      <c r="DV89" s="90"/>
      <c r="DW89" s="90"/>
      <c r="DX89" s="90"/>
      <c r="DY89" s="90"/>
      <c r="DZ89" s="90"/>
      <c r="EA89" s="90"/>
      <c r="EB89" s="90"/>
      <c r="EC89" s="90"/>
      <c r="ED89" s="90"/>
      <c r="EE89" s="90"/>
      <c r="EF89" s="90"/>
      <c r="EG89" s="90"/>
      <c r="EH89" s="90"/>
      <c r="EI89" s="90"/>
      <c r="EJ89" s="90"/>
      <c r="EK89" s="90"/>
      <c r="EL89" s="90"/>
      <c r="EM89" s="90"/>
      <c r="EN89" s="90"/>
      <c r="EO89" s="90"/>
      <c r="EP89" s="90"/>
      <c r="EQ89" s="90"/>
      <c r="ER89" s="90"/>
      <c r="ES89" s="90"/>
      <c r="ET89" s="90"/>
      <c r="EU89" s="90"/>
      <c r="EV89" s="90"/>
      <c r="EW89" s="90"/>
      <c r="EX89" s="90"/>
      <c r="EY89" s="90"/>
      <c r="EZ89" s="90"/>
      <c r="FA89" s="90"/>
      <c r="FB89" s="90"/>
      <c r="FC89" s="90"/>
      <c r="FD89" s="90"/>
      <c r="FE89" s="90"/>
      <c r="FF89" s="90"/>
      <c r="FG89" s="90"/>
      <c r="FH89" s="90"/>
      <c r="FI89" s="90"/>
      <c r="FJ89" s="90"/>
      <c r="FK89" s="90"/>
      <c r="FL89" s="90"/>
      <c r="FM89" s="90"/>
      <c r="FN89" s="90"/>
      <c r="FO89" s="90"/>
      <c r="FP89" s="90"/>
      <c r="FQ89" s="90"/>
      <c r="FR89" s="90"/>
      <c r="FS89" s="90"/>
      <c r="FT89" s="90"/>
      <c r="FU89" s="90"/>
      <c r="FV89" s="90"/>
      <c r="FW89" s="90"/>
      <c r="FX89" s="90"/>
      <c r="FY89" s="90"/>
      <c r="FZ89" s="90"/>
      <c r="GA89" s="90"/>
      <c r="GB89" s="90"/>
      <c r="GC89" s="90"/>
      <c r="GD89" s="90"/>
      <c r="GE89" s="90"/>
      <c r="GF89" s="90"/>
      <c r="GG89" s="90"/>
      <c r="GH89" s="90"/>
      <c r="GI89" s="90"/>
      <c r="GJ89" s="90"/>
      <c r="GK89" s="90"/>
      <c r="GL89" s="90"/>
      <c r="GM89" s="90"/>
      <c r="GN89" s="90"/>
      <c r="GO89" s="90"/>
      <c r="GP89" s="90"/>
      <c r="GQ89" s="90"/>
      <c r="GR89" s="90"/>
      <c r="GS89" s="90"/>
      <c r="GT89" s="90"/>
      <c r="GU89" s="90"/>
      <c r="GV89" s="90"/>
      <c r="GW89" s="90"/>
      <c r="GX89" s="90"/>
      <c r="GY89" s="90"/>
      <c r="GZ89" s="90"/>
      <c r="HA89" s="90"/>
      <c r="HB89" s="90"/>
      <c r="HC89" s="90"/>
      <c r="HD89" s="90"/>
      <c r="HE89" s="90"/>
      <c r="HF89" s="90"/>
      <c r="HG89" s="90"/>
      <c r="HH89" s="90"/>
      <c r="HI89" s="90"/>
      <c r="HJ89" s="90"/>
      <c r="HK89" s="90"/>
      <c r="HL89" s="90"/>
      <c r="HM89" s="90"/>
      <c r="HN89" s="90"/>
      <c r="HO89" s="90"/>
      <c r="HP89" s="90"/>
      <c r="HQ89" s="90"/>
      <c r="HR89" s="90"/>
      <c r="HS89" s="90"/>
      <c r="HT89" s="90"/>
      <c r="HU89" s="90"/>
      <c r="HV89" s="90"/>
      <c r="HW89" s="90"/>
      <c r="HX89" s="90"/>
      <c r="HY89" s="90"/>
      <c r="HZ89" s="90"/>
      <c r="IA89" s="90"/>
      <c r="IB89" s="90"/>
      <c r="IC89" s="90"/>
      <c r="ID89" s="90"/>
      <c r="IE89" s="90"/>
      <c r="IF89" s="90"/>
      <c r="IG89" s="90"/>
      <c r="IH89" s="90"/>
      <c r="II89" s="90"/>
      <c r="IJ89" s="90"/>
      <c r="IK89" s="90"/>
      <c r="IL89" s="90"/>
      <c r="IM89" s="90"/>
      <c r="IN89" s="90"/>
      <c r="IO89" s="90"/>
      <c r="IP89" s="90"/>
      <c r="IQ89" s="90"/>
      <c r="IR89" s="90"/>
      <c r="IS89" s="90"/>
      <c r="IT89" s="90"/>
      <c r="IU89" s="90"/>
      <c r="IV89" s="90"/>
      <c r="IW89" s="90"/>
      <c r="IX89" s="90"/>
      <c r="IY89" s="90"/>
      <c r="IZ89" s="90"/>
      <c r="JA89" s="90"/>
    </row>
    <row r="90" spans="2:261" s="91" customFormat="1" hidden="1" x14ac:dyDescent="0.25">
      <c r="B90" s="90"/>
      <c r="F90" s="92"/>
      <c r="G90" s="90"/>
      <c r="H90" s="90"/>
      <c r="I90" s="90"/>
      <c r="J90" s="90"/>
      <c r="K90" s="90"/>
      <c r="L90" s="93"/>
      <c r="M90" s="90"/>
      <c r="N90" s="90"/>
      <c r="O90" s="90"/>
      <c r="P90" s="90"/>
      <c r="Q90" s="90"/>
      <c r="R90" s="93"/>
      <c r="S90" s="94"/>
      <c r="T90" s="90"/>
      <c r="U90" s="90"/>
      <c r="V90" s="90"/>
      <c r="W90" s="90"/>
      <c r="X90" s="90"/>
      <c r="Y90" s="90"/>
      <c r="Z90" s="90"/>
      <c r="AA90" s="90"/>
      <c r="AB90" s="90"/>
      <c r="AC90" s="90"/>
      <c r="AD90" s="90"/>
      <c r="AE90" s="90"/>
      <c r="AF90" s="90"/>
      <c r="AG90" s="90"/>
      <c r="AH90" s="90"/>
      <c r="AI90" s="90"/>
      <c r="AJ90" s="90"/>
      <c r="AK90" s="90"/>
      <c r="AL90" s="90"/>
      <c r="AM90" s="90"/>
      <c r="AN90" s="90"/>
      <c r="AO90" s="90"/>
      <c r="AP90" s="90"/>
      <c r="AQ90" s="90"/>
      <c r="AR90" s="90"/>
      <c r="AS90" s="90"/>
      <c r="AT90" s="90"/>
      <c r="AU90" s="90"/>
      <c r="AV90" s="90"/>
      <c r="AW90" s="90"/>
      <c r="AX90" s="90"/>
      <c r="AY90" s="90"/>
      <c r="AZ90" s="90"/>
      <c r="BA90" s="90"/>
      <c r="BB90" s="90"/>
      <c r="BC90" s="90"/>
      <c r="BD90" s="90"/>
      <c r="BE90" s="90"/>
      <c r="BF90" s="90"/>
      <c r="BG90" s="90"/>
      <c r="BH90" s="90"/>
      <c r="BI90" s="90"/>
      <c r="BJ90" s="90"/>
      <c r="BK90" s="90"/>
      <c r="BL90" s="90"/>
      <c r="BM90" s="90"/>
      <c r="BN90" s="90"/>
      <c r="BO90" s="90"/>
      <c r="BP90" s="90"/>
      <c r="BQ90" s="90"/>
      <c r="BR90" s="90"/>
      <c r="BS90" s="90"/>
      <c r="BT90" s="90"/>
      <c r="BU90" s="90"/>
      <c r="BV90" s="90"/>
      <c r="BW90" s="90"/>
      <c r="BX90" s="90"/>
      <c r="BY90" s="90"/>
      <c r="BZ90" s="90"/>
      <c r="CA90" s="90"/>
      <c r="CB90" s="90"/>
      <c r="CC90" s="90"/>
      <c r="CD90" s="90"/>
      <c r="CE90" s="90"/>
      <c r="CF90" s="90"/>
      <c r="CG90" s="90"/>
      <c r="CH90" s="90"/>
      <c r="CI90" s="90"/>
      <c r="CJ90" s="90"/>
      <c r="CK90" s="90"/>
      <c r="CL90" s="90"/>
      <c r="CM90" s="90"/>
      <c r="CN90" s="90"/>
      <c r="CO90" s="90"/>
      <c r="CP90" s="90"/>
      <c r="CQ90" s="90"/>
      <c r="CR90" s="90"/>
      <c r="CS90" s="90"/>
      <c r="CT90" s="90"/>
      <c r="CU90" s="90"/>
      <c r="CV90" s="90"/>
      <c r="CW90" s="90"/>
      <c r="CX90" s="90"/>
      <c r="CY90" s="90"/>
      <c r="CZ90" s="90"/>
      <c r="DA90" s="90"/>
      <c r="DB90" s="90"/>
      <c r="DC90" s="90"/>
      <c r="DD90" s="90"/>
      <c r="DE90" s="90"/>
      <c r="DF90" s="90"/>
      <c r="DG90" s="90"/>
      <c r="DH90" s="90"/>
      <c r="DI90" s="90"/>
      <c r="DJ90" s="90"/>
      <c r="DK90" s="90"/>
      <c r="DL90" s="90"/>
      <c r="DM90" s="90"/>
      <c r="DN90" s="90"/>
      <c r="DO90" s="90"/>
      <c r="DP90" s="90"/>
      <c r="DQ90" s="90"/>
      <c r="DR90" s="90"/>
      <c r="DS90" s="90"/>
      <c r="DT90" s="90"/>
      <c r="DU90" s="90"/>
      <c r="DV90" s="90"/>
      <c r="DW90" s="90"/>
      <c r="DX90" s="90"/>
      <c r="DY90" s="90"/>
      <c r="DZ90" s="90"/>
      <c r="EA90" s="90"/>
      <c r="EB90" s="90"/>
      <c r="EC90" s="90"/>
      <c r="ED90" s="90"/>
      <c r="EE90" s="90"/>
      <c r="EF90" s="90"/>
      <c r="EG90" s="90"/>
      <c r="EH90" s="90"/>
      <c r="EI90" s="90"/>
      <c r="EJ90" s="90"/>
      <c r="EK90" s="90"/>
      <c r="EL90" s="90"/>
      <c r="EM90" s="90"/>
      <c r="EN90" s="90"/>
      <c r="EO90" s="90"/>
      <c r="EP90" s="90"/>
      <c r="EQ90" s="90"/>
      <c r="ER90" s="90"/>
      <c r="ES90" s="90"/>
      <c r="ET90" s="90"/>
      <c r="EU90" s="90"/>
      <c r="EV90" s="90"/>
      <c r="EW90" s="90"/>
      <c r="EX90" s="90"/>
      <c r="EY90" s="90"/>
      <c r="EZ90" s="90"/>
      <c r="FA90" s="90"/>
      <c r="FB90" s="90"/>
      <c r="FC90" s="90"/>
      <c r="FD90" s="90"/>
      <c r="FE90" s="90"/>
      <c r="FF90" s="90"/>
      <c r="FG90" s="90"/>
      <c r="FH90" s="90"/>
      <c r="FI90" s="90"/>
      <c r="FJ90" s="90"/>
      <c r="FK90" s="90"/>
      <c r="FL90" s="90"/>
      <c r="FM90" s="90"/>
      <c r="FN90" s="90"/>
      <c r="FO90" s="90"/>
      <c r="FP90" s="90"/>
      <c r="FQ90" s="90"/>
      <c r="FR90" s="90"/>
      <c r="FS90" s="90"/>
      <c r="FT90" s="90"/>
      <c r="FU90" s="90"/>
      <c r="FV90" s="90"/>
      <c r="FW90" s="90"/>
      <c r="FX90" s="90"/>
      <c r="FY90" s="90"/>
      <c r="FZ90" s="90"/>
      <c r="GA90" s="90"/>
      <c r="GB90" s="90"/>
      <c r="GC90" s="90"/>
      <c r="GD90" s="90"/>
      <c r="GE90" s="90"/>
      <c r="GF90" s="90"/>
      <c r="GG90" s="90"/>
      <c r="GH90" s="90"/>
      <c r="GI90" s="90"/>
      <c r="GJ90" s="90"/>
      <c r="GK90" s="90"/>
      <c r="GL90" s="90"/>
      <c r="GM90" s="90"/>
      <c r="GN90" s="90"/>
      <c r="GO90" s="90"/>
      <c r="GP90" s="90"/>
      <c r="GQ90" s="90"/>
      <c r="GR90" s="90"/>
      <c r="GS90" s="90"/>
      <c r="GT90" s="90"/>
      <c r="GU90" s="90"/>
      <c r="GV90" s="90"/>
      <c r="GW90" s="90"/>
      <c r="GX90" s="90"/>
      <c r="GY90" s="90"/>
      <c r="GZ90" s="90"/>
      <c r="HA90" s="90"/>
      <c r="HB90" s="90"/>
      <c r="HC90" s="90"/>
      <c r="HD90" s="90"/>
      <c r="HE90" s="90"/>
      <c r="HF90" s="90"/>
      <c r="HG90" s="90"/>
      <c r="HH90" s="90"/>
      <c r="HI90" s="90"/>
      <c r="HJ90" s="90"/>
      <c r="HK90" s="90"/>
      <c r="HL90" s="90"/>
      <c r="HM90" s="90"/>
      <c r="HN90" s="90"/>
      <c r="HO90" s="90"/>
      <c r="HP90" s="90"/>
      <c r="HQ90" s="90"/>
      <c r="HR90" s="90"/>
      <c r="HS90" s="90"/>
      <c r="HT90" s="90"/>
      <c r="HU90" s="90"/>
      <c r="HV90" s="90"/>
      <c r="HW90" s="90"/>
      <c r="HX90" s="90"/>
      <c r="HY90" s="90"/>
      <c r="HZ90" s="90"/>
      <c r="IA90" s="90"/>
      <c r="IB90" s="90"/>
      <c r="IC90" s="90"/>
      <c r="ID90" s="90"/>
      <c r="IE90" s="90"/>
      <c r="IF90" s="90"/>
      <c r="IG90" s="90"/>
      <c r="IH90" s="90"/>
      <c r="II90" s="90"/>
      <c r="IJ90" s="90"/>
      <c r="IK90" s="90"/>
      <c r="IL90" s="90"/>
      <c r="IM90" s="90"/>
      <c r="IN90" s="90"/>
      <c r="IO90" s="90"/>
      <c r="IP90" s="90"/>
      <c r="IQ90" s="90"/>
      <c r="IR90" s="90"/>
      <c r="IS90" s="90"/>
      <c r="IT90" s="90"/>
      <c r="IU90" s="90"/>
      <c r="IV90" s="90"/>
      <c r="IW90" s="90"/>
      <c r="IX90" s="90"/>
      <c r="IY90" s="90"/>
      <c r="IZ90" s="90"/>
      <c r="JA90" s="90"/>
    </row>
    <row r="91" spans="2:261" s="91" customFormat="1" hidden="1" x14ac:dyDescent="0.25">
      <c r="B91" s="90"/>
      <c r="F91" s="92"/>
      <c r="G91" s="90"/>
      <c r="H91" s="90"/>
      <c r="I91" s="90"/>
      <c r="J91" s="90"/>
      <c r="K91" s="90"/>
      <c r="L91" s="93"/>
      <c r="M91" s="90"/>
      <c r="N91" s="90"/>
      <c r="O91" s="90"/>
      <c r="P91" s="90"/>
      <c r="Q91" s="90"/>
      <c r="R91" s="93"/>
      <c r="S91" s="94"/>
      <c r="T91" s="90"/>
      <c r="U91" s="90"/>
      <c r="V91" s="90"/>
      <c r="W91" s="90"/>
      <c r="X91" s="90"/>
      <c r="Y91" s="90"/>
      <c r="Z91" s="90"/>
      <c r="AA91" s="90"/>
      <c r="AB91" s="90"/>
      <c r="AC91" s="90"/>
      <c r="AD91" s="90"/>
      <c r="AE91" s="90"/>
      <c r="AF91" s="90"/>
      <c r="AG91" s="90"/>
      <c r="AH91" s="90"/>
      <c r="AI91" s="90"/>
      <c r="AJ91" s="90"/>
      <c r="AK91" s="90"/>
      <c r="AL91" s="90"/>
      <c r="AM91" s="90"/>
      <c r="AN91" s="90"/>
      <c r="AO91" s="90"/>
      <c r="AP91" s="90"/>
      <c r="AQ91" s="90"/>
      <c r="AR91" s="90"/>
      <c r="AS91" s="90"/>
      <c r="AT91" s="90"/>
      <c r="AU91" s="90"/>
      <c r="AV91" s="90"/>
      <c r="AW91" s="90"/>
      <c r="AX91" s="90"/>
      <c r="AY91" s="90"/>
      <c r="AZ91" s="90"/>
      <c r="BA91" s="90"/>
      <c r="BB91" s="90"/>
      <c r="BC91" s="90"/>
      <c r="BD91" s="90"/>
      <c r="BE91" s="90"/>
      <c r="BF91" s="90"/>
      <c r="BG91" s="90"/>
      <c r="BH91" s="90"/>
      <c r="BI91" s="90"/>
      <c r="BJ91" s="90"/>
      <c r="BK91" s="90"/>
      <c r="BL91" s="90"/>
      <c r="BM91" s="90"/>
      <c r="BN91" s="90"/>
      <c r="BO91" s="90"/>
      <c r="BP91" s="90"/>
      <c r="BQ91" s="90"/>
      <c r="BR91" s="90"/>
      <c r="BS91" s="90"/>
      <c r="BT91" s="90"/>
      <c r="BU91" s="90"/>
      <c r="BV91" s="90"/>
      <c r="BW91" s="90"/>
      <c r="BX91" s="90"/>
      <c r="BY91" s="90"/>
      <c r="BZ91" s="90"/>
      <c r="CA91" s="90"/>
      <c r="CB91" s="90"/>
      <c r="CC91" s="90"/>
      <c r="CD91" s="90"/>
      <c r="CE91" s="90"/>
      <c r="CF91" s="90"/>
      <c r="CG91" s="90"/>
      <c r="CH91" s="90"/>
      <c r="CI91" s="90"/>
      <c r="CJ91" s="90"/>
      <c r="CK91" s="90"/>
      <c r="CL91" s="90"/>
      <c r="CM91" s="90"/>
      <c r="CN91" s="90"/>
      <c r="CO91" s="90"/>
      <c r="CP91" s="90"/>
      <c r="CQ91" s="90"/>
      <c r="CR91" s="90"/>
      <c r="CS91" s="90"/>
      <c r="CT91" s="90"/>
      <c r="CU91" s="90"/>
      <c r="CV91" s="90"/>
      <c r="CW91" s="90"/>
      <c r="CX91" s="90"/>
      <c r="CY91" s="90"/>
      <c r="CZ91" s="90"/>
      <c r="DA91" s="90"/>
      <c r="DB91" s="90"/>
      <c r="DC91" s="90"/>
      <c r="DD91" s="90"/>
      <c r="DE91" s="90"/>
      <c r="DF91" s="90"/>
      <c r="DG91" s="90"/>
      <c r="DH91" s="90"/>
      <c r="DI91" s="90"/>
      <c r="DJ91" s="90"/>
      <c r="DK91" s="90"/>
      <c r="DL91" s="90"/>
      <c r="DM91" s="90"/>
      <c r="DN91" s="90"/>
      <c r="DO91" s="90"/>
      <c r="DP91" s="90"/>
      <c r="DQ91" s="90"/>
      <c r="DR91" s="90"/>
      <c r="DS91" s="90"/>
      <c r="DT91" s="90"/>
      <c r="DU91" s="90"/>
      <c r="DV91" s="90"/>
      <c r="DW91" s="90"/>
      <c r="DX91" s="90"/>
      <c r="DY91" s="90"/>
      <c r="DZ91" s="90"/>
      <c r="EA91" s="90"/>
      <c r="EB91" s="90"/>
      <c r="EC91" s="90"/>
      <c r="ED91" s="90"/>
      <c r="EE91" s="90"/>
      <c r="EF91" s="90"/>
      <c r="EG91" s="90"/>
      <c r="EH91" s="90"/>
      <c r="EI91" s="90"/>
      <c r="EJ91" s="90"/>
      <c r="EK91" s="90"/>
      <c r="EL91" s="90"/>
      <c r="EM91" s="90"/>
      <c r="EN91" s="90"/>
      <c r="EO91" s="90"/>
      <c r="EP91" s="90"/>
      <c r="EQ91" s="90"/>
      <c r="ER91" s="90"/>
      <c r="ES91" s="90"/>
      <c r="ET91" s="90"/>
      <c r="EU91" s="90"/>
      <c r="EV91" s="90"/>
      <c r="EW91" s="90"/>
      <c r="EX91" s="90"/>
      <c r="EY91" s="90"/>
      <c r="EZ91" s="90"/>
      <c r="FA91" s="90"/>
      <c r="FB91" s="90"/>
      <c r="FC91" s="90"/>
      <c r="FD91" s="90"/>
      <c r="FE91" s="90"/>
      <c r="FF91" s="90"/>
      <c r="FG91" s="90"/>
      <c r="FH91" s="90"/>
      <c r="FI91" s="90"/>
      <c r="FJ91" s="90"/>
      <c r="FK91" s="90"/>
      <c r="FL91" s="90"/>
      <c r="FM91" s="90"/>
      <c r="FN91" s="90"/>
      <c r="FO91" s="90"/>
      <c r="FP91" s="90"/>
      <c r="FQ91" s="90"/>
      <c r="FR91" s="90"/>
      <c r="FS91" s="90"/>
      <c r="FT91" s="90"/>
      <c r="FU91" s="90"/>
      <c r="FV91" s="90"/>
      <c r="FW91" s="90"/>
      <c r="FX91" s="90"/>
      <c r="FY91" s="90"/>
      <c r="FZ91" s="90"/>
      <c r="GA91" s="90"/>
      <c r="GB91" s="90"/>
      <c r="GC91" s="90"/>
      <c r="GD91" s="90"/>
      <c r="GE91" s="90"/>
      <c r="GF91" s="90"/>
      <c r="GG91" s="90"/>
      <c r="GH91" s="90"/>
      <c r="GI91" s="90"/>
      <c r="GJ91" s="90"/>
      <c r="GK91" s="90"/>
      <c r="GL91" s="90"/>
      <c r="GM91" s="90"/>
      <c r="GN91" s="90"/>
      <c r="GO91" s="90"/>
      <c r="GP91" s="90"/>
      <c r="GQ91" s="90"/>
      <c r="GR91" s="90"/>
      <c r="GS91" s="90"/>
      <c r="GT91" s="90"/>
      <c r="GU91" s="90"/>
      <c r="GV91" s="90"/>
      <c r="GW91" s="90"/>
      <c r="GX91" s="90"/>
      <c r="GY91" s="90"/>
      <c r="GZ91" s="90"/>
      <c r="HA91" s="90"/>
      <c r="HB91" s="90"/>
      <c r="HC91" s="90"/>
      <c r="HD91" s="90"/>
      <c r="HE91" s="90"/>
      <c r="HF91" s="90"/>
      <c r="HG91" s="90"/>
      <c r="HH91" s="90"/>
      <c r="HI91" s="90"/>
      <c r="HJ91" s="90"/>
      <c r="HK91" s="90"/>
      <c r="HL91" s="90"/>
      <c r="HM91" s="90"/>
      <c r="HN91" s="90"/>
      <c r="HO91" s="90"/>
      <c r="HP91" s="90"/>
      <c r="HQ91" s="90"/>
      <c r="HR91" s="90"/>
      <c r="HS91" s="90"/>
      <c r="HT91" s="90"/>
      <c r="HU91" s="90"/>
      <c r="HV91" s="90"/>
      <c r="HW91" s="90"/>
      <c r="HX91" s="90"/>
      <c r="HY91" s="90"/>
      <c r="HZ91" s="90"/>
      <c r="IA91" s="90"/>
      <c r="IB91" s="90"/>
      <c r="IC91" s="90"/>
      <c r="ID91" s="90"/>
      <c r="IE91" s="90"/>
      <c r="IF91" s="90"/>
      <c r="IG91" s="90"/>
      <c r="IH91" s="90"/>
      <c r="II91" s="90"/>
      <c r="IJ91" s="90"/>
      <c r="IK91" s="90"/>
      <c r="IL91" s="90"/>
      <c r="IM91" s="90"/>
      <c r="IN91" s="90"/>
      <c r="IO91" s="90"/>
      <c r="IP91" s="90"/>
      <c r="IQ91" s="90"/>
      <c r="IR91" s="90"/>
      <c r="IS91" s="90"/>
      <c r="IT91" s="90"/>
      <c r="IU91" s="90"/>
      <c r="IV91" s="90"/>
      <c r="IW91" s="90"/>
      <c r="IX91" s="90"/>
      <c r="IY91" s="90"/>
      <c r="IZ91" s="90"/>
      <c r="JA91" s="90"/>
    </row>
    <row r="92" spans="2:261" s="91" customFormat="1" hidden="1" x14ac:dyDescent="0.25">
      <c r="B92" s="90"/>
      <c r="F92" s="92"/>
      <c r="G92" s="90"/>
      <c r="H92" s="90"/>
      <c r="I92" s="90"/>
      <c r="J92" s="90"/>
      <c r="K92" s="90"/>
      <c r="L92" s="93"/>
      <c r="M92" s="90"/>
      <c r="N92" s="90"/>
      <c r="O92" s="90"/>
      <c r="P92" s="90"/>
      <c r="Q92" s="90"/>
      <c r="R92" s="93"/>
      <c r="S92" s="94"/>
      <c r="T92" s="90"/>
      <c r="U92" s="90"/>
      <c r="V92" s="90"/>
      <c r="W92" s="90"/>
      <c r="X92" s="90"/>
      <c r="Y92" s="90"/>
      <c r="Z92" s="90"/>
      <c r="AA92" s="90"/>
      <c r="AB92" s="90"/>
      <c r="AC92" s="90"/>
      <c r="AD92" s="90"/>
      <c r="AE92" s="90"/>
      <c r="AF92" s="90"/>
      <c r="AG92" s="90"/>
      <c r="AH92" s="90"/>
      <c r="AI92" s="90"/>
      <c r="AJ92" s="90"/>
      <c r="AK92" s="90"/>
      <c r="AL92" s="90"/>
      <c r="AM92" s="90"/>
      <c r="AN92" s="90"/>
      <c r="AO92" s="90"/>
      <c r="AP92" s="90"/>
      <c r="AQ92" s="90"/>
      <c r="AR92" s="90"/>
      <c r="AS92" s="90"/>
      <c r="AT92" s="90"/>
      <c r="AU92" s="90"/>
      <c r="AV92" s="90"/>
      <c r="AW92" s="90"/>
      <c r="AX92" s="90"/>
      <c r="AY92" s="90"/>
      <c r="AZ92" s="90"/>
      <c r="BA92" s="90"/>
      <c r="BB92" s="90"/>
      <c r="BC92" s="90"/>
      <c r="BD92" s="90"/>
      <c r="BE92" s="90"/>
      <c r="BF92" s="90"/>
      <c r="BG92" s="90"/>
      <c r="BH92" s="90"/>
      <c r="BI92" s="90"/>
      <c r="BJ92" s="90"/>
      <c r="BK92" s="90"/>
      <c r="BL92" s="90"/>
      <c r="BM92" s="90"/>
      <c r="BN92" s="90"/>
      <c r="BO92" s="90"/>
      <c r="BP92" s="90"/>
      <c r="BQ92" s="90"/>
      <c r="BR92" s="90"/>
      <c r="BS92" s="90"/>
      <c r="BT92" s="90"/>
      <c r="BU92" s="90"/>
      <c r="BV92" s="90"/>
      <c r="BW92" s="90"/>
      <c r="BX92" s="90"/>
      <c r="BY92" s="90"/>
      <c r="BZ92" s="90"/>
      <c r="CA92" s="90"/>
      <c r="CB92" s="90"/>
      <c r="CC92" s="90"/>
      <c r="CD92" s="90"/>
      <c r="CE92" s="90"/>
      <c r="CF92" s="90"/>
      <c r="CG92" s="90"/>
      <c r="CH92" s="90"/>
      <c r="CI92" s="90"/>
      <c r="CJ92" s="90"/>
      <c r="CK92" s="90"/>
      <c r="CL92" s="90"/>
      <c r="CM92" s="90"/>
      <c r="CN92" s="90"/>
      <c r="CO92" s="90"/>
      <c r="CP92" s="90"/>
      <c r="CQ92" s="90"/>
      <c r="CR92" s="90"/>
      <c r="CS92" s="90"/>
      <c r="CT92" s="90"/>
      <c r="CU92" s="90"/>
      <c r="CV92" s="90"/>
      <c r="CW92" s="90"/>
      <c r="CX92" s="90"/>
      <c r="CY92" s="90"/>
      <c r="CZ92" s="90"/>
      <c r="DA92" s="90"/>
      <c r="DB92" s="90"/>
      <c r="DC92" s="90"/>
      <c r="DD92" s="90"/>
      <c r="DE92" s="90"/>
      <c r="DF92" s="90"/>
      <c r="DG92" s="90"/>
      <c r="DH92" s="90"/>
      <c r="DI92" s="90"/>
      <c r="DJ92" s="90"/>
      <c r="DK92" s="90"/>
      <c r="DL92" s="90"/>
      <c r="DM92" s="90"/>
      <c r="DN92" s="90"/>
      <c r="DO92" s="90"/>
      <c r="DP92" s="90"/>
      <c r="DQ92" s="90"/>
      <c r="DR92" s="90"/>
      <c r="DS92" s="90"/>
      <c r="DT92" s="90"/>
      <c r="DU92" s="90"/>
      <c r="DV92" s="90"/>
      <c r="DW92" s="90"/>
      <c r="DX92" s="90"/>
      <c r="DY92" s="90"/>
      <c r="DZ92" s="90"/>
      <c r="EA92" s="90"/>
      <c r="EB92" s="90"/>
      <c r="EC92" s="90"/>
      <c r="ED92" s="90"/>
      <c r="EE92" s="90"/>
      <c r="EF92" s="90"/>
      <c r="EG92" s="90"/>
      <c r="EH92" s="90"/>
      <c r="EI92" s="90"/>
      <c r="EJ92" s="90"/>
      <c r="EK92" s="90"/>
      <c r="EL92" s="90"/>
      <c r="EM92" s="90"/>
      <c r="EN92" s="90"/>
      <c r="EO92" s="90"/>
      <c r="EP92" s="90"/>
      <c r="EQ92" s="90"/>
      <c r="ER92" s="90"/>
      <c r="ES92" s="90"/>
      <c r="ET92" s="90"/>
      <c r="EU92" s="90"/>
      <c r="EV92" s="90"/>
      <c r="EW92" s="90"/>
      <c r="EX92" s="90"/>
      <c r="EY92" s="90"/>
      <c r="EZ92" s="90"/>
      <c r="FA92" s="90"/>
      <c r="FB92" s="90"/>
      <c r="FC92" s="90"/>
      <c r="FD92" s="90"/>
      <c r="FE92" s="90"/>
      <c r="FF92" s="90"/>
      <c r="FG92" s="90"/>
      <c r="FH92" s="90"/>
      <c r="FI92" s="90"/>
      <c r="FJ92" s="90"/>
      <c r="FK92" s="90"/>
      <c r="FL92" s="90"/>
      <c r="FM92" s="90"/>
      <c r="FN92" s="90"/>
      <c r="FO92" s="90"/>
      <c r="FP92" s="90"/>
      <c r="FQ92" s="90"/>
      <c r="FR92" s="90"/>
      <c r="FS92" s="90"/>
      <c r="FT92" s="90"/>
      <c r="FU92" s="90"/>
      <c r="FV92" s="90"/>
      <c r="FW92" s="90"/>
      <c r="FX92" s="90"/>
      <c r="FY92" s="90"/>
      <c r="FZ92" s="90"/>
      <c r="GA92" s="90"/>
      <c r="GB92" s="90"/>
      <c r="GC92" s="90"/>
      <c r="GD92" s="90"/>
      <c r="GE92" s="90"/>
      <c r="GF92" s="90"/>
      <c r="GG92" s="90"/>
      <c r="GH92" s="90"/>
      <c r="GI92" s="90"/>
      <c r="GJ92" s="90"/>
      <c r="GK92" s="90"/>
      <c r="GL92" s="90"/>
      <c r="GM92" s="90"/>
      <c r="GN92" s="90"/>
      <c r="GO92" s="90"/>
      <c r="GP92" s="90"/>
      <c r="GQ92" s="90"/>
      <c r="GR92" s="90"/>
      <c r="GS92" s="90"/>
      <c r="GT92" s="90"/>
      <c r="GU92" s="90"/>
      <c r="GV92" s="90"/>
      <c r="GW92" s="90"/>
      <c r="GX92" s="90"/>
      <c r="GY92" s="90"/>
      <c r="GZ92" s="90"/>
      <c r="HA92" s="90"/>
      <c r="HB92" s="90"/>
      <c r="HC92" s="90"/>
      <c r="HD92" s="90"/>
      <c r="HE92" s="90"/>
      <c r="HF92" s="90"/>
      <c r="HG92" s="90"/>
      <c r="HH92" s="90"/>
      <c r="HI92" s="90"/>
      <c r="HJ92" s="90"/>
      <c r="HK92" s="90"/>
      <c r="HL92" s="90"/>
      <c r="HM92" s="90"/>
      <c r="HN92" s="90"/>
      <c r="HO92" s="90"/>
      <c r="HP92" s="90"/>
      <c r="HQ92" s="90"/>
      <c r="HR92" s="90"/>
      <c r="HS92" s="90"/>
      <c r="HT92" s="90"/>
      <c r="HU92" s="90"/>
      <c r="HV92" s="90"/>
      <c r="HW92" s="90"/>
      <c r="HX92" s="90"/>
      <c r="HY92" s="90"/>
      <c r="HZ92" s="90"/>
      <c r="IA92" s="90"/>
      <c r="IB92" s="90"/>
      <c r="IC92" s="90"/>
      <c r="ID92" s="90"/>
      <c r="IE92" s="90"/>
      <c r="IF92" s="90"/>
      <c r="IG92" s="90"/>
      <c r="IH92" s="90"/>
      <c r="II92" s="90"/>
      <c r="IJ92" s="90"/>
      <c r="IK92" s="90"/>
      <c r="IL92" s="90"/>
      <c r="IM92" s="90"/>
      <c r="IN92" s="90"/>
      <c r="IO92" s="90"/>
      <c r="IP92" s="90"/>
      <c r="IQ92" s="90"/>
      <c r="IR92" s="90"/>
      <c r="IS92" s="90"/>
      <c r="IT92" s="90"/>
      <c r="IU92" s="90"/>
      <c r="IV92" s="90"/>
      <c r="IW92" s="90"/>
      <c r="IX92" s="90"/>
      <c r="IY92" s="90"/>
      <c r="IZ92" s="90"/>
      <c r="JA92" s="90"/>
    </row>
    <row r="93" spans="2:261" s="91" customFormat="1" hidden="1" x14ac:dyDescent="0.25">
      <c r="B93" s="90"/>
      <c r="F93" s="92"/>
      <c r="G93" s="90"/>
      <c r="H93" s="90"/>
      <c r="I93" s="90"/>
      <c r="J93" s="90"/>
      <c r="K93" s="90"/>
      <c r="L93" s="93"/>
      <c r="M93" s="90"/>
      <c r="N93" s="90"/>
      <c r="O93" s="90"/>
      <c r="P93" s="90"/>
      <c r="Q93" s="90"/>
      <c r="R93" s="93"/>
      <c r="S93" s="94"/>
      <c r="T93" s="90"/>
      <c r="U93" s="90"/>
      <c r="V93" s="90"/>
      <c r="W93" s="90"/>
      <c r="X93" s="90"/>
      <c r="Y93" s="90"/>
      <c r="Z93" s="90"/>
      <c r="AA93" s="90"/>
      <c r="AB93" s="90"/>
      <c r="AC93" s="90"/>
      <c r="AD93" s="90"/>
      <c r="AE93" s="90"/>
      <c r="AF93" s="90"/>
      <c r="AG93" s="90"/>
      <c r="AH93" s="90"/>
      <c r="AI93" s="90"/>
      <c r="AJ93" s="90"/>
      <c r="AK93" s="90"/>
      <c r="AL93" s="90"/>
      <c r="AM93" s="90"/>
      <c r="AN93" s="90"/>
      <c r="AO93" s="90"/>
      <c r="AP93" s="90"/>
      <c r="AQ93" s="90"/>
      <c r="AR93" s="90"/>
      <c r="AS93" s="90"/>
      <c r="AT93" s="90"/>
      <c r="AU93" s="90"/>
      <c r="AV93" s="90"/>
      <c r="AW93" s="90"/>
      <c r="AX93" s="90"/>
      <c r="AY93" s="90"/>
      <c r="AZ93" s="90"/>
      <c r="BA93" s="90"/>
      <c r="BB93" s="90"/>
      <c r="BC93" s="90"/>
      <c r="BD93" s="90"/>
      <c r="BE93" s="90"/>
      <c r="BF93" s="90"/>
      <c r="BG93" s="90"/>
      <c r="BH93" s="90"/>
      <c r="BI93" s="90"/>
      <c r="BJ93" s="90"/>
      <c r="BK93" s="90"/>
      <c r="BL93" s="90"/>
      <c r="BM93" s="90"/>
      <c r="BN93" s="90"/>
      <c r="BO93" s="90"/>
      <c r="BP93" s="90"/>
      <c r="BQ93" s="90"/>
      <c r="BR93" s="90"/>
      <c r="BS93" s="90"/>
      <c r="BT93" s="90"/>
      <c r="BU93" s="90"/>
      <c r="BV93" s="90"/>
      <c r="BW93" s="90"/>
      <c r="BX93" s="90"/>
      <c r="BY93" s="90"/>
      <c r="BZ93" s="90"/>
      <c r="CA93" s="90"/>
      <c r="CB93" s="90"/>
      <c r="CC93" s="90"/>
      <c r="CD93" s="90"/>
      <c r="CE93" s="90"/>
      <c r="CF93" s="90"/>
      <c r="CG93" s="90"/>
      <c r="CH93" s="90"/>
      <c r="CI93" s="90"/>
      <c r="CJ93" s="90"/>
      <c r="CK93" s="90"/>
      <c r="CL93" s="90"/>
      <c r="CM93" s="90"/>
      <c r="CN93" s="90"/>
      <c r="CO93" s="90"/>
      <c r="CP93" s="90"/>
      <c r="CQ93" s="90"/>
      <c r="CR93" s="90"/>
      <c r="CS93" s="90"/>
      <c r="CT93" s="90"/>
      <c r="CU93" s="90"/>
      <c r="CV93" s="90"/>
      <c r="CW93" s="90"/>
      <c r="CX93" s="90"/>
      <c r="CY93" s="90"/>
      <c r="CZ93" s="90"/>
      <c r="DA93" s="90"/>
      <c r="DB93" s="90"/>
      <c r="DC93" s="90"/>
      <c r="DD93" s="90"/>
      <c r="DE93" s="90"/>
      <c r="DF93" s="90"/>
      <c r="DG93" s="90"/>
      <c r="DH93" s="90"/>
      <c r="DI93" s="90"/>
      <c r="DJ93" s="90"/>
      <c r="DK93" s="90"/>
      <c r="DL93" s="90"/>
      <c r="DM93" s="90"/>
      <c r="DN93" s="90"/>
      <c r="DO93" s="90"/>
      <c r="DP93" s="90"/>
      <c r="DQ93" s="90"/>
      <c r="DR93" s="90"/>
      <c r="DS93" s="90"/>
      <c r="DT93" s="90"/>
      <c r="DU93" s="90"/>
      <c r="DV93" s="90"/>
      <c r="DW93" s="90"/>
      <c r="DX93" s="90"/>
      <c r="DY93" s="90"/>
      <c r="DZ93" s="90"/>
      <c r="EA93" s="90"/>
      <c r="EB93" s="90"/>
      <c r="EC93" s="90"/>
      <c r="ED93" s="90"/>
      <c r="EE93" s="90"/>
      <c r="EF93" s="90"/>
      <c r="EG93" s="90"/>
      <c r="EH93" s="90"/>
      <c r="EI93" s="90"/>
      <c r="EJ93" s="90"/>
      <c r="EK93" s="90"/>
      <c r="EL93" s="90"/>
      <c r="EM93" s="90"/>
      <c r="EN93" s="90"/>
      <c r="EO93" s="90"/>
      <c r="EP93" s="90"/>
      <c r="EQ93" s="90"/>
      <c r="ER93" s="90"/>
      <c r="ES93" s="90"/>
      <c r="ET93" s="90"/>
      <c r="EU93" s="90"/>
      <c r="EV93" s="90"/>
      <c r="EW93" s="90"/>
      <c r="EX93" s="90"/>
      <c r="EY93" s="90"/>
      <c r="EZ93" s="90"/>
      <c r="FA93" s="90"/>
      <c r="FB93" s="90"/>
      <c r="FC93" s="90"/>
      <c r="FD93" s="90"/>
      <c r="FE93" s="90"/>
      <c r="FF93" s="90"/>
      <c r="FG93" s="90"/>
      <c r="FH93" s="90"/>
      <c r="FI93" s="90"/>
      <c r="FJ93" s="90"/>
      <c r="FK93" s="90"/>
      <c r="FL93" s="90"/>
      <c r="FM93" s="90"/>
      <c r="FN93" s="90"/>
      <c r="FO93" s="90"/>
      <c r="FP93" s="90"/>
      <c r="FQ93" s="90"/>
      <c r="FR93" s="90"/>
      <c r="FS93" s="90"/>
      <c r="FT93" s="90"/>
      <c r="FU93" s="90"/>
      <c r="FV93" s="90"/>
      <c r="FW93" s="90"/>
      <c r="FX93" s="90"/>
      <c r="FY93" s="90"/>
      <c r="FZ93" s="90"/>
      <c r="GA93" s="90"/>
      <c r="GB93" s="90"/>
      <c r="GC93" s="90"/>
      <c r="GD93" s="90"/>
      <c r="GE93" s="90"/>
      <c r="GF93" s="90"/>
      <c r="GG93" s="90"/>
      <c r="GH93" s="90"/>
      <c r="GI93" s="90"/>
      <c r="GJ93" s="90"/>
      <c r="GK93" s="90"/>
      <c r="GL93" s="90"/>
      <c r="GM93" s="90"/>
      <c r="GN93" s="90"/>
      <c r="GO93" s="90"/>
      <c r="GP93" s="90"/>
      <c r="GQ93" s="90"/>
      <c r="GR93" s="90"/>
      <c r="GS93" s="90"/>
      <c r="GT93" s="90"/>
      <c r="GU93" s="90"/>
      <c r="GV93" s="90"/>
      <c r="GW93" s="90"/>
      <c r="GX93" s="90"/>
      <c r="GY93" s="90"/>
      <c r="GZ93" s="90"/>
      <c r="HA93" s="90"/>
      <c r="HB93" s="90"/>
      <c r="HC93" s="90"/>
      <c r="HD93" s="90"/>
      <c r="HE93" s="90"/>
      <c r="HF93" s="90"/>
      <c r="HG93" s="90"/>
      <c r="HH93" s="90"/>
      <c r="HI93" s="90"/>
      <c r="HJ93" s="90"/>
      <c r="HK93" s="90"/>
      <c r="HL93" s="90"/>
      <c r="HM93" s="90"/>
      <c r="HN93" s="90"/>
      <c r="HO93" s="90"/>
      <c r="HP93" s="90"/>
      <c r="HQ93" s="90"/>
      <c r="HR93" s="90"/>
      <c r="HS93" s="90"/>
      <c r="HT93" s="90"/>
      <c r="HU93" s="90"/>
      <c r="HV93" s="90"/>
      <c r="HW93" s="90"/>
      <c r="HX93" s="90"/>
      <c r="HY93" s="90"/>
      <c r="HZ93" s="90"/>
      <c r="IA93" s="90"/>
      <c r="IB93" s="90"/>
      <c r="IC93" s="90"/>
      <c r="ID93" s="90"/>
      <c r="IE93" s="90"/>
      <c r="IF93" s="90"/>
      <c r="IG93" s="90"/>
      <c r="IH93" s="90"/>
      <c r="II93" s="90"/>
      <c r="IJ93" s="90"/>
      <c r="IK93" s="90"/>
      <c r="IL93" s="90"/>
      <c r="IM93" s="90"/>
      <c r="IN93" s="90"/>
      <c r="IO93" s="90"/>
      <c r="IP93" s="90"/>
      <c r="IQ93" s="90"/>
      <c r="IR93" s="90"/>
      <c r="IS93" s="90"/>
      <c r="IT93" s="90"/>
      <c r="IU93" s="90"/>
      <c r="IV93" s="90"/>
      <c r="IW93" s="90"/>
      <c r="IX93" s="90"/>
      <c r="IY93" s="90"/>
      <c r="IZ93" s="90"/>
      <c r="JA93" s="90"/>
    </row>
    <row r="94" spans="2:261" s="91" customFormat="1" hidden="1" x14ac:dyDescent="0.25">
      <c r="B94" s="90"/>
      <c r="F94" s="92"/>
      <c r="G94" s="90"/>
      <c r="H94" s="90"/>
      <c r="I94" s="90"/>
      <c r="J94" s="90"/>
      <c r="K94" s="90"/>
      <c r="L94" s="93"/>
      <c r="M94" s="90"/>
      <c r="N94" s="90"/>
      <c r="O94" s="90"/>
      <c r="P94" s="90"/>
      <c r="Q94" s="90"/>
      <c r="R94" s="93"/>
      <c r="S94" s="94"/>
      <c r="T94" s="90"/>
      <c r="U94" s="90"/>
      <c r="V94" s="90"/>
      <c r="W94" s="90"/>
      <c r="X94" s="90"/>
      <c r="Y94" s="90"/>
      <c r="Z94" s="90"/>
      <c r="AA94" s="90"/>
      <c r="AB94" s="90"/>
      <c r="AC94" s="90"/>
      <c r="AD94" s="90"/>
      <c r="AE94" s="90"/>
      <c r="AF94" s="90"/>
      <c r="AG94" s="90"/>
      <c r="AH94" s="90"/>
      <c r="AI94" s="90"/>
      <c r="AJ94" s="90"/>
      <c r="AK94" s="90"/>
      <c r="AL94" s="90"/>
      <c r="AM94" s="90"/>
      <c r="AN94" s="90"/>
      <c r="AO94" s="90"/>
      <c r="AP94" s="90"/>
      <c r="AQ94" s="90"/>
      <c r="AR94" s="90"/>
      <c r="AS94" s="90"/>
      <c r="AT94" s="90"/>
      <c r="AU94" s="90"/>
      <c r="AV94" s="90"/>
      <c r="AW94" s="90"/>
      <c r="AX94" s="90"/>
      <c r="AY94" s="90"/>
      <c r="AZ94" s="90"/>
      <c r="BA94" s="90"/>
      <c r="BB94" s="90"/>
      <c r="BC94" s="90"/>
      <c r="BD94" s="90"/>
      <c r="BE94" s="90"/>
      <c r="BF94" s="90"/>
      <c r="BG94" s="90"/>
      <c r="BH94" s="90"/>
      <c r="BI94" s="90"/>
      <c r="BJ94" s="90"/>
      <c r="BK94" s="90"/>
      <c r="BL94" s="90"/>
      <c r="BM94" s="90"/>
      <c r="BN94" s="90"/>
      <c r="BO94" s="90"/>
      <c r="BP94" s="90"/>
      <c r="BQ94" s="90"/>
      <c r="BR94" s="90"/>
      <c r="BS94" s="90"/>
      <c r="BT94" s="90"/>
      <c r="BU94" s="90"/>
      <c r="BV94" s="90"/>
      <c r="BW94" s="90"/>
      <c r="BX94" s="90"/>
      <c r="BY94" s="90"/>
      <c r="BZ94" s="90"/>
      <c r="CA94" s="90"/>
      <c r="CB94" s="90"/>
      <c r="CC94" s="90"/>
      <c r="CD94" s="90"/>
      <c r="CE94" s="90"/>
      <c r="CF94" s="90"/>
      <c r="CG94" s="90"/>
      <c r="CH94" s="90"/>
      <c r="CI94" s="90"/>
      <c r="CJ94" s="90"/>
      <c r="CK94" s="90"/>
      <c r="CL94" s="90"/>
      <c r="CM94" s="90"/>
      <c r="CN94" s="90"/>
      <c r="CO94" s="90"/>
      <c r="CP94" s="90"/>
      <c r="CQ94" s="90"/>
      <c r="CR94" s="90"/>
      <c r="CS94" s="90"/>
      <c r="CT94" s="90"/>
      <c r="CU94" s="90"/>
      <c r="CV94" s="90"/>
      <c r="CW94" s="90"/>
      <c r="CX94" s="90"/>
      <c r="CY94" s="90"/>
      <c r="CZ94" s="90"/>
      <c r="DA94" s="90"/>
      <c r="DB94" s="90"/>
      <c r="DC94" s="90"/>
      <c r="DD94" s="90"/>
      <c r="DE94" s="90"/>
      <c r="DF94" s="90"/>
      <c r="DG94" s="90"/>
      <c r="DH94" s="90"/>
      <c r="DI94" s="90"/>
      <c r="DJ94" s="90"/>
      <c r="DK94" s="90"/>
      <c r="DL94" s="90"/>
      <c r="DM94" s="90"/>
      <c r="DN94" s="90"/>
      <c r="DO94" s="90"/>
      <c r="DP94" s="90"/>
      <c r="DQ94" s="90"/>
      <c r="DR94" s="90"/>
      <c r="DS94" s="90"/>
      <c r="DT94" s="90"/>
      <c r="DU94" s="90"/>
      <c r="DV94" s="90"/>
      <c r="DW94" s="90"/>
      <c r="DX94" s="90"/>
      <c r="DY94" s="90"/>
      <c r="DZ94" s="90"/>
      <c r="EA94" s="90"/>
      <c r="EB94" s="90"/>
      <c r="EC94" s="90"/>
      <c r="ED94" s="90"/>
      <c r="EE94" s="90"/>
      <c r="EF94" s="90"/>
      <c r="EG94" s="90"/>
      <c r="EH94" s="90"/>
      <c r="EI94" s="90"/>
      <c r="EJ94" s="90"/>
      <c r="EK94" s="90"/>
      <c r="EL94" s="90"/>
      <c r="EM94" s="90"/>
      <c r="EN94" s="90"/>
      <c r="EO94" s="90"/>
      <c r="EP94" s="90"/>
      <c r="EQ94" s="90"/>
      <c r="ER94" s="90"/>
      <c r="ES94" s="90"/>
      <c r="ET94" s="90"/>
      <c r="EU94" s="90"/>
      <c r="EV94" s="90"/>
      <c r="EW94" s="90"/>
      <c r="EX94" s="90"/>
      <c r="EY94" s="90"/>
      <c r="EZ94" s="90"/>
      <c r="FA94" s="90"/>
      <c r="FB94" s="90"/>
      <c r="FC94" s="90"/>
      <c r="FD94" s="90"/>
      <c r="FE94" s="90"/>
      <c r="FF94" s="90"/>
      <c r="FG94" s="90"/>
      <c r="FH94" s="90"/>
      <c r="FI94" s="90"/>
      <c r="FJ94" s="90"/>
      <c r="FK94" s="90"/>
      <c r="FL94" s="90"/>
      <c r="FM94" s="90"/>
      <c r="FN94" s="90"/>
      <c r="FO94" s="90"/>
      <c r="FP94" s="90"/>
      <c r="FQ94" s="90"/>
      <c r="FR94" s="90"/>
      <c r="FS94" s="90"/>
      <c r="FT94" s="90"/>
      <c r="FU94" s="90"/>
      <c r="FV94" s="90"/>
      <c r="FW94" s="90"/>
      <c r="FX94" s="90"/>
      <c r="FY94" s="90"/>
      <c r="FZ94" s="90"/>
      <c r="GA94" s="90"/>
      <c r="GB94" s="90"/>
      <c r="GC94" s="90"/>
      <c r="GD94" s="90"/>
      <c r="GE94" s="90"/>
      <c r="GF94" s="90"/>
      <c r="GG94" s="90"/>
      <c r="GH94" s="90"/>
      <c r="GI94" s="90"/>
      <c r="GJ94" s="90"/>
      <c r="GK94" s="90"/>
      <c r="GL94" s="90"/>
      <c r="GM94" s="90"/>
      <c r="GN94" s="90"/>
      <c r="GO94" s="90"/>
      <c r="GP94" s="90"/>
      <c r="GQ94" s="90"/>
      <c r="GR94" s="90"/>
      <c r="GS94" s="90"/>
      <c r="GT94" s="90"/>
      <c r="GU94" s="90"/>
      <c r="GV94" s="90"/>
      <c r="GW94" s="90"/>
      <c r="GX94" s="90"/>
      <c r="GY94" s="90"/>
      <c r="GZ94" s="90"/>
      <c r="HA94" s="90"/>
      <c r="HB94" s="90"/>
      <c r="HC94" s="90"/>
      <c r="HD94" s="90"/>
      <c r="HE94" s="90"/>
      <c r="HF94" s="90"/>
      <c r="HG94" s="90"/>
      <c r="HH94" s="90"/>
      <c r="HI94" s="90"/>
      <c r="HJ94" s="90"/>
      <c r="HK94" s="90"/>
      <c r="HL94" s="90"/>
      <c r="HM94" s="90"/>
      <c r="HN94" s="90"/>
      <c r="HO94" s="90"/>
      <c r="HP94" s="90"/>
      <c r="HQ94" s="90"/>
      <c r="HR94" s="90"/>
      <c r="HS94" s="90"/>
      <c r="HT94" s="90"/>
      <c r="HU94" s="90"/>
      <c r="HV94" s="90"/>
      <c r="HW94" s="90"/>
      <c r="HX94" s="90"/>
      <c r="HY94" s="90"/>
      <c r="HZ94" s="90"/>
      <c r="IA94" s="90"/>
      <c r="IB94" s="90"/>
      <c r="IC94" s="90"/>
      <c r="ID94" s="90"/>
      <c r="IE94" s="90"/>
      <c r="IF94" s="90"/>
      <c r="IG94" s="90"/>
      <c r="IH94" s="90"/>
      <c r="II94" s="90"/>
      <c r="IJ94" s="90"/>
      <c r="IK94" s="90"/>
      <c r="IL94" s="90"/>
      <c r="IM94" s="90"/>
      <c r="IN94" s="90"/>
      <c r="IO94" s="90"/>
      <c r="IP94" s="90"/>
      <c r="IQ94" s="90"/>
      <c r="IR94" s="90"/>
      <c r="IS94" s="90"/>
      <c r="IT94" s="90"/>
      <c r="IU94" s="90"/>
      <c r="IV94" s="90"/>
      <c r="IW94" s="90"/>
      <c r="IX94" s="90"/>
      <c r="IY94" s="90"/>
      <c r="IZ94" s="90"/>
      <c r="JA94" s="90"/>
    </row>
    <row r="95" spans="2:261" s="91" customFormat="1" hidden="1" x14ac:dyDescent="0.25">
      <c r="B95" s="90"/>
      <c r="F95" s="92"/>
      <c r="G95" s="90"/>
      <c r="H95" s="90"/>
      <c r="I95" s="90"/>
      <c r="J95" s="90"/>
      <c r="K95" s="90"/>
      <c r="L95" s="93"/>
      <c r="M95" s="90"/>
      <c r="N95" s="90"/>
      <c r="O95" s="90"/>
      <c r="P95" s="90"/>
      <c r="Q95" s="90"/>
      <c r="R95" s="93"/>
      <c r="S95" s="94"/>
      <c r="T95" s="90"/>
      <c r="U95" s="90"/>
      <c r="V95" s="90"/>
      <c r="W95" s="90"/>
      <c r="X95" s="90"/>
      <c r="Y95" s="90"/>
      <c r="Z95" s="90"/>
      <c r="AA95" s="90"/>
      <c r="AB95" s="90"/>
      <c r="AC95" s="90"/>
      <c r="AD95" s="90"/>
      <c r="AE95" s="90"/>
      <c r="AF95" s="90"/>
      <c r="AG95" s="90"/>
      <c r="AH95" s="90"/>
      <c r="AI95" s="90"/>
      <c r="AJ95" s="90"/>
      <c r="AK95" s="90"/>
      <c r="AL95" s="90"/>
      <c r="AM95" s="90"/>
      <c r="AN95" s="90"/>
      <c r="AO95" s="90"/>
      <c r="AP95" s="90"/>
      <c r="AQ95" s="90"/>
      <c r="AR95" s="90"/>
      <c r="AS95" s="90"/>
      <c r="AT95" s="90"/>
      <c r="AU95" s="90"/>
      <c r="AV95" s="90"/>
      <c r="AW95" s="90"/>
      <c r="AX95" s="90"/>
      <c r="AY95" s="90"/>
      <c r="AZ95" s="90"/>
      <c r="BA95" s="90"/>
      <c r="BB95" s="90"/>
      <c r="BC95" s="90"/>
      <c r="BD95" s="90"/>
      <c r="BE95" s="90"/>
      <c r="BF95" s="90"/>
      <c r="BG95" s="90"/>
      <c r="BH95" s="90"/>
      <c r="BI95" s="90"/>
      <c r="BJ95" s="90"/>
      <c r="BK95" s="90"/>
      <c r="BL95" s="90"/>
      <c r="BM95" s="90"/>
      <c r="BN95" s="90"/>
      <c r="BO95" s="90"/>
      <c r="BP95" s="90"/>
      <c r="BQ95" s="90"/>
      <c r="BR95" s="90"/>
      <c r="BS95" s="90"/>
      <c r="BT95" s="90"/>
      <c r="BU95" s="90"/>
      <c r="BV95" s="90"/>
      <c r="BW95" s="90"/>
      <c r="BX95" s="90"/>
      <c r="BY95" s="90"/>
      <c r="BZ95" s="90"/>
      <c r="CA95" s="90"/>
      <c r="CB95" s="90"/>
      <c r="CC95" s="90"/>
      <c r="CD95" s="90"/>
      <c r="CE95" s="90"/>
      <c r="CF95" s="90"/>
      <c r="CG95" s="90"/>
      <c r="CH95" s="90"/>
      <c r="CI95" s="90"/>
      <c r="CJ95" s="90"/>
      <c r="CK95" s="90"/>
      <c r="CL95" s="90"/>
      <c r="CM95" s="90"/>
      <c r="CN95" s="90"/>
      <c r="CO95" s="90"/>
      <c r="CP95" s="90"/>
      <c r="CQ95" s="90"/>
      <c r="CR95" s="90"/>
      <c r="CS95" s="90"/>
      <c r="CT95" s="90"/>
      <c r="CU95" s="90"/>
      <c r="CV95" s="90"/>
      <c r="CW95" s="90"/>
      <c r="CX95" s="90"/>
      <c r="CY95" s="90"/>
      <c r="CZ95" s="90"/>
      <c r="DA95" s="90"/>
      <c r="DB95" s="90"/>
      <c r="DC95" s="90"/>
      <c r="DD95" s="90"/>
      <c r="DE95" s="90"/>
      <c r="DF95" s="90"/>
      <c r="DG95" s="90"/>
      <c r="DH95" s="90"/>
      <c r="DI95" s="90"/>
      <c r="DJ95" s="90"/>
      <c r="DK95" s="90"/>
      <c r="DL95" s="90"/>
      <c r="DM95" s="90"/>
      <c r="DN95" s="90"/>
      <c r="DO95" s="90"/>
      <c r="DP95" s="90"/>
      <c r="DQ95" s="90"/>
      <c r="DR95" s="90"/>
      <c r="DS95" s="90"/>
      <c r="DT95" s="90"/>
      <c r="DU95" s="90"/>
      <c r="DV95" s="90"/>
      <c r="DW95" s="90"/>
      <c r="DX95" s="90"/>
      <c r="DY95" s="90"/>
      <c r="DZ95" s="90"/>
      <c r="EA95" s="90"/>
      <c r="EB95" s="90"/>
      <c r="EC95" s="90"/>
      <c r="ED95" s="90"/>
      <c r="EE95" s="90"/>
      <c r="EF95" s="90"/>
      <c r="EG95" s="90"/>
      <c r="EH95" s="90"/>
      <c r="EI95" s="90"/>
      <c r="EJ95" s="90"/>
      <c r="EK95" s="90"/>
      <c r="EL95" s="90"/>
      <c r="EM95" s="90"/>
      <c r="EN95" s="90"/>
      <c r="EO95" s="90"/>
      <c r="EP95" s="90"/>
      <c r="EQ95" s="90"/>
      <c r="ER95" s="90"/>
      <c r="ES95" s="90"/>
      <c r="ET95" s="90"/>
      <c r="EU95" s="90"/>
      <c r="EV95" s="90"/>
      <c r="EW95" s="90"/>
      <c r="EX95" s="90"/>
      <c r="EY95" s="90"/>
      <c r="EZ95" s="90"/>
      <c r="FA95" s="90"/>
      <c r="FB95" s="90"/>
      <c r="FC95" s="90"/>
      <c r="FD95" s="90"/>
      <c r="FE95" s="90"/>
      <c r="FF95" s="90"/>
      <c r="FG95" s="90"/>
      <c r="FH95" s="90"/>
      <c r="FI95" s="90"/>
      <c r="FJ95" s="90"/>
      <c r="FK95" s="90"/>
      <c r="FL95" s="90"/>
      <c r="FM95" s="90"/>
      <c r="FN95" s="90"/>
      <c r="FO95" s="90"/>
      <c r="FP95" s="90"/>
      <c r="FQ95" s="90"/>
      <c r="FR95" s="90"/>
      <c r="FS95" s="90"/>
      <c r="FT95" s="90"/>
      <c r="FU95" s="90"/>
      <c r="FV95" s="90"/>
      <c r="FW95" s="90"/>
      <c r="FX95" s="90"/>
      <c r="FY95" s="90"/>
      <c r="FZ95" s="90"/>
      <c r="GA95" s="90"/>
      <c r="GB95" s="90"/>
      <c r="GC95" s="90"/>
      <c r="GD95" s="90"/>
      <c r="GE95" s="90"/>
      <c r="GF95" s="90"/>
      <c r="GG95" s="90"/>
      <c r="GH95" s="90"/>
      <c r="GI95" s="90"/>
      <c r="GJ95" s="90"/>
      <c r="GK95" s="90"/>
      <c r="GL95" s="90"/>
      <c r="GM95" s="90"/>
      <c r="GN95" s="90"/>
      <c r="GO95" s="90"/>
      <c r="GP95" s="90"/>
      <c r="GQ95" s="90"/>
      <c r="GR95" s="90"/>
      <c r="GS95" s="90"/>
      <c r="GT95" s="90"/>
      <c r="GU95" s="90"/>
      <c r="GV95" s="90"/>
      <c r="GW95" s="90"/>
      <c r="GX95" s="90"/>
      <c r="GY95" s="90"/>
      <c r="GZ95" s="90"/>
      <c r="HA95" s="90"/>
      <c r="HB95" s="90"/>
      <c r="HC95" s="90"/>
      <c r="HD95" s="90"/>
      <c r="HE95" s="90"/>
      <c r="HF95" s="90"/>
      <c r="HG95" s="90"/>
      <c r="HH95" s="90"/>
      <c r="HI95" s="90"/>
      <c r="HJ95" s="90"/>
      <c r="HK95" s="90"/>
      <c r="HL95" s="90"/>
      <c r="HM95" s="90"/>
      <c r="HN95" s="90"/>
      <c r="HO95" s="90"/>
      <c r="HP95" s="90"/>
      <c r="HQ95" s="90"/>
      <c r="HR95" s="90"/>
      <c r="HS95" s="90"/>
      <c r="HT95" s="90"/>
      <c r="HU95" s="90"/>
      <c r="HV95" s="90"/>
      <c r="HW95" s="90"/>
      <c r="HX95" s="90"/>
      <c r="HY95" s="90"/>
      <c r="HZ95" s="90"/>
      <c r="IA95" s="90"/>
      <c r="IB95" s="90"/>
      <c r="IC95" s="90"/>
      <c r="ID95" s="90"/>
      <c r="IE95" s="90"/>
      <c r="IF95" s="90"/>
      <c r="IG95" s="90"/>
      <c r="IH95" s="90"/>
      <c r="II95" s="90"/>
      <c r="IJ95" s="90"/>
      <c r="IK95" s="90"/>
      <c r="IL95" s="90"/>
      <c r="IM95" s="90"/>
      <c r="IN95" s="90"/>
      <c r="IO95" s="90"/>
      <c r="IP95" s="90"/>
      <c r="IQ95" s="90"/>
      <c r="IR95" s="90"/>
      <c r="IS95" s="90"/>
      <c r="IT95" s="90"/>
      <c r="IU95" s="90"/>
      <c r="IV95" s="90"/>
      <c r="IW95" s="90"/>
      <c r="IX95" s="90"/>
      <c r="IY95" s="90"/>
      <c r="IZ95" s="90"/>
      <c r="JA95" s="90"/>
    </row>
    <row r="96" spans="2:261" s="91" customFormat="1" hidden="1" x14ac:dyDescent="0.25">
      <c r="B96" s="90"/>
      <c r="F96" s="92"/>
      <c r="G96" s="90"/>
      <c r="H96" s="90"/>
      <c r="I96" s="90"/>
      <c r="J96" s="90"/>
      <c r="K96" s="90"/>
      <c r="L96" s="93"/>
      <c r="M96" s="90"/>
      <c r="N96" s="90"/>
      <c r="O96" s="90"/>
      <c r="P96" s="90"/>
      <c r="Q96" s="90"/>
      <c r="R96" s="93"/>
      <c r="S96" s="94"/>
      <c r="T96" s="90"/>
      <c r="U96" s="90"/>
      <c r="V96" s="90"/>
      <c r="W96" s="90"/>
      <c r="X96" s="90"/>
      <c r="Y96" s="90"/>
      <c r="Z96" s="90"/>
      <c r="AA96" s="90"/>
      <c r="AB96" s="90"/>
      <c r="AC96" s="90"/>
      <c r="AD96" s="90"/>
      <c r="AE96" s="90"/>
      <c r="AF96" s="90"/>
      <c r="AG96" s="90"/>
      <c r="AH96" s="90"/>
      <c r="AI96" s="90"/>
      <c r="AJ96" s="90"/>
      <c r="AK96" s="90"/>
      <c r="AL96" s="90"/>
      <c r="AM96" s="90"/>
      <c r="AN96" s="90"/>
      <c r="AO96" s="90"/>
      <c r="AP96" s="90"/>
      <c r="AQ96" s="90"/>
      <c r="AR96" s="90"/>
      <c r="AS96" s="90"/>
      <c r="AT96" s="90"/>
      <c r="AU96" s="90"/>
      <c r="AV96" s="90"/>
      <c r="AW96" s="90"/>
      <c r="AX96" s="90"/>
      <c r="AY96" s="90"/>
      <c r="AZ96" s="90"/>
      <c r="BA96" s="90"/>
      <c r="BB96" s="90"/>
      <c r="BC96" s="90"/>
      <c r="BD96" s="90"/>
      <c r="BE96" s="90"/>
      <c r="BF96" s="90"/>
      <c r="BG96" s="90"/>
      <c r="BH96" s="90"/>
      <c r="BI96" s="90"/>
      <c r="BJ96" s="90"/>
      <c r="BK96" s="90"/>
      <c r="BL96" s="90"/>
      <c r="BM96" s="90"/>
      <c r="BN96" s="90"/>
      <c r="BO96" s="90"/>
      <c r="BP96" s="90"/>
      <c r="BQ96" s="90"/>
      <c r="BR96" s="90"/>
      <c r="BS96" s="90"/>
      <c r="BT96" s="90"/>
      <c r="BU96" s="90"/>
      <c r="BV96" s="90"/>
      <c r="BW96" s="90"/>
      <c r="BX96" s="90"/>
      <c r="BY96" s="90"/>
      <c r="BZ96" s="90"/>
      <c r="CA96" s="90"/>
      <c r="CB96" s="90"/>
      <c r="CC96" s="90"/>
      <c r="CD96" s="90"/>
      <c r="CE96" s="90"/>
      <c r="CF96" s="90"/>
      <c r="CG96" s="90"/>
      <c r="CH96" s="90"/>
      <c r="CI96" s="90"/>
      <c r="CJ96" s="90"/>
      <c r="CK96" s="90"/>
      <c r="CL96" s="90"/>
      <c r="CM96" s="90"/>
      <c r="CN96" s="90"/>
      <c r="CO96" s="90"/>
      <c r="CP96" s="90"/>
      <c r="CQ96" s="90"/>
      <c r="CR96" s="90"/>
      <c r="CS96" s="90"/>
      <c r="CT96" s="90"/>
      <c r="CU96" s="90"/>
      <c r="CV96" s="90"/>
      <c r="CW96" s="90"/>
      <c r="CX96" s="90"/>
      <c r="CY96" s="90"/>
      <c r="CZ96" s="90"/>
      <c r="DA96" s="90"/>
      <c r="DB96" s="90"/>
      <c r="DC96" s="90"/>
      <c r="DD96" s="90"/>
      <c r="DE96" s="90"/>
      <c r="DF96" s="90"/>
      <c r="DG96" s="90"/>
      <c r="DH96" s="90"/>
      <c r="DI96" s="90"/>
      <c r="DJ96" s="90"/>
      <c r="DK96" s="90"/>
      <c r="DL96" s="90"/>
      <c r="DM96" s="90"/>
      <c r="DN96" s="90"/>
      <c r="DO96" s="90"/>
      <c r="DP96" s="90"/>
      <c r="DQ96" s="90"/>
      <c r="DR96" s="90"/>
      <c r="DS96" s="90"/>
      <c r="DT96" s="90"/>
      <c r="DU96" s="90"/>
      <c r="DV96" s="90"/>
      <c r="DW96" s="90"/>
      <c r="DX96" s="90"/>
      <c r="DY96" s="90"/>
      <c r="DZ96" s="90"/>
      <c r="EA96" s="90"/>
      <c r="EB96" s="90"/>
      <c r="EC96" s="90"/>
      <c r="ED96" s="90"/>
      <c r="EE96" s="90"/>
      <c r="EF96" s="90"/>
      <c r="EG96" s="90"/>
      <c r="EH96" s="90"/>
      <c r="EI96" s="90"/>
      <c r="EJ96" s="90"/>
      <c r="EK96" s="90"/>
      <c r="EL96" s="90"/>
      <c r="EM96" s="90"/>
      <c r="EN96" s="90"/>
      <c r="EO96" s="90"/>
      <c r="EP96" s="90"/>
      <c r="EQ96" s="90"/>
      <c r="ER96" s="90"/>
      <c r="ES96" s="90"/>
      <c r="ET96" s="90"/>
      <c r="EU96" s="90"/>
      <c r="EV96" s="90"/>
      <c r="EW96" s="90"/>
      <c r="EX96" s="90"/>
      <c r="EY96" s="90"/>
      <c r="EZ96" s="90"/>
      <c r="FA96" s="90"/>
      <c r="FB96" s="90"/>
      <c r="FC96" s="90"/>
      <c r="FD96" s="90"/>
      <c r="FE96" s="90"/>
      <c r="FF96" s="90"/>
      <c r="FG96" s="90"/>
      <c r="FH96" s="90"/>
      <c r="FI96" s="90"/>
      <c r="FJ96" s="90"/>
      <c r="FK96" s="90"/>
      <c r="FL96" s="90"/>
      <c r="FM96" s="90"/>
      <c r="FN96" s="90"/>
      <c r="FO96" s="90"/>
      <c r="FP96" s="90"/>
      <c r="FQ96" s="90"/>
      <c r="FR96" s="90"/>
      <c r="FS96" s="90"/>
      <c r="FT96" s="90"/>
      <c r="FU96" s="90"/>
      <c r="FV96" s="90"/>
      <c r="FW96" s="90"/>
      <c r="FX96" s="90"/>
      <c r="FY96" s="90"/>
      <c r="FZ96" s="90"/>
      <c r="GA96" s="90"/>
      <c r="GB96" s="90"/>
      <c r="GC96" s="90"/>
      <c r="GD96" s="90"/>
      <c r="GE96" s="90"/>
      <c r="GF96" s="90"/>
      <c r="GG96" s="90"/>
      <c r="GH96" s="90"/>
      <c r="GI96" s="90"/>
      <c r="GJ96" s="90"/>
      <c r="GK96" s="90"/>
      <c r="GL96" s="90"/>
      <c r="GM96" s="90"/>
      <c r="GN96" s="90"/>
      <c r="GO96" s="90"/>
      <c r="GP96" s="90"/>
      <c r="GQ96" s="90"/>
      <c r="GR96" s="90"/>
      <c r="GS96" s="90"/>
      <c r="GT96" s="90"/>
      <c r="GU96" s="90"/>
      <c r="GV96" s="90"/>
      <c r="GW96" s="90"/>
      <c r="GX96" s="90"/>
      <c r="GY96" s="90"/>
      <c r="GZ96" s="90"/>
      <c r="HA96" s="90"/>
      <c r="HB96" s="90"/>
      <c r="HC96" s="90"/>
      <c r="HD96" s="90"/>
      <c r="HE96" s="90"/>
      <c r="HF96" s="90"/>
      <c r="HG96" s="90"/>
      <c r="HH96" s="90"/>
      <c r="HI96" s="90"/>
      <c r="HJ96" s="90"/>
      <c r="HK96" s="90"/>
      <c r="HL96" s="90"/>
      <c r="HM96" s="90"/>
      <c r="HN96" s="90"/>
      <c r="HO96" s="90"/>
      <c r="HP96" s="90"/>
      <c r="HQ96" s="90"/>
      <c r="HR96" s="90"/>
      <c r="HS96" s="90"/>
      <c r="HT96" s="90"/>
      <c r="HU96" s="90"/>
      <c r="HV96" s="90"/>
      <c r="HW96" s="90"/>
      <c r="HX96" s="90"/>
      <c r="HY96" s="90"/>
      <c r="HZ96" s="90"/>
      <c r="IA96" s="90"/>
      <c r="IB96" s="90"/>
      <c r="IC96" s="90"/>
      <c r="ID96" s="90"/>
      <c r="IE96" s="90"/>
      <c r="IF96" s="90"/>
      <c r="IG96" s="90"/>
      <c r="IH96" s="90"/>
      <c r="II96" s="90"/>
      <c r="IJ96" s="90"/>
      <c r="IK96" s="90"/>
      <c r="IL96" s="90"/>
      <c r="IM96" s="90"/>
      <c r="IN96" s="90"/>
      <c r="IO96" s="90"/>
      <c r="IP96" s="90"/>
      <c r="IQ96" s="90"/>
      <c r="IR96" s="90"/>
      <c r="IS96" s="90"/>
      <c r="IT96" s="90"/>
      <c r="IU96" s="90"/>
      <c r="IV96" s="90"/>
      <c r="IW96" s="90"/>
      <c r="IX96" s="90"/>
      <c r="IY96" s="90"/>
      <c r="IZ96" s="90"/>
      <c r="JA96" s="90"/>
    </row>
    <row r="97" spans="2:261" s="91" customFormat="1" hidden="1" x14ac:dyDescent="0.25">
      <c r="B97" s="90"/>
      <c r="F97" s="92"/>
      <c r="G97" s="90"/>
      <c r="H97" s="90"/>
      <c r="I97" s="90"/>
      <c r="J97" s="90"/>
      <c r="K97" s="90"/>
      <c r="L97" s="93"/>
      <c r="M97" s="90"/>
      <c r="N97" s="90"/>
      <c r="O97" s="90"/>
      <c r="P97" s="90"/>
      <c r="Q97" s="90"/>
      <c r="R97" s="93"/>
      <c r="S97" s="94"/>
      <c r="T97" s="90"/>
      <c r="U97" s="90"/>
      <c r="V97" s="90"/>
      <c r="W97" s="90"/>
      <c r="X97" s="90"/>
      <c r="Y97" s="90"/>
      <c r="Z97" s="90"/>
      <c r="AA97" s="90"/>
      <c r="AB97" s="90"/>
      <c r="AC97" s="90"/>
      <c r="AD97" s="90"/>
      <c r="AE97" s="90"/>
      <c r="AF97" s="90"/>
      <c r="AG97" s="90"/>
      <c r="AH97" s="90"/>
      <c r="AI97" s="90"/>
      <c r="AJ97" s="90"/>
      <c r="AK97" s="90"/>
      <c r="AL97" s="90"/>
      <c r="AM97" s="90"/>
      <c r="AN97" s="90"/>
      <c r="AO97" s="90"/>
      <c r="AP97" s="90"/>
      <c r="AQ97" s="90"/>
      <c r="AR97" s="90"/>
      <c r="AS97" s="90"/>
      <c r="AT97" s="90"/>
      <c r="AU97" s="90"/>
      <c r="AV97" s="90"/>
      <c r="AW97" s="90"/>
      <c r="AX97" s="90"/>
      <c r="AY97" s="90"/>
      <c r="AZ97" s="90"/>
      <c r="BA97" s="90"/>
      <c r="BB97" s="90"/>
      <c r="BC97" s="90"/>
      <c r="BD97" s="90"/>
      <c r="BE97" s="90"/>
      <c r="BF97" s="90"/>
      <c r="BG97" s="90"/>
      <c r="BH97" s="90"/>
      <c r="BI97" s="90"/>
      <c r="BJ97" s="90"/>
      <c r="BK97" s="90"/>
      <c r="BL97" s="90"/>
      <c r="BM97" s="90"/>
      <c r="BN97" s="90"/>
      <c r="BO97" s="90"/>
      <c r="BP97" s="90"/>
      <c r="BQ97" s="90"/>
      <c r="BR97" s="90"/>
      <c r="BS97" s="90"/>
      <c r="BT97" s="90"/>
      <c r="BU97" s="90"/>
      <c r="BV97" s="90"/>
      <c r="BW97" s="90"/>
      <c r="BX97" s="90"/>
      <c r="BY97" s="90"/>
      <c r="BZ97" s="90"/>
      <c r="CA97" s="90"/>
      <c r="CB97" s="90"/>
      <c r="CC97" s="90"/>
      <c r="CD97" s="90"/>
      <c r="CE97" s="90"/>
      <c r="CF97" s="90"/>
      <c r="CG97" s="90"/>
      <c r="CH97" s="90"/>
      <c r="CI97" s="90"/>
      <c r="CJ97" s="90"/>
      <c r="CK97" s="90"/>
      <c r="CL97" s="90"/>
      <c r="CM97" s="90"/>
      <c r="CN97" s="90"/>
      <c r="CO97" s="90"/>
      <c r="CP97" s="90"/>
      <c r="CQ97" s="90"/>
      <c r="CR97" s="90"/>
      <c r="CS97" s="90"/>
      <c r="CT97" s="90"/>
      <c r="CU97" s="90"/>
      <c r="CV97" s="90"/>
      <c r="CW97" s="90"/>
      <c r="CX97" s="90"/>
      <c r="CY97" s="90"/>
      <c r="CZ97" s="90"/>
      <c r="DA97" s="90"/>
      <c r="DB97" s="90"/>
      <c r="DC97" s="90"/>
      <c r="DD97" s="90"/>
      <c r="DE97" s="90"/>
      <c r="DF97" s="90"/>
      <c r="DG97" s="90"/>
      <c r="DH97" s="90"/>
      <c r="DI97" s="90"/>
      <c r="DJ97" s="90"/>
      <c r="DK97" s="90"/>
      <c r="DL97" s="90"/>
      <c r="DM97" s="90"/>
      <c r="DN97" s="90"/>
      <c r="DO97" s="90"/>
      <c r="DP97" s="90"/>
      <c r="DQ97" s="90"/>
      <c r="DR97" s="90"/>
      <c r="DS97" s="90"/>
      <c r="DT97" s="90"/>
      <c r="DU97" s="90"/>
      <c r="DV97" s="90"/>
      <c r="DW97" s="90"/>
      <c r="DX97" s="90"/>
      <c r="DY97" s="90"/>
      <c r="DZ97" s="90"/>
      <c r="EA97" s="90"/>
      <c r="EB97" s="90"/>
      <c r="EC97" s="90"/>
      <c r="ED97" s="90"/>
      <c r="EE97" s="90"/>
      <c r="EF97" s="90"/>
      <c r="EG97" s="90"/>
      <c r="EH97" s="90"/>
      <c r="EI97" s="90"/>
      <c r="EJ97" s="90"/>
      <c r="EK97" s="90"/>
      <c r="EL97" s="90"/>
      <c r="EM97" s="90"/>
      <c r="EN97" s="90"/>
      <c r="EO97" s="90"/>
      <c r="EP97" s="90"/>
      <c r="EQ97" s="90"/>
      <c r="ER97" s="90"/>
      <c r="ES97" s="90"/>
      <c r="ET97" s="90"/>
      <c r="EU97" s="90"/>
      <c r="EV97" s="90"/>
      <c r="EW97" s="90"/>
      <c r="EX97" s="90"/>
      <c r="EY97" s="90"/>
      <c r="EZ97" s="90"/>
      <c r="FA97" s="90"/>
      <c r="FB97" s="90"/>
      <c r="FC97" s="90"/>
      <c r="FD97" s="90"/>
      <c r="FE97" s="90"/>
      <c r="FF97" s="90"/>
      <c r="FG97" s="90"/>
      <c r="FH97" s="90"/>
      <c r="FI97" s="90"/>
      <c r="FJ97" s="90"/>
      <c r="FK97" s="90"/>
      <c r="FL97" s="90"/>
      <c r="FM97" s="90"/>
      <c r="FN97" s="90"/>
      <c r="FO97" s="90"/>
      <c r="FP97" s="90"/>
      <c r="FQ97" s="90"/>
      <c r="FR97" s="90"/>
      <c r="FS97" s="90"/>
      <c r="FT97" s="90"/>
      <c r="FU97" s="90"/>
      <c r="FV97" s="90"/>
      <c r="FW97" s="90"/>
      <c r="FX97" s="90"/>
      <c r="FY97" s="90"/>
      <c r="FZ97" s="90"/>
      <c r="GA97" s="90"/>
      <c r="GB97" s="90"/>
      <c r="GC97" s="90"/>
      <c r="GD97" s="90"/>
      <c r="GE97" s="90"/>
      <c r="GF97" s="90"/>
      <c r="GG97" s="90"/>
      <c r="GH97" s="90"/>
      <c r="GI97" s="90"/>
      <c r="GJ97" s="90"/>
      <c r="GK97" s="90"/>
      <c r="GL97" s="90"/>
      <c r="GM97" s="90"/>
      <c r="GN97" s="90"/>
      <c r="GO97" s="90"/>
      <c r="GP97" s="90"/>
      <c r="GQ97" s="90"/>
      <c r="GR97" s="90"/>
      <c r="GS97" s="90"/>
      <c r="GT97" s="90"/>
      <c r="GU97" s="90"/>
      <c r="GV97" s="90"/>
      <c r="GW97" s="90"/>
      <c r="GX97" s="90"/>
      <c r="GY97" s="90"/>
      <c r="GZ97" s="90"/>
      <c r="HA97" s="90"/>
      <c r="HB97" s="90"/>
      <c r="HC97" s="90"/>
      <c r="HD97" s="90"/>
      <c r="HE97" s="90"/>
      <c r="HF97" s="90"/>
      <c r="HG97" s="90"/>
      <c r="HH97" s="90"/>
      <c r="HI97" s="90"/>
      <c r="HJ97" s="90"/>
      <c r="HK97" s="90"/>
      <c r="HL97" s="90"/>
      <c r="HM97" s="90"/>
      <c r="HN97" s="90"/>
      <c r="HO97" s="90"/>
      <c r="HP97" s="90"/>
      <c r="HQ97" s="90"/>
      <c r="HR97" s="90"/>
      <c r="HS97" s="90"/>
      <c r="HT97" s="90"/>
      <c r="HU97" s="90"/>
      <c r="HV97" s="90"/>
      <c r="HW97" s="90"/>
      <c r="HX97" s="90"/>
      <c r="HY97" s="90"/>
      <c r="HZ97" s="90"/>
      <c r="IA97" s="90"/>
      <c r="IB97" s="90"/>
      <c r="IC97" s="90"/>
      <c r="ID97" s="90"/>
      <c r="IE97" s="90"/>
      <c r="IF97" s="90"/>
      <c r="IG97" s="90"/>
      <c r="IH97" s="90"/>
      <c r="II97" s="90"/>
      <c r="IJ97" s="90"/>
      <c r="IK97" s="90"/>
      <c r="IL97" s="90"/>
      <c r="IM97" s="90"/>
      <c r="IN97" s="90"/>
      <c r="IO97" s="90"/>
      <c r="IP97" s="90"/>
      <c r="IQ97" s="90"/>
      <c r="IR97" s="90"/>
      <c r="IS97" s="90"/>
      <c r="IT97" s="90"/>
      <c r="IU97" s="90"/>
      <c r="IV97" s="90"/>
      <c r="IW97" s="90"/>
      <c r="IX97" s="90"/>
      <c r="IY97" s="90"/>
      <c r="IZ97" s="90"/>
      <c r="JA97" s="90"/>
    </row>
    <row r="98" spans="2:261" s="91" customFormat="1" hidden="1" x14ac:dyDescent="0.25">
      <c r="B98" s="90"/>
      <c r="F98" s="92"/>
      <c r="G98" s="90"/>
      <c r="H98" s="90"/>
      <c r="I98" s="90"/>
      <c r="J98" s="90"/>
      <c r="K98" s="90"/>
      <c r="L98" s="93"/>
      <c r="M98" s="90"/>
      <c r="N98" s="90"/>
      <c r="O98" s="90"/>
      <c r="P98" s="90"/>
      <c r="Q98" s="90"/>
      <c r="R98" s="93"/>
      <c r="S98" s="94"/>
      <c r="T98" s="90"/>
      <c r="U98" s="90"/>
      <c r="V98" s="90"/>
      <c r="W98" s="90"/>
      <c r="X98" s="90"/>
      <c r="Y98" s="90"/>
      <c r="Z98" s="90"/>
      <c r="AA98" s="90"/>
      <c r="AB98" s="90"/>
      <c r="AC98" s="90"/>
      <c r="AD98" s="90"/>
      <c r="AE98" s="90"/>
      <c r="AF98" s="90"/>
      <c r="AG98" s="90"/>
      <c r="AH98" s="90"/>
      <c r="AI98" s="90"/>
      <c r="AJ98" s="90"/>
      <c r="AK98" s="90"/>
      <c r="AL98" s="90"/>
      <c r="AM98" s="90"/>
      <c r="AN98" s="90"/>
      <c r="AO98" s="90"/>
      <c r="AP98" s="90"/>
      <c r="AQ98" s="90"/>
      <c r="AR98" s="90"/>
      <c r="AS98" s="90"/>
      <c r="AT98" s="90"/>
      <c r="AU98" s="90"/>
      <c r="AV98" s="90"/>
      <c r="AW98" s="90"/>
      <c r="AX98" s="90"/>
      <c r="AY98" s="90"/>
      <c r="AZ98" s="90"/>
      <c r="BA98" s="90"/>
      <c r="BB98" s="90"/>
      <c r="BC98" s="90"/>
      <c r="BD98" s="90"/>
      <c r="BE98" s="90"/>
      <c r="BF98" s="90"/>
      <c r="BG98" s="90"/>
      <c r="BH98" s="90"/>
      <c r="BI98" s="90"/>
      <c r="BJ98" s="90"/>
      <c r="BK98" s="90"/>
      <c r="BL98" s="90"/>
      <c r="BM98" s="90"/>
      <c r="BN98" s="90"/>
      <c r="BO98" s="90"/>
      <c r="BP98" s="90"/>
      <c r="BQ98" s="90"/>
      <c r="BR98" s="90"/>
      <c r="BS98" s="90"/>
      <c r="BT98" s="90"/>
      <c r="BU98" s="90"/>
      <c r="BV98" s="90"/>
      <c r="BW98" s="90"/>
      <c r="BX98" s="90"/>
      <c r="BY98" s="90"/>
      <c r="BZ98" s="90"/>
      <c r="CA98" s="90"/>
      <c r="CB98" s="90"/>
      <c r="CC98" s="90"/>
      <c r="CD98" s="90"/>
      <c r="CE98" s="90"/>
      <c r="CF98" s="90"/>
      <c r="CG98" s="90"/>
      <c r="CH98" s="90"/>
      <c r="CI98" s="90"/>
      <c r="CJ98" s="90"/>
      <c r="CK98" s="90"/>
      <c r="CL98" s="90"/>
      <c r="CM98" s="90"/>
      <c r="CN98" s="90"/>
      <c r="CO98" s="90"/>
      <c r="CP98" s="90"/>
      <c r="CQ98" s="90"/>
      <c r="CR98" s="90"/>
      <c r="CS98" s="90"/>
      <c r="CT98" s="90"/>
      <c r="CU98" s="90"/>
      <c r="CV98" s="90"/>
      <c r="CW98" s="90"/>
      <c r="CX98" s="90"/>
      <c r="CY98" s="90"/>
      <c r="CZ98" s="90"/>
      <c r="DA98" s="90"/>
      <c r="DB98" s="90"/>
      <c r="DC98" s="90"/>
      <c r="DD98" s="90"/>
      <c r="DE98" s="90"/>
      <c r="DF98" s="90"/>
      <c r="DG98" s="90"/>
      <c r="DH98" s="90"/>
      <c r="DI98" s="90"/>
      <c r="DJ98" s="90"/>
      <c r="DK98" s="90"/>
      <c r="DL98" s="90"/>
      <c r="DM98" s="90"/>
      <c r="DN98" s="90"/>
      <c r="DO98" s="90"/>
      <c r="DP98" s="90"/>
      <c r="DQ98" s="90"/>
      <c r="DR98" s="90"/>
      <c r="DS98" s="90"/>
      <c r="DT98" s="90"/>
      <c r="DU98" s="90"/>
      <c r="DV98" s="90"/>
      <c r="DW98" s="90"/>
      <c r="DX98" s="90"/>
      <c r="DY98" s="90"/>
      <c r="DZ98" s="90"/>
      <c r="EA98" s="90"/>
      <c r="EB98" s="90"/>
      <c r="EC98" s="90"/>
      <c r="ED98" s="90"/>
      <c r="EE98" s="90"/>
      <c r="EF98" s="90"/>
      <c r="EG98" s="90"/>
      <c r="EH98" s="90"/>
      <c r="EI98" s="90"/>
      <c r="EJ98" s="90"/>
      <c r="EK98" s="90"/>
      <c r="EL98" s="90"/>
      <c r="EM98" s="90"/>
      <c r="EN98" s="90"/>
      <c r="EO98" s="90"/>
      <c r="EP98" s="90"/>
      <c r="EQ98" s="90"/>
      <c r="ER98" s="90"/>
      <c r="ES98" s="90"/>
      <c r="ET98" s="90"/>
      <c r="EU98" s="90"/>
      <c r="EV98" s="90"/>
      <c r="EW98" s="90"/>
      <c r="EX98" s="90"/>
      <c r="EY98" s="90"/>
      <c r="EZ98" s="90"/>
      <c r="FA98" s="90"/>
      <c r="FB98" s="90"/>
      <c r="FC98" s="90"/>
      <c r="FD98" s="90"/>
      <c r="FE98" s="90"/>
      <c r="FF98" s="90"/>
      <c r="FG98" s="90"/>
      <c r="FH98" s="90"/>
      <c r="FI98" s="90"/>
      <c r="FJ98" s="90"/>
      <c r="FK98" s="90"/>
      <c r="FL98" s="90"/>
      <c r="FM98" s="90"/>
      <c r="FN98" s="90"/>
      <c r="FO98" s="90"/>
      <c r="FP98" s="90"/>
      <c r="FQ98" s="90"/>
      <c r="FR98" s="90"/>
      <c r="FS98" s="90"/>
      <c r="FT98" s="90"/>
      <c r="FU98" s="90"/>
      <c r="FV98" s="90"/>
      <c r="FW98" s="90"/>
      <c r="FX98" s="90"/>
      <c r="FY98" s="90"/>
      <c r="FZ98" s="90"/>
      <c r="GA98" s="90"/>
      <c r="GB98" s="90"/>
      <c r="GC98" s="90"/>
      <c r="GD98" s="90"/>
      <c r="GE98" s="90"/>
      <c r="GF98" s="90"/>
      <c r="GG98" s="90"/>
      <c r="GH98" s="90"/>
      <c r="GI98" s="90"/>
      <c r="GJ98" s="90"/>
      <c r="GK98" s="90"/>
      <c r="GL98" s="90"/>
      <c r="GM98" s="90"/>
      <c r="GN98" s="90"/>
      <c r="GO98" s="90"/>
      <c r="GP98" s="90"/>
      <c r="GQ98" s="90"/>
      <c r="GR98" s="90"/>
      <c r="GS98" s="90"/>
      <c r="GT98" s="90"/>
      <c r="GU98" s="90"/>
      <c r="GV98" s="90"/>
      <c r="GW98" s="90"/>
      <c r="GX98" s="90"/>
      <c r="GY98" s="90"/>
      <c r="GZ98" s="90"/>
      <c r="HA98" s="90"/>
      <c r="HB98" s="90"/>
      <c r="HC98" s="90"/>
      <c r="HD98" s="90"/>
      <c r="HE98" s="90"/>
      <c r="HF98" s="90"/>
      <c r="HG98" s="90"/>
      <c r="HH98" s="90"/>
      <c r="HI98" s="90"/>
      <c r="HJ98" s="90"/>
      <c r="HK98" s="90"/>
      <c r="HL98" s="90"/>
      <c r="HM98" s="90"/>
      <c r="HN98" s="90"/>
      <c r="HO98" s="90"/>
      <c r="HP98" s="90"/>
      <c r="HQ98" s="90"/>
      <c r="HR98" s="90"/>
      <c r="HS98" s="90"/>
      <c r="HT98" s="90"/>
      <c r="HU98" s="90"/>
      <c r="HV98" s="90"/>
      <c r="HW98" s="90"/>
      <c r="HX98" s="90"/>
      <c r="HY98" s="90"/>
      <c r="HZ98" s="90"/>
      <c r="IA98" s="90"/>
      <c r="IB98" s="90"/>
      <c r="IC98" s="90"/>
      <c r="ID98" s="90"/>
      <c r="IE98" s="90"/>
      <c r="IF98" s="90"/>
      <c r="IG98" s="90"/>
      <c r="IH98" s="90"/>
      <c r="II98" s="90"/>
      <c r="IJ98" s="90"/>
      <c r="IK98" s="90"/>
      <c r="IL98" s="90"/>
      <c r="IM98" s="90"/>
      <c r="IN98" s="90"/>
      <c r="IO98" s="90"/>
      <c r="IP98" s="90"/>
      <c r="IQ98" s="90"/>
      <c r="IR98" s="90"/>
      <c r="IS98" s="90"/>
      <c r="IT98" s="90"/>
      <c r="IU98" s="90"/>
      <c r="IV98" s="90"/>
      <c r="IW98" s="90"/>
      <c r="IX98" s="90"/>
      <c r="IY98" s="90"/>
      <c r="IZ98" s="90"/>
      <c r="JA98" s="90"/>
    </row>
    <row r="99" spans="2:261" s="91" customFormat="1" hidden="1" x14ac:dyDescent="0.25">
      <c r="B99" s="90"/>
      <c r="F99" s="92"/>
      <c r="G99" s="90"/>
      <c r="H99" s="90"/>
      <c r="I99" s="90"/>
      <c r="J99" s="90"/>
      <c r="K99" s="90"/>
      <c r="L99" s="93"/>
      <c r="M99" s="90"/>
      <c r="N99" s="90"/>
      <c r="O99" s="90"/>
      <c r="P99" s="90"/>
      <c r="Q99" s="90"/>
      <c r="R99" s="93"/>
      <c r="S99" s="94"/>
      <c r="T99" s="90"/>
      <c r="U99" s="90"/>
      <c r="V99" s="90"/>
      <c r="W99" s="90"/>
      <c r="X99" s="90"/>
      <c r="Y99" s="90"/>
      <c r="Z99" s="90"/>
      <c r="AA99" s="90"/>
      <c r="AB99" s="90"/>
      <c r="AC99" s="90"/>
      <c r="AD99" s="90"/>
      <c r="AE99" s="90"/>
      <c r="AF99" s="90"/>
      <c r="AG99" s="90"/>
      <c r="AH99" s="90"/>
      <c r="AI99" s="90"/>
      <c r="AJ99" s="90"/>
      <c r="AK99" s="90"/>
      <c r="AL99" s="90"/>
      <c r="AM99" s="90"/>
      <c r="AN99" s="90"/>
      <c r="AO99" s="90"/>
      <c r="AP99" s="90"/>
      <c r="AQ99" s="90"/>
      <c r="AR99" s="90"/>
      <c r="AS99" s="90"/>
      <c r="AT99" s="90"/>
      <c r="AU99" s="90"/>
      <c r="AV99" s="90"/>
      <c r="AW99" s="90"/>
      <c r="AX99" s="90"/>
      <c r="AY99" s="90"/>
      <c r="AZ99" s="90"/>
      <c r="BA99" s="90"/>
      <c r="BB99" s="90"/>
      <c r="BC99" s="90"/>
      <c r="BD99" s="90"/>
      <c r="BE99" s="90"/>
      <c r="BF99" s="90"/>
      <c r="BG99" s="90"/>
      <c r="BH99" s="90"/>
      <c r="BI99" s="90"/>
      <c r="BJ99" s="90"/>
      <c r="BK99" s="90"/>
      <c r="BL99" s="90"/>
      <c r="BM99" s="90"/>
      <c r="BN99" s="90"/>
      <c r="BO99" s="90"/>
      <c r="BP99" s="90"/>
      <c r="BQ99" s="90"/>
      <c r="BR99" s="90"/>
      <c r="BS99" s="90"/>
      <c r="BT99" s="90"/>
      <c r="BU99" s="90"/>
      <c r="BV99" s="90"/>
      <c r="BW99" s="90"/>
      <c r="BX99" s="90"/>
      <c r="BY99" s="90"/>
      <c r="BZ99" s="90"/>
      <c r="CA99" s="90"/>
      <c r="CB99" s="90"/>
      <c r="CC99" s="90"/>
      <c r="CD99" s="90"/>
      <c r="CE99" s="90"/>
      <c r="CF99" s="90"/>
      <c r="CG99" s="90"/>
      <c r="CH99" s="90"/>
      <c r="CI99" s="90"/>
      <c r="CJ99" s="90"/>
      <c r="CK99" s="90"/>
      <c r="CL99" s="90"/>
      <c r="CM99" s="90"/>
      <c r="CN99" s="90"/>
      <c r="CO99" s="90"/>
      <c r="CP99" s="90"/>
      <c r="CQ99" s="90"/>
      <c r="CR99" s="90"/>
      <c r="CS99" s="90"/>
      <c r="CT99" s="90"/>
      <c r="CU99" s="90"/>
      <c r="CV99" s="90"/>
      <c r="CW99" s="90"/>
      <c r="CX99" s="90"/>
      <c r="CY99" s="90"/>
      <c r="CZ99" s="90"/>
      <c r="DA99" s="90"/>
      <c r="DB99" s="90"/>
      <c r="DC99" s="90"/>
      <c r="DD99" s="90"/>
      <c r="DE99" s="90"/>
      <c r="DF99" s="90"/>
      <c r="DG99" s="90"/>
      <c r="DH99" s="90"/>
      <c r="DI99" s="90"/>
      <c r="DJ99" s="90"/>
      <c r="DK99" s="90"/>
      <c r="DL99" s="90"/>
      <c r="DM99" s="90"/>
      <c r="DN99" s="90"/>
      <c r="DO99" s="90"/>
      <c r="DP99" s="90"/>
      <c r="DQ99" s="90"/>
      <c r="DR99" s="90"/>
      <c r="DS99" s="90"/>
      <c r="DT99" s="90"/>
      <c r="DU99" s="90"/>
      <c r="DV99" s="90"/>
      <c r="DW99" s="90"/>
      <c r="DX99" s="90"/>
      <c r="DY99" s="90"/>
      <c r="DZ99" s="90"/>
      <c r="EA99" s="90"/>
      <c r="EB99" s="90"/>
      <c r="EC99" s="90"/>
      <c r="ED99" s="90"/>
      <c r="EE99" s="90"/>
      <c r="EF99" s="90"/>
      <c r="EG99" s="90"/>
      <c r="EH99" s="90"/>
      <c r="EI99" s="90"/>
      <c r="EJ99" s="90"/>
      <c r="EK99" s="90"/>
      <c r="EL99" s="90"/>
      <c r="EM99" s="90"/>
      <c r="EN99" s="90"/>
      <c r="EO99" s="90"/>
      <c r="EP99" s="90"/>
      <c r="EQ99" s="90"/>
      <c r="ER99" s="90"/>
      <c r="ES99" s="90"/>
      <c r="ET99" s="90"/>
      <c r="EU99" s="90"/>
      <c r="EV99" s="90"/>
      <c r="EW99" s="90"/>
      <c r="EX99" s="90"/>
      <c r="EY99" s="90"/>
      <c r="EZ99" s="90"/>
      <c r="FA99" s="90"/>
      <c r="FB99" s="90"/>
      <c r="FC99" s="90"/>
      <c r="FD99" s="90"/>
      <c r="FE99" s="90"/>
      <c r="FF99" s="90"/>
      <c r="FG99" s="90"/>
      <c r="FH99" s="90"/>
      <c r="FI99" s="90"/>
      <c r="FJ99" s="90"/>
      <c r="FK99" s="90"/>
      <c r="FL99" s="90"/>
      <c r="FM99" s="90"/>
      <c r="FN99" s="90"/>
      <c r="FO99" s="90"/>
      <c r="FP99" s="90"/>
      <c r="FQ99" s="90"/>
      <c r="FR99" s="90"/>
      <c r="FS99" s="90"/>
      <c r="FT99" s="90"/>
      <c r="FU99" s="90"/>
      <c r="FV99" s="90"/>
      <c r="FW99" s="90"/>
      <c r="FX99" s="90"/>
      <c r="FY99" s="90"/>
      <c r="FZ99" s="90"/>
      <c r="GA99" s="90"/>
      <c r="GB99" s="90"/>
      <c r="GC99" s="90"/>
      <c r="GD99" s="90"/>
      <c r="GE99" s="90"/>
      <c r="GF99" s="90"/>
      <c r="GG99" s="90"/>
      <c r="GH99" s="90"/>
      <c r="GI99" s="90"/>
      <c r="GJ99" s="90"/>
      <c r="GK99" s="90"/>
      <c r="GL99" s="90"/>
      <c r="GM99" s="90"/>
      <c r="GN99" s="90"/>
      <c r="GO99" s="90"/>
      <c r="GP99" s="90"/>
      <c r="GQ99" s="90"/>
      <c r="GR99" s="90"/>
      <c r="GS99" s="90"/>
      <c r="GT99" s="90"/>
      <c r="GU99" s="90"/>
      <c r="GV99" s="90"/>
      <c r="GW99" s="90"/>
      <c r="GX99" s="90"/>
      <c r="GY99" s="90"/>
      <c r="GZ99" s="90"/>
      <c r="HA99" s="90"/>
      <c r="HB99" s="90"/>
      <c r="HC99" s="90"/>
      <c r="HD99" s="90"/>
      <c r="HE99" s="90"/>
      <c r="HF99" s="90"/>
      <c r="HG99" s="90"/>
      <c r="HH99" s="90"/>
      <c r="HI99" s="90"/>
      <c r="HJ99" s="90"/>
      <c r="HK99" s="90"/>
      <c r="HL99" s="90"/>
      <c r="HM99" s="90"/>
      <c r="HN99" s="90"/>
      <c r="HO99" s="90"/>
      <c r="HP99" s="90"/>
      <c r="HQ99" s="90"/>
      <c r="HR99" s="90"/>
      <c r="HS99" s="90"/>
      <c r="HT99" s="90"/>
      <c r="HU99" s="90"/>
      <c r="HV99" s="90"/>
      <c r="HW99" s="90"/>
      <c r="HX99" s="90"/>
      <c r="HY99" s="90"/>
      <c r="HZ99" s="90"/>
      <c r="IA99" s="90"/>
      <c r="IB99" s="90"/>
      <c r="IC99" s="90"/>
      <c r="ID99" s="90"/>
      <c r="IE99" s="90"/>
      <c r="IF99" s="90"/>
      <c r="IG99" s="90"/>
      <c r="IH99" s="90"/>
      <c r="II99" s="90"/>
      <c r="IJ99" s="90"/>
      <c r="IK99" s="90"/>
      <c r="IL99" s="90"/>
      <c r="IM99" s="90"/>
      <c r="IN99" s="90"/>
      <c r="IO99" s="90"/>
      <c r="IP99" s="90"/>
      <c r="IQ99" s="90"/>
      <c r="IR99" s="90"/>
      <c r="IS99" s="90"/>
      <c r="IT99" s="90"/>
      <c r="IU99" s="90"/>
      <c r="IV99" s="90"/>
      <c r="IW99" s="90"/>
      <c r="IX99" s="90"/>
      <c r="IY99" s="90"/>
      <c r="IZ99" s="90"/>
      <c r="JA99" s="90"/>
    </row>
    <row r="100" spans="2:261" s="91" customFormat="1" hidden="1" x14ac:dyDescent="0.25">
      <c r="B100" s="90"/>
      <c r="F100" s="92"/>
      <c r="G100" s="90"/>
      <c r="H100" s="90"/>
      <c r="I100" s="90"/>
      <c r="J100" s="90"/>
      <c r="K100" s="90"/>
      <c r="L100" s="93"/>
      <c r="M100" s="90"/>
      <c r="N100" s="90"/>
      <c r="O100" s="90"/>
      <c r="P100" s="90"/>
      <c r="Q100" s="90"/>
      <c r="R100" s="93"/>
      <c r="S100" s="94"/>
      <c r="T100" s="90"/>
      <c r="U100" s="90"/>
      <c r="V100" s="90"/>
      <c r="W100" s="90"/>
      <c r="X100" s="90"/>
      <c r="Y100" s="90"/>
      <c r="Z100" s="90"/>
      <c r="AA100" s="90"/>
      <c r="AB100" s="90"/>
      <c r="AC100" s="90"/>
      <c r="AD100" s="90"/>
      <c r="AE100" s="90"/>
      <c r="AF100" s="90"/>
      <c r="AG100" s="90"/>
      <c r="AH100" s="90"/>
      <c r="AI100" s="90"/>
      <c r="AJ100" s="90"/>
      <c r="AK100" s="90"/>
      <c r="AL100" s="90"/>
      <c r="AM100" s="90"/>
      <c r="AN100" s="90"/>
      <c r="AO100" s="90"/>
      <c r="AP100" s="90"/>
      <c r="AQ100" s="90"/>
      <c r="AR100" s="90"/>
      <c r="AS100" s="90"/>
      <c r="AT100" s="90"/>
      <c r="AU100" s="90"/>
      <c r="AV100" s="90"/>
      <c r="AW100" s="90"/>
      <c r="AX100" s="90"/>
      <c r="AY100" s="90"/>
      <c r="AZ100" s="90"/>
      <c r="BA100" s="90"/>
      <c r="BB100" s="90"/>
      <c r="BC100" s="90"/>
      <c r="BD100" s="90"/>
      <c r="BE100" s="90"/>
      <c r="BF100" s="90"/>
      <c r="BG100" s="90"/>
      <c r="BH100" s="90"/>
      <c r="BI100" s="90"/>
      <c r="BJ100" s="90"/>
      <c r="BK100" s="90"/>
      <c r="BL100" s="90"/>
      <c r="BM100" s="90"/>
      <c r="BN100" s="90"/>
      <c r="BO100" s="90"/>
      <c r="BP100" s="90"/>
      <c r="BQ100" s="90"/>
      <c r="BR100" s="90"/>
      <c r="BS100" s="90"/>
      <c r="BT100" s="90"/>
      <c r="BU100" s="90"/>
      <c r="BV100" s="90"/>
      <c r="BW100" s="90"/>
      <c r="BX100" s="90"/>
      <c r="BY100" s="90"/>
      <c r="BZ100" s="90"/>
      <c r="CA100" s="90"/>
      <c r="CB100" s="90"/>
      <c r="CC100" s="90"/>
      <c r="CD100" s="90"/>
      <c r="CE100" s="90"/>
      <c r="CF100" s="90"/>
      <c r="CG100" s="90"/>
      <c r="CH100" s="90"/>
      <c r="CI100" s="90"/>
      <c r="CJ100" s="90"/>
      <c r="CK100" s="90"/>
      <c r="CL100" s="90"/>
      <c r="CM100" s="90"/>
      <c r="CN100" s="90"/>
      <c r="CO100" s="90"/>
      <c r="CP100" s="90"/>
      <c r="CQ100" s="90"/>
      <c r="CR100" s="90"/>
      <c r="CS100" s="90"/>
      <c r="CT100" s="90"/>
      <c r="CU100" s="90"/>
      <c r="CV100" s="90"/>
      <c r="CW100" s="90"/>
      <c r="CX100" s="90"/>
      <c r="CY100" s="90"/>
      <c r="CZ100" s="90"/>
      <c r="DA100" s="90"/>
      <c r="DB100" s="90"/>
      <c r="DC100" s="90"/>
      <c r="DD100" s="90"/>
      <c r="DE100" s="90"/>
      <c r="DF100" s="90"/>
      <c r="DG100" s="90"/>
      <c r="DH100" s="90"/>
      <c r="DI100" s="90"/>
      <c r="DJ100" s="90"/>
      <c r="DK100" s="90"/>
      <c r="DL100" s="90"/>
      <c r="DM100" s="90"/>
      <c r="DN100" s="90"/>
      <c r="DO100" s="90"/>
      <c r="DP100" s="90"/>
      <c r="DQ100" s="90"/>
      <c r="DR100" s="90"/>
      <c r="DS100" s="90"/>
      <c r="DT100" s="90"/>
      <c r="DU100" s="90"/>
      <c r="DV100" s="90"/>
      <c r="DW100" s="90"/>
      <c r="DX100" s="90"/>
      <c r="DY100" s="90"/>
      <c r="DZ100" s="90"/>
      <c r="EA100" s="90"/>
      <c r="EB100" s="90"/>
      <c r="EC100" s="90"/>
      <c r="ED100" s="90"/>
      <c r="EE100" s="90"/>
      <c r="EF100" s="90"/>
      <c r="EG100" s="90"/>
      <c r="EH100" s="90"/>
      <c r="EI100" s="90"/>
      <c r="EJ100" s="90"/>
      <c r="EK100" s="90"/>
      <c r="EL100" s="90"/>
      <c r="EM100" s="90"/>
      <c r="EN100" s="90"/>
      <c r="EO100" s="90"/>
      <c r="EP100" s="90"/>
      <c r="EQ100" s="90"/>
      <c r="ER100" s="90"/>
      <c r="ES100" s="90"/>
      <c r="ET100" s="90"/>
      <c r="EU100" s="90"/>
      <c r="EV100" s="90"/>
      <c r="EW100" s="90"/>
      <c r="EX100" s="90"/>
      <c r="EY100" s="90"/>
      <c r="EZ100" s="90"/>
      <c r="FA100" s="90"/>
      <c r="FB100" s="90"/>
      <c r="FC100" s="90"/>
      <c r="FD100" s="90"/>
      <c r="FE100" s="90"/>
      <c r="FF100" s="90"/>
      <c r="FG100" s="90"/>
      <c r="FH100" s="90"/>
      <c r="FI100" s="90"/>
      <c r="FJ100" s="90"/>
      <c r="FK100" s="90"/>
      <c r="FL100" s="90"/>
      <c r="FM100" s="90"/>
      <c r="FN100" s="90"/>
      <c r="FO100" s="90"/>
      <c r="FP100" s="90"/>
      <c r="FQ100" s="90"/>
      <c r="FR100" s="90"/>
      <c r="FS100" s="90"/>
      <c r="FT100" s="90"/>
      <c r="FU100" s="90"/>
      <c r="FV100" s="90"/>
      <c r="FW100" s="90"/>
      <c r="FX100" s="90"/>
      <c r="FY100" s="90"/>
      <c r="FZ100" s="90"/>
      <c r="GA100" s="90"/>
      <c r="GB100" s="90"/>
      <c r="GC100" s="90"/>
      <c r="GD100" s="90"/>
      <c r="GE100" s="90"/>
      <c r="GF100" s="90"/>
      <c r="GG100" s="90"/>
      <c r="GH100" s="90"/>
      <c r="GI100" s="90"/>
      <c r="GJ100" s="90"/>
      <c r="GK100" s="90"/>
      <c r="GL100" s="90"/>
      <c r="GM100" s="90"/>
      <c r="GN100" s="90"/>
      <c r="GO100" s="90"/>
      <c r="GP100" s="90"/>
      <c r="GQ100" s="90"/>
      <c r="GR100" s="90"/>
      <c r="GS100" s="90"/>
      <c r="GT100" s="90"/>
      <c r="GU100" s="90"/>
      <c r="GV100" s="90"/>
      <c r="GW100" s="90"/>
      <c r="GX100" s="90"/>
      <c r="GY100" s="90"/>
      <c r="GZ100" s="90"/>
      <c r="HA100" s="90"/>
      <c r="HB100" s="90"/>
      <c r="HC100" s="90"/>
      <c r="HD100" s="90"/>
      <c r="HE100" s="90"/>
      <c r="HF100" s="90"/>
      <c r="HG100" s="90"/>
      <c r="HH100" s="90"/>
      <c r="HI100" s="90"/>
      <c r="HJ100" s="90"/>
      <c r="HK100" s="90"/>
      <c r="HL100" s="90"/>
      <c r="HM100" s="90"/>
      <c r="HN100" s="90"/>
      <c r="HO100" s="90"/>
      <c r="HP100" s="90"/>
      <c r="HQ100" s="90"/>
      <c r="HR100" s="90"/>
      <c r="HS100" s="90"/>
      <c r="HT100" s="90"/>
      <c r="HU100" s="90"/>
      <c r="HV100" s="90"/>
      <c r="HW100" s="90"/>
      <c r="HX100" s="90"/>
      <c r="HY100" s="90"/>
      <c r="HZ100" s="90"/>
      <c r="IA100" s="90"/>
      <c r="IB100" s="90"/>
      <c r="IC100" s="90"/>
      <c r="ID100" s="90"/>
      <c r="IE100" s="90"/>
      <c r="IF100" s="90"/>
      <c r="IG100" s="90"/>
      <c r="IH100" s="90"/>
      <c r="II100" s="90"/>
      <c r="IJ100" s="90"/>
      <c r="IK100" s="90"/>
      <c r="IL100" s="90"/>
      <c r="IM100" s="90"/>
      <c r="IN100" s="90"/>
      <c r="IO100" s="90"/>
      <c r="IP100" s="90"/>
      <c r="IQ100" s="90"/>
      <c r="IR100" s="90"/>
      <c r="IS100" s="90"/>
      <c r="IT100" s="90"/>
      <c r="IU100" s="90"/>
      <c r="IV100" s="90"/>
      <c r="IW100" s="90"/>
      <c r="IX100" s="90"/>
      <c r="IY100" s="90"/>
      <c r="IZ100" s="90"/>
      <c r="JA100" s="90"/>
    </row>
    <row r="101" spans="2:261" s="91" customFormat="1" hidden="1" x14ac:dyDescent="0.25">
      <c r="B101" s="90"/>
      <c r="F101" s="92"/>
      <c r="G101" s="90"/>
      <c r="H101" s="90"/>
      <c r="I101" s="90"/>
      <c r="J101" s="90"/>
      <c r="K101" s="90"/>
      <c r="L101" s="93"/>
      <c r="M101" s="90"/>
      <c r="N101" s="90"/>
      <c r="O101" s="90"/>
      <c r="P101" s="90"/>
      <c r="Q101" s="90"/>
      <c r="R101" s="93"/>
      <c r="S101" s="94"/>
      <c r="T101" s="90"/>
      <c r="U101" s="90"/>
      <c r="V101" s="90"/>
      <c r="W101" s="90"/>
      <c r="X101" s="90"/>
      <c r="Y101" s="90"/>
      <c r="Z101" s="90"/>
      <c r="AA101" s="90"/>
      <c r="AB101" s="90"/>
      <c r="AC101" s="90"/>
      <c r="AD101" s="90"/>
      <c r="AE101" s="90"/>
      <c r="AF101" s="90"/>
      <c r="AG101" s="90"/>
      <c r="AH101" s="90"/>
      <c r="AI101" s="90"/>
      <c r="AJ101" s="90"/>
      <c r="AK101" s="90"/>
      <c r="AL101" s="90"/>
      <c r="AM101" s="90"/>
      <c r="AN101" s="90"/>
      <c r="AO101" s="90"/>
      <c r="AP101" s="90"/>
      <c r="AQ101" s="90"/>
      <c r="AR101" s="90"/>
      <c r="AS101" s="90"/>
      <c r="AT101" s="90"/>
      <c r="AU101" s="90"/>
      <c r="AV101" s="90"/>
      <c r="AW101" s="90"/>
      <c r="AX101" s="90"/>
      <c r="AY101" s="90"/>
      <c r="AZ101" s="90"/>
      <c r="BA101" s="90"/>
      <c r="BB101" s="90"/>
      <c r="BC101" s="90"/>
      <c r="BD101" s="90"/>
      <c r="BE101" s="90"/>
      <c r="BF101" s="90"/>
      <c r="BG101" s="90"/>
      <c r="BH101" s="90"/>
      <c r="BI101" s="90"/>
      <c r="BJ101" s="90"/>
      <c r="BK101" s="90"/>
      <c r="BL101" s="90"/>
      <c r="BM101" s="90"/>
      <c r="BN101" s="90"/>
      <c r="BO101" s="90"/>
      <c r="BP101" s="90"/>
      <c r="BQ101" s="90"/>
      <c r="BR101" s="90"/>
      <c r="BS101" s="90"/>
      <c r="BT101" s="90"/>
      <c r="BU101" s="90"/>
      <c r="BV101" s="90"/>
      <c r="BW101" s="90"/>
      <c r="BX101" s="90"/>
      <c r="BY101" s="90"/>
      <c r="BZ101" s="90"/>
      <c r="CA101" s="90"/>
      <c r="CB101" s="90"/>
      <c r="CC101" s="90"/>
      <c r="CD101" s="90"/>
      <c r="CE101" s="90"/>
      <c r="CF101" s="90"/>
      <c r="CG101" s="90"/>
      <c r="CH101" s="90"/>
      <c r="CI101" s="90"/>
      <c r="CJ101" s="90"/>
      <c r="CK101" s="90"/>
      <c r="CL101" s="90"/>
      <c r="CM101" s="90"/>
      <c r="CN101" s="90"/>
      <c r="CO101" s="90"/>
      <c r="CP101" s="90"/>
      <c r="CQ101" s="90"/>
      <c r="CR101" s="90"/>
      <c r="CS101" s="90"/>
      <c r="CT101" s="90"/>
      <c r="CU101" s="90"/>
      <c r="CV101" s="90"/>
      <c r="CW101" s="90"/>
      <c r="CX101" s="90"/>
      <c r="CY101" s="90"/>
      <c r="CZ101" s="90"/>
      <c r="DA101" s="90"/>
      <c r="DB101" s="90"/>
      <c r="DC101" s="90"/>
      <c r="DD101" s="90"/>
      <c r="DE101" s="90"/>
      <c r="DF101" s="90"/>
      <c r="DG101" s="90"/>
      <c r="DH101" s="90"/>
      <c r="DI101" s="90"/>
      <c r="DJ101" s="90"/>
      <c r="DK101" s="90"/>
      <c r="DL101" s="90"/>
      <c r="DM101" s="90"/>
      <c r="DN101" s="90"/>
      <c r="DO101" s="90"/>
      <c r="DP101" s="90"/>
      <c r="DQ101" s="90"/>
      <c r="DR101" s="90"/>
      <c r="DS101" s="90"/>
      <c r="DT101" s="90"/>
      <c r="DU101" s="90"/>
      <c r="DV101" s="90"/>
      <c r="DW101" s="90"/>
      <c r="DX101" s="90"/>
      <c r="DY101" s="90"/>
      <c r="DZ101" s="90"/>
      <c r="EA101" s="90"/>
      <c r="EB101" s="90"/>
      <c r="EC101" s="90"/>
      <c r="ED101" s="90"/>
      <c r="EE101" s="90"/>
      <c r="EF101" s="90"/>
      <c r="EG101" s="90"/>
      <c r="EH101" s="90"/>
      <c r="EI101" s="90"/>
      <c r="EJ101" s="90"/>
      <c r="EK101" s="90"/>
      <c r="EL101" s="90"/>
      <c r="EM101" s="90"/>
      <c r="EN101" s="90"/>
      <c r="EO101" s="90"/>
      <c r="EP101" s="90"/>
      <c r="EQ101" s="90"/>
      <c r="ER101" s="90"/>
      <c r="ES101" s="90"/>
      <c r="ET101" s="90"/>
      <c r="EU101" s="90"/>
      <c r="EV101" s="90"/>
      <c r="EW101" s="90"/>
      <c r="EX101" s="90"/>
      <c r="EY101" s="90"/>
      <c r="EZ101" s="90"/>
      <c r="FA101" s="90"/>
      <c r="FB101" s="90"/>
      <c r="FC101" s="90"/>
      <c r="FD101" s="90"/>
      <c r="FE101" s="90"/>
      <c r="FF101" s="90"/>
      <c r="FG101" s="90"/>
      <c r="FH101" s="90"/>
      <c r="FI101" s="90"/>
      <c r="FJ101" s="90"/>
      <c r="FK101" s="90"/>
      <c r="FL101" s="90"/>
      <c r="FM101" s="90"/>
      <c r="FN101" s="90"/>
      <c r="FO101" s="90"/>
      <c r="FP101" s="90"/>
      <c r="FQ101" s="90"/>
      <c r="FR101" s="90"/>
      <c r="FS101" s="90"/>
      <c r="FT101" s="90"/>
      <c r="FU101" s="90"/>
      <c r="FV101" s="90"/>
      <c r="FW101" s="90"/>
      <c r="FX101" s="90"/>
      <c r="FY101" s="90"/>
      <c r="FZ101" s="90"/>
      <c r="GA101" s="90"/>
      <c r="GB101" s="90"/>
      <c r="GC101" s="90"/>
      <c r="GD101" s="90"/>
      <c r="GE101" s="90"/>
      <c r="GF101" s="90"/>
      <c r="GG101" s="90"/>
      <c r="GH101" s="90"/>
      <c r="GI101" s="90"/>
      <c r="GJ101" s="90"/>
      <c r="GK101" s="90"/>
      <c r="GL101" s="90"/>
      <c r="GM101" s="90"/>
      <c r="GN101" s="90"/>
      <c r="GO101" s="90"/>
      <c r="GP101" s="90"/>
      <c r="GQ101" s="90"/>
      <c r="GR101" s="90"/>
      <c r="GS101" s="90"/>
      <c r="GT101" s="90"/>
      <c r="GU101" s="90"/>
      <c r="GV101" s="90"/>
      <c r="GW101" s="90"/>
      <c r="GX101" s="90"/>
      <c r="GY101" s="90"/>
      <c r="GZ101" s="90"/>
      <c r="HA101" s="90"/>
      <c r="HB101" s="90"/>
      <c r="HC101" s="90"/>
      <c r="HD101" s="90"/>
      <c r="HE101" s="90"/>
      <c r="HF101" s="90"/>
      <c r="HG101" s="90"/>
      <c r="HH101" s="90"/>
      <c r="HI101" s="90"/>
      <c r="HJ101" s="90"/>
      <c r="HK101" s="90"/>
      <c r="HL101" s="90"/>
      <c r="HM101" s="90"/>
      <c r="HN101" s="90"/>
      <c r="HO101" s="90"/>
      <c r="HP101" s="90"/>
      <c r="HQ101" s="90"/>
      <c r="HR101" s="90"/>
      <c r="HS101" s="90"/>
      <c r="HT101" s="90"/>
      <c r="HU101" s="90"/>
      <c r="HV101" s="90"/>
      <c r="HW101" s="90"/>
      <c r="HX101" s="90"/>
      <c r="HY101" s="90"/>
      <c r="HZ101" s="90"/>
      <c r="IA101" s="90"/>
      <c r="IB101" s="90"/>
      <c r="IC101" s="90"/>
      <c r="ID101" s="90"/>
      <c r="IE101" s="90"/>
      <c r="IF101" s="90"/>
      <c r="IG101" s="90"/>
      <c r="IH101" s="90"/>
      <c r="II101" s="90"/>
      <c r="IJ101" s="90"/>
      <c r="IK101" s="90"/>
      <c r="IL101" s="90"/>
      <c r="IM101" s="90"/>
      <c r="IN101" s="90"/>
      <c r="IO101" s="90"/>
      <c r="IP101" s="90"/>
      <c r="IQ101" s="90"/>
      <c r="IR101" s="90"/>
      <c r="IS101" s="90"/>
      <c r="IT101" s="90"/>
      <c r="IU101" s="90"/>
      <c r="IV101" s="90"/>
      <c r="IW101" s="90"/>
      <c r="IX101" s="90"/>
      <c r="IY101" s="90"/>
      <c r="IZ101" s="90"/>
      <c r="JA101" s="90"/>
    </row>
    <row r="102" spans="2:261" s="91" customFormat="1" hidden="1" x14ac:dyDescent="0.25">
      <c r="B102" s="90"/>
      <c r="F102" s="92"/>
      <c r="G102" s="90"/>
      <c r="H102" s="90"/>
      <c r="I102" s="90"/>
      <c r="J102" s="90"/>
      <c r="K102" s="90"/>
      <c r="L102" s="93"/>
      <c r="M102" s="90"/>
      <c r="N102" s="90"/>
      <c r="O102" s="90"/>
      <c r="P102" s="90"/>
      <c r="Q102" s="90"/>
      <c r="R102" s="93"/>
      <c r="S102" s="94"/>
      <c r="T102" s="90"/>
      <c r="U102" s="90"/>
      <c r="V102" s="90"/>
      <c r="W102" s="90"/>
      <c r="X102" s="90"/>
      <c r="Y102" s="90"/>
      <c r="Z102" s="90"/>
      <c r="AA102" s="90"/>
      <c r="AB102" s="90"/>
      <c r="AC102" s="90"/>
      <c r="AD102" s="90"/>
      <c r="AE102" s="90"/>
      <c r="AF102" s="90"/>
      <c r="AG102" s="90"/>
      <c r="AH102" s="90"/>
      <c r="AI102" s="90"/>
      <c r="AJ102" s="90"/>
      <c r="AK102" s="90"/>
      <c r="AL102" s="90"/>
      <c r="AM102" s="90"/>
      <c r="AN102" s="90"/>
      <c r="AO102" s="90"/>
      <c r="AP102" s="90"/>
      <c r="AQ102" s="90"/>
      <c r="AR102" s="90"/>
      <c r="AS102" s="90"/>
      <c r="AT102" s="90"/>
      <c r="AU102" s="90"/>
      <c r="AV102" s="90"/>
      <c r="AW102" s="90"/>
      <c r="AX102" s="90"/>
      <c r="AY102" s="90"/>
      <c r="AZ102" s="90"/>
      <c r="BA102" s="90"/>
      <c r="BB102" s="90"/>
      <c r="BC102" s="90"/>
      <c r="BD102" s="90"/>
      <c r="BE102" s="90"/>
      <c r="BF102" s="90"/>
      <c r="BG102" s="90"/>
      <c r="BH102" s="90"/>
      <c r="BI102" s="90"/>
      <c r="BJ102" s="90"/>
      <c r="BK102" s="90"/>
      <c r="BL102" s="90"/>
      <c r="BM102" s="90"/>
      <c r="BN102" s="90"/>
      <c r="BO102" s="90"/>
      <c r="BP102" s="90"/>
      <c r="BQ102" s="90"/>
      <c r="BR102" s="90"/>
      <c r="BS102" s="90"/>
      <c r="BT102" s="90"/>
      <c r="BU102" s="90"/>
      <c r="BV102" s="90"/>
      <c r="BW102" s="90"/>
      <c r="BX102" s="90"/>
      <c r="BY102" s="90"/>
      <c r="BZ102" s="90"/>
      <c r="CA102" s="90"/>
      <c r="CB102" s="90"/>
      <c r="CC102" s="90"/>
      <c r="CD102" s="90"/>
      <c r="CE102" s="90"/>
      <c r="CF102" s="90"/>
      <c r="CG102" s="90"/>
      <c r="CH102" s="90"/>
      <c r="CI102" s="90"/>
      <c r="CJ102" s="90"/>
      <c r="CK102" s="90"/>
      <c r="CL102" s="90"/>
      <c r="CM102" s="90"/>
      <c r="CN102" s="90"/>
      <c r="CO102" s="90"/>
      <c r="CP102" s="90"/>
      <c r="CQ102" s="90"/>
      <c r="CR102" s="90"/>
      <c r="CS102" s="90"/>
      <c r="CT102" s="90"/>
      <c r="CU102" s="90"/>
      <c r="CV102" s="90"/>
      <c r="CW102" s="90"/>
      <c r="CX102" s="90"/>
      <c r="CY102" s="90"/>
      <c r="CZ102" s="90"/>
      <c r="DA102" s="90"/>
      <c r="DB102" s="90"/>
      <c r="DC102" s="90"/>
      <c r="DD102" s="90"/>
      <c r="DE102" s="90"/>
      <c r="DF102" s="90"/>
      <c r="DG102" s="90"/>
      <c r="DH102" s="90"/>
      <c r="DI102" s="90"/>
      <c r="DJ102" s="90"/>
      <c r="DK102" s="90"/>
      <c r="DL102" s="90"/>
      <c r="DM102" s="90"/>
      <c r="DN102" s="90"/>
      <c r="DO102" s="90"/>
      <c r="DP102" s="90"/>
      <c r="DQ102" s="90"/>
      <c r="DR102" s="90"/>
      <c r="DS102" s="90"/>
      <c r="DT102" s="90"/>
      <c r="DU102" s="90"/>
      <c r="DV102" s="90"/>
      <c r="DW102" s="90"/>
      <c r="DX102" s="90"/>
      <c r="DY102" s="90"/>
      <c r="DZ102" s="90"/>
      <c r="EA102" s="90"/>
      <c r="EB102" s="90"/>
      <c r="EC102" s="90"/>
      <c r="ED102" s="90"/>
      <c r="EE102" s="90"/>
      <c r="EF102" s="90"/>
      <c r="EG102" s="90"/>
      <c r="EH102" s="90"/>
      <c r="EI102" s="90"/>
      <c r="EJ102" s="90"/>
      <c r="EK102" s="90"/>
      <c r="EL102" s="90"/>
      <c r="EM102" s="90"/>
      <c r="EN102" s="90"/>
      <c r="EO102" s="90"/>
      <c r="EP102" s="90"/>
      <c r="EQ102" s="90"/>
      <c r="ER102" s="90"/>
      <c r="ES102" s="90"/>
      <c r="ET102" s="90"/>
      <c r="EU102" s="90"/>
      <c r="EV102" s="90"/>
      <c r="EW102" s="90"/>
      <c r="EX102" s="90"/>
      <c r="EY102" s="90"/>
      <c r="EZ102" s="90"/>
      <c r="FA102" s="90"/>
      <c r="FB102" s="90"/>
      <c r="FC102" s="90"/>
      <c r="FD102" s="90"/>
      <c r="FE102" s="90"/>
      <c r="FF102" s="90"/>
      <c r="FG102" s="90"/>
      <c r="FH102" s="90"/>
      <c r="FI102" s="90"/>
      <c r="FJ102" s="90"/>
      <c r="FK102" s="90"/>
      <c r="FL102" s="90"/>
      <c r="FM102" s="90"/>
      <c r="FN102" s="90"/>
      <c r="FO102" s="90"/>
      <c r="FP102" s="90"/>
      <c r="FQ102" s="90"/>
      <c r="FR102" s="90"/>
      <c r="FS102" s="90"/>
      <c r="FT102" s="90"/>
      <c r="FU102" s="90"/>
      <c r="FV102" s="90"/>
      <c r="FW102" s="90"/>
      <c r="FX102" s="90"/>
      <c r="FY102" s="90"/>
      <c r="FZ102" s="90"/>
      <c r="GA102" s="90"/>
      <c r="GB102" s="90"/>
      <c r="GC102" s="90"/>
      <c r="GD102" s="90"/>
      <c r="GE102" s="90"/>
      <c r="GF102" s="90"/>
      <c r="GG102" s="90"/>
      <c r="GH102" s="90"/>
      <c r="GI102" s="90"/>
      <c r="GJ102" s="90"/>
      <c r="GK102" s="90"/>
      <c r="GL102" s="90"/>
      <c r="GM102" s="90"/>
      <c r="GN102" s="90"/>
      <c r="GO102" s="90"/>
      <c r="GP102" s="90"/>
      <c r="GQ102" s="90"/>
      <c r="GR102" s="90"/>
      <c r="GS102" s="90"/>
      <c r="GT102" s="90"/>
      <c r="GU102" s="90"/>
      <c r="GV102" s="90"/>
      <c r="GW102" s="90"/>
      <c r="GX102" s="90"/>
      <c r="GY102" s="90"/>
      <c r="GZ102" s="90"/>
      <c r="HA102" s="90"/>
      <c r="HB102" s="90"/>
      <c r="HC102" s="90"/>
      <c r="HD102" s="90"/>
      <c r="HE102" s="90"/>
      <c r="HF102" s="90"/>
      <c r="HG102" s="90"/>
      <c r="HH102" s="90"/>
      <c r="HI102" s="90"/>
      <c r="HJ102" s="90"/>
      <c r="HK102" s="90"/>
      <c r="HL102" s="90"/>
      <c r="HM102" s="90"/>
      <c r="HN102" s="90"/>
      <c r="HO102" s="90"/>
      <c r="HP102" s="90"/>
      <c r="HQ102" s="90"/>
      <c r="HR102" s="90"/>
      <c r="HS102" s="90"/>
      <c r="HT102" s="90"/>
      <c r="HU102" s="90"/>
      <c r="HV102" s="90"/>
      <c r="HW102" s="90"/>
      <c r="HX102" s="90"/>
      <c r="HY102" s="90"/>
      <c r="HZ102" s="90"/>
      <c r="IA102" s="90"/>
      <c r="IB102" s="90"/>
      <c r="IC102" s="90"/>
      <c r="ID102" s="90"/>
      <c r="IE102" s="90"/>
      <c r="IF102" s="90"/>
      <c r="IG102" s="90"/>
      <c r="IH102" s="90"/>
      <c r="II102" s="90"/>
      <c r="IJ102" s="90"/>
      <c r="IK102" s="90"/>
      <c r="IL102" s="90"/>
      <c r="IM102" s="90"/>
      <c r="IN102" s="90"/>
      <c r="IO102" s="90"/>
      <c r="IP102" s="90"/>
      <c r="IQ102" s="90"/>
      <c r="IR102" s="90"/>
      <c r="IS102" s="90"/>
      <c r="IT102" s="90"/>
      <c r="IU102" s="90"/>
      <c r="IV102" s="90"/>
      <c r="IW102" s="90"/>
      <c r="IX102" s="90"/>
      <c r="IY102" s="90"/>
      <c r="IZ102" s="90"/>
      <c r="JA102" s="90"/>
    </row>
    <row r="103" spans="2:261" s="91" customFormat="1" hidden="1" x14ac:dyDescent="0.25">
      <c r="B103" s="90"/>
      <c r="F103" s="92"/>
      <c r="G103" s="90"/>
      <c r="H103" s="90"/>
      <c r="I103" s="90"/>
      <c r="J103" s="90"/>
      <c r="K103" s="90"/>
      <c r="L103" s="93"/>
      <c r="M103" s="90"/>
      <c r="N103" s="90"/>
      <c r="O103" s="90"/>
      <c r="P103" s="90"/>
      <c r="Q103" s="90"/>
      <c r="R103" s="93"/>
      <c r="S103" s="94"/>
      <c r="T103" s="90"/>
      <c r="U103" s="90"/>
      <c r="V103" s="90"/>
      <c r="W103" s="90"/>
      <c r="X103" s="90"/>
      <c r="Y103" s="90"/>
      <c r="Z103" s="90"/>
      <c r="AA103" s="90"/>
      <c r="AB103" s="90"/>
      <c r="AC103" s="90"/>
      <c r="AD103" s="90"/>
      <c r="AE103" s="90"/>
      <c r="AF103" s="90"/>
      <c r="AG103" s="90"/>
      <c r="AH103" s="90"/>
      <c r="AI103" s="90"/>
      <c r="AJ103" s="90"/>
      <c r="AK103" s="90"/>
      <c r="AL103" s="90"/>
      <c r="AM103" s="90"/>
      <c r="AN103" s="90"/>
      <c r="AO103" s="90"/>
      <c r="AP103" s="90"/>
      <c r="AQ103" s="90"/>
      <c r="AR103" s="90"/>
      <c r="AS103" s="90"/>
      <c r="AT103" s="90"/>
      <c r="AU103" s="90"/>
      <c r="AV103" s="90"/>
      <c r="AW103" s="90"/>
      <c r="AX103" s="90"/>
      <c r="AY103" s="90"/>
      <c r="AZ103" s="90"/>
      <c r="BA103" s="90"/>
      <c r="BB103" s="90"/>
      <c r="BC103" s="90"/>
      <c r="BD103" s="90"/>
      <c r="BE103" s="90"/>
      <c r="BF103" s="90"/>
      <c r="BG103" s="90"/>
      <c r="BH103" s="90"/>
      <c r="BI103" s="90"/>
      <c r="BJ103" s="90"/>
      <c r="BK103" s="90"/>
      <c r="BL103" s="90"/>
      <c r="BM103" s="90"/>
      <c r="BN103" s="90"/>
      <c r="BO103" s="90"/>
      <c r="BP103" s="90"/>
      <c r="BQ103" s="90"/>
      <c r="BR103" s="90"/>
      <c r="BS103" s="90"/>
      <c r="BT103" s="90"/>
      <c r="BU103" s="90"/>
      <c r="BV103" s="90"/>
      <c r="BW103" s="90"/>
      <c r="BX103" s="90"/>
      <c r="BY103" s="90"/>
      <c r="BZ103" s="90"/>
      <c r="CA103" s="90"/>
      <c r="CB103" s="90"/>
      <c r="CC103" s="90"/>
      <c r="CD103" s="90"/>
      <c r="CE103" s="90"/>
      <c r="CF103" s="90"/>
      <c r="CG103" s="90"/>
      <c r="CH103" s="90"/>
      <c r="CI103" s="90"/>
      <c r="CJ103" s="90"/>
      <c r="CK103" s="90"/>
      <c r="CL103" s="90"/>
      <c r="CM103" s="90"/>
      <c r="CN103" s="90"/>
      <c r="CO103" s="90"/>
      <c r="CP103" s="90"/>
      <c r="CQ103" s="90"/>
      <c r="CR103" s="90"/>
      <c r="CS103" s="90"/>
      <c r="CT103" s="90"/>
      <c r="CU103" s="90"/>
      <c r="CV103" s="90"/>
      <c r="CW103" s="90"/>
      <c r="CX103" s="90"/>
      <c r="CY103" s="90"/>
      <c r="CZ103" s="90"/>
      <c r="DA103" s="90"/>
      <c r="DB103" s="90"/>
      <c r="DC103" s="90"/>
      <c r="DD103" s="90"/>
      <c r="DE103" s="90"/>
      <c r="DF103" s="90"/>
      <c r="DG103" s="90"/>
      <c r="DH103" s="90"/>
      <c r="DI103" s="90"/>
      <c r="DJ103" s="90"/>
      <c r="DK103" s="90"/>
      <c r="DL103" s="90"/>
      <c r="DM103" s="90"/>
      <c r="DN103" s="90"/>
      <c r="DO103" s="90"/>
      <c r="DP103" s="90"/>
      <c r="DQ103" s="90"/>
      <c r="DR103" s="90"/>
      <c r="DS103" s="90"/>
      <c r="DT103" s="90"/>
      <c r="DU103" s="90"/>
      <c r="DV103" s="90"/>
      <c r="DW103" s="90"/>
      <c r="DX103" s="90"/>
      <c r="DY103" s="90"/>
      <c r="DZ103" s="90"/>
      <c r="EA103" s="90"/>
      <c r="EB103" s="90"/>
      <c r="EC103" s="90"/>
      <c r="ED103" s="90"/>
      <c r="EE103" s="90"/>
      <c r="EF103" s="90"/>
      <c r="EG103" s="90"/>
      <c r="EH103" s="90"/>
      <c r="EI103" s="90"/>
      <c r="EJ103" s="90"/>
      <c r="EK103" s="90"/>
      <c r="EL103" s="90"/>
      <c r="EM103" s="90"/>
      <c r="EN103" s="90"/>
      <c r="EO103" s="90"/>
      <c r="EP103" s="90"/>
      <c r="EQ103" s="90"/>
      <c r="ER103" s="90"/>
      <c r="ES103" s="90"/>
      <c r="ET103" s="90"/>
      <c r="EU103" s="90"/>
      <c r="EV103" s="90"/>
      <c r="EW103" s="90"/>
      <c r="EX103" s="90"/>
      <c r="EY103" s="90"/>
      <c r="EZ103" s="90"/>
      <c r="FA103" s="90"/>
      <c r="FB103" s="90"/>
      <c r="FC103" s="90"/>
      <c r="FD103" s="90"/>
      <c r="FE103" s="90"/>
      <c r="FF103" s="90"/>
      <c r="FG103" s="90"/>
      <c r="FH103" s="90"/>
      <c r="FI103" s="90"/>
      <c r="FJ103" s="90"/>
      <c r="FK103" s="90"/>
      <c r="FL103" s="90"/>
      <c r="FM103" s="90"/>
      <c r="FN103" s="90"/>
      <c r="FO103" s="90"/>
      <c r="FP103" s="90"/>
      <c r="FQ103" s="90"/>
      <c r="FR103" s="90"/>
      <c r="FS103" s="90"/>
      <c r="FT103" s="90"/>
      <c r="FU103" s="90"/>
      <c r="FV103" s="90"/>
      <c r="FW103" s="90"/>
      <c r="FX103" s="90"/>
      <c r="FY103" s="90"/>
      <c r="FZ103" s="90"/>
      <c r="GA103" s="90"/>
      <c r="GB103" s="90"/>
      <c r="GC103" s="90"/>
      <c r="GD103" s="90"/>
      <c r="GE103" s="90"/>
      <c r="GF103" s="90"/>
      <c r="GG103" s="90"/>
      <c r="GH103" s="90"/>
      <c r="GI103" s="90"/>
      <c r="GJ103" s="90"/>
      <c r="GK103" s="90"/>
      <c r="GL103" s="90"/>
      <c r="GM103" s="90"/>
      <c r="GN103" s="90"/>
      <c r="GO103" s="90"/>
      <c r="GP103" s="90"/>
      <c r="GQ103" s="90"/>
      <c r="GR103" s="90"/>
      <c r="GS103" s="90"/>
      <c r="GT103" s="90"/>
      <c r="GU103" s="90"/>
      <c r="GV103" s="90"/>
      <c r="GW103" s="90"/>
      <c r="GX103" s="90"/>
      <c r="GY103" s="90"/>
      <c r="GZ103" s="90"/>
      <c r="HA103" s="90"/>
      <c r="HB103" s="90"/>
      <c r="HC103" s="90"/>
      <c r="HD103" s="90"/>
      <c r="HE103" s="90"/>
      <c r="HF103" s="90"/>
      <c r="HG103" s="90"/>
      <c r="HH103" s="90"/>
      <c r="HI103" s="90"/>
      <c r="HJ103" s="90"/>
      <c r="HK103" s="90"/>
      <c r="HL103" s="90"/>
      <c r="HM103" s="90"/>
      <c r="HN103" s="90"/>
      <c r="HO103" s="90"/>
      <c r="HP103" s="90"/>
      <c r="HQ103" s="90"/>
      <c r="HR103" s="90"/>
      <c r="HS103" s="90"/>
      <c r="HT103" s="90"/>
      <c r="HU103" s="90"/>
      <c r="HV103" s="90"/>
      <c r="HW103" s="90"/>
      <c r="HX103" s="90"/>
      <c r="HY103" s="90"/>
      <c r="HZ103" s="90"/>
      <c r="IA103" s="90"/>
      <c r="IB103" s="90"/>
      <c r="IC103" s="90"/>
      <c r="ID103" s="90"/>
      <c r="IE103" s="90"/>
      <c r="IF103" s="90"/>
      <c r="IG103" s="90"/>
      <c r="IH103" s="90"/>
      <c r="II103" s="90"/>
      <c r="IJ103" s="90"/>
      <c r="IK103" s="90"/>
      <c r="IL103" s="90"/>
      <c r="IM103" s="90"/>
      <c r="IN103" s="90"/>
      <c r="IO103" s="90"/>
      <c r="IP103" s="90"/>
      <c r="IQ103" s="90"/>
      <c r="IR103" s="90"/>
      <c r="IS103" s="90"/>
      <c r="IT103" s="90"/>
      <c r="IU103" s="90"/>
      <c r="IV103" s="90"/>
      <c r="IW103" s="90"/>
      <c r="IX103" s="90"/>
      <c r="IY103" s="90"/>
      <c r="IZ103" s="90"/>
      <c r="JA103" s="90"/>
    </row>
    <row r="104" spans="2:261" s="91" customFormat="1" hidden="1" x14ac:dyDescent="0.25">
      <c r="B104" s="90"/>
      <c r="F104" s="92"/>
      <c r="G104" s="90"/>
      <c r="H104" s="90"/>
      <c r="I104" s="90"/>
      <c r="J104" s="90"/>
      <c r="K104" s="90"/>
      <c r="L104" s="93"/>
      <c r="M104" s="90"/>
      <c r="N104" s="90"/>
      <c r="O104" s="90"/>
      <c r="P104" s="90"/>
      <c r="Q104" s="90"/>
      <c r="R104" s="93"/>
      <c r="S104" s="94"/>
      <c r="T104" s="90"/>
      <c r="U104" s="90"/>
      <c r="V104" s="90"/>
      <c r="W104" s="90"/>
      <c r="X104" s="90"/>
      <c r="Y104" s="90"/>
      <c r="Z104" s="90"/>
      <c r="AA104" s="90"/>
      <c r="AB104" s="90"/>
      <c r="AC104" s="90"/>
      <c r="AD104" s="90"/>
      <c r="AE104" s="90"/>
      <c r="AF104" s="90"/>
      <c r="AG104" s="90"/>
      <c r="AH104" s="90"/>
      <c r="AI104" s="90"/>
      <c r="AJ104" s="90"/>
      <c r="AK104" s="90"/>
      <c r="AL104" s="90"/>
      <c r="AM104" s="90"/>
      <c r="AN104" s="90"/>
      <c r="AO104" s="90"/>
      <c r="AP104" s="90"/>
      <c r="AQ104" s="90"/>
      <c r="AR104" s="90"/>
      <c r="AS104" s="90"/>
      <c r="AT104" s="90"/>
      <c r="AU104" s="90"/>
      <c r="AV104" s="90"/>
      <c r="AW104" s="90"/>
      <c r="AX104" s="90"/>
      <c r="AY104" s="90"/>
      <c r="AZ104" s="90"/>
      <c r="BA104" s="90"/>
      <c r="BB104" s="90"/>
      <c r="BC104" s="90"/>
      <c r="BD104" s="90"/>
      <c r="BE104" s="90"/>
      <c r="BF104" s="90"/>
      <c r="BG104" s="90"/>
      <c r="BH104" s="90"/>
      <c r="BI104" s="90"/>
      <c r="BJ104" s="90"/>
      <c r="BK104" s="90"/>
      <c r="BL104" s="90"/>
      <c r="BM104" s="90"/>
      <c r="BN104" s="90"/>
      <c r="BO104" s="90"/>
      <c r="BP104" s="90"/>
      <c r="BQ104" s="90"/>
      <c r="BR104" s="90"/>
      <c r="BS104" s="90"/>
      <c r="BT104" s="90"/>
      <c r="BU104" s="90"/>
      <c r="BV104" s="90"/>
      <c r="BW104" s="90"/>
      <c r="BX104" s="90"/>
      <c r="BY104" s="90"/>
      <c r="BZ104" s="90"/>
      <c r="CA104" s="90"/>
      <c r="CB104" s="90"/>
      <c r="CC104" s="90"/>
      <c r="CD104" s="90"/>
      <c r="CE104" s="90"/>
      <c r="CF104" s="90"/>
      <c r="CG104" s="90"/>
      <c r="CH104" s="90"/>
      <c r="CI104" s="90"/>
      <c r="CJ104" s="90"/>
      <c r="CK104" s="90"/>
      <c r="CL104" s="90"/>
      <c r="CM104" s="90"/>
      <c r="CN104" s="90"/>
      <c r="CO104" s="90"/>
      <c r="CP104" s="90"/>
      <c r="CQ104" s="90"/>
      <c r="CR104" s="90"/>
      <c r="CS104" s="90"/>
      <c r="CT104" s="90"/>
      <c r="CU104" s="90"/>
      <c r="CV104" s="90"/>
      <c r="CW104" s="90"/>
      <c r="CX104" s="90"/>
      <c r="CY104" s="90"/>
      <c r="CZ104" s="90"/>
      <c r="DA104" s="90"/>
      <c r="DB104" s="90"/>
      <c r="DC104" s="90"/>
      <c r="DD104" s="90"/>
      <c r="DE104" s="90"/>
      <c r="DF104" s="90"/>
      <c r="DG104" s="90"/>
      <c r="DH104" s="90"/>
      <c r="DI104" s="90"/>
      <c r="DJ104" s="90"/>
      <c r="DK104" s="90"/>
      <c r="DL104" s="90"/>
      <c r="DM104" s="90"/>
      <c r="DN104" s="90"/>
      <c r="DO104" s="90"/>
      <c r="DP104" s="90"/>
      <c r="DQ104" s="90"/>
      <c r="DR104" s="90"/>
      <c r="DS104" s="90"/>
      <c r="DT104" s="90"/>
      <c r="DU104" s="90"/>
      <c r="DV104" s="90"/>
      <c r="DW104" s="90"/>
      <c r="DX104" s="90"/>
      <c r="DY104" s="90"/>
      <c r="DZ104" s="90"/>
      <c r="EA104" s="90"/>
      <c r="EB104" s="90"/>
      <c r="EC104" s="90"/>
      <c r="ED104" s="90"/>
      <c r="EE104" s="90"/>
      <c r="EF104" s="90"/>
      <c r="EG104" s="90"/>
      <c r="EH104" s="90"/>
      <c r="EI104" s="90"/>
      <c r="EJ104" s="90"/>
      <c r="EK104" s="90"/>
      <c r="EL104" s="90"/>
      <c r="EM104" s="90"/>
      <c r="EN104" s="90"/>
      <c r="EO104" s="90"/>
      <c r="EP104" s="90"/>
      <c r="EQ104" s="90"/>
      <c r="ER104" s="90"/>
      <c r="ES104" s="90"/>
      <c r="ET104" s="90"/>
      <c r="EU104" s="90"/>
      <c r="EV104" s="90"/>
      <c r="EW104" s="90"/>
      <c r="EX104" s="90"/>
      <c r="EY104" s="90"/>
      <c r="EZ104" s="90"/>
      <c r="FA104" s="90"/>
      <c r="FB104" s="90"/>
      <c r="FC104" s="90"/>
      <c r="FD104" s="90"/>
      <c r="FE104" s="90"/>
      <c r="FF104" s="90"/>
      <c r="FG104" s="90"/>
      <c r="FH104" s="90"/>
      <c r="FI104" s="90"/>
      <c r="FJ104" s="90"/>
      <c r="FK104" s="90"/>
      <c r="FL104" s="90"/>
      <c r="FM104" s="90"/>
      <c r="FN104" s="90"/>
      <c r="FO104" s="90"/>
      <c r="FP104" s="90"/>
      <c r="FQ104" s="90"/>
      <c r="FR104" s="90"/>
      <c r="FS104" s="90"/>
      <c r="FT104" s="90"/>
      <c r="FU104" s="90"/>
      <c r="FV104" s="90"/>
      <c r="FW104" s="90"/>
      <c r="FX104" s="90"/>
      <c r="FY104" s="90"/>
      <c r="FZ104" s="90"/>
      <c r="GA104" s="90"/>
      <c r="GB104" s="90"/>
      <c r="GC104" s="90"/>
      <c r="GD104" s="90"/>
      <c r="GE104" s="90"/>
      <c r="GF104" s="90"/>
      <c r="GG104" s="90"/>
      <c r="GH104" s="90"/>
      <c r="GI104" s="90"/>
      <c r="GJ104" s="90"/>
      <c r="GK104" s="90"/>
      <c r="GL104" s="90"/>
      <c r="GM104" s="90"/>
      <c r="GN104" s="90"/>
      <c r="GO104" s="90"/>
      <c r="GP104" s="90"/>
      <c r="GQ104" s="90"/>
      <c r="GR104" s="90"/>
      <c r="GS104" s="90"/>
      <c r="GT104" s="90"/>
      <c r="GU104" s="90"/>
      <c r="GV104" s="90"/>
      <c r="GW104" s="90"/>
      <c r="GX104" s="90"/>
      <c r="GY104" s="90"/>
      <c r="GZ104" s="90"/>
      <c r="HA104" s="90"/>
      <c r="HB104" s="90"/>
      <c r="HC104" s="90"/>
      <c r="HD104" s="90"/>
      <c r="HE104" s="90"/>
      <c r="HF104" s="90"/>
      <c r="HG104" s="90"/>
      <c r="HH104" s="90"/>
      <c r="HI104" s="90"/>
      <c r="HJ104" s="90"/>
      <c r="HK104" s="90"/>
      <c r="HL104" s="90"/>
      <c r="HM104" s="90"/>
      <c r="HN104" s="90"/>
      <c r="HO104" s="90"/>
      <c r="HP104" s="90"/>
      <c r="HQ104" s="90"/>
      <c r="HR104" s="90"/>
      <c r="HS104" s="90"/>
      <c r="HT104" s="90"/>
      <c r="HU104" s="90"/>
      <c r="HV104" s="90"/>
      <c r="HW104" s="90"/>
      <c r="HX104" s="90"/>
      <c r="HY104" s="90"/>
      <c r="HZ104" s="90"/>
      <c r="IA104" s="90"/>
      <c r="IB104" s="90"/>
      <c r="IC104" s="90"/>
      <c r="ID104" s="90"/>
      <c r="IE104" s="90"/>
      <c r="IF104" s="90"/>
      <c r="IG104" s="90"/>
      <c r="IH104" s="90"/>
      <c r="II104" s="90"/>
      <c r="IJ104" s="90"/>
      <c r="IK104" s="90"/>
      <c r="IL104" s="90"/>
      <c r="IM104" s="90"/>
      <c r="IN104" s="90"/>
      <c r="IO104" s="90"/>
      <c r="IP104" s="90"/>
      <c r="IQ104" s="90"/>
      <c r="IR104" s="90"/>
      <c r="IS104" s="90"/>
      <c r="IT104" s="90"/>
      <c r="IU104" s="90"/>
      <c r="IV104" s="90"/>
      <c r="IW104" s="90"/>
      <c r="IX104" s="90"/>
      <c r="IY104" s="90"/>
      <c r="IZ104" s="90"/>
      <c r="JA104" s="90"/>
    </row>
    <row r="105" spans="2:261" s="91" customFormat="1" hidden="1" x14ac:dyDescent="0.25">
      <c r="B105" s="90"/>
      <c r="F105" s="92"/>
      <c r="G105" s="90"/>
      <c r="H105" s="90"/>
      <c r="I105" s="90"/>
      <c r="J105" s="90"/>
      <c r="K105" s="90"/>
      <c r="L105" s="93"/>
      <c r="M105" s="90"/>
      <c r="N105" s="90"/>
      <c r="O105" s="90"/>
      <c r="P105" s="90"/>
      <c r="Q105" s="90"/>
      <c r="R105" s="93"/>
      <c r="S105" s="94"/>
      <c r="T105" s="90"/>
      <c r="U105" s="90"/>
      <c r="V105" s="90"/>
      <c r="W105" s="90"/>
      <c r="X105" s="90"/>
      <c r="Y105" s="90"/>
      <c r="Z105" s="90"/>
      <c r="AA105" s="90"/>
      <c r="AB105" s="90"/>
      <c r="AC105" s="90"/>
      <c r="AD105" s="90"/>
      <c r="AE105" s="90"/>
      <c r="AF105" s="90"/>
      <c r="AG105" s="90"/>
      <c r="AH105" s="90"/>
      <c r="AI105" s="90"/>
      <c r="AJ105" s="90"/>
      <c r="AK105" s="90"/>
      <c r="AL105" s="90"/>
      <c r="AM105" s="90"/>
      <c r="AN105" s="90"/>
      <c r="AO105" s="90"/>
      <c r="AP105" s="90"/>
      <c r="AQ105" s="90"/>
      <c r="AR105" s="90"/>
      <c r="AS105" s="90"/>
      <c r="AT105" s="90"/>
      <c r="AU105" s="90"/>
      <c r="AV105" s="90"/>
      <c r="AW105" s="90"/>
      <c r="AX105" s="90"/>
      <c r="AY105" s="90"/>
      <c r="AZ105" s="90"/>
      <c r="BA105" s="90"/>
      <c r="BB105" s="90"/>
      <c r="BC105" s="90"/>
      <c r="BD105" s="90"/>
      <c r="BE105" s="90"/>
      <c r="BF105" s="90"/>
      <c r="BG105" s="90"/>
      <c r="BH105" s="90"/>
      <c r="BI105" s="90"/>
      <c r="BJ105" s="90"/>
      <c r="BK105" s="90"/>
      <c r="BL105" s="90"/>
      <c r="BM105" s="90"/>
      <c r="BN105" s="90"/>
      <c r="BO105" s="90"/>
      <c r="BP105" s="90"/>
      <c r="BQ105" s="90"/>
      <c r="BR105" s="90"/>
      <c r="BS105" s="90"/>
      <c r="BT105" s="90"/>
      <c r="BU105" s="90"/>
      <c r="BV105" s="90"/>
      <c r="BW105" s="90"/>
      <c r="BX105" s="90"/>
      <c r="BY105" s="90"/>
      <c r="BZ105" s="90"/>
      <c r="CA105" s="90"/>
      <c r="CB105" s="90"/>
      <c r="CC105" s="90"/>
      <c r="CD105" s="90"/>
      <c r="CE105" s="90"/>
      <c r="CF105" s="90"/>
      <c r="CG105" s="90"/>
      <c r="CH105" s="90"/>
      <c r="CI105" s="90"/>
      <c r="CJ105" s="90"/>
      <c r="CK105" s="90"/>
      <c r="CL105" s="90"/>
      <c r="CM105" s="90"/>
      <c r="CN105" s="90"/>
      <c r="CO105" s="90"/>
      <c r="CP105" s="90"/>
      <c r="CQ105" s="90"/>
      <c r="CR105" s="90"/>
      <c r="CS105" s="90"/>
      <c r="CT105" s="90"/>
      <c r="CU105" s="90"/>
      <c r="CV105" s="90"/>
      <c r="CW105" s="90"/>
      <c r="CX105" s="90"/>
      <c r="CY105" s="90"/>
      <c r="CZ105" s="90"/>
      <c r="DA105" s="90"/>
      <c r="DB105" s="90"/>
      <c r="DC105" s="90"/>
      <c r="DD105" s="90"/>
      <c r="DE105" s="90"/>
      <c r="DF105" s="90"/>
      <c r="DG105" s="90"/>
      <c r="DH105" s="90"/>
      <c r="DI105" s="90"/>
      <c r="DJ105" s="90"/>
      <c r="DK105" s="90"/>
      <c r="DL105" s="90"/>
      <c r="DM105" s="90"/>
      <c r="DN105" s="90"/>
      <c r="DO105" s="90"/>
      <c r="DP105" s="90"/>
      <c r="DQ105" s="90"/>
      <c r="DR105" s="90"/>
      <c r="DS105" s="90"/>
      <c r="DT105" s="90"/>
      <c r="DU105" s="90"/>
      <c r="DV105" s="90"/>
      <c r="DW105" s="90"/>
      <c r="DX105" s="90"/>
      <c r="DY105" s="90"/>
      <c r="DZ105" s="90"/>
      <c r="EA105" s="90"/>
      <c r="EB105" s="90"/>
      <c r="EC105" s="90"/>
      <c r="ED105" s="90"/>
      <c r="EE105" s="90"/>
      <c r="EF105" s="90"/>
      <c r="EG105" s="90"/>
      <c r="EH105" s="90"/>
      <c r="EI105" s="90"/>
      <c r="EJ105" s="90"/>
      <c r="EK105" s="90"/>
      <c r="EL105" s="90"/>
      <c r="EM105" s="90"/>
      <c r="EN105" s="90"/>
      <c r="EO105" s="90"/>
      <c r="EP105" s="90"/>
      <c r="EQ105" s="90"/>
      <c r="ER105" s="90"/>
      <c r="ES105" s="90"/>
      <c r="ET105" s="90"/>
      <c r="EU105" s="90"/>
      <c r="EV105" s="90"/>
      <c r="EW105" s="90"/>
      <c r="EX105" s="90"/>
      <c r="EY105" s="90"/>
      <c r="EZ105" s="90"/>
      <c r="FA105" s="90"/>
      <c r="FB105" s="90"/>
      <c r="FC105" s="90"/>
      <c r="FD105" s="90"/>
      <c r="FE105" s="90"/>
      <c r="FF105" s="90"/>
      <c r="FG105" s="90"/>
      <c r="FH105" s="90"/>
      <c r="FI105" s="90"/>
      <c r="FJ105" s="90"/>
      <c r="FK105" s="90"/>
      <c r="FL105" s="90"/>
      <c r="FM105" s="90"/>
      <c r="FN105" s="90"/>
      <c r="FO105" s="90"/>
      <c r="FP105" s="90"/>
      <c r="FQ105" s="90"/>
      <c r="FR105" s="90"/>
      <c r="FS105" s="90"/>
      <c r="FT105" s="90"/>
      <c r="FU105" s="90"/>
      <c r="FV105" s="90"/>
      <c r="FW105" s="90"/>
      <c r="FX105" s="90"/>
      <c r="FY105" s="90"/>
      <c r="FZ105" s="90"/>
      <c r="GA105" s="90"/>
      <c r="GB105" s="90"/>
      <c r="GC105" s="90"/>
      <c r="GD105" s="90"/>
      <c r="GE105" s="90"/>
      <c r="GF105" s="90"/>
      <c r="GG105" s="90"/>
      <c r="GH105" s="90"/>
      <c r="GI105" s="90"/>
      <c r="GJ105" s="90"/>
      <c r="GK105" s="90"/>
      <c r="GL105" s="90"/>
      <c r="GM105" s="90"/>
      <c r="GN105" s="90"/>
      <c r="GO105" s="90"/>
      <c r="GP105" s="90"/>
      <c r="GQ105" s="90"/>
      <c r="GR105" s="90"/>
      <c r="GS105" s="90"/>
      <c r="GT105" s="90"/>
      <c r="GU105" s="90"/>
      <c r="GV105" s="90"/>
      <c r="GW105" s="90"/>
      <c r="GX105" s="90"/>
      <c r="GY105" s="90"/>
      <c r="GZ105" s="90"/>
      <c r="HA105" s="90"/>
      <c r="HB105" s="90"/>
      <c r="HC105" s="90"/>
      <c r="HD105" s="90"/>
      <c r="HE105" s="90"/>
      <c r="HF105" s="90"/>
      <c r="HG105" s="90"/>
      <c r="HH105" s="90"/>
      <c r="HI105" s="90"/>
      <c r="HJ105" s="90"/>
      <c r="HK105" s="90"/>
      <c r="HL105" s="90"/>
      <c r="HM105" s="90"/>
      <c r="HN105" s="90"/>
      <c r="HO105" s="90"/>
      <c r="HP105" s="90"/>
      <c r="HQ105" s="90"/>
      <c r="HR105" s="90"/>
      <c r="HS105" s="90"/>
      <c r="HT105" s="90"/>
      <c r="HU105" s="90"/>
      <c r="HV105" s="90"/>
      <c r="HW105" s="90"/>
      <c r="HX105" s="90"/>
      <c r="HY105" s="90"/>
      <c r="HZ105" s="90"/>
      <c r="IA105" s="90"/>
      <c r="IB105" s="90"/>
      <c r="IC105" s="90"/>
      <c r="ID105" s="90"/>
      <c r="IE105" s="90"/>
      <c r="IF105" s="90"/>
      <c r="IG105" s="90"/>
      <c r="IH105" s="90"/>
      <c r="II105" s="90"/>
      <c r="IJ105" s="90"/>
      <c r="IK105" s="90"/>
      <c r="IL105" s="90"/>
      <c r="IM105" s="90"/>
      <c r="IN105" s="90"/>
      <c r="IO105" s="90"/>
      <c r="IP105" s="90"/>
      <c r="IQ105" s="90"/>
      <c r="IR105" s="90"/>
      <c r="IS105" s="90"/>
      <c r="IT105" s="90"/>
      <c r="IU105" s="90"/>
      <c r="IV105" s="90"/>
      <c r="IW105" s="90"/>
      <c r="IX105" s="90"/>
      <c r="IY105" s="90"/>
      <c r="IZ105" s="90"/>
      <c r="JA105" s="90"/>
    </row>
    <row r="106" spans="2:261" hidden="1" x14ac:dyDescent="0.25"/>
    <row r="107" spans="2:261" hidden="1" x14ac:dyDescent="0.25"/>
    <row r="108" spans="2:261" hidden="1" x14ac:dyDescent="0.25"/>
    <row r="109" spans="2:261" hidden="1" x14ac:dyDescent="0.25"/>
    <row r="110" spans="2:261" hidden="1" x14ac:dyDescent="0.25"/>
    <row r="111" spans="2:261" hidden="1" x14ac:dyDescent="0.25"/>
    <row r="112" spans="2:261"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x14ac:dyDescent="0.25"/>
  </sheetData>
  <customSheetViews>
    <customSheetView guid="{13CE4E0B-6D7C-47AC-BA40-02AD9E229BD1}" scale="85" showGridLines="0" fitToPage="1" hiddenRows="1" hiddenColumns="1" topLeftCell="A9">
      <selection activeCell="A9" sqref="A9:F9"/>
      <pageMargins left="0.23622047244094491" right="0.23622047244094491" top="0.74803149606299213" bottom="0.74803149606299213" header="0.31496062992125984" footer="0.31496062992125984"/>
      <printOptions horizontalCentered="1"/>
      <pageSetup paperSize="5" scale="38" fitToHeight="0" orientation="landscape" r:id="rId1"/>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 guid="{A18BB86E-DB44-47F1-B842-D73307AB453F}" scale="85" showGridLines="0" fitToPage="1" printArea="1" hiddenRows="1" hiddenColumns="1" topLeftCell="A6">
      <selection activeCell="L6" sqref="L6"/>
      <pageMargins left="0.23622047244094491" right="0.23622047244094491" top="0.74803149606299213" bottom="0.74803149606299213" header="0.31496062992125984" footer="0.31496062992125984"/>
      <printOptions horizontalCentered="1"/>
      <pageSetup paperSize="5" scale="38" fitToHeight="0" orientation="landscape" r:id="rId2"/>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s>
  <mergeCells count="14">
    <mergeCell ref="X10:X11"/>
    <mergeCell ref="B11:C11"/>
    <mergeCell ref="A12:A14"/>
    <mergeCell ref="A15:A16"/>
    <mergeCell ref="A9:F9"/>
    <mergeCell ref="H9:L9"/>
    <mergeCell ref="N9:R9"/>
    <mergeCell ref="T9:X9"/>
    <mergeCell ref="B10:F10"/>
    <mergeCell ref="K10:K11"/>
    <mergeCell ref="L10:L11"/>
    <mergeCell ref="Q10:Q11"/>
    <mergeCell ref="R10:R11"/>
    <mergeCell ref="W10:W11"/>
  </mergeCells>
  <conditionalFormatting sqref="I10:I12 O10:O12 O15 U10:U16 I15:I16">
    <cfRule type="cellIs" dxfId="545" priority="55" operator="equal">
      <formula>"Vencida"</formula>
    </cfRule>
    <cfRule type="cellIs" dxfId="544" priority="56" operator="equal">
      <formula>"No Cumplida"</formula>
    </cfRule>
    <cfRule type="cellIs" dxfId="543" priority="57" operator="equal">
      <formula>"En Avance"</formula>
    </cfRule>
    <cfRule type="cellIs" dxfId="542" priority="58" operator="equal">
      <formula>"Cumplida (FT)"</formula>
    </cfRule>
    <cfRule type="cellIs" dxfId="541" priority="59" operator="equal">
      <formula>"Cumplida (DT)"</formula>
    </cfRule>
    <cfRule type="cellIs" dxfId="540" priority="60" operator="equal">
      <formula>"Sin Avance"</formula>
    </cfRule>
  </conditionalFormatting>
  <conditionalFormatting sqref="O14">
    <cfRule type="cellIs" dxfId="539" priority="13" operator="equal">
      <formula>"Vencida"</formula>
    </cfRule>
    <cfRule type="cellIs" dxfId="538" priority="14" operator="equal">
      <formula>"No Cumplida"</formula>
    </cfRule>
    <cfRule type="cellIs" dxfId="537" priority="15" operator="equal">
      <formula>"En Avance"</formula>
    </cfRule>
    <cfRule type="cellIs" dxfId="536" priority="16" operator="equal">
      <formula>"Cumplida (FT)"</formula>
    </cfRule>
    <cfRule type="cellIs" dxfId="535" priority="17" operator="equal">
      <formula>"Cumplida (DT)"</formula>
    </cfRule>
    <cfRule type="cellIs" dxfId="534" priority="18" operator="equal">
      <formula>"Sin Avance"</formula>
    </cfRule>
  </conditionalFormatting>
  <conditionalFormatting sqref="I13:I14">
    <cfRule type="cellIs" dxfId="533" priority="37" operator="equal">
      <formula>"Vencida"</formula>
    </cfRule>
    <cfRule type="cellIs" dxfId="532" priority="38" operator="equal">
      <formula>"No Cumplida"</formula>
    </cfRule>
    <cfRule type="cellIs" dxfId="531" priority="39" operator="equal">
      <formula>"En Avance"</formula>
    </cfRule>
    <cfRule type="cellIs" dxfId="530" priority="40" operator="equal">
      <formula>"Cumplida (FT)"</formula>
    </cfRule>
    <cfRule type="cellIs" dxfId="529" priority="41" operator="equal">
      <formula>"Cumplida (DT)"</formula>
    </cfRule>
    <cfRule type="cellIs" dxfId="528" priority="42" operator="equal">
      <formula>"Sin Avance"</formula>
    </cfRule>
  </conditionalFormatting>
  <conditionalFormatting sqref="O13">
    <cfRule type="cellIs" dxfId="527" priority="7" operator="equal">
      <formula>"Vencida"</formula>
    </cfRule>
    <cfRule type="cellIs" dxfId="526" priority="8" operator="equal">
      <formula>"No Cumplida"</formula>
    </cfRule>
    <cfRule type="cellIs" dxfId="525" priority="9" operator="equal">
      <formula>"En Avance"</formula>
    </cfRule>
    <cfRule type="cellIs" dxfId="524" priority="10" operator="equal">
      <formula>"Cumplida (FT)"</formula>
    </cfRule>
    <cfRule type="cellIs" dxfId="523" priority="11" operator="equal">
      <formula>"Cumplida (DT)"</formula>
    </cfRule>
    <cfRule type="cellIs" dxfId="522" priority="12" operator="equal">
      <formula>"Sin Avance"</formula>
    </cfRule>
  </conditionalFormatting>
  <conditionalFormatting sqref="O16">
    <cfRule type="cellIs" dxfId="521" priority="1" operator="equal">
      <formula>"Vencida"</formula>
    </cfRule>
    <cfRule type="cellIs" dxfId="520" priority="2" operator="equal">
      <formula>"No Cumplida"</formula>
    </cfRule>
    <cfRule type="cellIs" dxfId="519" priority="3" operator="equal">
      <formula>"En Avance"</formula>
    </cfRule>
    <cfRule type="cellIs" dxfId="518" priority="4" operator="equal">
      <formula>"Cumplida (FT)"</formula>
    </cfRule>
    <cfRule type="cellIs" dxfId="517" priority="5" operator="equal">
      <formula>"Cumplida (DT)"</formula>
    </cfRule>
    <cfRule type="cellIs" dxfId="516" priority="6" operator="equal">
      <formula>"Sin Avance"</formula>
    </cfRule>
  </conditionalFormatting>
  <dataValidations count="2">
    <dataValidation type="list" allowBlank="1" showInputMessage="1" showErrorMessage="1" sqref="O13:O14 I16 I13:I14 O16">
      <formula1>Califica</formula1>
    </dataValidation>
    <dataValidation type="list" allowBlank="1" showInputMessage="1" showErrorMessage="1" sqref="U16 U13:U14">
      <formula1>Califica2</formula1>
    </dataValidation>
  </dataValidations>
  <printOptions horizontalCentered="1"/>
  <pageMargins left="0.23622047244094491" right="0.23622047244094491" top="0.74803149606299213" bottom="0.74803149606299213" header="0.31496062992125984" footer="0.31496062992125984"/>
  <pageSetup paperSize="5" scale="33" fitToHeight="0" orientation="landscape" r:id="rId3"/>
  <headerFooter>
    <oddHeader xml:space="preserve">&amp;L
</oddHeader>
    <oddFooter>&amp;L&amp;9Aprobó: Flor Alicia Rojas Aguilar - Jefe Oficina de Control Interno (E)
Revisó: 
Elaboró: Juliana Arévalo/Angela Parra&amp;R&amp;9&amp;P de &amp;N</oddFooter>
  </headerFooter>
  <legacyDrawing r:id="rId4"/>
  <picture r:id="rId5"/>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pageSetUpPr fitToPage="1"/>
  </sheetPr>
  <dimension ref="A1:AC148"/>
  <sheetViews>
    <sheetView showGridLines="0" tabSelected="1" topLeftCell="A128" zoomScaleNormal="100" zoomScaleSheetLayoutView="100" workbookViewId="0">
      <selection activeCell="F130" sqref="F130"/>
    </sheetView>
  </sheetViews>
  <sheetFormatPr baseColWidth="10" defaultColWidth="11.375" defaultRowHeight="15" zeroHeight="1" x14ac:dyDescent="0.25"/>
  <cols>
    <col min="1" max="1" width="23" style="385" customWidth="1"/>
    <col min="2" max="2" width="5" style="386" customWidth="1"/>
    <col min="3" max="3" width="23.125" style="385" customWidth="1"/>
    <col min="4" max="4" width="22.25" style="385" customWidth="1"/>
    <col min="5" max="5" width="17" style="385" customWidth="1"/>
    <col min="6" max="6" width="15" style="387" customWidth="1"/>
    <col min="7" max="7" width="1.375" style="386" customWidth="1"/>
    <col min="8" max="8" width="12.625" style="386" hidden="1" customWidth="1"/>
    <col min="9" max="9" width="12.625" style="385" hidden="1" customWidth="1"/>
    <col min="10" max="10" width="15.375" style="386" hidden="1" customWidth="1"/>
    <col min="11" max="11" width="15.75" style="386" hidden="1" customWidth="1"/>
    <col min="12" max="12" width="146.375" style="388" hidden="1" customWidth="1"/>
    <col min="13" max="13" width="1.375" style="386" customWidth="1"/>
    <col min="14" max="15" width="13.375" style="386" customWidth="1"/>
    <col min="16" max="16" width="19" style="386" customWidth="1"/>
    <col min="17" max="17" width="15.75" style="386" customWidth="1"/>
    <col min="18" max="18" width="132.625" style="388" customWidth="1"/>
    <col min="19" max="19" width="1.375" style="389" customWidth="1"/>
    <col min="20" max="21" width="13.25" style="386" hidden="1" customWidth="1"/>
    <col min="22" max="22" width="14.625" style="386" hidden="1" customWidth="1"/>
    <col min="23" max="23" width="15.75" style="386" hidden="1" customWidth="1"/>
    <col min="24" max="24" width="61.75" style="386" hidden="1" customWidth="1"/>
    <col min="25" max="29" width="0" style="386" hidden="1" customWidth="1"/>
    <col min="30" max="16384" width="11.375" style="386"/>
  </cols>
  <sheetData>
    <row r="1" spans="1:29" x14ac:dyDescent="0.25"/>
    <row r="2" spans="1:29" x14ac:dyDescent="0.25">
      <c r="A2" s="390" t="s">
        <v>60</v>
      </c>
      <c r="B2" s="390"/>
      <c r="C2" s="391"/>
      <c r="D2" s="391"/>
      <c r="E2" s="391"/>
      <c r="F2" s="392"/>
      <c r="G2" s="391"/>
      <c r="H2" s="391"/>
      <c r="I2" s="391"/>
      <c r="J2" s="391"/>
      <c r="K2" s="391"/>
      <c r="L2" s="391"/>
      <c r="M2" s="391"/>
      <c r="N2" s="391"/>
      <c r="O2" s="391"/>
      <c r="P2" s="391"/>
      <c r="Q2" s="391"/>
      <c r="R2" s="391"/>
      <c r="S2" s="393"/>
      <c r="T2" s="391"/>
      <c r="U2" s="391"/>
      <c r="V2" s="391"/>
      <c r="W2" s="391"/>
      <c r="X2" s="391"/>
    </row>
    <row r="3" spans="1:29" x14ac:dyDescent="0.25">
      <c r="B3" s="394"/>
      <c r="C3" s="395"/>
    </row>
    <row r="4" spans="1:29" x14ac:dyDescent="0.25">
      <c r="A4" s="396" t="s">
        <v>13</v>
      </c>
      <c r="B4" s="396"/>
      <c r="C4" s="397" t="s">
        <v>80</v>
      </c>
    </row>
    <row r="5" spans="1:29" x14ac:dyDescent="0.25">
      <c r="A5" s="396" t="s">
        <v>81</v>
      </c>
      <c r="B5" s="396"/>
      <c r="C5" s="398">
        <v>2019</v>
      </c>
    </row>
    <row r="6" spans="1:29" x14ac:dyDescent="0.25">
      <c r="A6" s="399" t="s">
        <v>82</v>
      </c>
      <c r="B6" s="399"/>
      <c r="C6" s="777">
        <v>43721</v>
      </c>
    </row>
    <row r="7" spans="1:29" x14ac:dyDescent="0.25"/>
    <row r="8" spans="1:29" ht="15.75" thickBot="1" x14ac:dyDescent="0.3">
      <c r="G8" s="389"/>
    </row>
    <row r="9" spans="1:29" ht="15.75" thickBot="1" x14ac:dyDescent="0.3">
      <c r="A9" s="716" t="s">
        <v>61</v>
      </c>
      <c r="B9" s="718"/>
      <c r="C9" s="718"/>
      <c r="D9" s="718"/>
      <c r="E9" s="718"/>
      <c r="F9" s="717"/>
      <c r="G9" s="400"/>
      <c r="H9" s="709" t="s">
        <v>7</v>
      </c>
      <c r="I9" s="710"/>
      <c r="J9" s="710"/>
      <c r="K9" s="710"/>
      <c r="L9" s="711"/>
      <c r="N9" s="709" t="s">
        <v>8</v>
      </c>
      <c r="O9" s="710"/>
      <c r="P9" s="710"/>
      <c r="Q9" s="710"/>
      <c r="R9" s="711"/>
      <c r="T9" s="709" t="s">
        <v>9</v>
      </c>
      <c r="U9" s="710"/>
      <c r="V9" s="710"/>
      <c r="W9" s="710"/>
      <c r="X9" s="711"/>
    </row>
    <row r="10" spans="1:29" ht="52.5" customHeight="1" thickBot="1" x14ac:dyDescent="0.3">
      <c r="A10" s="401" t="s">
        <v>62</v>
      </c>
      <c r="B10" s="712" t="s">
        <v>755</v>
      </c>
      <c r="C10" s="712"/>
      <c r="D10" s="712"/>
      <c r="E10" s="712"/>
      <c r="F10" s="713"/>
      <c r="G10" s="1"/>
      <c r="H10" s="402" t="s">
        <v>130</v>
      </c>
      <c r="I10" s="403"/>
      <c r="J10" s="404">
        <v>43585</v>
      </c>
      <c r="K10" s="714" t="s">
        <v>125</v>
      </c>
      <c r="L10" s="714" t="s">
        <v>0</v>
      </c>
      <c r="N10" s="402" t="s">
        <v>130</v>
      </c>
      <c r="O10" s="403"/>
      <c r="P10" s="404">
        <v>43708</v>
      </c>
      <c r="Q10" s="714" t="s">
        <v>125</v>
      </c>
      <c r="R10" s="714" t="s">
        <v>0</v>
      </c>
      <c r="T10" s="402" t="s">
        <v>130</v>
      </c>
      <c r="U10" s="403"/>
      <c r="V10" s="404">
        <v>43465</v>
      </c>
      <c r="W10" s="714" t="s">
        <v>125</v>
      </c>
      <c r="X10" s="714" t="s">
        <v>0</v>
      </c>
    </row>
    <row r="11" spans="1:29" ht="45.75" thickBot="1" x14ac:dyDescent="0.3">
      <c r="A11" s="405" t="s">
        <v>11</v>
      </c>
      <c r="B11" s="716" t="s">
        <v>68</v>
      </c>
      <c r="C11" s="717"/>
      <c r="D11" s="406" t="s">
        <v>69</v>
      </c>
      <c r="E11" s="406" t="s">
        <v>70</v>
      </c>
      <c r="F11" s="407" t="s">
        <v>71</v>
      </c>
      <c r="G11" s="2"/>
      <c r="H11" s="408" t="s">
        <v>76</v>
      </c>
      <c r="I11" s="409" t="s">
        <v>77</v>
      </c>
      <c r="J11" s="409" t="s">
        <v>124</v>
      </c>
      <c r="K11" s="715"/>
      <c r="L11" s="715"/>
      <c r="N11" s="408" t="s">
        <v>76</v>
      </c>
      <c r="O11" s="409" t="s">
        <v>77</v>
      </c>
      <c r="P11" s="409" t="s">
        <v>124</v>
      </c>
      <c r="Q11" s="715"/>
      <c r="R11" s="715"/>
      <c r="T11" s="408" t="s">
        <v>76</v>
      </c>
      <c r="U11" s="409" t="s">
        <v>77</v>
      </c>
      <c r="V11" s="409" t="s">
        <v>124</v>
      </c>
      <c r="W11" s="715"/>
      <c r="X11" s="715"/>
    </row>
    <row r="12" spans="1:29" s="422" customFormat="1" ht="50.1" customHeight="1" thickBot="1" x14ac:dyDescent="0.3">
      <c r="A12" s="703" t="s">
        <v>63</v>
      </c>
      <c r="B12" s="410"/>
      <c r="C12" s="411" t="s">
        <v>79</v>
      </c>
      <c r="D12" s="410"/>
      <c r="E12" s="410"/>
      <c r="F12" s="412"/>
      <c r="G12" s="1"/>
      <c r="H12" s="413">
        <f>IF(Comp1!H12="","",Comp1!H12)</f>
        <v>0</v>
      </c>
      <c r="I12" s="414">
        <f>IF(Comp1!I12="","",Comp1!I12)</f>
        <v>0</v>
      </c>
      <c r="J12" s="415" t="str">
        <f>IF(Comp1!J12="","",Comp1!J12)</f>
        <v>No se programaron actividades relacionadas con este objetivo</v>
      </c>
      <c r="K12" s="416" t="str">
        <f>IF(Comp1!K12="","",Comp1!K12)</f>
        <v/>
      </c>
      <c r="L12" s="417" t="str">
        <f>IF(Comp1!L12="","",Comp1!L12)</f>
        <v/>
      </c>
      <c r="M12" s="418" t="str">
        <f>IF(Comp1!M12="","",Comp1!M12)</f>
        <v/>
      </c>
      <c r="N12" s="413">
        <f>IF(Comp1!N12="","",Comp1!N12)</f>
        <v>3</v>
      </c>
      <c r="O12" s="419">
        <f>IF(Comp1!O12="","",Comp1!O12)</f>
        <v>1</v>
      </c>
      <c r="P12" s="415">
        <f>IF(Comp1!P12="","",Comp1!P12)</f>
        <v>0.33333333333333331</v>
      </c>
      <c r="Q12" s="416" t="str">
        <f>IF(Comp1!Q12="","",Comp1!Q12)</f>
        <v/>
      </c>
      <c r="R12" s="417" t="str">
        <f>IF(Comp1!R12="","",Comp1!R12)</f>
        <v/>
      </c>
      <c r="S12" s="420" t="str">
        <f>IF(Comp1!S12="","",Comp1!S12)</f>
        <v/>
      </c>
      <c r="T12" s="413">
        <f>IF(Comp1!T12="","",Comp1!T12)</f>
        <v>0</v>
      </c>
      <c r="U12" s="419">
        <f>IF(Comp1!U12="","",Comp1!U12)</f>
        <v>0</v>
      </c>
      <c r="V12" s="421" t="str">
        <f>IF(Comp1!V12="","",Comp1!V12)</f>
        <v>No se programaron actividades relacionadas con este objetivo</v>
      </c>
      <c r="W12" s="416" t="str">
        <f>IF(Comp1!W12="","",Comp1!W12)</f>
        <v/>
      </c>
      <c r="X12" s="417" t="str">
        <f>IF(Comp1!X12="","",Comp1!X12)</f>
        <v/>
      </c>
      <c r="Y12" s="413" t="str">
        <f>IF(Comp1!Y12="","",Comp1!Y12)</f>
        <v/>
      </c>
      <c r="Z12" s="414" t="str">
        <f>IF(Comp1!Z12="","",Comp1!Z12)</f>
        <v/>
      </c>
      <c r="AA12" s="415" t="str">
        <f>IF(Comp1!AA12="","",Comp1!AA12)</f>
        <v/>
      </c>
      <c r="AB12" s="416" t="str">
        <f>IF(Comp1!AB12="","",Comp1!AB12)</f>
        <v/>
      </c>
      <c r="AC12" s="417" t="str">
        <f>IF(Comp1!AC12="","",Comp1!AC12)</f>
        <v/>
      </c>
    </row>
    <row r="13" spans="1:29" ht="367.5" customHeight="1" thickBot="1" x14ac:dyDescent="0.3">
      <c r="A13" s="705"/>
      <c r="B13" s="423" t="str">
        <f>IF(Comp1!B13="","",Comp1!B13)</f>
        <v>1.1</v>
      </c>
      <c r="C13" s="424" t="str">
        <f>IF(Comp1!C13="","",Comp1!C13)</f>
        <v>Divulgar y socializar la Política de riesgos aprobada por el Comité Institucional de Coordinación de Control Interno.</v>
      </c>
      <c r="D13" s="424" t="str">
        <f>IF(Comp1!D13="","",Comp1!D13)</f>
        <v xml:space="preserve"> 2 socializaciones de la política de riesgos de corrupción en la sede de la dirección general y regionales. Así como su divulgación a todos los colaboradores de la entidad</v>
      </c>
      <c r="E13" s="424" t="str">
        <f>IF(Comp1!E13="","",Comp1!E13)</f>
        <v xml:space="preserve">Subdirección de Mejoramiento Organizacional. </v>
      </c>
      <c r="F13" s="3" t="str">
        <f>IF(Comp1!F13="","",Comp1!F13)</f>
        <v>30-03-19
30-08-19</v>
      </c>
      <c r="G13" s="389"/>
      <c r="H13" s="425" t="str">
        <f>IF(Comp1!H13="","",Comp1!H13)</f>
        <v/>
      </c>
      <c r="I13" s="426" t="str">
        <f>IF(Comp1!I13="","",Comp1!I13)</f>
        <v>En Avance</v>
      </c>
      <c r="J13" s="425" t="str">
        <f>IF(Comp1!J13="","",Comp1!J13)</f>
        <v/>
      </c>
      <c r="K13" s="427" t="str">
        <f>IF(Comp1!K13="","",Comp1!K13)</f>
        <v>Maritza Liliana Beltrán Albadán
Yaneth Burgos Duitama (Acompañamiento)</v>
      </c>
      <c r="L13" s="428" t="str">
        <f>IF(Comp1!L13="","",Comp1!L13)</f>
        <v xml:space="preserve">Teniendo en cuenta la actividad programada al primer cuatrimestre se encontró que  las evidencias dan cuenta de la aprobación y  socialización de la política de riesgos de corrupción.
Evidencia:
1. Aprobación de la política de gestión de riesgos. Acta 01 de 2019 sesión virtual del 04 y 05 de febrero  2019 en el comité CICCI
2. Listado de asistencia  socialización de la política 25/01/2019, 26/01/2019 
3. Boletín Vive  ICBF N° 53-2019  4 al 10 de febrero  
4, Publicación en la Intranet https://intranet.icbf.gov.co/sistema-integrado-de-gestion
5. Presentación política de gestión del Riesgo en  power point </v>
      </c>
      <c r="M13" s="386" t="str">
        <f>IF(Comp1!M13="","",Comp1!M13)</f>
        <v/>
      </c>
      <c r="N13" s="429" t="str">
        <f>IF(Comp1!N13="","",Comp1!N13)</f>
        <v/>
      </c>
      <c r="O13" s="430" t="str">
        <f>IF(Comp1!O13="","",Comp1!O13)</f>
        <v>Cumplida (DT)</v>
      </c>
      <c r="P13" s="425" t="str">
        <f>IF(Comp1!P13="","",Comp1!P13)</f>
        <v/>
      </c>
      <c r="Q13" s="775" t="str">
        <f>IF(Comp1!Q13="","",Comp1!Q13)</f>
        <v xml:space="preserve">Maritza Liliana Beltrán Albadán
Yanet Burgos Duitama </v>
      </c>
      <c r="R13" s="776" t="str">
        <f>IF(Comp1!R13="","",Comp1!R13)</f>
        <v>Se evidencia la aprobación y socialización de la política de riesgos en 10 Regionales y un archivo de videoconferencia 
Evidencia 
Presentación power point Riesgos de Calidad y corrupción 
Correo electrónico servidores públicos  26/08/2019 03:21 p.m. desde la Dirección de Gestión Humana
Listado de asistencia _Regional Antioquia -Jornada de actualización ICBF- Cultura de riesgos 14 de agosto de 2019 
Listado de asistencia _Regional Boyacá  -Jornada de actualización ICBF- Cultura de riesgos 14 de agosto de 2019 
Listado de asistencia _Regional Casanare   -Jornada de actualización ICBF- Cultura de riesgos 14 de agosto de 2019 
Listado de asistencia _Regional Guania   -Jornada de actualización ICBF- Cultura de riesgos 14 de agosto de 2019 
Listado de asistencia _Regional  Meta    -Jornada de actualización ICBF- Cultura de riesgos 14 de agosto de 2019 
Listado de asistencia _Regional  Santander    -Jornada de actualización ICBF- Cultura de riesgos 14 de agosto de 2019
Listado de asistencia _Regional  Sede  de la Dirección General     -Jornada de actualización ICBF- Cultura de riesgos 14 de agosto de 2019  
Listado de asistencia _Regional  Sucre      -Jornada de actualización ICBF- Cultura de riesgos 14 de agosto de 2019 
Listado de asistencia _Regional  Tolima     -Jornada de actualización ICBF- Cultura de riesgos 14 de agosto de 2019 
Listado de asistencia _Regional  Valle     -Jornada de actualización ICBF- Cultura de riesgos 14 de agosto de 2019 
Archivo videoconferencia 
Recomendación
Asegurar que se allegue por parte de todas las Regionales los registros de asistencia a las videocoferencias realizadas por la SDG.</v>
      </c>
      <c r="S13" s="432" t="str">
        <f>IF(Comp1!S13="","",Comp1!S13)</f>
        <v/>
      </c>
      <c r="T13" s="429" t="str">
        <f>IF(Comp1!T13="","",Comp1!T13)</f>
        <v/>
      </c>
      <c r="U13" s="430" t="str">
        <f>IF(Comp1!U13="","",Comp1!U13)</f>
        <v/>
      </c>
      <c r="V13" s="425" t="str">
        <f>IF(Comp1!V13="","",Comp1!V13)</f>
        <v/>
      </c>
      <c r="W13" s="431" t="str">
        <f>IF(Comp1!W13="","",Comp1!W13)</f>
        <v/>
      </c>
      <c r="X13" s="433" t="str">
        <f>IF(Comp1!X13="","",Comp1!X13)</f>
        <v xml:space="preserve">Presenta evidencia de socialización de la politica para 10 Regionales </v>
      </c>
      <c r="Y13" s="425" t="str">
        <f>IF(Comp1!Y13="","",Comp1!Y13)</f>
        <v/>
      </c>
      <c r="Z13" s="426" t="str">
        <f>IF(Comp1!Z13="","",Comp1!Z13)</f>
        <v/>
      </c>
      <c r="AA13" s="425" t="str">
        <f>IF(Comp1!AA13="","",Comp1!AA13)</f>
        <v/>
      </c>
      <c r="AB13" s="427" t="str">
        <f>IF(Comp1!AB13="","",Comp1!AB13)</f>
        <v/>
      </c>
      <c r="AC13" s="428" t="str">
        <f>IF(Comp1!AC13="","",Comp1!AC13)</f>
        <v/>
      </c>
    </row>
    <row r="14" spans="1:29" s="422" customFormat="1" ht="50.1" customHeight="1" thickBot="1" x14ac:dyDescent="0.3">
      <c r="A14" s="703" t="s">
        <v>64</v>
      </c>
      <c r="B14" s="410"/>
      <c r="C14" s="411" t="s">
        <v>115</v>
      </c>
      <c r="D14" s="410"/>
      <c r="E14" s="410"/>
      <c r="F14" s="434"/>
      <c r="G14" s="1"/>
      <c r="H14" s="413">
        <f>IF(Comp1!H14="","",Comp1!H14)</f>
        <v>4</v>
      </c>
      <c r="I14" s="414">
        <f>IF(Comp1!I14="","",Comp1!I14)</f>
        <v>2</v>
      </c>
      <c r="J14" s="415">
        <f>IF(Comp1!J14="","",Comp1!J14)</f>
        <v>0.5</v>
      </c>
      <c r="K14" s="413" t="str">
        <f>IF(Comp1!K14="","",Comp1!K14)</f>
        <v/>
      </c>
      <c r="L14" s="414" t="str">
        <f>IF(Comp1!L14="","",Comp1!L14)</f>
        <v/>
      </c>
      <c r="M14" s="418" t="str">
        <f>IF(Comp1!M14="","",Comp1!M14)</f>
        <v/>
      </c>
      <c r="N14" s="413">
        <f>IF(Comp1!N14="","",Comp1!N14)</f>
        <v>4</v>
      </c>
      <c r="O14" s="419">
        <f>IF(Comp1!O14="","",Comp1!O14)</f>
        <v>3</v>
      </c>
      <c r="P14" s="421">
        <f>IF(Comp1!P14="","",Comp1!P14)</f>
        <v>0.75</v>
      </c>
      <c r="Q14" s="440" t="str">
        <f>IF(Comp1!Q14="","",Comp1!Q14)</f>
        <v/>
      </c>
      <c r="R14" s="417" t="str">
        <f>IF(Comp1!R14="","",Comp1!R14)</f>
        <v/>
      </c>
      <c r="S14" s="420" t="str">
        <f>IF(Comp1!S14="","",Comp1!S14)</f>
        <v/>
      </c>
      <c r="T14" s="413">
        <f>IF(Comp1!T14="","",Comp1!T14)</f>
        <v>0</v>
      </c>
      <c r="U14" s="419">
        <f>IF(Comp1!U14="","",Comp1!U14)</f>
        <v>0</v>
      </c>
      <c r="V14" s="421" t="str">
        <f>IF(Comp1!V14="","",Comp1!V14)</f>
        <v>No se programaron actividades relacionadas con este objetivo</v>
      </c>
      <c r="W14" s="416" t="str">
        <f>IF(Comp1!W14="","",Comp1!W14)</f>
        <v/>
      </c>
      <c r="X14" s="417" t="str">
        <f>IF(Comp1!X14="","",Comp1!X14)</f>
        <v/>
      </c>
      <c r="Y14" s="413" t="str">
        <f>IF(Comp1!Y14="","",Comp1!Y14)</f>
        <v/>
      </c>
      <c r="Z14" s="414" t="str">
        <f>IF(Comp1!Z14="","",Comp1!Z14)</f>
        <v/>
      </c>
      <c r="AA14" s="415" t="str">
        <f>IF(Comp1!AA14="","",Comp1!AA14)</f>
        <v/>
      </c>
      <c r="AB14" s="413" t="str">
        <f>IF(Comp1!AB14="","",Comp1!AB14)</f>
        <v/>
      </c>
      <c r="AC14" s="414" t="str">
        <f>IF(Comp1!AC14="","",Comp1!AC14)</f>
        <v/>
      </c>
    </row>
    <row r="15" spans="1:29" ht="208.5" customHeight="1" thickBot="1" x14ac:dyDescent="0.3">
      <c r="A15" s="704"/>
      <c r="B15" s="423" t="str">
        <f>IF(Comp1!B15="","",Comp1!B15)</f>
        <v>2.1</v>
      </c>
      <c r="C15" s="424" t="str">
        <f>IF(Comp1!C15="","",Comp1!C15)</f>
        <v>Consolidar la Matriz de Riesgos de Corrupción para la vigencia 2019.</v>
      </c>
      <c r="D15" s="424" t="str">
        <f>IF(Comp1!D15="","",Comp1!D15)</f>
        <v xml:space="preserve">Matriz de Riesgos de Corrupción consolidada. </v>
      </c>
      <c r="E15" s="424" t="str">
        <f>IF(Comp1!E15="","",Comp1!E15)</f>
        <v>Subdirección de Mejoramiento Organizacional</v>
      </c>
      <c r="F15" s="3">
        <f>IF(Comp1!F15="","",Comp1!F15)</f>
        <v>43496</v>
      </c>
      <c r="G15" s="389"/>
      <c r="H15" s="425" t="str">
        <f>IF(Comp1!H15="","",Comp1!H15)</f>
        <v/>
      </c>
      <c r="I15" s="426" t="str">
        <f>IF(Comp1!I15="","",Comp1!I15)</f>
        <v>Cumplida (DT)</v>
      </c>
      <c r="J15" s="425" t="str">
        <f>IF(Comp1!J15="","",Comp1!J15)</f>
        <v/>
      </c>
      <c r="K15" s="427" t="str">
        <f>IF(Comp1!K15="","",Comp1!K15)</f>
        <v>Maritza Liliana Beltrán Albadán
Yaneth Burgos Duitama (Acompañamiento)</v>
      </c>
      <c r="L15" s="428" t="str">
        <f>IF(Comp1!L15="","",Comp1!L15)</f>
        <v xml:space="preserve">Se evidencia aprobación  por parte del comité de Gestión y Desempeño (sesión virtual del  30/01/2019).
Evidencia:
- Acta de reunión de sesión virtual del 30/01/2019.
</v>
      </c>
      <c r="M15" s="386" t="str">
        <f>IF(Comp1!M15="","",Comp1!M15)</f>
        <v/>
      </c>
      <c r="N15" s="435" t="str">
        <f>IF(Comp1!N15="","",Comp1!N15)</f>
        <v/>
      </c>
      <c r="O15" s="430" t="str">
        <f>IF(Comp1!O15="","",Comp1!O15)</f>
        <v>Cumplida (DT)</v>
      </c>
      <c r="P15" s="436" t="str">
        <f>IF(Comp1!P15="","",Comp1!P15)</f>
        <v xml:space="preserve"> </v>
      </c>
      <c r="Q15" s="475" t="str">
        <f>IF(Comp1!Q15="","",Comp1!Q15)</f>
        <v>Maritza Liliana Beltrán Albadán
Yaneth Burgos Duitama (Acompañamiento)</v>
      </c>
      <c r="R15" s="438" t="str">
        <f>IF(Comp1!R15="","",Comp1!R15)</f>
        <v>Actividad cumplida el 31/01/2019</v>
      </c>
      <c r="S15" s="432" t="str">
        <f>IF(Comp1!S15="","",Comp1!S15)</f>
        <v/>
      </c>
      <c r="T15" s="435" t="str">
        <f>IF(Comp1!T15="","",Comp1!T15)</f>
        <v/>
      </c>
      <c r="U15" s="430" t="str">
        <f>IF(Comp1!U15="","",Comp1!U15)</f>
        <v/>
      </c>
      <c r="V15" s="436" t="str">
        <f>IF(Comp1!V15="","",Comp1!V15)</f>
        <v/>
      </c>
      <c r="W15" s="437" t="str">
        <f>IF(Comp1!W15="","",Comp1!W15)</f>
        <v/>
      </c>
      <c r="X15" s="438" t="str">
        <f>IF(Comp1!X15="","",Comp1!X15)</f>
        <v/>
      </c>
      <c r="Y15" s="425" t="str">
        <f>IF(Comp1!Y15="","",Comp1!Y15)</f>
        <v/>
      </c>
      <c r="Z15" s="426" t="str">
        <f>IF(Comp1!Z15="","",Comp1!Z15)</f>
        <v/>
      </c>
      <c r="AA15" s="425" t="str">
        <f>IF(Comp1!AA15="","",Comp1!AA15)</f>
        <v/>
      </c>
      <c r="AB15" s="427" t="str">
        <f>IF(Comp1!AB15="","",Comp1!AB15)</f>
        <v/>
      </c>
      <c r="AC15" s="428" t="str">
        <f>IF(Comp1!AC15="","",Comp1!AC15)</f>
        <v/>
      </c>
    </row>
    <row r="16" spans="1:29" ht="129.75" customHeight="1" thickBot="1" x14ac:dyDescent="0.3">
      <c r="A16" s="704"/>
      <c r="B16" s="423">
        <f>IF(Comp1!B16="","",Comp1!B16)</f>
        <v>2.2000000000000002</v>
      </c>
      <c r="C16" s="424" t="str">
        <f>IF(Comp1!C16="","",Comp1!C16)</f>
        <v xml:space="preserve">Aprobar la Matriz de Riesgos de Corrupción para la vigencia 2019. </v>
      </c>
      <c r="D16" s="424" t="str">
        <f>IF(Comp1!D16="","",Comp1!D16)</f>
        <v>Matriz de Riesgos de Corrupción aprobada por Comité</v>
      </c>
      <c r="E16" s="424" t="str">
        <f>IF(Comp1!E16="","",Comp1!E16)</f>
        <v>Comité Institucional de Gestión y Desempeño / Dirección de Planeación y Control de Gestión</v>
      </c>
      <c r="F16" s="3">
        <f>IF(Comp1!F16="","",Comp1!F16)</f>
        <v>43496</v>
      </c>
      <c r="G16" s="389"/>
      <c r="H16" s="425" t="str">
        <f>IF(Comp1!H16="","",Comp1!H16)</f>
        <v/>
      </c>
      <c r="I16" s="426" t="str">
        <f>IF(Comp1!I16="","",Comp1!I16)</f>
        <v>Cumplida (DT)</v>
      </c>
      <c r="J16" s="425" t="str">
        <f>IF(Comp1!J16="","",Comp1!J16)</f>
        <v/>
      </c>
      <c r="K16" s="427" t="str">
        <f>IF(Comp1!K16="","",Comp1!K16)</f>
        <v>Maritza Liliana Beltrán Albadán
Yaneth Burgos Duitama (Acompañamiento)</v>
      </c>
      <c r="L16" s="428" t="str">
        <f>IF(Comp1!L16="","",Comp1!L16)</f>
        <v xml:space="preserve">Se evidencia aprobación  por parte del comité de Gestión y Desempeño (sesión virtual del  30/01/2019).
Evidencia:
- Acta de reunión de sesión virtual del 30/01/2019.
</v>
      </c>
      <c r="M16" s="386" t="str">
        <f>IF(Comp1!M16="","",Comp1!M16)</f>
        <v/>
      </c>
      <c r="N16" s="435" t="str">
        <f>IF(Comp1!N16="","",Comp1!N16)</f>
        <v/>
      </c>
      <c r="O16" s="430" t="str">
        <f>IF(Comp1!O16="","",Comp1!O16)</f>
        <v>Cumplida (DT)</v>
      </c>
      <c r="P16" s="436" t="str">
        <f>IF(Comp1!P16="","",Comp1!P16)</f>
        <v xml:space="preserve"> </v>
      </c>
      <c r="Q16" s="475" t="str">
        <f>IF(Comp1!Q16="","",Comp1!Q16)</f>
        <v>Maritza Liliana Beltrán Albadán
Yaneth Burgos Duitama (Acompañamiento)</v>
      </c>
      <c r="R16" s="438" t="str">
        <f>IF(Comp1!R16="","",Comp1!R16)</f>
        <v>Actividad cumplida el 31/01/2019</v>
      </c>
      <c r="S16" s="432" t="str">
        <f>IF(Comp1!S16="","",Comp1!S16)</f>
        <v/>
      </c>
      <c r="T16" s="435" t="str">
        <f>IF(Comp1!T16="","",Comp1!T16)</f>
        <v/>
      </c>
      <c r="U16" s="430" t="str">
        <f>IF(Comp1!U16="","",Comp1!U16)</f>
        <v/>
      </c>
      <c r="V16" s="436" t="str">
        <f>IF(Comp1!V16="","",Comp1!V16)</f>
        <v/>
      </c>
      <c r="W16" s="437" t="str">
        <f>IF(Comp1!W16="","",Comp1!W16)</f>
        <v/>
      </c>
      <c r="X16" s="438" t="str">
        <f>IF(Comp1!X16="","",Comp1!X16)</f>
        <v/>
      </c>
      <c r="Y16" s="425" t="str">
        <f>IF(Comp1!Y16="","",Comp1!Y16)</f>
        <v/>
      </c>
      <c r="Z16" s="426" t="str">
        <f>IF(Comp1!Z16="","",Comp1!Z16)</f>
        <v/>
      </c>
      <c r="AA16" s="425" t="str">
        <f>IF(Comp1!AA16="","",Comp1!AA16)</f>
        <v/>
      </c>
      <c r="AB16" s="427" t="str">
        <f>IF(Comp1!AB16="","",Comp1!AB16)</f>
        <v/>
      </c>
      <c r="AC16" s="428" t="str">
        <f>IF(Comp1!AC16="","",Comp1!AC16)</f>
        <v/>
      </c>
    </row>
    <row r="17" spans="1:29" ht="90.75" thickBot="1" x14ac:dyDescent="0.3">
      <c r="A17" s="704"/>
      <c r="B17" s="423">
        <f>IF(Comp1!B17="","",Comp1!B17)</f>
        <v>2.2999999999999998</v>
      </c>
      <c r="C17" s="424" t="str">
        <f>IF(Comp1!C17="","",Comp1!C17)</f>
        <v>Realizar mesas de trabajo con los líderes de proceso para la validación y/o actualización de los riesgos de corrupción definidos</v>
      </c>
      <c r="D17" s="424" t="str">
        <f>IF(Comp1!D17="","",Comp1!D17)</f>
        <v>Actas de aprobación de las matrices de riesgos de calidad y corrupción por procesos en la sede de la Dirección General  para la vigencia 2020.</v>
      </c>
      <c r="E17" s="424" t="str">
        <f>IF(Comp1!E17="","",Comp1!E17)</f>
        <v xml:space="preserve">Subdirección de Mejoramiento Organizacional. </v>
      </c>
      <c r="F17" s="3">
        <f>IF(Comp1!F17="","",Comp1!F17)</f>
        <v>43814</v>
      </c>
      <c r="G17" s="389"/>
      <c r="H17" s="425" t="str">
        <f>IF(Comp1!H17="","",Comp1!H17)</f>
        <v/>
      </c>
      <c r="I17" s="426" t="str">
        <f>IF(Comp1!I17="","",Comp1!I17)</f>
        <v>N/A</v>
      </c>
      <c r="J17" s="425" t="str">
        <f>IF(Comp1!J17="","",Comp1!J17)</f>
        <v/>
      </c>
      <c r="K17" s="427" t="str">
        <f>IF(Comp1!K17="","",Comp1!K17)</f>
        <v>Maritza Liliana Beltrán Albadán
Yaneth Burgos Duitama (Acompañamiento)</v>
      </c>
      <c r="L17" s="428" t="str">
        <f>IF(Comp1!L17="","",Comp1!L17)</f>
        <v>La periodicidad del reporte de esta actividad es "Única" sin detallar fecha de inicio.</v>
      </c>
      <c r="M17" s="386" t="str">
        <f>IF(Comp1!M17="","",Comp1!M17)</f>
        <v/>
      </c>
      <c r="N17" s="435" t="str">
        <f>IF(Comp1!N17="","",Comp1!N17)</f>
        <v/>
      </c>
      <c r="O17" s="430" t="str">
        <f>IF(Comp1!O17="","",Comp1!O17)</f>
        <v>N/A</v>
      </c>
      <c r="P17" s="436" t="str">
        <f>IF(Comp1!P17="","",Comp1!P17)</f>
        <v/>
      </c>
      <c r="Q17" s="475" t="str">
        <f>IF(Comp1!Q17="","",Comp1!Q17)</f>
        <v>Maritza Liliana Beltrán Albadán
Yaneth Burgos Duitama (Acompañamiento)</v>
      </c>
      <c r="R17" s="438" t="str">
        <f>IF(Comp1!R17="","",Comp1!R17)</f>
        <v>La periodicidad del reporte de esta actividad es "Única" sin detallar fecha de inicio.</v>
      </c>
      <c r="S17" s="432" t="str">
        <f>IF(Comp1!S17="","",Comp1!S17)</f>
        <v/>
      </c>
      <c r="T17" s="435" t="str">
        <f>IF(Comp1!T17="","",Comp1!T17)</f>
        <v/>
      </c>
      <c r="U17" s="430" t="str">
        <f>IF(Comp1!U17="","",Comp1!U17)</f>
        <v/>
      </c>
      <c r="V17" s="436" t="str">
        <f>IF(Comp1!V17="","",Comp1!V17)</f>
        <v/>
      </c>
      <c r="W17" s="437" t="str">
        <f>IF(Comp1!W17="","",Comp1!W17)</f>
        <v/>
      </c>
      <c r="X17" s="438" t="str">
        <f>IF(Comp1!X17="","",Comp1!X17)</f>
        <v/>
      </c>
      <c r="Y17" s="425" t="str">
        <f>IF(Comp1!Y17="","",Comp1!Y17)</f>
        <v/>
      </c>
      <c r="Z17" s="426" t="str">
        <f>IF(Comp1!Z17="","",Comp1!Z17)</f>
        <v/>
      </c>
      <c r="AA17" s="425" t="str">
        <f>IF(Comp1!AA17="","",Comp1!AA17)</f>
        <v/>
      </c>
      <c r="AB17" s="427" t="str">
        <f>IF(Comp1!AB17="","",Comp1!AB17)</f>
        <v/>
      </c>
      <c r="AC17" s="428" t="str">
        <f>IF(Comp1!AC17="","",Comp1!AC17)</f>
        <v/>
      </c>
    </row>
    <row r="18" spans="1:29" ht="109.5" customHeight="1" thickBot="1" x14ac:dyDescent="0.3">
      <c r="A18" s="704"/>
      <c r="B18" s="423" t="str">
        <f>IF(Comp1!B18="","",Comp1!B18)</f>
        <v>2.4</v>
      </c>
      <c r="C18" s="424" t="str">
        <f>IF(Comp1!C18="","",Comp1!C18)</f>
        <v>Implementación de la herramienta tecnológica para la gestión de riesgos de corrupción para la Sede de la Dirección General</v>
      </c>
      <c r="D18" s="424" t="str">
        <f>IF(Comp1!D18="","",Comp1!D18)</f>
        <v>Informe de implementación de la herramienta tecnológica para los riesgos de corrupción de la Sede de la Dirección General</v>
      </c>
      <c r="E18" s="424" t="str">
        <f>IF(Comp1!E18="","",Comp1!E18)</f>
        <v xml:space="preserve">Subdirección de Mejoramiento Organizacional. </v>
      </c>
      <c r="F18" s="3">
        <f>IF(Comp1!F18="","",Comp1!F18)</f>
        <v>43646</v>
      </c>
      <c r="G18" s="389"/>
      <c r="H18" s="425" t="str">
        <f>IF(Comp1!H18="","",Comp1!H18)</f>
        <v/>
      </c>
      <c r="I18" s="426" t="str">
        <f>IF(Comp1!I18="","",Comp1!I18)</f>
        <v>N/A</v>
      </c>
      <c r="J18" s="425" t="str">
        <f>IF(Comp1!J18="","",Comp1!J18)</f>
        <v/>
      </c>
      <c r="K18" s="427" t="str">
        <f>IF(Comp1!K18="","",Comp1!K18)</f>
        <v>Maritza Liliana Beltrán Albadán
Yaneth Burgos Duitama (Acompañamiento)</v>
      </c>
      <c r="L18" s="428" t="str">
        <f>IF(Comp1!L18="","",Comp1!L18)</f>
        <v>La periodicidad del reporte de esta actividad es "Única" sin detallar fecha de inicio.</v>
      </c>
      <c r="M18" s="386" t="str">
        <f>IF(Comp1!M18="","",Comp1!M18)</f>
        <v/>
      </c>
      <c r="N18" s="435" t="str">
        <f>IF(Comp1!N18="","",Comp1!N18)</f>
        <v/>
      </c>
      <c r="O18" s="430" t="str">
        <f>IF(Comp1!O18="","",Comp1!O18)</f>
        <v>Cumplida (DT)</v>
      </c>
      <c r="P18" s="436" t="str">
        <f>IF(Comp1!P18="","",Comp1!P18)</f>
        <v/>
      </c>
      <c r="Q18" s="475" t="str">
        <f>IF(Comp1!Q18="","",Comp1!Q18)</f>
        <v>Maritza Liliana Beltrán Albadán
Yaneth Burgos Duitama (Acompañamiento)</v>
      </c>
      <c r="R18" s="438" t="str">
        <f>IF(Comp1!R18="","",Comp1!R18)</f>
        <v xml:space="preserve">La herramienta ISOLUCION fue implementada para gestionar el plan de tratamiento de los riesgos de corrupción.
Evidencia 
Presenta los siguientes soportes: 
Informe de Implementación de corrupción en la herramienta Isolución  
Link: http://isolucion.icbf.gov.co/IsolucionCalidad/frmHome.aspx
</v>
      </c>
      <c r="S18" s="432" t="str">
        <f>IF(Comp1!S18="","",Comp1!S18)</f>
        <v/>
      </c>
      <c r="T18" s="435" t="str">
        <f>IF(Comp1!T18="","",Comp1!T18)</f>
        <v/>
      </c>
      <c r="U18" s="430" t="str">
        <f>IF(Comp1!U18="","",Comp1!U18)</f>
        <v/>
      </c>
      <c r="V18" s="436" t="str">
        <f>IF(Comp1!V18="","",Comp1!V18)</f>
        <v/>
      </c>
      <c r="W18" s="437" t="str">
        <f>IF(Comp1!W18="","",Comp1!W18)</f>
        <v/>
      </c>
      <c r="X18" s="438" t="str">
        <f>IF(Comp1!X18="","",Comp1!X18)</f>
        <v/>
      </c>
      <c r="Y18" s="425" t="str">
        <f>IF(Comp1!Y18="","",Comp1!Y18)</f>
        <v/>
      </c>
      <c r="Z18" s="426" t="str">
        <f>IF(Comp1!Z18="","",Comp1!Z18)</f>
        <v/>
      </c>
      <c r="AA18" s="425" t="str">
        <f>IF(Comp1!AA18="","",Comp1!AA18)</f>
        <v/>
      </c>
      <c r="AB18" s="427" t="str">
        <f>IF(Comp1!AB18="","",Comp1!AB18)</f>
        <v/>
      </c>
      <c r="AC18" s="428" t="str">
        <f>IF(Comp1!AC18="","",Comp1!AC18)</f>
        <v/>
      </c>
    </row>
    <row r="19" spans="1:29" s="422" customFormat="1" ht="15.75" thickBot="1" x14ac:dyDescent="0.3">
      <c r="A19" s="704" t="s">
        <v>65</v>
      </c>
      <c r="B19" s="410"/>
      <c r="C19" s="411" t="s">
        <v>116</v>
      </c>
      <c r="D19" s="410"/>
      <c r="E19" s="410"/>
      <c r="F19" s="434"/>
      <c r="G19" s="1"/>
      <c r="H19" s="413">
        <f>IF(Comp1!H19="","",Comp1!H19)</f>
        <v>3</v>
      </c>
      <c r="I19" s="414">
        <f>IF(Comp1!I19="","",Comp1!I19)</f>
        <v>2</v>
      </c>
      <c r="J19" s="415">
        <f>IF(Comp1!J19="","",Comp1!J19)</f>
        <v>0.66666666666666663</v>
      </c>
      <c r="K19" s="413" t="str">
        <f>IF(Comp1!K19="","",Comp1!K19)</f>
        <v/>
      </c>
      <c r="L19" s="414" t="str">
        <f>IF(Comp1!L19="","",Comp1!L19)</f>
        <v/>
      </c>
      <c r="M19" s="418" t="str">
        <f>IF(Comp1!M19="","",Comp1!M19)</f>
        <v/>
      </c>
      <c r="N19" s="413">
        <f>IF(Comp1!N19="","",Comp1!N19)</f>
        <v>3</v>
      </c>
      <c r="O19" s="419">
        <f>IF(Comp1!O19="","",Comp1!O19)</f>
        <v>2</v>
      </c>
      <c r="P19" s="421">
        <f>IF(Comp1!P19="","",Comp1!P19)</f>
        <v>0.66666666666666663</v>
      </c>
      <c r="Q19" s="440" t="str">
        <f>IF(Comp1!Q19="","",Comp1!Q19)</f>
        <v/>
      </c>
      <c r="R19" s="417" t="str">
        <f>IF(Comp1!R19="","",Comp1!R19)</f>
        <v/>
      </c>
      <c r="S19" s="420" t="str">
        <f>IF(Comp1!S19="","",Comp1!S19)</f>
        <v/>
      </c>
      <c r="T19" s="413">
        <f>IF(Comp1!T19="","",Comp1!T19)</f>
        <v>0</v>
      </c>
      <c r="U19" s="419">
        <f>IF(Comp1!U19="","",Comp1!U19)</f>
        <v>0</v>
      </c>
      <c r="V19" s="421" t="str">
        <f>IF(Comp1!V19="","",Comp1!V19)</f>
        <v>No se programaron actividades relacionadas con este objetivo</v>
      </c>
      <c r="W19" s="416" t="str">
        <f>IF(Comp1!W19="","",Comp1!W19)</f>
        <v/>
      </c>
      <c r="X19" s="417" t="str">
        <f>IF(Comp1!X19="","",Comp1!X19)</f>
        <v/>
      </c>
      <c r="Y19" s="413" t="str">
        <f>IF(Comp1!Y19="","",Comp1!Y19)</f>
        <v/>
      </c>
      <c r="Z19" s="414" t="str">
        <f>IF(Comp1!Z19="","",Comp1!Z19)</f>
        <v/>
      </c>
      <c r="AA19" s="415" t="str">
        <f>IF(Comp1!AA19="","",Comp1!AA19)</f>
        <v/>
      </c>
      <c r="AB19" s="413" t="str">
        <f>IF(Comp1!AB19="","",Comp1!AB19)</f>
        <v/>
      </c>
      <c r="AC19" s="414" t="str">
        <f>IF(Comp1!AC19="","",Comp1!AC19)</f>
        <v/>
      </c>
    </row>
    <row r="20" spans="1:29" ht="162.75" customHeight="1" thickBot="1" x14ac:dyDescent="0.3">
      <c r="A20" s="704"/>
      <c r="B20" s="423" t="str">
        <f>IF(Comp1!B20="","",Comp1!B20)</f>
        <v>3.1.</v>
      </c>
      <c r="C20" s="424" t="str">
        <f>IF(Comp1!C20="","",Comp1!C20)</f>
        <v>Publicar la Matriz de Riesgos de Corrupción vigencia 2019.</v>
      </c>
      <c r="D20" s="424" t="str">
        <f>IF(Comp1!D20="","",Comp1!D20)</f>
        <v>Matriz de Riesgos de Corrupción Publicada</v>
      </c>
      <c r="E20" s="424" t="str">
        <f>IF(Comp1!E20="","",Comp1!E20)</f>
        <v/>
      </c>
      <c r="F20" s="3">
        <f>IF(Comp1!F20="","",Comp1!F20)</f>
        <v>43496</v>
      </c>
      <c r="G20" s="389"/>
      <c r="H20" s="425" t="str">
        <f>IF(Comp1!H20="","",Comp1!H20)</f>
        <v/>
      </c>
      <c r="I20" s="426" t="str">
        <f>IF(Comp1!I20="","",Comp1!I20)</f>
        <v>Cumplida (DT)</v>
      </c>
      <c r="J20" s="425" t="str">
        <f>IF(Comp1!J20="","",Comp1!J20)</f>
        <v/>
      </c>
      <c r="K20" s="427" t="str">
        <f>IF(Comp1!K20="","",Comp1!K20)</f>
        <v>Maritza Liliana Beltrán Albadán
Yaneth Burgos Duitama (Acompañamiento)</v>
      </c>
      <c r="L20" s="428" t="str">
        <f>IF(Comp1!L20="","",Comp1!L20)</f>
        <v>Se evidencia aprobación  por parte del comité de Gestión y Desempeño (sesión virtual del  30/01/2019) adicionalmente, se evidenció la publicación de la matriz al 31 de enero de 2019.
Evidencia:
- Acta de reunión de sesión virtual del 30/01/2019.
- https://www.icbf.gov.co/gestion-transparencia/transparencia/planeacion/plan-anticorrupcion</v>
      </c>
      <c r="M20" s="386" t="str">
        <f>IF(Comp1!M20="","",Comp1!M20)</f>
        <v/>
      </c>
      <c r="N20" s="435" t="str">
        <f>IF(Comp1!N20="","",Comp1!N20)</f>
        <v/>
      </c>
      <c r="O20" s="430" t="str">
        <f>IF(Comp1!O20="","",Comp1!O20)</f>
        <v>Cumplida (DT)</v>
      </c>
      <c r="P20" s="437" t="str">
        <f>IF(Comp1!P20="","",Comp1!P20)</f>
        <v/>
      </c>
      <c r="Q20" s="439" t="str">
        <f>IF(Comp1!Q20="","",Comp1!Q20)</f>
        <v>Maritza Liliana Beltrán Albadán
Yaneth Burgos Duitama (Acompañamiento)</v>
      </c>
      <c r="R20" s="438" t="str">
        <f>IF(Comp1!R20="","",Comp1!R20)</f>
        <v>Actividad cumplida al 31/01/2019.</v>
      </c>
      <c r="S20" s="432" t="str">
        <f>IF(Comp1!S20="","",Comp1!S20)</f>
        <v/>
      </c>
      <c r="T20" s="435" t="str">
        <f>IF(Comp1!T20="","",Comp1!T20)</f>
        <v/>
      </c>
      <c r="U20" s="430" t="str">
        <f>IF(Comp1!U20="","",Comp1!U20)</f>
        <v/>
      </c>
      <c r="V20" s="437" t="str">
        <f>IF(Comp1!V20="","",Comp1!V20)</f>
        <v/>
      </c>
      <c r="W20" s="436" t="str">
        <f>IF(Comp1!W20="","",Comp1!W20)</f>
        <v/>
      </c>
      <c r="X20" s="438" t="str">
        <f>IF(Comp1!X20="","",Comp1!X20)</f>
        <v/>
      </c>
      <c r="Y20" s="425" t="str">
        <f>IF(Comp1!Y20="","",Comp1!Y20)</f>
        <v/>
      </c>
      <c r="Z20" s="426" t="str">
        <f>IF(Comp1!Z20="","",Comp1!Z20)</f>
        <v/>
      </c>
      <c r="AA20" s="425" t="str">
        <f>IF(Comp1!AA20="","",Comp1!AA20)</f>
        <v/>
      </c>
      <c r="AB20" s="427" t="str">
        <f>IF(Comp1!AB20="","",Comp1!AB20)</f>
        <v/>
      </c>
      <c r="AC20" s="428" t="str">
        <f>IF(Comp1!AC20="","",Comp1!AC20)</f>
        <v/>
      </c>
    </row>
    <row r="21" spans="1:29" ht="196.5" customHeight="1" thickBot="1" x14ac:dyDescent="0.3">
      <c r="A21" s="704"/>
      <c r="B21" s="423">
        <f>IF(Comp1!B21="","",Comp1!B21)</f>
        <v>3.2</v>
      </c>
      <c r="C21" s="424" t="str">
        <f>IF(Comp1!C21="","",Comp1!C21)</f>
        <v>Publicar y divulgar la Política de Riesgos Actualizada.</v>
      </c>
      <c r="D21" s="424" t="str">
        <f>IF(Comp1!D21="","",Comp1!D21)</f>
        <v>Política de Riesgos publicada y divulgada.</v>
      </c>
      <c r="E21" s="424" t="str">
        <f>IF(Comp1!E21="","",Comp1!E21)</f>
        <v/>
      </c>
      <c r="F21" s="3">
        <f>IF(Comp1!F21="","",Comp1!F21)</f>
        <v>43524</v>
      </c>
      <c r="G21" s="389"/>
      <c r="H21" s="425" t="str">
        <f>IF(Comp1!H21="","",Comp1!H21)</f>
        <v/>
      </c>
      <c r="I21" s="426" t="str">
        <f>IF(Comp1!I21="","",Comp1!I21)</f>
        <v>Cumplida (DT)</v>
      </c>
      <c r="J21" s="425" t="str">
        <f>IF(Comp1!J21="","",Comp1!J21)</f>
        <v/>
      </c>
      <c r="K21" s="427" t="str">
        <f>IF(Comp1!K21="","",Comp1!K21)</f>
        <v>Maritza Liliana Beltrán Albadán
Yaneth Burgos Duitama (Acompañamiento)</v>
      </c>
      <c r="L21" s="428" t="str">
        <f>IF(Comp1!L21="","",Comp1!L21)</f>
        <v xml:space="preserve">Teniendo en cuenta la actividad programada al primer cuatrimestre se encontró que  las evidencias dan cuenta de la divulgación y publicación de la política de riesgos de corrupción.
Evidencia:
1. Listado de asistencia  socialización de la política 25/01/2019, 26/01/2019 - videoconferencia con los épicos de los procesos y los referentes de calidad de las regionales.
2. Boletín Vive  ICBF N° 53-2019  4 al 10 de febrero  
3, Publicación en la Intranet https://intranet.icbf.gov.co/sistema-integrado-de-gestion
4. Presentación política de gestión del Riesgo en  power point </v>
      </c>
      <c r="M21" s="386" t="str">
        <f>IF(Comp1!M21="","",Comp1!M21)</f>
        <v/>
      </c>
      <c r="N21" s="435" t="str">
        <f>IF(Comp1!N21="","",Comp1!N21)</f>
        <v/>
      </c>
      <c r="O21" s="430" t="str">
        <f>IF(Comp1!O21="","",Comp1!O21)</f>
        <v>Cumplida (DT)</v>
      </c>
      <c r="P21" s="437" t="str">
        <f>IF(Comp1!P21="","",Comp1!P21)</f>
        <v/>
      </c>
      <c r="Q21" s="439" t="str">
        <f>IF(Comp1!Q21="","",Comp1!Q21)</f>
        <v>Maritza Liliana Beltrán Albadán
Yaneth Burgos Duitama (Acompañamiento)</v>
      </c>
      <c r="R21" s="438" t="str">
        <f>IF(Comp1!R21="","",Comp1!R21)</f>
        <v xml:space="preserve">Actividad cumplida al 28/02/2019 </v>
      </c>
      <c r="S21" s="432" t="str">
        <f>IF(Comp1!S21="","",Comp1!S21)</f>
        <v/>
      </c>
      <c r="T21" s="435" t="str">
        <f>IF(Comp1!T21="","",Comp1!T21)</f>
        <v/>
      </c>
      <c r="U21" s="430" t="str">
        <f>IF(Comp1!U21="","",Comp1!U21)</f>
        <v/>
      </c>
      <c r="V21" s="437" t="str">
        <f>IF(Comp1!V21="","",Comp1!V21)</f>
        <v/>
      </c>
      <c r="W21" s="436" t="str">
        <f>IF(Comp1!W21="","",Comp1!W21)</f>
        <v/>
      </c>
      <c r="X21" s="438" t="str">
        <f>IF(Comp1!X21="","",Comp1!X21)</f>
        <v/>
      </c>
      <c r="Y21" s="425" t="str">
        <f>IF(Comp1!Y21="","",Comp1!Y21)</f>
        <v/>
      </c>
      <c r="Z21" s="426" t="str">
        <f>IF(Comp1!Z21="","",Comp1!Z21)</f>
        <v/>
      </c>
      <c r="AA21" s="425" t="str">
        <f>IF(Comp1!AA21="","",Comp1!AA21)</f>
        <v/>
      </c>
      <c r="AB21" s="427" t="str">
        <f>IF(Comp1!AB21="","",Comp1!AB21)</f>
        <v/>
      </c>
      <c r="AC21" s="428" t="str">
        <f>IF(Comp1!AC21="","",Comp1!AC21)</f>
        <v/>
      </c>
    </row>
    <row r="22" spans="1:29" ht="246" customHeight="1" thickBot="1" x14ac:dyDescent="0.3">
      <c r="A22" s="704"/>
      <c r="B22" s="423">
        <f>IF(Comp1!B22="","",Comp1!B22)</f>
        <v>3.3</v>
      </c>
      <c r="C22" s="424" t="str">
        <f>IF(Comp1!C22="","",Comp1!C22)</f>
        <v>Divulgar información sobre  riesgos de corrupción de la Entidad a las partes interesadas</v>
      </c>
      <c r="D22" s="424" t="str">
        <f>IF(Comp1!D22="","",Comp1!D22)</f>
        <v>Piezas de Divulgación de información en la WEB y en el Boletín</v>
      </c>
      <c r="E22" s="424" t="str">
        <f>IF(Comp1!E22="","",Comp1!E22)</f>
        <v/>
      </c>
      <c r="F22" s="3">
        <f>IF(Comp1!F22="","",Comp1!F22)</f>
        <v>43826</v>
      </c>
      <c r="G22" s="389"/>
      <c r="H22" s="425" t="str">
        <f>IF(Comp1!H22="","",Comp1!H22)</f>
        <v/>
      </c>
      <c r="I22" s="426" t="str">
        <f>IF(Comp1!I22="","",Comp1!I22)</f>
        <v>En Avance</v>
      </c>
      <c r="J22" s="425" t="str">
        <f>IF(Comp1!J22="","",Comp1!J22)</f>
        <v/>
      </c>
      <c r="K22" s="427" t="str">
        <f>IF(Comp1!K22="","",Comp1!K22)</f>
        <v>Maritza Liliana Beltrán Albadán
Yaneth Burgos Duitama (Acompañamiento)</v>
      </c>
      <c r="L22" s="428" t="str">
        <f>IF(Comp1!L22="","",Comp1!L22)</f>
        <v xml:space="preserve">Se evidencio que la actividad  "Divulgar información sobre  riesgos de corrupción de la Entidad a las partes interesadas" se encuentra en avance y que los soportes allegados dan cuenta de su nivel de desarrollo.
Evidencia:
1. Correo electrónico del 08/02/19 con Boletín # 53 el cual contiene Política de Riesgos y Riesgo de corrupción # 12 
2. Correo electrónico 30/01/2019  Boletín Vive  ICBF N° 52-2019    el cual contiene el riesgo numero 11 
3. Correo electrónico 15/02/2019. Boletín Vive ICBF N° 54 _ el cual contiene el riesgo número 13
4. Correo electrónico 11/03/2019. Boletín Vive ICBF N° 57 el cual contiene el riesgo numero 15.
5. Correo electrónico 30/04/2019 El cual contiene información monitoreo a los riesgos de corrupción </v>
      </c>
      <c r="M22" s="386" t="str">
        <f>IF(Comp1!M22="","",Comp1!M22)</f>
        <v/>
      </c>
      <c r="N22" s="435" t="str">
        <f>IF(Comp1!N22="","",Comp1!N22)</f>
        <v/>
      </c>
      <c r="O22" s="430" t="str">
        <f>IF(Comp1!O22="","",Comp1!O22)</f>
        <v>En Avance</v>
      </c>
      <c r="P22" s="437" t="str">
        <f>IF(Comp1!P22="","",Comp1!P22)</f>
        <v/>
      </c>
      <c r="Q22" s="439" t="str">
        <f>IF(Comp1!Q22="","",Comp1!Q22)</f>
        <v>Maritza Liliana Beltrán Albadán
Yaneth Burgos Duitama (Acompañamiento)</v>
      </c>
      <c r="R22" s="428" t="str">
        <f>IF(Comp1!R22="","",Comp1!R22)</f>
        <v xml:space="preserve">
Se evidencio que la actividad  "Divulgar información sobre  riesgos de corrupción de la Entidad a las partes interesadas" se encuentra en avance y que los soportes allegados dan cuenta de su nivel de desarrollo.
Evidencia 
Boletín:  Vive ICBF N° 70 del 12 al 18 de junio de 2019 
Boletín Vive ICBF N° 74 del 10  al 16  de julio  de 2019 
Boletín Vive ICBF Ni 77 del 31 de julio al 6 de agosto de 2019 
</v>
      </c>
      <c r="S22" s="432" t="str">
        <f>IF(Comp1!S22="","",Comp1!S22)</f>
        <v/>
      </c>
      <c r="T22" s="435" t="str">
        <f>IF(Comp1!T22="","",Comp1!T22)</f>
        <v/>
      </c>
      <c r="U22" s="430" t="str">
        <f>IF(Comp1!U22="","",Comp1!U22)</f>
        <v/>
      </c>
      <c r="V22" s="437" t="str">
        <f>IF(Comp1!V22="","",Comp1!V22)</f>
        <v/>
      </c>
      <c r="W22" s="436" t="str">
        <f>IF(Comp1!W22="","",Comp1!W22)</f>
        <v/>
      </c>
      <c r="X22" s="438" t="str">
        <f>IF(Comp1!X22="","",Comp1!X22)</f>
        <v/>
      </c>
      <c r="Y22" s="425" t="str">
        <f>IF(Comp1!Y22="","",Comp1!Y22)</f>
        <v/>
      </c>
      <c r="Z22" s="426" t="str">
        <f>IF(Comp1!Z22="","",Comp1!Z22)</f>
        <v/>
      </c>
      <c r="AA22" s="425" t="str">
        <f>IF(Comp1!AA22="","",Comp1!AA22)</f>
        <v/>
      </c>
      <c r="AB22" s="427" t="str">
        <f>IF(Comp1!AB22="","",Comp1!AB22)</f>
        <v/>
      </c>
      <c r="AC22" s="428" t="str">
        <f>IF(Comp1!AC22="","",Comp1!AC22)</f>
        <v/>
      </c>
    </row>
    <row r="23" spans="1:29" ht="15.75" hidden="1" thickBot="1" x14ac:dyDescent="0.3">
      <c r="A23" s="705"/>
      <c r="B23" s="423" t="e">
        <f>IF(Comp1!#REF!="","",Comp1!#REF!)</f>
        <v>#REF!</v>
      </c>
      <c r="C23" s="424" t="e">
        <f>IF(Comp1!#REF!="","",Comp1!#REF!)</f>
        <v>#REF!</v>
      </c>
      <c r="D23" s="424" t="e">
        <f>IF(Comp1!#REF!="","",Comp1!#REF!)</f>
        <v>#REF!</v>
      </c>
      <c r="E23" s="424" t="e">
        <f>IF(Comp1!#REF!="","",Comp1!#REF!)</f>
        <v>#REF!</v>
      </c>
      <c r="F23" s="3" t="e">
        <f>IF(Comp1!#REF!="","",Comp1!#REF!)</f>
        <v>#REF!</v>
      </c>
      <c r="G23" s="389"/>
      <c r="H23" s="435" t="e">
        <f>IF(Comp1!#REF!="","",Comp1!#REF!)</f>
        <v>#REF!</v>
      </c>
      <c r="I23" s="426" t="e">
        <f>IF(Comp1!#REF!="","",Comp1!#REF!)</f>
        <v>#REF!</v>
      </c>
      <c r="J23" s="437" t="e">
        <f>IF(Comp1!#REF!="","",Comp1!#REF!)</f>
        <v>#REF!</v>
      </c>
      <c r="K23" s="439" t="e">
        <f>IF(Comp1!#REF!="","",Comp1!#REF!)</f>
        <v>#REF!</v>
      </c>
      <c r="L23" s="438" t="e">
        <f>IF(Comp1!#REF!="","",Comp1!#REF!)</f>
        <v>#REF!</v>
      </c>
      <c r="M23" s="386" t="e">
        <f>IF(Comp1!#REF!="","",Comp1!#REF!)</f>
        <v>#REF!</v>
      </c>
      <c r="N23" s="435" t="e">
        <f>IF(Comp1!#REF!="","",Comp1!#REF!)</f>
        <v>#REF!</v>
      </c>
      <c r="O23" s="430" t="e">
        <f>IF(Comp1!#REF!="","",Comp1!#REF!)</f>
        <v>#REF!</v>
      </c>
      <c r="P23" s="437" t="e">
        <f>IF(Comp1!#REF!="","",Comp1!#REF!)</f>
        <v>#REF!</v>
      </c>
      <c r="Q23" s="439" t="e">
        <f>IF(Comp1!#REF!="","",Comp1!#REF!)</f>
        <v>#REF!</v>
      </c>
      <c r="R23" s="428" t="e">
        <f>IF(Comp1!#REF!="","",Comp1!#REF!)</f>
        <v>#REF!</v>
      </c>
      <c r="S23" s="432" t="e">
        <f>IF(Comp1!#REF!="","",Comp1!#REF!)</f>
        <v>#REF!</v>
      </c>
      <c r="T23" s="435" t="e">
        <f>IF(Comp1!#REF!="","",Comp1!#REF!)</f>
        <v>#REF!</v>
      </c>
      <c r="U23" s="430" t="e">
        <f>IF(Comp1!#REF!="","",Comp1!#REF!)</f>
        <v>#REF!</v>
      </c>
      <c r="V23" s="437" t="e">
        <f>IF(Comp1!#REF!="","",Comp1!#REF!)</f>
        <v>#REF!</v>
      </c>
      <c r="W23" s="436" t="e">
        <f>IF(Comp1!#REF!="","",Comp1!#REF!)</f>
        <v>#REF!</v>
      </c>
      <c r="X23" s="438" t="e">
        <f>IF(Comp1!#REF!="","",Comp1!#REF!)</f>
        <v>#REF!</v>
      </c>
      <c r="Y23" s="435" t="e">
        <f>IF(Comp1!#REF!="","",Comp1!#REF!)</f>
        <v>#REF!</v>
      </c>
      <c r="Z23" s="426" t="e">
        <f>IF(Comp1!#REF!="","",Comp1!#REF!)</f>
        <v>#REF!</v>
      </c>
      <c r="AA23" s="437" t="e">
        <f>IF(Comp1!#REF!="","",Comp1!#REF!)</f>
        <v>#REF!</v>
      </c>
      <c r="AB23" s="439" t="e">
        <f>IF(Comp1!#REF!="","",Comp1!#REF!)</f>
        <v>#REF!</v>
      </c>
      <c r="AC23" s="438" t="e">
        <f>IF(Comp1!#REF!="","",Comp1!#REF!)</f>
        <v>#REF!</v>
      </c>
    </row>
    <row r="24" spans="1:29" s="422" customFormat="1" ht="50.1" customHeight="1" thickBot="1" x14ac:dyDescent="0.3">
      <c r="A24" s="703" t="s">
        <v>66</v>
      </c>
      <c r="B24" s="410"/>
      <c r="C24" s="411" t="s">
        <v>117</v>
      </c>
      <c r="D24" s="410"/>
      <c r="E24" s="410"/>
      <c r="F24" s="434"/>
      <c r="G24" s="1"/>
      <c r="H24" s="413">
        <f>IF(Comp1!H23="","",Comp1!H23)</f>
        <v>0</v>
      </c>
      <c r="I24" s="414">
        <f>IF(Comp1!I23="","",Comp1!I23)</f>
        <v>0</v>
      </c>
      <c r="J24" s="415" t="str">
        <f>IF(Comp1!J23="","",Comp1!J23)</f>
        <v>No se programaron actividades relacionadas con este objetivo</v>
      </c>
      <c r="K24" s="440" t="str">
        <f>IF(Comp1!K23="","",Comp1!K23)</f>
        <v/>
      </c>
      <c r="L24" s="417" t="str">
        <f>IF(Comp1!L23="","",Comp1!L23)</f>
        <v/>
      </c>
      <c r="M24" s="418" t="str">
        <f>IF(Comp1!M23="","",Comp1!M23)</f>
        <v/>
      </c>
      <c r="N24" s="413">
        <f>IF(Comp1!N23="","",Comp1!N23)</f>
        <v>4</v>
      </c>
      <c r="O24" s="419">
        <f>IF(Comp1!O23="","",Comp1!O23)</f>
        <v>0</v>
      </c>
      <c r="P24" s="415">
        <f>IF(Comp1!P23="","",Comp1!P23)</f>
        <v>0</v>
      </c>
      <c r="Q24" s="440" t="str">
        <f>IF(Comp1!Q23="","",Comp1!Q23)</f>
        <v/>
      </c>
      <c r="R24" s="417" t="str">
        <f>IF(Comp1!R23="","",Comp1!R23)</f>
        <v/>
      </c>
      <c r="S24" s="420" t="str">
        <f>IF(Comp1!S23="","",Comp1!S23)</f>
        <v/>
      </c>
      <c r="T24" s="413">
        <f>IF(Comp1!T23="","",Comp1!T23)</f>
        <v>0</v>
      </c>
      <c r="U24" s="419">
        <f>IF(Comp1!U23="","",Comp1!U23)</f>
        <v>0</v>
      </c>
      <c r="V24" s="421" t="str">
        <f>IF(Comp1!V23="","",Comp1!V23)</f>
        <v>No se programaron actividades relacionadas con este objetivo</v>
      </c>
      <c r="W24" s="416" t="str">
        <f>IF(Comp1!W23="","",Comp1!W23)</f>
        <v/>
      </c>
      <c r="X24" s="417" t="str">
        <f>IF(Comp1!X23="","",Comp1!X23)</f>
        <v/>
      </c>
      <c r="Y24" s="413" t="str">
        <f>IF(Comp1!Y23="","",Comp1!Y23)</f>
        <v/>
      </c>
      <c r="Z24" s="414" t="str">
        <f>IF(Comp1!Z23="","",Comp1!Z23)</f>
        <v/>
      </c>
      <c r="AA24" s="415" t="str">
        <f>IF(Comp1!AA23="","",Comp1!AA23)</f>
        <v/>
      </c>
      <c r="AB24" s="440" t="str">
        <f>IF(Comp1!AB23="","",Comp1!AB23)</f>
        <v/>
      </c>
      <c r="AC24" s="417" t="str">
        <f>IF(Comp1!AC23="","",Comp1!AC23)</f>
        <v/>
      </c>
    </row>
    <row r="25" spans="1:29" ht="210.75" thickBot="1" x14ac:dyDescent="0.3">
      <c r="A25" s="704"/>
      <c r="B25" s="423" t="str">
        <f>IF(Comp1!B24="","",Comp1!B24)</f>
        <v>4.1.</v>
      </c>
      <c r="C25" s="424" t="str">
        <f>IF(Comp1!C24="","",Comp1!C24)</f>
        <v>Realizar seguimiento y monitoreo a la gestión de riesgos de corrupción</v>
      </c>
      <c r="D25" s="424" t="str">
        <f>IF(Comp1!D24="","",Comp1!D24)</f>
        <v xml:space="preserve">Reporte del seguimiento realizado. </v>
      </c>
      <c r="E25" s="424" t="str">
        <f>IF(Comp1!E24="","",Comp1!E24)</f>
        <v>Lideres de Proceso
Subdirección de Mejoramiento Organizacional</v>
      </c>
      <c r="F25" s="3">
        <f>IF(Comp1!F24="","",Comp1!F24)</f>
        <v>43826</v>
      </c>
      <c r="G25" s="389"/>
      <c r="H25" s="435" t="str">
        <f>IF(Comp1!H24="","",Comp1!H24)</f>
        <v/>
      </c>
      <c r="I25" s="426" t="str">
        <f>IF(Comp1!I24="","",Comp1!I24)</f>
        <v>En Avance</v>
      </c>
      <c r="J25" s="437" t="str">
        <f>IF(Comp1!J24="","",Comp1!J24)</f>
        <v/>
      </c>
      <c r="K25" s="439" t="str">
        <f>IF(Comp1!K24="","",Comp1!K24)</f>
        <v>Maritza Liliana Beltrán Albadán
Yaneth Burgos Duitama (Acompañamiento)</v>
      </c>
      <c r="L25" s="438" t="str">
        <f>IF(Comp1!L24="","",Comp1!L24)</f>
        <v>Se observa avance y monitoreo a  la gestión de riesgo de corrupción para los meses de febrero y marzo de 2019. 
Evidencia 
1. Correo electrónico del  01/03/2019 y el 02/04/2019 solicitando nivel y cargue de evidencias en el repositorio de los planes de tratamiento a corte de los meses de marzo y abril.
2. Soportes al seguimiento y monitoreo a los riesgos en corrupción en el repositorio \\icbf.gov.co\FS_DPC\SMO\MC\Gestion de Riesgos\SDG\2019\SEG_CONTROL_2019\1. DE\DE1</v>
      </c>
      <c r="M25" s="386" t="str">
        <f>IF(Comp1!M24="","",Comp1!M24)</f>
        <v/>
      </c>
      <c r="N25" s="435" t="str">
        <f>IF(Comp1!N24="","",Comp1!N24)</f>
        <v/>
      </c>
      <c r="O25" s="430" t="str">
        <f>IF(Comp1!O24="","",Comp1!O24)</f>
        <v>En Avance</v>
      </c>
      <c r="P25" s="437" t="str">
        <f>IF(Comp1!P24="","",Comp1!P24)</f>
        <v/>
      </c>
      <c r="Q25" s="439" t="str">
        <f>IF(Comp1!Q24="","",Comp1!Q24)</f>
        <v>Maritza Liliana Beltrán Albadán
Yaneth Burgos Duitama (Acompañamiento)</v>
      </c>
      <c r="R25" s="428" t="str">
        <f>IF(Comp1!R24="","",Comp1!R24)</f>
        <v xml:space="preserve"> 
Se realizó el seguimiento mensual durante el segundo cuatrimestre.
Evidencia 
Correo electrónico:  Seguimiento Actividades PAAC 2019-CORTE MAYO  30/05/2019 
Informe seguimiento riesgos de corrupción en excel  Mayo 2019 
Correo electrónico  03/07/2019 Seguimiento ACTIVIDADES PAAC 2019-CORTE JUNIO
Informe seguimiento riesgos de corrupción en Excel  Junio 2019 
Correo electrónico: 27/07/2019 Seguimiento Actividades  PAAC 2019-CORTE JULIO
Informe seguimiento riesgos de corrupción en Excel  Julio  2019 
Correo Electrónico 15/08/2019: Seguimiento Riesgos de Corrupción ISOLUCION - JUL. Seguimiento a pendientes. 
Correo electrónico. 30 de agosto de 2019 SEGUIMIENTO ACTIVIDADES PAAC 2019-CORTE AGOSTO
Informe de seguimiento en Excel para el mes de agosto el riesgo GJ7+ debido a que es de reporte de Regional lo cual tampoco se ve reflejado en la herramienta ISOLUCION y el riesgo IV2+</v>
      </c>
      <c r="S25" s="432" t="str">
        <f>IF(Comp1!S24="","",Comp1!S24)</f>
        <v/>
      </c>
      <c r="T25" s="435" t="str">
        <f>IF(Comp1!T24="","",Comp1!T24)</f>
        <v/>
      </c>
      <c r="U25" s="430" t="str">
        <f>IF(Comp1!U24="","",Comp1!U24)</f>
        <v/>
      </c>
      <c r="V25" s="437" t="str">
        <f>IF(Comp1!V24="","",Comp1!V24)</f>
        <v/>
      </c>
      <c r="W25" s="436" t="str">
        <f>IF(Comp1!W24="","",Comp1!W24)</f>
        <v/>
      </c>
      <c r="X25" s="438" t="str">
        <f>IF(Comp1!X24="","",Comp1!X24)</f>
        <v/>
      </c>
      <c r="Y25" s="435" t="str">
        <f>IF(Comp1!Y24="","",Comp1!Y24)</f>
        <v/>
      </c>
      <c r="Z25" s="426" t="str">
        <f>IF(Comp1!Z24="","",Comp1!Z24)</f>
        <v/>
      </c>
      <c r="AA25" s="437" t="str">
        <f>IF(Comp1!AA24="","",Comp1!AA24)</f>
        <v/>
      </c>
      <c r="AB25" s="439" t="str">
        <f>IF(Comp1!AB24="","",Comp1!AB24)</f>
        <v/>
      </c>
      <c r="AC25" s="438" t="str">
        <f>IF(Comp1!AC24="","",Comp1!AC24)</f>
        <v/>
      </c>
    </row>
    <row r="26" spans="1:29" ht="244.5" customHeight="1" thickBot="1" x14ac:dyDescent="0.3">
      <c r="A26" s="704"/>
      <c r="B26" s="423" t="str">
        <f>IF(Comp1!B25="","",Comp1!B25)</f>
        <v>4.2</v>
      </c>
      <c r="C26" s="424" t="str">
        <f>IF(Comp1!C25="","",Comp1!C25)</f>
        <v>Realizar monitoreo a la  materialización de riesgos de corrupción y verificar de ser necesario las acciones correctivas derivadas</v>
      </c>
      <c r="D26" s="424" t="str">
        <f>IF(Comp1!D25="","",Comp1!D25)</f>
        <v xml:space="preserve">Correos electrónicos, archivo de Excel que evidencia el monitoreo a la materialización de riesgos de corrupción. </v>
      </c>
      <c r="E26" s="424" t="str">
        <f>IF(Comp1!E25="","",Comp1!E25)</f>
        <v xml:space="preserve">Subdirección de Mejoramiento Organizacional. </v>
      </c>
      <c r="F26" s="3" t="str">
        <f>IF(Comp1!F25="","",Comp1!F25)</f>
        <v>30-05-19
30-09-19
27-12-19</v>
      </c>
      <c r="G26" s="389"/>
      <c r="H26" s="435" t="str">
        <f>IF(Comp1!H25="","",Comp1!H25)</f>
        <v/>
      </c>
      <c r="I26" s="426" t="str">
        <f>IF(Comp1!I25="","",Comp1!I25)</f>
        <v>En Avance</v>
      </c>
      <c r="J26" s="437" t="str">
        <f>IF(Comp1!J25="","",Comp1!J25)</f>
        <v/>
      </c>
      <c r="K26" s="439" t="str">
        <f>IF(Comp1!K25="","",Comp1!K25)</f>
        <v>Maritza Liliana Beltrán Albadán
Yaneth Burgos Duitama (Acompañamiento)</v>
      </c>
      <c r="L26" s="438" t="str">
        <f>IF(Comp1!L25="","",Comp1!L25)</f>
        <v>A corte  de 30 de abril de 2019 no se presentan riesgos de corrupción materializados según soportes de monitoreo y seguimiento presentados. 
Evidencia 
1. Matriz de seguimiento de riesgo materializado 2019 con información de corte de seguimiento a 30 de marzo de 2019 donde se evidencia que no se  reporta   seguimiento al riesgo "TH6+Impunidad:  Promover, inducir y/o provocar actuaciones administrativas atendiendo intereses personales o de un tercero" del proceso de Gestión de talento humano" y no se hizo seguimiento al diseño y ejecución de los controles por no presentar controles en la matriz de riesgos.</v>
      </c>
      <c r="M26" s="386" t="str">
        <f>IF(Comp1!M25="","",Comp1!M25)</f>
        <v/>
      </c>
      <c r="N26" s="435" t="str">
        <f>IF(Comp1!N25="","",Comp1!N25)</f>
        <v/>
      </c>
      <c r="O26" s="430" t="str">
        <f>IF(Comp1!O25="","",Comp1!O25)</f>
        <v>En Avance</v>
      </c>
      <c r="P26" s="437" t="str">
        <f>IF(Comp1!P25="","",Comp1!P25)</f>
        <v/>
      </c>
      <c r="Q26" s="439" t="str">
        <f>IF(Comp1!Q25="","",Comp1!Q25)</f>
        <v>Maritza Liliana Beltrán Albadán
Yaneth Burgos Duitama (Acompañamiento)</v>
      </c>
      <c r="R26" s="428" t="str">
        <f>IF(Comp1!R25="","",Comp1!R25)</f>
        <v>Considerando que el segundo monitoreo a riesgos materializados por parte de la Dirección de Planeación está programado para el 30/09/2019, durante el segundo seguimiento cuatrimestral que realiza la Oficina de Control Interno con corte al 31 de agosto de 2019, se recibió reporte del 11/09/2019 remitido por la Subdirección de Mejoramiento Organizacional donde la Dirección de Protección informó sobre un evento de materialización del riesgo, por tanto las actividades ejecutadas no permitieron mitigar la probabilidad o el impacto del mismo, situación que requiere seguir el protocolo o trámite institucional para valorar la situación y redefinir los controles establecidos.</v>
      </c>
      <c r="S26" s="432" t="str">
        <f>IF(Comp1!S25="","",Comp1!S25)</f>
        <v/>
      </c>
      <c r="T26" s="435" t="str">
        <f>IF(Comp1!T25="","",Comp1!T25)</f>
        <v/>
      </c>
      <c r="U26" s="430" t="str">
        <f>IF(Comp1!U25="","",Comp1!U25)</f>
        <v/>
      </c>
      <c r="V26" s="437" t="str">
        <f>IF(Comp1!V25="","",Comp1!V25)</f>
        <v/>
      </c>
      <c r="W26" s="436" t="str">
        <f>IF(Comp1!W25="","",Comp1!W25)</f>
        <v/>
      </c>
      <c r="X26" s="438" t="str">
        <f>IF(Comp1!X25="","",Comp1!X25)</f>
        <v/>
      </c>
      <c r="Y26" s="435" t="str">
        <f>IF(Comp1!Y25="","",Comp1!Y25)</f>
        <v/>
      </c>
      <c r="Z26" s="426" t="str">
        <f>IF(Comp1!Z25="","",Comp1!Z25)</f>
        <v/>
      </c>
      <c r="AA26" s="437" t="str">
        <f>IF(Comp1!AA25="","",Comp1!AA25)</f>
        <v/>
      </c>
      <c r="AB26" s="439" t="str">
        <f>IF(Comp1!AB25="","",Comp1!AB25)</f>
        <v/>
      </c>
      <c r="AC26" s="438" t="str">
        <f>IF(Comp1!AC25="","",Comp1!AC25)</f>
        <v/>
      </c>
    </row>
    <row r="27" spans="1:29" ht="159.75" customHeight="1" thickBot="1" x14ac:dyDescent="0.3">
      <c r="A27" s="704"/>
      <c r="B27" s="423" t="str">
        <f>IF(Comp1!B26="","",Comp1!B26)</f>
        <v>4.3</v>
      </c>
      <c r="C27" s="424" t="str">
        <f>IF(Comp1!C26="","",Comp1!C26)</f>
        <v xml:space="preserve">Realizar monitoreo a los controles definidos en las matrices de riesgos de corrupción </v>
      </c>
      <c r="D27" s="424" t="str">
        <f>IF(Comp1!D26="","",Comp1!D26)</f>
        <v xml:space="preserve">Correos electrónicos, archivo de Excel que evidencia el monitoreo  a los controles de los riesgos de corrupción. </v>
      </c>
      <c r="E27" s="424" t="str">
        <f>IF(Comp1!E26="","",Comp1!E26)</f>
        <v xml:space="preserve">Subdirección de Mejoramiento Organizacional. </v>
      </c>
      <c r="F27" s="3" t="str">
        <f>IF(Comp1!F26="","",Comp1!F26)</f>
        <v>30-05-19
30-09-19
27-12-19</v>
      </c>
      <c r="G27" s="389"/>
      <c r="H27" s="435" t="str">
        <f>IF(Comp1!H26="","",Comp1!H26)</f>
        <v/>
      </c>
      <c r="I27" s="426" t="str">
        <f>IF(Comp1!I26="","",Comp1!I26)</f>
        <v>En Avance</v>
      </c>
      <c r="J27" s="437" t="str">
        <f>IF(Comp1!J26="","",Comp1!J26)</f>
        <v/>
      </c>
      <c r="K27" s="439" t="str">
        <f>IF(Comp1!K26="","",Comp1!K26)</f>
        <v>Maritza Liliana Beltrán Albadán
Yaneth Burgos Duitama (Acompañamiento)</v>
      </c>
      <c r="L27" s="438" t="str">
        <f>IF(Comp1!L26="","",Comp1!L26)</f>
        <v xml:space="preserve">Se evidencia que para la actividad monitoreo a los controles definidos en las matrices de riesgos de corrupción se realizo el respectivo monitoreo.
Evidencia: 
Informe  de seguimiento a la materialización de los riesgos de los procesos y los controles asociados, donde da cuenta del seguimiento a Riesgos materializados y acciones correctivas y/o servicios no conformes abiertos, Controles revisados por la SMO que no son ejecutados por sus responsables.,Controles revisados por la SMO que no cumplen la periodicidad establecida., Controles revisados por la SMO donde se visualiza que la evidencia no está completa, Controles revisados por la SMO que se recomienda revisar. Como resultado de la revsión la SMO sugiere hacer mesas de trabajo con el fin de fortalecer los controles </v>
      </c>
      <c r="M27" s="386" t="str">
        <f>IF(Comp1!M26="","",Comp1!M26)</f>
        <v/>
      </c>
      <c r="N27" s="435" t="str">
        <f>IF(Comp1!N26="","",Comp1!N26)</f>
        <v/>
      </c>
      <c r="O27" s="430" t="str">
        <f>IF(Comp1!O26="","",Comp1!O26)</f>
        <v>En Avance</v>
      </c>
      <c r="P27" s="437" t="str">
        <f>IF(Comp1!P26="","",Comp1!P26)</f>
        <v/>
      </c>
      <c r="Q27" s="439" t="str">
        <f>IF(Comp1!Q26="","",Comp1!Q26)</f>
        <v>Maritza Liliana Beltrán Albadán
Yaneth Burgos Duitama (Acompañamiento)</v>
      </c>
      <c r="R27" s="428" t="str">
        <f>IF(Comp1!R26="","",Comp1!R26)</f>
        <v xml:space="preserve">Teniendo en cuenta que el segundo monitoreo a riesgos materializado está programado para el 30/09/2019, no aplica para este cuatrimestre. </v>
      </c>
      <c r="S27" s="432" t="str">
        <f>IF(Comp1!S26="","",Comp1!S26)</f>
        <v/>
      </c>
      <c r="T27" s="435" t="str">
        <f>IF(Comp1!T26="","",Comp1!T26)</f>
        <v/>
      </c>
      <c r="U27" s="430" t="str">
        <f>IF(Comp1!U26="","",Comp1!U26)</f>
        <v/>
      </c>
      <c r="V27" s="437" t="str">
        <f>IF(Comp1!V26="","",Comp1!V26)</f>
        <v/>
      </c>
      <c r="W27" s="436" t="str">
        <f>IF(Comp1!W26="","",Comp1!W26)</f>
        <v/>
      </c>
      <c r="X27" s="438" t="str">
        <f>IF(Comp1!X26="","",Comp1!X26)</f>
        <v/>
      </c>
      <c r="Y27" s="435" t="str">
        <f>IF(Comp1!Y26="","",Comp1!Y26)</f>
        <v/>
      </c>
      <c r="Z27" s="426" t="str">
        <f>IF(Comp1!Z26="","",Comp1!Z26)</f>
        <v/>
      </c>
      <c r="AA27" s="437" t="str">
        <f>IF(Comp1!AA26="","",Comp1!AA26)</f>
        <v/>
      </c>
      <c r="AB27" s="439" t="str">
        <f>IF(Comp1!AB26="","",Comp1!AB26)</f>
        <v/>
      </c>
      <c r="AC27" s="438" t="str">
        <f>IF(Comp1!AC26="","",Comp1!AC26)</f>
        <v/>
      </c>
    </row>
    <row r="28" spans="1:29" ht="134.25" customHeight="1" thickBot="1" x14ac:dyDescent="0.3">
      <c r="A28" s="705"/>
      <c r="B28" s="423" t="str">
        <f>IF(Comp1!B27="","",Comp1!B27)</f>
        <v>4.4</v>
      </c>
      <c r="C28" s="424" t="str">
        <f>IF(Comp1!C27="","",Comp1!C27)</f>
        <v>Consolidar el indicador de riesgos</v>
      </c>
      <c r="D28" s="424" t="str">
        <f>IF(Comp1!D27="","",Comp1!D27)</f>
        <v>Indicador de riesgos informado a los lideres de proceso</v>
      </c>
      <c r="E28" s="424" t="str">
        <f>IF(Comp1!E27="","",Comp1!E27)</f>
        <v xml:space="preserve">Subdirección de Mejoramiento Organizacional. </v>
      </c>
      <c r="F28" s="3" t="str">
        <f>IF(Comp1!F27="","",Comp1!F27)</f>
        <v>30-05-19
30-09-19
30-01-20</v>
      </c>
      <c r="G28" s="389"/>
      <c r="H28" s="435" t="str">
        <f>IF(Comp1!H27="","",Comp1!H27)</f>
        <v/>
      </c>
      <c r="I28" s="426" t="str">
        <f>IF(Comp1!I27="","",Comp1!I27)</f>
        <v>N/A</v>
      </c>
      <c r="J28" s="437" t="str">
        <f>IF(Comp1!J27="","",Comp1!J27)</f>
        <v/>
      </c>
      <c r="K28" s="439" t="str">
        <f>IF(Comp1!K27="","",Comp1!K27)</f>
        <v>Maritza Liliana Beltrán Albadán
Yaneth Burgos Duitama (Acompañamiento)</v>
      </c>
      <c r="L28" s="438" t="str">
        <f>IF(Comp1!L27="","",Comp1!L27)</f>
        <v>La periodicidad del reporte de esta actividad es cuatrimestral y se reportará desde el mes de mayo/19.</v>
      </c>
      <c r="M28" s="386" t="str">
        <f>IF(Comp1!M27="","",Comp1!M27)</f>
        <v/>
      </c>
      <c r="N28" s="435" t="str">
        <f>IF(Comp1!N27="","",Comp1!N27)</f>
        <v/>
      </c>
      <c r="O28" s="430" t="str">
        <f>IF(Comp1!O27="","",Comp1!O27)</f>
        <v>En Avance</v>
      </c>
      <c r="P28" s="437" t="str">
        <f>IF(Comp1!P27="","",Comp1!P27)</f>
        <v/>
      </c>
      <c r="Q28" s="439" t="str">
        <f>IF(Comp1!Q27="","",Comp1!Q27)</f>
        <v>Maritza Liliana Beltrán Albadán
Yaneth Burgos Duitama (Acompañamiento)</v>
      </c>
      <c r="R28" s="428" t="str">
        <f>IF(Comp1!R27="","",Comp1!R27)</f>
        <v xml:space="preserve">Teniendo en cuenta que el segundo monitoreo a riesgos materializado está programado para el 30/09/2019, no aplica para este cuatrimestre. </v>
      </c>
      <c r="S28" s="432" t="str">
        <f>IF(Comp1!S27="","",Comp1!S27)</f>
        <v/>
      </c>
      <c r="T28" s="435" t="str">
        <f>IF(Comp1!T27="","",Comp1!T27)</f>
        <v/>
      </c>
      <c r="U28" s="430" t="str">
        <f>IF(Comp1!U27="","",Comp1!U27)</f>
        <v/>
      </c>
      <c r="V28" s="437" t="str">
        <f>IF(Comp1!V27="","",Comp1!V27)</f>
        <v/>
      </c>
      <c r="W28" s="436" t="str">
        <f>IF(Comp1!W27="","",Comp1!W27)</f>
        <v/>
      </c>
      <c r="X28" s="438" t="str">
        <f>IF(Comp1!X27="","",Comp1!X27)</f>
        <v/>
      </c>
      <c r="Y28" s="435" t="str">
        <f>IF(Comp1!Y27="","",Comp1!Y27)</f>
        <v/>
      </c>
      <c r="Z28" s="426" t="str">
        <f>IF(Comp1!Z27="","",Comp1!Z27)</f>
        <v/>
      </c>
      <c r="AA28" s="437" t="str">
        <f>IF(Comp1!AA27="","",Comp1!AA27)</f>
        <v/>
      </c>
      <c r="AB28" s="439" t="str">
        <f>IF(Comp1!AB27="","",Comp1!AB27)</f>
        <v/>
      </c>
      <c r="AC28" s="438" t="str">
        <f>IF(Comp1!AC27="","",Comp1!AC27)</f>
        <v/>
      </c>
    </row>
    <row r="29" spans="1:29" s="422" customFormat="1" ht="50.1" customHeight="1" thickBot="1" x14ac:dyDescent="0.3">
      <c r="A29" s="703" t="s">
        <v>67</v>
      </c>
      <c r="B29" s="410"/>
      <c r="C29" s="411" t="s">
        <v>118</v>
      </c>
      <c r="D29" s="410"/>
      <c r="E29" s="410"/>
      <c r="F29" s="434"/>
      <c r="G29" s="1"/>
      <c r="H29" s="413">
        <f>IF(Comp1!H28="","",Comp1!H28)</f>
        <v>0</v>
      </c>
      <c r="I29" s="414">
        <f>IF(Comp1!I28="","",Comp1!I28)</f>
        <v>0</v>
      </c>
      <c r="J29" s="415" t="str">
        <f>IF(Comp1!J28="","",Comp1!J28)</f>
        <v>No se programaron actividades relacionadas con este objetivo</v>
      </c>
      <c r="K29" s="440" t="str">
        <f>IF(Comp1!K28="","",Comp1!K28)</f>
        <v/>
      </c>
      <c r="L29" s="417" t="str">
        <f>IF(Comp1!L28="","",Comp1!L28)</f>
        <v/>
      </c>
      <c r="M29" s="418" t="str">
        <f>IF(Comp1!M28="","",Comp1!M28)</f>
        <v/>
      </c>
      <c r="N29" s="413">
        <f>IF(Comp1!N28="","",Comp1!N28)</f>
        <v>2</v>
      </c>
      <c r="O29" s="419">
        <f>IF(Comp1!O28="","",Comp1!O28)</f>
        <v>0</v>
      </c>
      <c r="P29" s="415">
        <f>IF(Comp1!P28="","",Comp1!P28)</f>
        <v>0</v>
      </c>
      <c r="Q29" s="440" t="str">
        <f>IF(Comp1!Q28="","",Comp1!Q28)</f>
        <v/>
      </c>
      <c r="R29" s="417" t="str">
        <f>IF(Comp1!R28="","",Comp1!R28)</f>
        <v/>
      </c>
      <c r="S29" s="420" t="str">
        <f>IF(Comp1!S28="","",Comp1!S28)</f>
        <v/>
      </c>
      <c r="T29" s="413">
        <f>IF(Comp1!T28="","",Comp1!T28)</f>
        <v>0</v>
      </c>
      <c r="U29" s="419">
        <f>IF(Comp1!U28="","",Comp1!U28)</f>
        <v>0</v>
      </c>
      <c r="V29" s="421" t="str">
        <f>IF(Comp1!V28="","",Comp1!V28)</f>
        <v>No se programaron actividades relacionadas con este objetivo</v>
      </c>
      <c r="W29" s="416" t="str">
        <f>IF(Comp1!W28="","",Comp1!W28)</f>
        <v/>
      </c>
      <c r="X29" s="417" t="str">
        <f>IF(Comp1!X28="","",Comp1!X28)</f>
        <v/>
      </c>
      <c r="Y29" s="413" t="str">
        <f>IF(Comp1!Y28="","",Comp1!Y28)</f>
        <v/>
      </c>
      <c r="Z29" s="414" t="str">
        <f>IF(Comp1!Z28="","",Comp1!Z28)</f>
        <v/>
      </c>
      <c r="AA29" s="415" t="str">
        <f>IF(Comp1!AA28="","",Comp1!AA28)</f>
        <v/>
      </c>
      <c r="AB29" s="440" t="str">
        <f>IF(Comp1!AB28="","",Comp1!AB28)</f>
        <v/>
      </c>
      <c r="AC29" s="417" t="str">
        <f>IF(Comp1!AC28="","",Comp1!AC28)</f>
        <v/>
      </c>
    </row>
    <row r="30" spans="1:29" ht="164.25" customHeight="1" thickBot="1" x14ac:dyDescent="0.3">
      <c r="A30" s="704"/>
      <c r="B30" s="423" t="str">
        <f>IF(Comp1!B29="","",Comp1!B29)</f>
        <v>5.1</v>
      </c>
      <c r="C30" s="424" t="str">
        <f>IF(Comp1!C29="","",Comp1!C29)</f>
        <v>Verificar evidencias de la gestión de riesgos de corrupción</v>
      </c>
      <c r="D30" s="723" t="str">
        <f>IF(Comp1!D29="","",Comp1!D29)</f>
        <v>3 Informes de seguimiento a la gestión de riesgos de corrupción</v>
      </c>
      <c r="E30" s="424" t="str">
        <f>IF(Comp1!E29="","",Comp1!E29)</f>
        <v xml:space="preserve">Oficina de Control Interno </v>
      </c>
      <c r="F30" s="3" t="str">
        <f>IF(Comp1!F29="","",Comp1!F29)</f>
        <v>16-01-19
15-05-19
13-09-19</v>
      </c>
      <c r="G30" s="389"/>
      <c r="H30" s="435" t="str">
        <f>IF(Comp1!H29="","",Comp1!H29)</f>
        <v/>
      </c>
      <c r="I30" s="426" t="str">
        <f>IF(Comp1!I29="","",Comp1!I29)</f>
        <v>En Avance</v>
      </c>
      <c r="J30" s="437" t="str">
        <f>IF(Comp1!J29="","",Comp1!J29)</f>
        <v/>
      </c>
      <c r="K30" s="441" t="str">
        <f>IF(Comp1!K29="","",Comp1!K29)</f>
        <v>Maritza Liliana Beltrán Albadán
Yaneth Burgos Duitama (Acompañamiento)</v>
      </c>
      <c r="L30" s="442" t="str">
        <f>IF(Comp1!L29="","",Comp1!L29)</f>
        <v xml:space="preserve">La oficina de Control interno verificó los soportes resultados del seguimiento del resultado de la Gestión de riegos de corrupción  
Evidencia 
Correo electronico del día 27/12/2018 de la Oficina de Control Interno informando el cronograma de  revisión al seguimineto  PAAC- Corte 31 de diciembre de 2018. </v>
      </c>
      <c r="M30" s="386" t="str">
        <f>IF(Comp1!M29="","",Comp1!M29)</f>
        <v/>
      </c>
      <c r="N30" s="435" t="str">
        <f>IF(Comp1!N29="","",Comp1!N29)</f>
        <v/>
      </c>
      <c r="O30" s="430" t="str">
        <f>IF(Comp1!O29="","",Comp1!O29)</f>
        <v>En Avance</v>
      </c>
      <c r="P30" s="437" t="str">
        <f>IF(Comp1!P29="","",Comp1!P29)</f>
        <v/>
      </c>
      <c r="Q30" s="441" t="str">
        <f>IF(Comp1!Q29="","",Comp1!Q29)</f>
        <v>Maritza Liliana Beltrán Albadán
Yaneth Burgos Duitama (Acompañamiento)</v>
      </c>
      <c r="R30" s="442" t="str">
        <f>IF(Comp1!R29="","",Comp1!R29)</f>
        <v>La oficina de Control interno verificó los soportes de resultados del seguimiento a la Gestión de riegos de corrupción  
Evidencia 
Correo electronico del día 02/05/2018 de la Oficina de Control Interno informando el cronograma de  revisión al seguimineto  PAAC- Corte 30 de abril de 2019. 
Correo eléctronico 17/05/2019  de la OCI informando la publicación del PAAC I Cuatrimestre 17/05/2019 en la siguiente ruta: https://www.icbf.gov.co/gestion-transparencia/transparencia/planeacion/informe-seguimiento</v>
      </c>
      <c r="S30" s="432" t="str">
        <f>IF(Comp1!S29="","",Comp1!S29)</f>
        <v/>
      </c>
      <c r="T30" s="435" t="str">
        <f>IF(Comp1!T29="","",Comp1!T29)</f>
        <v/>
      </c>
      <c r="U30" s="430" t="str">
        <f>IF(Comp1!U29="","",Comp1!U29)</f>
        <v/>
      </c>
      <c r="V30" s="437" t="str">
        <f>IF(Comp1!V29="","",Comp1!V29)</f>
        <v/>
      </c>
      <c r="W30" s="443" t="str">
        <f>IF(Comp1!W29="","",Comp1!W29)</f>
        <v/>
      </c>
      <c r="X30" s="442" t="str">
        <f>IF(Comp1!X29="","",Comp1!X29)</f>
        <v/>
      </c>
      <c r="Y30" s="435" t="str">
        <f>IF(Comp1!Y29="","",Comp1!Y29)</f>
        <v/>
      </c>
      <c r="Z30" s="426" t="str">
        <f>IF(Comp1!Z29="","",Comp1!Z29)</f>
        <v/>
      </c>
      <c r="AA30" s="437" t="str">
        <f>IF(Comp1!AA29="","",Comp1!AA29)</f>
        <v/>
      </c>
      <c r="AB30" s="441" t="str">
        <f>IF(Comp1!AB29="","",Comp1!AB29)</f>
        <v/>
      </c>
      <c r="AC30" s="442" t="str">
        <f>IF(Comp1!AC29="","",Comp1!AC29)</f>
        <v/>
      </c>
    </row>
    <row r="31" spans="1:29" ht="162" customHeight="1" thickBot="1" x14ac:dyDescent="0.3">
      <c r="A31" s="704"/>
      <c r="B31" s="423" t="str">
        <f>IF(Comp1!B30="","",Comp1!B30)</f>
        <v>5.2</v>
      </c>
      <c r="C31" s="424" t="str">
        <f>IF(Comp1!C30="","",Comp1!C30)</f>
        <v>Elaborar informe de seguimiento a la gestión de riesgos de corrupción</v>
      </c>
      <c r="D31" s="724"/>
      <c r="E31" s="424" t="str">
        <f>IF(Comp1!E30="","",Comp1!E30)</f>
        <v xml:space="preserve">Oficina de Control Interno </v>
      </c>
      <c r="F31" s="3" t="str">
        <f>IF(Comp1!F30="","",Comp1!F30)</f>
        <v>16-01-19
15-05-19
13-09-19</v>
      </c>
      <c r="G31" s="389"/>
      <c r="H31" s="435" t="str">
        <f>IF(Comp1!H30="","",Comp1!H30)</f>
        <v/>
      </c>
      <c r="I31" s="426" t="str">
        <f>IF(Comp1!I30="","",Comp1!I30)</f>
        <v>En Avance</v>
      </c>
      <c r="J31" s="437" t="str">
        <f>IF(Comp1!J30="","",Comp1!J30)</f>
        <v/>
      </c>
      <c r="K31" s="427" t="str">
        <f>IF(Comp1!K30="","",Comp1!K30)</f>
        <v>Maritza Liliana Beltrán Albadán
Yaneth Burgos Duitama (Acompañamiento)</v>
      </c>
      <c r="L31" s="433" t="str">
        <f>IF(Comp1!L30="","",Comp1!L30)</f>
        <v xml:space="preserve">La oficina de Control interno realiza y publica en informe en la pagina web de la Entidad.
Evidencia 
Correo electronico 16/01/2019 Informe Final Seguimiento PAAC Diciembre 2018.
Publicación Plan Anticorrupción III cuatrimestre de 2018 </v>
      </c>
      <c r="M31" s="386" t="str">
        <f>IF(Comp1!M30="","",Comp1!M30)</f>
        <v/>
      </c>
      <c r="N31" s="435" t="str">
        <f>IF(Comp1!N30="","",Comp1!N30)</f>
        <v/>
      </c>
      <c r="O31" s="430" t="str">
        <f>IF(Comp1!O30="","",Comp1!O30)</f>
        <v>En Avance</v>
      </c>
      <c r="P31" s="437" t="str">
        <f>IF(Comp1!P30="","",Comp1!P30)</f>
        <v/>
      </c>
      <c r="Q31" s="427" t="str">
        <f>IF(Comp1!Q30="","",Comp1!Q30)</f>
        <v>Maritza Liliana Beltrán Albadán
Yaneth Burgos Duitama (Acompañamiento)</v>
      </c>
      <c r="R31" s="433" t="str">
        <f>IF(Comp1!R30="","",Comp1!R30)</f>
        <v>La Oficina de Control interno realiza y publica eL informe en la pagina web de la Entidad.
Evidencia 
Correo electrónico del 15/05/2019 comunicando Publicación Plan Anticorrupción I cuatrimestre de 2019 
Informe con corte a 30 de abril de 2019 publicado en el siguiente en la siguiente ruta: https://www.icbf.gov.co/gestion-transparencia/transparencia/planeacion/informe-seguimiento</v>
      </c>
      <c r="S31" s="432" t="str">
        <f>IF(Comp1!S30="","",Comp1!S30)</f>
        <v/>
      </c>
      <c r="T31" s="435" t="str">
        <f>IF(Comp1!T30="","",Comp1!T30)</f>
        <v/>
      </c>
      <c r="U31" s="430" t="str">
        <f>IF(Comp1!U30="","",Comp1!U30)</f>
        <v/>
      </c>
      <c r="V31" s="437" t="str">
        <f>IF(Comp1!V30="","",Comp1!V30)</f>
        <v/>
      </c>
      <c r="W31" s="431" t="str">
        <f>IF(Comp1!W30="","",Comp1!W30)</f>
        <v/>
      </c>
      <c r="X31" s="433" t="str">
        <f>IF(Comp1!X30="","",Comp1!X30)</f>
        <v/>
      </c>
      <c r="Y31" s="435" t="str">
        <f>IF(Comp1!Y30="","",Comp1!Y30)</f>
        <v/>
      </c>
      <c r="Z31" s="426" t="str">
        <f>IF(Comp1!Z30="","",Comp1!Z30)</f>
        <v/>
      </c>
      <c r="AA31" s="437" t="str">
        <f>IF(Comp1!AA30="","",Comp1!AA30)</f>
        <v/>
      </c>
      <c r="AB31" s="427" t="str">
        <f>IF(Comp1!AB30="","",Comp1!AB30)</f>
        <v/>
      </c>
      <c r="AC31" s="433" t="str">
        <f>IF(Comp1!AC30="","",Comp1!AC30)</f>
        <v/>
      </c>
    </row>
    <row r="32" spans="1:29" s="448" customFormat="1" ht="15.75" thickBot="1" x14ac:dyDescent="0.3">
      <c r="A32" s="400"/>
      <c r="B32" s="389"/>
      <c r="C32" s="400"/>
      <c r="D32" s="400"/>
      <c r="E32" s="400"/>
      <c r="F32" s="444"/>
      <c r="G32" s="389"/>
      <c r="H32" s="445"/>
      <c r="I32" s="446"/>
      <c r="J32" s="445"/>
      <c r="K32" s="446"/>
      <c r="L32" s="447"/>
      <c r="M32" s="389"/>
      <c r="N32" s="445"/>
      <c r="O32" s="445"/>
      <c r="P32" s="445"/>
      <c r="Q32" s="446"/>
      <c r="R32" s="447"/>
      <c r="S32" s="389"/>
      <c r="T32" s="445"/>
      <c r="U32" s="445"/>
      <c r="V32" s="445"/>
      <c r="W32" s="445"/>
      <c r="X32" s="447"/>
      <c r="Y32" s="445"/>
      <c r="Z32" s="446"/>
      <c r="AA32" s="445"/>
      <c r="AB32" s="446"/>
      <c r="AC32" s="447"/>
    </row>
    <row r="33" spans="1:29" ht="38.1" customHeight="1" thickBot="1" x14ac:dyDescent="0.3">
      <c r="A33" s="449" t="s">
        <v>72</v>
      </c>
      <c r="B33" s="712" t="s">
        <v>756</v>
      </c>
      <c r="C33" s="721"/>
      <c r="D33" s="721"/>
      <c r="E33" s="721"/>
      <c r="F33" s="722"/>
      <c r="G33" s="450"/>
      <c r="H33" s="402" t="s">
        <v>130</v>
      </c>
      <c r="I33" s="403"/>
      <c r="J33" s="404">
        <v>43585</v>
      </c>
      <c r="K33" s="714" t="s">
        <v>125</v>
      </c>
      <c r="L33" s="714" t="s">
        <v>0</v>
      </c>
      <c r="N33" s="402" t="s">
        <v>130</v>
      </c>
      <c r="O33" s="403"/>
      <c r="P33" s="451">
        <v>43707</v>
      </c>
      <c r="Q33" s="714" t="s">
        <v>125</v>
      </c>
      <c r="R33" s="714" t="s">
        <v>0</v>
      </c>
      <c r="T33" s="402" t="s">
        <v>130</v>
      </c>
      <c r="U33" s="403"/>
      <c r="V33" s="451">
        <v>43100</v>
      </c>
      <c r="W33" s="714" t="s">
        <v>125</v>
      </c>
      <c r="X33" s="714" t="s">
        <v>0</v>
      </c>
      <c r="Y33" s="402" t="s">
        <v>130</v>
      </c>
      <c r="Z33" s="403"/>
      <c r="AA33" s="404">
        <v>43585</v>
      </c>
      <c r="AB33" s="714" t="s">
        <v>125</v>
      </c>
      <c r="AC33" s="714" t="s">
        <v>0</v>
      </c>
    </row>
    <row r="34" spans="1:29" ht="30.75" thickBot="1" x14ac:dyDescent="0.3">
      <c r="A34" s="405" t="s">
        <v>11</v>
      </c>
      <c r="B34" s="720" t="s">
        <v>68</v>
      </c>
      <c r="C34" s="717"/>
      <c r="D34" s="452" t="s">
        <v>69</v>
      </c>
      <c r="E34" s="452" t="s">
        <v>70</v>
      </c>
      <c r="F34" s="453" t="s">
        <v>71</v>
      </c>
      <c r="H34" s="408" t="s">
        <v>12</v>
      </c>
      <c r="I34" s="409" t="s">
        <v>10</v>
      </c>
      <c r="J34" s="409" t="s">
        <v>73</v>
      </c>
      <c r="K34" s="715"/>
      <c r="L34" s="715"/>
      <c r="N34" s="408" t="s">
        <v>12</v>
      </c>
      <c r="O34" s="409" t="s">
        <v>10</v>
      </c>
      <c r="P34" s="409" t="s">
        <v>73</v>
      </c>
      <c r="Q34" s="715"/>
      <c r="R34" s="715"/>
      <c r="T34" s="408" t="s">
        <v>12</v>
      </c>
      <c r="U34" s="409" t="s">
        <v>10</v>
      </c>
      <c r="V34" s="409" t="s">
        <v>73</v>
      </c>
      <c r="W34" s="715"/>
      <c r="X34" s="715"/>
      <c r="Y34" s="408" t="s">
        <v>12</v>
      </c>
      <c r="Z34" s="643" t="s">
        <v>10</v>
      </c>
      <c r="AA34" s="643" t="s">
        <v>73</v>
      </c>
      <c r="AB34" s="715"/>
      <c r="AC34" s="715"/>
    </row>
    <row r="35" spans="1:29" ht="50.1" customHeight="1" thickBot="1" x14ac:dyDescent="0.3">
      <c r="A35" s="700" t="s">
        <v>109</v>
      </c>
      <c r="B35" s="410"/>
      <c r="C35" s="411" t="s">
        <v>143</v>
      </c>
      <c r="D35" s="410"/>
      <c r="E35" s="410"/>
      <c r="F35" s="434"/>
      <c r="G35" s="1"/>
      <c r="H35" s="413">
        <f>IF(Comp3!H12="","",Comp3!H12)</f>
        <v>10</v>
      </c>
      <c r="I35" s="414">
        <f>IF(Comp3!I12="","",Comp3!I12)</f>
        <v>6</v>
      </c>
      <c r="J35" s="415">
        <f>IF(Comp3!J12="","",Comp3!J12)</f>
        <v>0.6</v>
      </c>
      <c r="K35" s="440" t="str">
        <f>IF(Comp3!K12="","",Comp3!K12)</f>
        <v/>
      </c>
      <c r="L35" s="417" t="str">
        <f>IF(Comp3!L12="","",Comp3!L12)</f>
        <v/>
      </c>
      <c r="M35" s="418" t="str">
        <f>IF(Comp3!M12="","",Comp3!M12)</f>
        <v/>
      </c>
      <c r="N35" s="413">
        <f>IF(Comp3!N12="","",Comp3!N12)</f>
        <v>10</v>
      </c>
      <c r="O35" s="419">
        <f>IF(Comp3!O12="","",Comp3!O12)</f>
        <v>7</v>
      </c>
      <c r="P35" s="421">
        <f>IF(Comp3!P12="","",Comp3!P12)</f>
        <v>0.7</v>
      </c>
      <c r="Q35" s="440" t="str">
        <f>IF(Comp3!Q12="","",Comp3!Q12)</f>
        <v/>
      </c>
      <c r="R35" s="417" t="str">
        <f>IF(Comp3!R12="","",Comp3!R12)</f>
        <v/>
      </c>
      <c r="S35" s="2" t="str">
        <f>IF(Comp3!S12="","",Comp3!S12)</f>
        <v/>
      </c>
      <c r="T35" s="413">
        <f>IF(Comp3!T12="","",Comp3!T12)</f>
        <v>0</v>
      </c>
      <c r="U35" s="419">
        <f>IF(Comp3!U12="","",Comp3!U12)</f>
        <v>0</v>
      </c>
      <c r="V35" s="421" t="str">
        <f>IF(Comp3!V12="","",Comp3!V12)</f>
        <v>No se programaron actividades relacionadas con este objetivo</v>
      </c>
      <c r="W35" s="416" t="str">
        <f>IF(Comp3!W12="","",Comp3!W12)</f>
        <v/>
      </c>
      <c r="X35" s="417" t="str">
        <f>IF(Comp3!X12="","",Comp3!X12)</f>
        <v/>
      </c>
      <c r="Y35" s="413" t="str">
        <f>IF(Comp3!Y12="","",Comp3!Y12)</f>
        <v/>
      </c>
      <c r="Z35" s="414" t="str">
        <f>IF(Comp3!Z12="","",Comp3!Z12)</f>
        <v/>
      </c>
      <c r="AA35" s="415" t="str">
        <f>IF(Comp3!AA12="","",Comp3!AA12)</f>
        <v/>
      </c>
      <c r="AB35" s="440" t="str">
        <f>IF(Comp3!AB12="","",Comp3!AB12)</f>
        <v/>
      </c>
      <c r="AC35" s="417" t="str">
        <f>IF(Comp3!AC12="","",Comp3!AC12)</f>
        <v/>
      </c>
    </row>
    <row r="36" spans="1:29" ht="162" customHeight="1" x14ac:dyDescent="0.25">
      <c r="A36" s="701"/>
      <c r="B36" s="454">
        <f>IF(Comp3!B13="","",Comp3!B13)</f>
        <v>1</v>
      </c>
      <c r="C36" s="4" t="str">
        <f>IF(Comp3!C13="","",Comp3!C13)</f>
        <v>Diagnosticar si los espacios de diálogo y  los canales de publicación y divulgación de información que empleó la entidad para ejecutar las actividades de rendición de cuentas en 2018, responde a las características de los ciudadanos, usuarios y grupos de interés</v>
      </c>
      <c r="D36" s="4" t="str">
        <f>IF(Comp3!D13="","",Comp3!D13)</f>
        <v>Análisis de respuestas obtenidas en las preguntas # 2 y 8 de las encuestas de evaluación de las MP "2. la difusión de la Mesa publica fue:" y "8. Considera que en el desarrollo de la Mesa Publica se abrieron espacios de dialogo que facilitaron reflexiones y discusiones en torno a los temas tratados?"</v>
      </c>
      <c r="E36" s="4" t="str">
        <f>IF(Comp3!E13="","",Comp3!E13)</f>
        <v xml:space="preserve">Subdirección de  Monitoreo y Evaluación </v>
      </c>
      <c r="F36" s="83">
        <f>IF(Comp3!F13="","",Comp3!F13)</f>
        <v>43496</v>
      </c>
      <c r="H36" s="455" t="str">
        <f>IF(Comp3!H13="","",Comp3!H13)</f>
        <v/>
      </c>
      <c r="I36" s="426" t="str">
        <f>IF(Comp3!I13="","",Comp3!I13)</f>
        <v>Cumplida (DT)</v>
      </c>
      <c r="J36" s="437" t="str">
        <f>IF(Comp3!J13="","",Comp3!J13)</f>
        <v/>
      </c>
      <c r="K36" s="439" t="str">
        <f>IF(Comp3!K13="","",Comp3!K13)</f>
        <v>Maritza Liliana Beltrán Albadán
Yaneth Burgos Duitama (Acompañamiento)</v>
      </c>
      <c r="L36" s="438" t="str">
        <f>IF(Comp3!L13="","",Comp3!L13)</f>
        <v xml:space="preserve">Se evidencia que la actividad se llevó a cabo dentro de los términos establecidos 
Evidencia   
Informe  Rendición de Cuentas 2018" de enero de 2019 .  Análisis de la respuesta a las preguntas # 2 y 8  publicado en la pagina web de la entidad https://www.icbf.gov.co/sites/default/files/informe_final_rpc_y_mp_2018_v2.pdf
</v>
      </c>
      <c r="M36" s="386" t="str">
        <f>IF(Comp3!M13="","",Comp3!M13)</f>
        <v/>
      </c>
      <c r="N36" s="456" t="str">
        <f>IF(Comp3!N13="","",Comp3!N13)</f>
        <v/>
      </c>
      <c r="O36" s="430" t="str">
        <f>IF(Comp3!O13="","",Comp3!O13)</f>
        <v>Cumplida (DT)</v>
      </c>
      <c r="P36" s="437" t="str">
        <f>IF(Comp3!P13="","",Comp3!P13)</f>
        <v/>
      </c>
      <c r="Q36" s="439" t="str">
        <f>IF(Comp3!Q13="","",Comp3!Q13)</f>
        <v>Maritza Liliana Beltrán Albadán
Yaneth Burgos Duitama (Acompañamiento)</v>
      </c>
      <c r="R36" s="438" t="str">
        <f>IF(Comp3!R13="","",Comp3!R13)</f>
        <v>Actividad Cumplida al 30 de abril/19</v>
      </c>
      <c r="S36" s="389" t="str">
        <f>IF(Comp3!S13="","",Comp3!S13)</f>
        <v/>
      </c>
      <c r="T36" s="456" t="str">
        <f>IF(Comp3!T13="","",Comp3!T13)</f>
        <v/>
      </c>
      <c r="U36" s="430" t="str">
        <f>IF(Comp3!U13="","",Comp3!U13)</f>
        <v/>
      </c>
      <c r="V36" s="437" t="str">
        <f>IF(Comp3!V13="","",Comp3!V13)</f>
        <v/>
      </c>
      <c r="W36" s="436" t="str">
        <f>IF(Comp3!W13="","",Comp3!W13)</f>
        <v/>
      </c>
      <c r="X36" s="438" t="str">
        <f>IF(Comp3!X13="","",Comp3!X13)</f>
        <v/>
      </c>
      <c r="Y36" s="455" t="str">
        <f>IF(Comp3!Y13="","",Comp3!Y13)</f>
        <v/>
      </c>
      <c r="Z36" s="426" t="str">
        <f>IF(Comp3!Z13="","",Comp3!Z13)</f>
        <v/>
      </c>
      <c r="AA36" s="437" t="str">
        <f>IF(Comp3!AA13="","",Comp3!AA13)</f>
        <v/>
      </c>
      <c r="AB36" s="439" t="str">
        <f>IF(Comp3!AB13="","",Comp3!AB13)</f>
        <v/>
      </c>
      <c r="AC36" s="438" t="str">
        <f>IF(Comp3!AC13="","",Comp3!AC13)</f>
        <v/>
      </c>
    </row>
    <row r="37" spans="1:29" ht="118.5" customHeight="1" x14ac:dyDescent="0.25">
      <c r="A37" s="701"/>
      <c r="B37" s="454">
        <f>IF(Comp3!B14="","",Comp3!B14)</f>
        <v>2</v>
      </c>
      <c r="C37" s="5" t="str">
        <f>IF(Comp3!C14="","",Comp3!C14)</f>
        <v>Identificar y documentar las debilidades y fortalezas de la entidad para promover la participación  en la implementación de los ejercicios de rendición de cuentas con base en fuentes externas. (FURAG_INT_EDI)</v>
      </c>
      <c r="D37" s="5" t="str">
        <f>IF(Comp3!D14="","",Comp3!D14)</f>
        <v>Análisis requerido, basados en el FURAG, EDI e INT.</v>
      </c>
      <c r="E37" s="4" t="str">
        <f>IF(Comp3!E14="","",Comp3!E14)</f>
        <v xml:space="preserve">Subdirección de  Monitoreo y Evaluación </v>
      </c>
      <c r="F37" s="8">
        <f>IF(Comp3!F14="","",Comp3!F14)</f>
        <v>43496</v>
      </c>
      <c r="H37" s="457" t="str">
        <f>IF(Comp3!H14="","",Comp3!H14)</f>
        <v/>
      </c>
      <c r="I37" s="426" t="str">
        <f>IF(Comp3!I14="","",Comp3!I14)</f>
        <v>Cumplida (DT)</v>
      </c>
      <c r="J37" s="437" t="str">
        <f>IF(Comp3!J14="","",Comp3!J14)</f>
        <v/>
      </c>
      <c r="K37" s="439" t="str">
        <f>IF(Comp3!K14="","",Comp3!K14)</f>
        <v>Maritza Liliana Beltrán Albadán
Yaneth Burgos Duitama (Acompañamiento)</v>
      </c>
      <c r="L37" s="438" t="str">
        <f>IF(Comp3!L14="","",Comp3!L14)</f>
        <v xml:space="preserve">Se evidencia que se realizó el análisis requerido basado en los reportes FURAG; EDI e INT 
Evidencia   
Informe  Rendición de Cuentas 2018" de enero de 2019 .  Análisis de la respuesta a las preguntas # 6-11  publicado en la pagina web de la entidad https://www.icbf.gov.co/sites/default/files/informe_final_rpc_y_mp_2018_v2.pdf
</v>
      </c>
      <c r="M37" s="386" t="str">
        <f>IF(Comp3!M14="","",Comp3!M14)</f>
        <v/>
      </c>
      <c r="N37" s="458" t="str">
        <f>IF(Comp3!N14="","",Comp3!N14)</f>
        <v/>
      </c>
      <c r="O37" s="430" t="str">
        <f>IF(Comp3!O14="","",Comp3!O14)</f>
        <v>Cumplida (DT)</v>
      </c>
      <c r="P37" s="437" t="str">
        <f>IF(Comp3!P14="","",Comp3!P14)</f>
        <v/>
      </c>
      <c r="Q37" s="439" t="str">
        <f>IF(Comp3!Q14="","",Comp3!Q14)</f>
        <v>Maritza Liliana Beltrán Albadán
Yaneth Burgos Duitama (Acompañamiento)</v>
      </c>
      <c r="R37" s="438" t="str">
        <f>IF(Comp3!R14="","",Comp3!R14)</f>
        <v xml:space="preserve">Actividad Cumplida al 30 de abril/19
</v>
      </c>
      <c r="S37" s="389" t="str">
        <f>IF(Comp3!S14="","",Comp3!S14)</f>
        <v/>
      </c>
      <c r="T37" s="458" t="str">
        <f>IF(Comp3!T14="","",Comp3!T14)</f>
        <v/>
      </c>
      <c r="U37" s="430" t="str">
        <f>IF(Comp3!U14="","",Comp3!U14)</f>
        <v/>
      </c>
      <c r="V37" s="437" t="str">
        <f>IF(Comp3!V14="","",Comp3!V14)</f>
        <v/>
      </c>
      <c r="W37" s="436" t="str">
        <f>IF(Comp3!W14="","",Comp3!W14)</f>
        <v/>
      </c>
      <c r="X37" s="438" t="str">
        <f>IF(Comp3!X14="","",Comp3!X14)</f>
        <v/>
      </c>
      <c r="Y37" s="457" t="str">
        <f>IF(Comp3!Y14="","",Comp3!Y14)</f>
        <v/>
      </c>
      <c r="Z37" s="426" t="str">
        <f>IF(Comp3!Z14="","",Comp3!Z14)</f>
        <v/>
      </c>
      <c r="AA37" s="437" t="str">
        <f>IF(Comp3!AA14="","",Comp3!AA14)</f>
        <v/>
      </c>
      <c r="AB37" s="439" t="str">
        <f>IF(Comp3!AB14="","",Comp3!AB14)</f>
        <v/>
      </c>
      <c r="AC37" s="438" t="str">
        <f>IF(Comp3!AC14="","",Comp3!AC14)</f>
        <v/>
      </c>
    </row>
    <row r="38" spans="1:29" ht="140.25" customHeight="1" x14ac:dyDescent="0.25">
      <c r="A38" s="701"/>
      <c r="B38" s="454">
        <f>IF(Comp3!B15="","",Comp3!B15)</f>
        <v>3</v>
      </c>
      <c r="C38" s="4" t="str">
        <f>IF(Comp3!C15="","",Comp3!C15)</f>
        <v>Definir directrices de Mesas Publicas y Rendición Publica de Cuentas 2019.</v>
      </c>
      <c r="D38" s="4" t="str">
        <f>IF(Comp3!D15="","",Comp3!D15)</f>
        <v>Directrices 2019 para Mesas Públicas y Rendición Pública de Cuentas</v>
      </c>
      <c r="E38" s="4" t="str">
        <f>IF(Comp3!E15="","",Comp3!E15)</f>
        <v xml:space="preserve">Subdirección de  Monitoreo y Evaluación </v>
      </c>
      <c r="F38" s="8">
        <f>IF(Comp3!F15="","",Comp3!F15)</f>
        <v>43555</v>
      </c>
      <c r="H38" s="457" t="str">
        <f>IF(Comp3!H15="","",Comp3!H15)</f>
        <v/>
      </c>
      <c r="I38" s="426" t="str">
        <f>IF(Comp3!I15="","",Comp3!I15)</f>
        <v>Cumplida (DT)</v>
      </c>
      <c r="J38" s="437" t="str">
        <f>IF(Comp3!J15="","",Comp3!J15)</f>
        <v/>
      </c>
      <c r="K38" s="439" t="str">
        <f>IF(Comp3!K15="","",Comp3!K15)</f>
        <v>Maritza Liliana Beltrán Albadán
Yaneth Burgos Duitama (Acompañamiento)</v>
      </c>
      <c r="L38" s="438" t="str">
        <f>IF(Comp3!L15="","",Comp3!L15)</f>
        <v>Se evidencia que se cumple con la actividad de definición de directrices  para rendición de cuentas y mesas públicas y se dieron a conocer a Directores Regionales, coordinadores de planeación y sistemas,  la Dirección de Servicios y Atención, Abastecimiento, SNBF y Oficina de Comunicaciones. 
 Evidencia 
- Memorando S-2019-082907-0101 del 14 de febrero de 2019 de la Dirección de Planeación y control de la Gestión  y socializadas por correo electrónico De: Silvana Godoy Mateus; Enviado el: miércoles, 20 de febrero de 2019 16:32; Asunto: Rendición Pública de Cuentas y Mesas Públicas - directrices 2019.
- correo electrónico 20/02/2019Rendición Pública de Cuentas y Mesas Públicas - directrices 2019.</v>
      </c>
      <c r="M38" s="386" t="str">
        <f>IF(Comp3!M15="","",Comp3!M15)</f>
        <v/>
      </c>
      <c r="N38" s="458" t="str">
        <f>IF(Comp3!N15="","",Comp3!N15)</f>
        <v/>
      </c>
      <c r="O38" s="430" t="str">
        <f>IF(Comp3!O15="","",Comp3!O15)</f>
        <v>Cumplida (DT)</v>
      </c>
      <c r="P38" s="437" t="str">
        <f>IF(Comp3!P15="","",Comp3!P15)</f>
        <v/>
      </c>
      <c r="Q38" s="439" t="str">
        <f>IF(Comp3!Q15="","",Comp3!Q15)</f>
        <v>Maritza Liliana Beltrán Albadán
Yaneth Burgos Duitama (Acompañamiento)</v>
      </c>
      <c r="R38" s="438" t="str">
        <f>IF(Comp3!R15="","",Comp3!R15)</f>
        <v xml:space="preserve">Actividad Cumplida al 30 de abril/19
</v>
      </c>
      <c r="S38" s="389" t="str">
        <f>IF(Comp3!S15="","",Comp3!S15)</f>
        <v/>
      </c>
      <c r="T38" s="458" t="str">
        <f>IF(Comp3!T15="","",Comp3!T15)</f>
        <v/>
      </c>
      <c r="U38" s="430" t="str">
        <f>IF(Comp3!U15="","",Comp3!U15)</f>
        <v/>
      </c>
      <c r="V38" s="437" t="str">
        <f>IF(Comp3!V15="","",Comp3!V15)</f>
        <v/>
      </c>
      <c r="W38" s="436" t="str">
        <f>IF(Comp3!W15="","",Comp3!W15)</f>
        <v/>
      </c>
      <c r="X38" s="438" t="str">
        <f>IF(Comp3!X15="","",Comp3!X15)</f>
        <v/>
      </c>
      <c r="Y38" s="457" t="str">
        <f>IF(Comp3!Y15="","",Comp3!Y15)</f>
        <v/>
      </c>
      <c r="Z38" s="426" t="str">
        <f>IF(Comp3!Z15="","",Comp3!Z15)</f>
        <v/>
      </c>
      <c r="AA38" s="437" t="str">
        <f>IF(Comp3!AA15="","",Comp3!AA15)</f>
        <v/>
      </c>
      <c r="AB38" s="439" t="str">
        <f>IF(Comp3!AB15="","",Comp3!AB15)</f>
        <v/>
      </c>
      <c r="AC38" s="438" t="str">
        <f>IF(Comp3!AC15="","",Comp3!AC15)</f>
        <v/>
      </c>
    </row>
    <row r="39" spans="1:29" ht="129.75" customHeight="1" x14ac:dyDescent="0.25">
      <c r="A39" s="701"/>
      <c r="B39" s="454">
        <f>IF(Comp3!B16="","",Comp3!B16)</f>
        <v>4</v>
      </c>
      <c r="C39" s="4" t="str">
        <f>IF(Comp3!C16="","",Comp3!C16)</f>
        <v>Definir roles a nivel nacional, regional y zonal en el procedimiento Rendición de Cuentas y Mesas Públicas</v>
      </c>
      <c r="D39" s="4" t="str">
        <f>IF(Comp3!D16="","",Comp3!D16)</f>
        <v>Procedimiento Rendición de Cuentas y Mesas Públicas con roles definidos a nivel nacional, regional y zonal.</v>
      </c>
      <c r="E39" s="4" t="str">
        <f>IF(Comp3!E16="","",Comp3!E16)</f>
        <v xml:space="preserve">Subdirección de  Monitoreo y Evaluación </v>
      </c>
      <c r="F39" s="8">
        <f>IF(Comp3!F16="","",Comp3!F16)</f>
        <v>43555</v>
      </c>
      <c r="H39" s="457" t="str">
        <f>IF(Comp3!H16="","",Comp3!H16)</f>
        <v/>
      </c>
      <c r="I39" s="426" t="str">
        <f>IF(Comp3!I16="","",Comp3!I16)</f>
        <v>Cumplida (DT)</v>
      </c>
      <c r="J39" s="437" t="str">
        <f>IF(Comp3!J16="","",Comp3!J16)</f>
        <v/>
      </c>
      <c r="K39" s="439" t="str">
        <f>IF(Comp3!K16="","",Comp3!K16)</f>
        <v>Maritza Liliana Beltrán Albadán
Yaneth Burgos Duitama (Acompañamiento)</v>
      </c>
      <c r="L39" s="438" t="str">
        <f>IF(Comp3!L16="","",Comp3!L16)</f>
        <v xml:space="preserve">Se evidenció que se definieron los roles a nivel nacional, regional y zonal  mediante el diseño e implementación de un procedimiento.
Evidencias 
P2.MS PROCEDIMIENTO RENDICIÓN PÚBLICA DE CUENTAS Y MESAS PÚBLICAS v.2, ubicado en la página web institucional, ruta: www.icbf.gov.co / El Instituto / Modelo de Operación por Procesos / Monitoreo y Seguimiento a la Gestión. URL: https://www.icbf.gov.co/evaluacion/monitoreo-y-seguimiento-la-gestion
</v>
      </c>
      <c r="M39" s="386" t="str">
        <f>IF(Comp3!M16="","",Comp3!M16)</f>
        <v/>
      </c>
      <c r="N39" s="458" t="str">
        <f>IF(Comp3!N16="","",Comp3!N16)</f>
        <v/>
      </c>
      <c r="O39" s="430" t="str">
        <f>IF(Comp3!O16="","",Comp3!O16)</f>
        <v>Cumplida (DT)</v>
      </c>
      <c r="P39" s="437" t="str">
        <f>IF(Comp3!P16="","",Comp3!P16)</f>
        <v/>
      </c>
      <c r="Q39" s="439" t="str">
        <f>IF(Comp3!Q16="","",Comp3!Q16)</f>
        <v>Maritza Liliana Beltrán Albadán
Yaneth Burgos Duitama (Acompañamiento)</v>
      </c>
      <c r="R39" s="438" t="str">
        <f>IF(Comp3!R16="","",Comp3!R16)</f>
        <v xml:space="preserve">Actividad Cumplida al 30 de abril/19
</v>
      </c>
      <c r="S39" s="389" t="str">
        <f>IF(Comp3!S16="","",Comp3!S16)</f>
        <v/>
      </c>
      <c r="T39" s="458" t="str">
        <f>IF(Comp3!T16="","",Comp3!T16)</f>
        <v/>
      </c>
      <c r="U39" s="430" t="str">
        <f>IF(Comp3!U16="","",Comp3!U16)</f>
        <v/>
      </c>
      <c r="V39" s="437" t="str">
        <f>IF(Comp3!V16="","",Comp3!V16)</f>
        <v/>
      </c>
      <c r="W39" s="436" t="str">
        <f>IF(Comp3!W16="","",Comp3!W16)</f>
        <v/>
      </c>
      <c r="X39" s="438" t="str">
        <f>IF(Comp3!X16="","",Comp3!X16)</f>
        <v/>
      </c>
      <c r="Y39" s="457" t="str">
        <f>IF(Comp3!Y16="","",Comp3!Y16)</f>
        <v/>
      </c>
      <c r="Z39" s="426" t="str">
        <f>IF(Comp3!Z16="","",Comp3!Z16)</f>
        <v/>
      </c>
      <c r="AA39" s="437" t="str">
        <f>IF(Comp3!AA16="","",Comp3!AA16)</f>
        <v/>
      </c>
      <c r="AB39" s="439" t="str">
        <f>IF(Comp3!AB16="","",Comp3!AB16)</f>
        <v/>
      </c>
      <c r="AC39" s="438" t="str">
        <f>IF(Comp3!AC16="","",Comp3!AC16)</f>
        <v/>
      </c>
    </row>
    <row r="40" spans="1:29" ht="92.25" customHeight="1" x14ac:dyDescent="0.25">
      <c r="A40" s="701"/>
      <c r="B40" s="454">
        <f>IF(Comp3!B17="","",Comp3!B17)</f>
        <v>5</v>
      </c>
      <c r="C40" s="4" t="str">
        <f>IF(Comp3!C17="","",Comp3!C17)</f>
        <v>Ajustar los instrumentos de acuerdo a las directrices definidas</v>
      </c>
      <c r="D40" s="4" t="str">
        <f>IF(Comp3!D17="","",Comp3!D17)</f>
        <v>Formatos relacionados con el Procedimiento Rendición Pública de Cuentas y Mesas Públicas ajustados</v>
      </c>
      <c r="E40" s="4" t="str">
        <f>IF(Comp3!E17="","",Comp3!E17)</f>
        <v xml:space="preserve">Subdirección de  Monitoreo y Evaluación </v>
      </c>
      <c r="F40" s="8">
        <f>IF(Comp3!F17="","",Comp3!F17)</f>
        <v>43555</v>
      </c>
      <c r="H40" s="457" t="str">
        <f>IF(Comp3!H17="","",Comp3!H17)</f>
        <v/>
      </c>
      <c r="I40" s="426" t="str">
        <f>IF(Comp3!I17="","",Comp3!I17)</f>
        <v>Cumplida (DT)</v>
      </c>
      <c r="J40" s="437" t="str">
        <f>IF(Comp3!J17="","",Comp3!J17)</f>
        <v/>
      </c>
      <c r="K40" s="439" t="str">
        <f>IF(Comp3!K17="","",Comp3!K17)</f>
        <v>Maritza Liliana Beltrán Albadán
Yaneth Burgos Duitama (Acompañamiento)</v>
      </c>
      <c r="L40" s="438" t="str">
        <f>IF(Comp3!L17="","",Comp3!L17)</f>
        <v>Se evidencia ajuste en los instrumentos y se publicaron como documentos de origen controlado.
Evidencia.
Formatos de fecha 20/02/2019 relacionados al PROCEDIMIENTO RENDICIÓN PÚBLICA DE CUENTAS Y MESAS PÚBLICAS v.2: Formato Programación y Monitoreo de Eventos RPC y MP v4,F1.P2.MS, Formato Análisis Evaluación RPC y MP v1, F10.P2.MS Formato Compromisos RPC y MP v1, F11.P2.MSFormato Resultados RPC y MP v1, F12.P2.MS Formato Consulta Previa MP v1, F6.P2.MS  Formato Análisis Consulta Previa MP v1, F7.P2.MS Formato Lista de Asistentes RPC y MP v1, F8.P2.MS Formato Encuesta de Evaluación RPC y MP v1, F9.P2.MS, los cuales están ubicados en la página web institucional, ruta: www.icbf.gov.co / El Instituto / Modelo de Operación por Procesos / Monitoreo y Seguimiento a la Gestión. URL: https://www.icbf.gov.co/evaluacion/monitoreo-y-seguimiento-la-gestion</v>
      </c>
      <c r="M40" s="386" t="str">
        <f>IF(Comp3!M17="","",Comp3!M17)</f>
        <v/>
      </c>
      <c r="N40" s="458" t="str">
        <f>IF(Comp3!N17="","",Comp3!N17)</f>
        <v/>
      </c>
      <c r="O40" s="430" t="str">
        <f>IF(Comp3!O17="","",Comp3!O17)</f>
        <v>Cumplida (DT)</v>
      </c>
      <c r="P40" s="437" t="str">
        <f>IF(Comp3!P17="","",Comp3!P17)</f>
        <v/>
      </c>
      <c r="Q40" s="439" t="str">
        <f>IF(Comp3!Q17="","",Comp3!Q17)</f>
        <v>Maritza Liliana Beltrán Albadán
Yaneth Burgos Duitama (Acompañamiento)</v>
      </c>
      <c r="R40" s="438" t="str">
        <f>IF(Comp3!R17="","",Comp3!R17)</f>
        <v xml:space="preserve">Actividad Cumplida al 30 de abril/19
</v>
      </c>
      <c r="S40" s="389" t="str">
        <f>IF(Comp3!S21="","",Comp3!S21)</f>
        <v/>
      </c>
      <c r="T40" s="458" t="str">
        <f>IF(Comp3!T21="","",Comp3!T21)</f>
        <v/>
      </c>
      <c r="U40" s="430" t="str">
        <f>IF(Comp3!U21="","",Comp3!U21)</f>
        <v/>
      </c>
      <c r="V40" s="437" t="str">
        <f>IF(Comp3!V21="","",Comp3!V21)</f>
        <v/>
      </c>
      <c r="W40" s="436" t="str">
        <f>IF(Comp3!W21="","",Comp3!W21)</f>
        <v/>
      </c>
      <c r="X40" s="438" t="str">
        <f>IF(Comp3!X21="","",Comp3!X21)</f>
        <v/>
      </c>
      <c r="Y40" s="457" t="str">
        <f>IF(Comp3!Y17="","",Comp3!Y17)</f>
        <v/>
      </c>
      <c r="Z40" s="426" t="str">
        <f>IF(Comp3!Z17="","",Comp3!Z17)</f>
        <v/>
      </c>
      <c r="AA40" s="437" t="str">
        <f>IF(Comp3!AA17="","",Comp3!AA17)</f>
        <v/>
      </c>
      <c r="AB40" s="439" t="str">
        <f>IF(Comp3!AB17="","",Comp3!AB17)</f>
        <v/>
      </c>
      <c r="AC40" s="438" t="str">
        <f>IF(Comp3!AC17="","",Comp3!AC17)</f>
        <v/>
      </c>
    </row>
    <row r="41" spans="1:29" ht="65.25" customHeight="1" x14ac:dyDescent="0.25">
      <c r="A41" s="701"/>
      <c r="B41" s="454">
        <f>IF(Comp3!B18="","",Comp3!B18)</f>
        <v>6</v>
      </c>
      <c r="C41" s="4" t="str">
        <f>IF(Comp3!C18="","",Comp3!C18)</f>
        <v>Socializar directrices de Mesas Publicas y Rendición Publica de Cuentas 2019.</v>
      </c>
      <c r="D41" s="4" t="str">
        <f>IF(Comp3!D18="","",Comp3!D18)</f>
        <v>Directrices e instrumentos socializados</v>
      </c>
      <c r="E41" s="4" t="str">
        <f>IF(Comp3!E18="","",Comp3!E18)</f>
        <v xml:space="preserve">Subdirección de  Monitoreo y Evaluación </v>
      </c>
      <c r="F41" s="8">
        <f>IF(Comp3!F18="","",Comp3!F18)</f>
        <v>43585</v>
      </c>
      <c r="H41" s="457" t="str">
        <f>IF(Comp3!H18="","",Comp3!H18)</f>
        <v/>
      </c>
      <c r="I41" s="426" t="str">
        <f>IF(Comp3!I18="","",Comp3!I18)</f>
        <v>Cumplida (DT)</v>
      </c>
      <c r="J41" s="437" t="str">
        <f>IF(Comp3!J18="","",Comp3!J18)</f>
        <v/>
      </c>
      <c r="K41" s="439" t="str">
        <f>IF(Comp3!K18="","",Comp3!K18)</f>
        <v>Maritza Liliana Beltrán Albadán
Yaneth Burgos Duitama (Acompañamiento)</v>
      </c>
      <c r="L41" s="438" t="str">
        <f>IF(Comp3!L18="","",Comp3!L18)</f>
        <v xml:space="preserve">
Se evidencia que se cumple con la actividad de definición de directrices  para rendición de cuentas y mesas públicas y se dieron a conocer a Directores Regionales, coordinadores de planeación y sistemas,  la Dirección de Servicios y Atención, Abastecimiento, SNBF y oficina de Comunicaciones.   Adicionalmente se socializa desde la página Web los formatos relacionados con el procedimiento de Rendición pública de cuentas ICBF.
 Evidencia 
- Memorando S-2019-082907-0101 del 14 de febrero de 2019 de la Dirección de Planeación y control de la Gestión  y socializadas por correo electrónico  Enviado el: miércoles, 20 de febrero de 2019 ; Asunto: Rendición Pública de Cuentas y Mesas Públicas - directrices 2019.
- correo electrónico 20/02/2019Rendición Pública de Cuentas y Mesas Públicas - directrices 2019.
-Formatos de fecha 20/02/2019 relacionados al PROCEDIMIENTO RENDICIÓN PÚBLICA DE CUENTAS Y MESAS PÚBLICAS v.2: Formato Programación y Monitoreo de Eventos RPC y MP v4,F1.P2.MS, Formato Análisis Evaluación RPC y MP v1, F10.P2.MS Formato Compromisos RPC y MP v1, F11.P2.MSFormato Resultados RPC y MP v1, F12.P2.MS Formato Consulta Previa MP v1, F6.P2.MS  Formato Análisis Consulta Previa MP v1, F7.P2.MS Formato Lista de Asistentes RPC y MP v1, F8.P2.MS Formato Encuesta de Evaluación RPC y MP v1, F9.P2.MS, los cuales están ubicados en la página web institucional, ruta: www.icbf.gov.co / El Instituto / Modelo de Operación por Procesos / Monitoreo y Seguimiento a la Gestión. URL: https://www.icbf.gov.co/evaluacion/monitoreo-y-seguimiento-la-gestion</v>
      </c>
      <c r="M41" s="386" t="str">
        <f>IF(Comp3!M18="","",Comp3!M18)</f>
        <v/>
      </c>
      <c r="N41" s="458" t="str">
        <f>IF(Comp3!N18="","",Comp3!N18)</f>
        <v/>
      </c>
      <c r="O41" s="430" t="str">
        <f>IF(Comp3!O18="","",Comp3!O18)</f>
        <v>Cumplida (DT)</v>
      </c>
      <c r="P41" s="437" t="str">
        <f>IF(Comp3!P18="","",Comp3!P18)</f>
        <v/>
      </c>
      <c r="Q41" s="439" t="str">
        <f>IF(Comp3!Q18="","",Comp3!Q18)</f>
        <v>Maritza Liliana Beltrán Albadán
Yaneth Burgos Duitama (Acompañamiento)</v>
      </c>
      <c r="R41" s="438" t="str">
        <f>IF(Comp3!R18="","",Comp3!R18)</f>
        <v xml:space="preserve">Actividad Cumplida al 30 de abril/19
</v>
      </c>
      <c r="S41" s="389" t="str">
        <f>IF(Comp3!S22="","",Comp3!S22)</f>
        <v/>
      </c>
      <c r="T41" s="458" t="str">
        <f>IF(Comp3!T22="","",Comp3!T22)</f>
        <v/>
      </c>
      <c r="U41" s="430" t="str">
        <f>IF(Comp3!U22="","",Comp3!U22)</f>
        <v/>
      </c>
      <c r="V41" s="437" t="str">
        <f>IF(Comp3!V22="","",Comp3!V22)</f>
        <v/>
      </c>
      <c r="W41" s="436" t="str">
        <f>IF(Comp3!W22="","",Comp3!W22)</f>
        <v/>
      </c>
      <c r="X41" s="438" t="str">
        <f>IF(Comp3!X22="","",Comp3!X22)</f>
        <v/>
      </c>
      <c r="Y41" s="457" t="str">
        <f>IF(Comp3!Y18="","",Comp3!Y18)</f>
        <v/>
      </c>
      <c r="Z41" s="426" t="str">
        <f>IF(Comp3!Z18="","",Comp3!Z18)</f>
        <v/>
      </c>
      <c r="AA41" s="437" t="str">
        <f>IF(Comp3!AA18="","",Comp3!AA18)</f>
        <v/>
      </c>
      <c r="AB41" s="439" t="str">
        <f>IF(Comp3!AB18="","",Comp3!AB18)</f>
        <v/>
      </c>
      <c r="AC41" s="438" t="str">
        <f>IF(Comp3!AC18="","",Comp3!AC18)</f>
        <v/>
      </c>
    </row>
    <row r="42" spans="1:29" ht="65.25" customHeight="1" x14ac:dyDescent="0.25">
      <c r="A42" s="701"/>
      <c r="B42" s="454">
        <f>IF(Comp3!B19="","",Comp3!B19)</f>
        <v>7</v>
      </c>
      <c r="C42" s="4" t="str">
        <f>IF(Comp3!C19="","",Comp3!C19)</f>
        <v>Disponer los recursos para la logística de realización o divulgación de Rendición Pública de Cuentas y Mesas Públicas.</v>
      </c>
      <c r="D42" s="4" t="str">
        <f>IF(Comp3!D19="","",Comp3!D19)</f>
        <v xml:space="preserve">Recursos para logística garantizados </v>
      </c>
      <c r="E42" s="4" t="str">
        <f>IF(Comp3!E19="","",Comp3!E19)</f>
        <v>Dirección de Abastecimiento</v>
      </c>
      <c r="F42" s="8">
        <f>IF(Comp3!F19="","",Comp3!F19)</f>
        <v>43814</v>
      </c>
      <c r="H42" s="457" t="str">
        <f>IF(Comp3!H19="","",Comp3!H19)</f>
        <v/>
      </c>
      <c r="I42" s="426" t="str">
        <f>IF(Comp3!I19="","",Comp3!I19)</f>
        <v>N/A</v>
      </c>
      <c r="J42" s="437" t="str">
        <f>IF(Comp3!J19="","",Comp3!J19)</f>
        <v/>
      </c>
      <c r="K42" s="439" t="str">
        <f>IF(Comp3!K19="","",Comp3!K19)</f>
        <v>Maritza Liliana Beltrán Albadán
Yaneth Burgos Duitama (Acompañamiento)</v>
      </c>
      <c r="L42" s="438" t="str">
        <f>IF(Comp3!L19="","",Comp3!L19)</f>
        <v>La periodicidad del reporte de esta actividad es trimestral a partir del mes de junio.</v>
      </c>
      <c r="M42" s="386" t="str">
        <f>IF(Comp3!M19="","",Comp3!M19)</f>
        <v/>
      </c>
      <c r="N42" s="458" t="str">
        <f>IF(Comp3!N19="","",Comp3!N19)</f>
        <v/>
      </c>
      <c r="O42" s="430" t="str">
        <f>IF(Comp3!O19="","",Comp3!O19)</f>
        <v>En Avance</v>
      </c>
      <c r="P42" s="437" t="str">
        <f>IF(Comp3!P19="","",Comp3!P19)</f>
        <v/>
      </c>
      <c r="Q42" s="439" t="str">
        <f>IF(Comp3!Q19="","",Comp3!Q19)</f>
        <v>Maritza Liliana Beltrán Albadán
Yaneth Burgos Duitama (Acompañamiento)</v>
      </c>
      <c r="R42" s="438" t="str">
        <f>IF(Comp3!R19="","",Comp3!R19)</f>
        <v>Para la realización de mesas públicas y Rendición de Cuentas el ICBF cuenta con Operador Logístico de Eventos PUBBLICA SAS (Contrato 1373 de 2018 PUBBLICA SAS del 01/08/2019 al 04/07/2019) y el contrato con el operador UT VISION ICBF- Quinta Generación S.A.S del CONTRATO (Contrato 1378 de 2019 del 11/07/2019 al 31/07/2022).
De acuerdo con la evidencia aportada se verificó la realización de las siguientes mesas públicas, por medio del operador logístico:
Durante el mes de junio se atendieron 32 Mesas Públicas en los departamentos de Atlántico (3), Bogotá (7), Caldas (3), Antioquia (4), Norte de Santander (5), Nariño (4), Quindío (1), Valle del Cauca (3), San Andrés (1) y Sucre (1).
Para el mes de julio se evidenció la realización de 3 mesas públicas en los departamentos  de Risaralda (1), Cesar (3) , Tolima (1), Vichada (1).  Aunque en el mes de julio fueron adelantadas más mesas públicas, no se cuenta con los soportes teniendo en cuenta que el operador aun no ha enviado las facturas para validar la realización de este tipo de eventos.
Respecto a las mesas públicas realizadas en el mes de agosto (sobre todo las realizadas en las primeras semanas) no se evidenciaron soportes que permitan verificar la participación del operador en las mismas.
Evidencia
Informe de Supervisión del operador PUBBLICA SAS correspondiente al mes de junio 2019
Facturas de realización de mesas públicas junio y julio de 2019.
Recomendación
Se recomienda a la Dirección de Abastecimiento realizar el cubrimiento del servicio logístico a la totalidad de mesas públicas, para ello es necesario fortalecer la comunicación con la Subdirección de Monitoreo y Evaluación.  Adicionalmente se recomienda solicitar al operador el envío de las facturas (con los soporte de realización de las mesas públicas y rendición de cuentas) dentro de los 45 días siguientes a la realización del evento conforme a lo determinado en el contrato 1373 de 2018.  Extender la presente recomendación para Contrato 1378 de 2019, conforme a los términos determinados en el mismo.</v>
      </c>
      <c r="T42" s="773"/>
      <c r="U42" s="430"/>
      <c r="V42" s="772"/>
      <c r="W42" s="774"/>
      <c r="X42" s="438"/>
      <c r="Y42" s="457" t="str">
        <f>IF(Comp3!Y19="","",Comp3!Y19)</f>
        <v/>
      </c>
      <c r="Z42" s="426" t="str">
        <f>IF(Comp3!Z19="","",Comp3!Z19)</f>
        <v/>
      </c>
      <c r="AA42" s="437" t="str">
        <f>IF(Comp3!AA19="","",Comp3!AA19)</f>
        <v/>
      </c>
      <c r="AB42" s="439" t="str">
        <f>IF(Comp3!AB19="","",Comp3!AB19)</f>
        <v/>
      </c>
      <c r="AC42" s="438" t="str">
        <f>IF(Comp3!AC19="","",Comp3!AC19)</f>
        <v/>
      </c>
    </row>
    <row r="43" spans="1:29" ht="65.25" customHeight="1" x14ac:dyDescent="0.25">
      <c r="A43" s="701"/>
      <c r="B43" s="454">
        <f>IF(Comp3!B20="","",Comp3!B20)</f>
        <v>8</v>
      </c>
      <c r="C43" s="4" t="str">
        <f>IF(Comp3!C20="","",Comp3!C20)</f>
        <v>Generar boletín  de  análisis de PQRS</v>
      </c>
      <c r="D43" s="4" t="str">
        <f>IF(Comp3!D20="","",Comp3!D20)</f>
        <v xml:space="preserve">Publicar boletín con análisis de PQRS </v>
      </c>
      <c r="E43" s="4" t="str">
        <f>IF(Comp3!E20="","",Comp3!E20)</f>
        <v>Dirección de Servicios y Atención</v>
      </c>
      <c r="F43" s="8">
        <f>IF(Comp3!F20="","",Comp3!F20)</f>
        <v>43814</v>
      </c>
      <c r="H43" s="457" t="str">
        <f>IF(Comp3!H20="","",Comp3!H20)</f>
        <v/>
      </c>
      <c r="I43" s="426" t="str">
        <f>IF(Comp3!I20="","",Comp3!I20)</f>
        <v>En Avance</v>
      </c>
      <c r="J43" s="437" t="str">
        <f>IF(Comp3!J20="","",Comp3!J20)</f>
        <v/>
      </c>
      <c r="K43" s="439" t="str">
        <f>IF(Comp3!K20="","",Comp3!K20)</f>
        <v>Maritza Liliana Beltrán Albadán
Yaneth Burgos Duitama (Acompañamiento)</v>
      </c>
      <c r="L43" s="438" t="str">
        <f>IF(Comp3!L20="","",Comp3!L20)</f>
        <v xml:space="preserve">Se evidenció que la entidad  ha publicado 3 boletines en el año enero, febrero y marzo  de 2019   y en  el mismo se realiza el análisis comparativo  de las PQRS
Evidencia 
Boletines de los meses de enero-febrero -marzo en el siguiente link: https://www.icbf.gov.co/servicios/informes-boletines-pqrds
</v>
      </c>
      <c r="M43" s="386" t="str">
        <f>IF(Comp3!M20="","",Comp3!M20)</f>
        <v/>
      </c>
      <c r="N43" s="458" t="str">
        <f>IF(Comp3!N20="","",Comp3!N20)</f>
        <v/>
      </c>
      <c r="O43" s="430" t="str">
        <f>IF(Comp3!O20="","",Comp3!O20)</f>
        <v>En Avance</v>
      </c>
      <c r="P43" s="437" t="str">
        <f>IF(Comp3!P20="","",Comp3!P20)</f>
        <v/>
      </c>
      <c r="Q43" s="439" t="str">
        <f>IF(Comp3!Q20="","",Comp3!Q20)</f>
        <v>Maritza Liliana Beltrán Albadán
Yaneth Burgos Duitama (Acompañamiento)</v>
      </c>
      <c r="R43" s="438" t="str">
        <f>IF(Comp3!R20="","",Comp3!R20)</f>
        <v xml:space="preserve">Se evidenció que la entidad  ha publicado los boletines de mayo, junio y julio de 2019.  En estos se evidencia el análisis comparativo de las PQRS.
Evidencia:
Boletines de los meses de mayo, junio y julio de 2019 en el siguiente link: https://www.icbf.gov.co/servicios/informes-boletines-pqrds
</v>
      </c>
      <c r="T43" s="773"/>
      <c r="U43" s="430"/>
      <c r="V43" s="772"/>
      <c r="W43" s="774"/>
      <c r="X43" s="438"/>
      <c r="Y43" s="457" t="str">
        <f>IF(Comp3!Y20="","",Comp3!Y20)</f>
        <v/>
      </c>
      <c r="Z43" s="426" t="str">
        <f>IF(Comp3!Z20="","",Comp3!Z20)</f>
        <v/>
      </c>
      <c r="AA43" s="437" t="str">
        <f>IF(Comp3!AA20="","",Comp3!AA20)</f>
        <v/>
      </c>
      <c r="AB43" s="439" t="str">
        <f>IF(Comp3!AB20="","",Comp3!AB20)</f>
        <v/>
      </c>
      <c r="AC43" s="438" t="str">
        <f>IF(Comp3!AC20="","",Comp3!AC20)</f>
        <v/>
      </c>
    </row>
    <row r="44" spans="1:29" ht="65.25" customHeight="1" x14ac:dyDescent="0.25">
      <c r="A44" s="701"/>
      <c r="B44" s="454">
        <f>IF(Comp3!B21="","",Comp3!B21)</f>
        <v>9</v>
      </c>
      <c r="C44" s="4" t="str">
        <f>IF(Comp3!C21="","",Comp3!C21)</f>
        <v>Definir temática de la Mesa Publica</v>
      </c>
      <c r="D44" s="4" t="str">
        <f>IF(Comp3!D21="","",Comp3!D21)</f>
        <v>Temas definidos para dialogar con la comunidad en Mesas Públicas</v>
      </c>
      <c r="E44" s="4" t="str">
        <f>IF(Comp3!E21="","",Comp3!E21)</f>
        <v xml:space="preserve">Subdirección de  Monitoreo y Evaluación </v>
      </c>
      <c r="F44" s="8">
        <f>IF(Comp3!F21="","",Comp3!F21)</f>
        <v>43646</v>
      </c>
      <c r="H44" s="457" t="str">
        <f>IF(Comp3!H21="","",Comp3!H21)</f>
        <v/>
      </c>
      <c r="I44" s="426" t="str">
        <f>IF(Comp3!I21="","",Comp3!I21)</f>
        <v>N/A</v>
      </c>
      <c r="J44" s="437" t="str">
        <f>IF(Comp3!J21="","",Comp3!J21)</f>
        <v/>
      </c>
      <c r="K44" s="439" t="str">
        <f>IF(Comp3!K21="","",Comp3!K21)</f>
        <v>Maritza Liliana Beltrán Albadán
Yaneth Burgos Duitama (Acompañamiento)</v>
      </c>
      <c r="L44" s="438" t="str">
        <f>IF(Comp3!L21="","",Comp3!L21)</f>
        <v>La periodicidad del reporte de esta actividad es "Único" a partir del mes de junio de 2019.</v>
      </c>
      <c r="M44" s="386" t="str">
        <f>IF(Comp3!M21="","",Comp3!M21)</f>
        <v/>
      </c>
      <c r="N44" s="458" t="str">
        <f>IF(Comp3!N21="","",Comp3!N21)</f>
        <v/>
      </c>
      <c r="O44" s="430" t="str">
        <f>IF(Comp3!O21="","",Comp3!O21)</f>
        <v>Cumplida (DT)</v>
      </c>
      <c r="P44" s="437" t="str">
        <f>IF(Comp3!P21="","",Comp3!P21)</f>
        <v/>
      </c>
      <c r="Q44" s="439" t="str">
        <f>IF(Comp3!Q21="","",Comp3!Q21)</f>
        <v>Maritza Liliana Beltrán Albadán
Yaneth Burgos Duitama (Acompañamiento)</v>
      </c>
      <c r="R44" s="438" t="str">
        <f>IF(Comp3!R21="","",Comp3!R21)</f>
        <v>Del 20 de febrero hasta el 30 de abril de 2019 se realizó la consulta previa ciudadana pública para los 213 ejercicios de Mesas Públicas a nivel zonal (de manera física y virtual), se definieron las temáticas sobre las cuales se dialoga con la comunidad y los grupos de valor. 
Los grupos de valor seleccionaron para un 18% de los eventos el tema "Atención de niñas y niños menores de 6 años en hogares infantiles, Centros de Desarrollo Infantil, Jardines"; con un 15% de participación cada una, las temáticas "Aprovechamiento del tiempo libre en adolescentes", "Maltrato infantil", "Prevención de Embarazo en adolescentes" y "Violencia sexual". En un 8% de los centros zonales el diálogo se centra en "Nutrición y Bienestarina y alimentos de alto valor nutricional."; en un 5% de los ejercicios, el tema seleccionado fue "Atención y acompañamiento a las familias."; con un 3% de participación "Relación del ICBF con otras entidades para la atención de Niñas, Niños, Adolescentes y Familias."; el ítem "Otro tema" se seleccionó en el 2% de los eventos; y con la menor participación las temáticas "Trabajo infantil" y "Atención y acompañamiento a grupos étnicos.", con un 1% cada una.
Evidencia
- Tabulación de datos resultados del uso de formularios Forms de office 365, atada al usuario melco.leuro@icbf.gov.co.
- Pantallazo "Consulta previa virtual 2019"
- https://www.icbf.gov.co/gestion-transparencia/transparencia/planeacion/rendicion-de-cuentas#rc2</v>
      </c>
      <c r="S44" s="389" t="str">
        <f>IF(Comp3!S23="","",Comp3!S23)</f>
        <v/>
      </c>
      <c r="T44" s="458" t="str">
        <f>IF(Comp3!T23="","",Comp3!T23)</f>
        <v/>
      </c>
      <c r="U44" s="430" t="str">
        <f>IF(Comp3!U23="","",Comp3!U23)</f>
        <v/>
      </c>
      <c r="V44" s="437" t="str">
        <f>IF(Comp3!V23="","",Comp3!V23)</f>
        <v/>
      </c>
      <c r="W44" s="436" t="str">
        <f>IF(Comp3!W23="","",Comp3!W23)</f>
        <v/>
      </c>
      <c r="X44" s="438" t="str">
        <f>IF(Comp3!X23="","",Comp3!X23)</f>
        <v/>
      </c>
      <c r="Y44" s="457" t="str">
        <f>IF(Comp3!Y21="","",Comp3!Y21)</f>
        <v/>
      </c>
      <c r="Z44" s="426" t="str">
        <f>IF(Comp3!Z21="","",Comp3!Z21)</f>
        <v/>
      </c>
      <c r="AA44" s="437" t="str">
        <f>IF(Comp3!AA21="","",Comp3!AA21)</f>
        <v/>
      </c>
      <c r="AB44" s="439" t="str">
        <f>IF(Comp3!AB21="","",Comp3!AB21)</f>
        <v/>
      </c>
      <c r="AC44" s="438" t="str">
        <f>IF(Comp3!AC21="","",Comp3!AC21)</f>
        <v/>
      </c>
    </row>
    <row r="45" spans="1:29" ht="65.25" customHeight="1" thickBot="1" x14ac:dyDescent="0.3">
      <c r="A45" s="702"/>
      <c r="B45" s="454">
        <f>IF(Comp3!B22="","",Comp3!B22)</f>
        <v>10</v>
      </c>
      <c r="C45" s="4" t="str">
        <f>IF(Comp3!C22="","",Comp3!C22)</f>
        <v>Actualizar y publicar el time line de mesas públicas y rendición pública de cuentas de la entidad  en la pagina WEB de la entidad.</v>
      </c>
      <c r="D45" s="4" t="str">
        <f>IF(Comp3!D22="","",Comp3!D22)</f>
        <v>Calendario de eventos de mesas públicas y rendición pública de cuentas publicado en la pagina WEB de la entidad.</v>
      </c>
      <c r="E45" s="4" t="str">
        <f>IF(Comp3!E22="","",Comp3!E22)</f>
        <v xml:space="preserve">Subdirección de  Monitoreo y Evaluación </v>
      </c>
      <c r="F45" s="8">
        <f>IF(Comp3!F22="","",Comp3!F22)</f>
        <v>43769</v>
      </c>
      <c r="H45" s="457" t="str">
        <f>IF(Comp3!H22="","",Comp3!H22)</f>
        <v/>
      </c>
      <c r="I45" s="426" t="str">
        <f>IF(Comp3!I22="","",Comp3!I22)</f>
        <v>N/A</v>
      </c>
      <c r="J45" s="437" t="str">
        <f>IF(Comp3!J22="","",Comp3!J22)</f>
        <v/>
      </c>
      <c r="K45" s="439" t="str">
        <f>IF(Comp3!K22="","",Comp3!K22)</f>
        <v>Maritza Liliana Beltrán Albadán
Yaneth Burgos Duitama (Acompañamiento)</v>
      </c>
      <c r="L45" s="438" t="str">
        <f>IF(Comp3!L22="","",Comp3!L22)</f>
        <v>La periodicidad del reporte de esta actividad es "Único" a partir del mes de octubre de 2019.</v>
      </c>
      <c r="M45" s="386" t="str">
        <f>IF(Comp3!M22="","",Comp3!M22)</f>
        <v/>
      </c>
      <c r="N45" s="458" t="str">
        <f>IF(Comp3!N22="","",Comp3!N22)</f>
        <v/>
      </c>
      <c r="O45" s="430" t="str">
        <f>IF(Comp3!O22="","",Comp3!O22)</f>
        <v>N/A</v>
      </c>
      <c r="P45" s="437" t="str">
        <f>IF(Comp3!P22="","",Comp3!P22)</f>
        <v/>
      </c>
      <c r="Q45" s="439" t="str">
        <f>IF(Comp3!Q22="","",Comp3!Q22)</f>
        <v>Maritza Liliana Beltrán Albadán
Yaneth Burgos Duitama (Acompañamiento)</v>
      </c>
      <c r="R45" s="438" t="str">
        <f>IF(Comp3!R22="","",Comp3!R22)</f>
        <v>La periodicidad del reporte de esta actividad es "Único" a partir del mes de octubre de 2019.</v>
      </c>
      <c r="S45" s="389" t="str">
        <f>IF(Comp3!S24="","",Comp3!S24)</f>
        <v/>
      </c>
      <c r="T45" s="459" t="str">
        <f>IF(Comp3!T24="","",Comp3!T24)</f>
        <v/>
      </c>
      <c r="U45" s="430" t="str">
        <f>IF(Comp3!U24="","",Comp3!U24)</f>
        <v/>
      </c>
      <c r="V45" s="437" t="str">
        <f>IF(Comp3!V24="","",Comp3!V24)</f>
        <v/>
      </c>
      <c r="W45" s="436" t="str">
        <f>IF(Comp3!W24="","",Comp3!W24)</f>
        <v/>
      </c>
      <c r="X45" s="438" t="str">
        <f>IF(Comp3!X24="","",Comp3!X24)</f>
        <v/>
      </c>
      <c r="Y45" s="457" t="str">
        <f>IF(Comp3!Y22="","",Comp3!Y22)</f>
        <v/>
      </c>
      <c r="Z45" s="426" t="str">
        <f>IF(Comp3!Z22="","",Comp3!Z22)</f>
        <v/>
      </c>
      <c r="AA45" s="437" t="str">
        <f>IF(Comp3!AA22="","",Comp3!AA22)</f>
        <v/>
      </c>
      <c r="AB45" s="439" t="str">
        <f>IF(Comp3!AB22="","",Comp3!AB22)</f>
        <v/>
      </c>
      <c r="AC45" s="438" t="str">
        <f>IF(Comp3!AC22="","",Comp3!AC22)</f>
        <v/>
      </c>
    </row>
    <row r="46" spans="1:29" s="422" customFormat="1" ht="65.25" customHeight="1" thickBot="1" x14ac:dyDescent="0.3">
      <c r="A46" s="703" t="s">
        <v>63</v>
      </c>
      <c r="B46" s="410"/>
      <c r="C46" s="411" t="s">
        <v>87</v>
      </c>
      <c r="D46" s="410"/>
      <c r="E46" s="410"/>
      <c r="F46" s="434"/>
      <c r="G46" s="1"/>
      <c r="H46" s="413">
        <f>IF(Comp3!H25="","",Comp3!H25)</f>
        <v>2</v>
      </c>
      <c r="I46" s="414">
        <f>IF(Comp3!I25="","",Comp3!I25)</f>
        <v>0</v>
      </c>
      <c r="J46" s="415">
        <f>IF(Comp3!J25="","",Comp3!J25)</f>
        <v>0</v>
      </c>
      <c r="K46" s="440" t="str">
        <f>IF(Comp3!K25="","",Comp3!K25)</f>
        <v/>
      </c>
      <c r="L46" s="417" t="str">
        <f>IF(Comp3!L25="","",Comp3!L25)</f>
        <v/>
      </c>
      <c r="M46" s="418" t="str">
        <f>IF(Comp3!M25="","",Comp3!M25)</f>
        <v/>
      </c>
      <c r="N46" s="413">
        <f>IF(Comp3!N25="","",Comp3!N25)</f>
        <v>2</v>
      </c>
      <c r="O46" s="419">
        <f>IF(Comp3!O25="","",Comp3!O25)</f>
        <v>0</v>
      </c>
      <c r="P46" s="421">
        <f>IF(Comp3!P25="","",Comp3!P25)</f>
        <v>0</v>
      </c>
      <c r="Q46" s="440" t="str">
        <f>IF(Comp3!Q25="","",Comp3!Q25)</f>
        <v/>
      </c>
      <c r="R46" s="417" t="str">
        <f>IF(Comp3!R25="","",Comp3!R25)</f>
        <v/>
      </c>
      <c r="S46" s="2" t="str">
        <f>IF(Comp3!S25="","",Comp3!S25)</f>
        <v/>
      </c>
      <c r="T46" s="413">
        <f>IF(Comp3!T25="","",Comp3!T25)</f>
        <v>0</v>
      </c>
      <c r="U46" s="419">
        <f>IF(Comp3!U25="","",Comp3!U25)</f>
        <v>0</v>
      </c>
      <c r="V46" s="421" t="str">
        <f>IF(Comp3!V25="","",Comp3!V25)</f>
        <v>No se programaron actividades relacionadas con este objetivo</v>
      </c>
      <c r="W46" s="416" t="str">
        <f>IF(Comp3!W25="","",Comp3!W25)</f>
        <v/>
      </c>
      <c r="X46" s="417" t="str">
        <f>IF(Comp3!X25="","",Comp3!X25)</f>
        <v/>
      </c>
      <c r="Y46" s="413" t="str">
        <f>IF(Comp3!Y25="","",Comp3!Y25)</f>
        <v/>
      </c>
      <c r="Z46" s="414" t="str">
        <f>IF(Comp3!Z25="","",Comp3!Z25)</f>
        <v/>
      </c>
      <c r="AA46" s="415" t="str">
        <f>IF(Comp3!AA25="","",Comp3!AA25)</f>
        <v/>
      </c>
      <c r="AB46" s="440" t="str">
        <f>IF(Comp3!AB25="","",Comp3!AB25)</f>
        <v/>
      </c>
      <c r="AC46" s="417" t="str">
        <f>IF(Comp3!AC25="","",Comp3!AC25)</f>
        <v/>
      </c>
    </row>
    <row r="47" spans="1:29" ht="65.25" customHeight="1" x14ac:dyDescent="0.25">
      <c r="A47" s="704"/>
      <c r="B47" s="460" t="str">
        <f>IF(Comp3!B26="","",Comp3!B26)</f>
        <v>1.1</v>
      </c>
      <c r="C47" s="5" t="str">
        <f>IF(Comp3!C26="","",Comp3!C26)</f>
        <v>Producir la información que se utilizara en Rendición Pública de Cuentas y Mesas Publicas de cada Regional / CZ</v>
      </c>
      <c r="D47" s="5" t="str">
        <f>IF(Comp3!D26="","",Comp3!D26)</f>
        <v>Información en su medio de soporte construida para la Rendición Pública de Cuentas y Mesas Públicas en cada Regional / CZ</v>
      </c>
      <c r="E47" s="5" t="str">
        <f>IF(Comp3!E26="","",Comp3!E26)</f>
        <v xml:space="preserve">Subdirección de  Monitoreo y Evaluación </v>
      </c>
      <c r="F47" s="8">
        <f>IF(Comp3!F26="","",Comp3!F26)</f>
        <v>43814</v>
      </c>
      <c r="H47" s="461" t="str">
        <f>IF(Comp3!H26="","",Comp3!H26)</f>
        <v/>
      </c>
      <c r="I47" s="426" t="str">
        <f>IF(Comp3!I26="","",Comp3!I26)</f>
        <v>N/A</v>
      </c>
      <c r="J47" s="437" t="str">
        <f>IF(Comp3!J26="","",Comp3!J26)</f>
        <v/>
      </c>
      <c r="K47" s="439" t="str">
        <f>IF(Comp3!K26="","",Comp3!K26)</f>
        <v>Maritza Liliana Beltrán Albadán
Yaneth Burgos Duitama (Acompañamiento)</v>
      </c>
      <c r="L47" s="438" t="str">
        <f>IF(Comp3!L26="","",Comp3!L26)</f>
        <v>La periodicidad del reporte de esta actividad es trimestral a partir del mes de junio de 2019.</v>
      </c>
      <c r="M47" s="386" t="str">
        <f>IF(Comp3!M26="","",Comp3!M26)</f>
        <v/>
      </c>
      <c r="N47" s="461" t="str">
        <f>IF(Comp3!N26="","",Comp3!N26)</f>
        <v/>
      </c>
      <c r="O47" s="430" t="str">
        <f>IF(Comp3!O26="","",Comp3!O26)</f>
        <v>En Avance</v>
      </c>
      <c r="P47" s="437" t="str">
        <f>IF(Comp3!P26="","",Comp3!P26)</f>
        <v/>
      </c>
      <c r="Q47" s="439" t="str">
        <f>IF(Comp3!Q26="","",Comp3!Q26)</f>
        <v>Maritza Liliana Beltrán Albadán
Yaneth Burgos Duitama (Acompañamiento)</v>
      </c>
      <c r="R47" s="438" t="str">
        <f>IF(Comp3!R26="","",Comp3!R26)</f>
        <v>En el primer semestre de 2019 se construyen 106 informes (presentaciones) con la información sobre la gestión realizada, y el avance en la garantía de derechos del CZ, en el marco de las mesas públicas. 
Evidencia
Pantallazo de enlace con corte al 30 de junio de 2019 en el que se evidencian 106 informes.
https://www.icbf.gov.co/gestion-transparencia/transparencia/planeacion/rendicion-de-cuentas/regiones</v>
      </c>
      <c r="S47" s="389" t="str">
        <f>IF(Comp3!S26="","",Comp3!S26)</f>
        <v/>
      </c>
      <c r="T47" s="461" t="str">
        <f>IF(Comp3!T26="","",Comp3!T26)</f>
        <v/>
      </c>
      <c r="U47" s="430" t="str">
        <f>IF(Comp3!U26="","",Comp3!U26)</f>
        <v/>
      </c>
      <c r="V47" s="437" t="str">
        <f>IF(Comp3!V26="","",Comp3!V26)</f>
        <v/>
      </c>
      <c r="W47" s="436" t="str">
        <f>IF(Comp3!W26="","",Comp3!W26)</f>
        <v/>
      </c>
      <c r="X47" s="438" t="str">
        <f>IF(Comp3!X26="","",Comp3!X26)</f>
        <v/>
      </c>
      <c r="Y47" s="461" t="str">
        <f>IF(Comp3!Y26="","",Comp3!Y26)</f>
        <v/>
      </c>
      <c r="Z47" s="426" t="str">
        <f>IF(Comp3!Z26="","",Comp3!Z26)</f>
        <v/>
      </c>
      <c r="AA47" s="437" t="str">
        <f>IF(Comp3!AA26="","",Comp3!AA26)</f>
        <v/>
      </c>
      <c r="AB47" s="439" t="str">
        <f>IF(Comp3!AB26="","",Comp3!AB26)</f>
        <v/>
      </c>
      <c r="AC47" s="438" t="str">
        <f>IF(Comp3!AC26="","",Comp3!AC26)</f>
        <v/>
      </c>
    </row>
    <row r="48" spans="1:29" ht="65.25" customHeight="1" thickBot="1" x14ac:dyDescent="0.3">
      <c r="A48" s="704"/>
      <c r="B48" s="460" t="str">
        <f>IF(Comp3!B27="","",Comp3!B27)</f>
        <v>1.2</v>
      </c>
      <c r="C48" s="5" t="str">
        <f>IF(Comp3!C27="","",Comp3!C27)</f>
        <v>Publicar en la pagina WEB la información correspondiente a cada Rendición Pública de Cuentas y Mesas Públicas.</v>
      </c>
      <c r="D48" s="5" t="str">
        <f>IF(Comp3!D27="","",Comp3!D27)</f>
        <v>Documentos en pagina WEB institucional</v>
      </c>
      <c r="E48" s="5" t="str">
        <f>IF(Comp3!E27="","",Comp3!E27)</f>
        <v xml:space="preserve">Subdirección de  Monitoreo y Evaluación </v>
      </c>
      <c r="F48" s="8">
        <f>IF(Comp3!F27="","",Comp3!F27)</f>
        <v>43814</v>
      </c>
      <c r="H48" s="461" t="str">
        <f>IF(Comp3!H27="","",Comp3!H27)</f>
        <v/>
      </c>
      <c r="I48" s="426" t="str">
        <f>IF(Comp3!I27="","",Comp3!I27)</f>
        <v>N/A</v>
      </c>
      <c r="J48" s="437" t="str">
        <f>IF(Comp3!J27="","",Comp3!J27)</f>
        <v/>
      </c>
      <c r="K48" s="439" t="str">
        <f>IF(Comp3!K27="","",Comp3!K27)</f>
        <v>Maritza Liliana Beltrán Albadán
Yaneth Burgos Duitama (Acompañamiento)</v>
      </c>
      <c r="L48" s="438" t="str">
        <f>IF(Comp3!L27="","",Comp3!L27)</f>
        <v>La periodicidad del reporte de esta actividad es trimestral a partir del mes de junio de 2019.</v>
      </c>
      <c r="M48" s="386" t="str">
        <f>IF(Comp3!M27="","",Comp3!M27)</f>
        <v/>
      </c>
      <c r="N48" s="461" t="str">
        <f>IF(Comp3!N27="","",Comp3!N27)</f>
        <v/>
      </c>
      <c r="O48" s="430" t="str">
        <f>IF(Comp3!O27="","",Comp3!O27)</f>
        <v>En Avance</v>
      </c>
      <c r="P48" s="437" t="str">
        <f>IF(Comp3!P27="","",Comp3!P27)</f>
        <v/>
      </c>
      <c r="Q48" s="439" t="str">
        <f>IF(Comp3!Q27="","",Comp3!Q27)</f>
        <v>Maritza Liliana Beltrán Albadán
Yaneth Burgos Duitama (Acompañamiento)</v>
      </c>
      <c r="R48" s="438" t="str">
        <f>IF(Comp3!R27="","",Comp3!R27)</f>
        <v>En el primer semestre de 2019 se construyen 106 informes (presentaciones) con la información sobre la gestión realizada, y el avance en la garantía de derechos del CZ, en el marco de las mesas públicas. 
Evidencia
Pantallazo de enlace con corte al 30 de junio de 2019 en el que se evidencian 106 informes.
https://www.icbf.gov.co/gestion-transparencia/transparencia/planeacion/rendicion-de-cuentas/regiones</v>
      </c>
      <c r="S48" s="389" t="str">
        <f>IF(Comp3!S27="","",Comp3!S27)</f>
        <v/>
      </c>
      <c r="T48" s="461" t="str">
        <f>IF(Comp3!T27="","",Comp3!T27)</f>
        <v/>
      </c>
      <c r="U48" s="430" t="str">
        <f>IF(Comp3!U27="","",Comp3!U27)</f>
        <v/>
      </c>
      <c r="V48" s="437" t="str">
        <f>IF(Comp3!V27="","",Comp3!V27)</f>
        <v/>
      </c>
      <c r="W48" s="436" t="str">
        <f>IF(Comp3!W27="","",Comp3!W27)</f>
        <v/>
      </c>
      <c r="X48" s="438" t="str">
        <f>IF(Comp3!X27="","",Comp3!X27)</f>
        <v/>
      </c>
      <c r="Y48" s="461" t="str">
        <f>IF(Comp3!Y27="","",Comp3!Y27)</f>
        <v/>
      </c>
      <c r="Z48" s="426" t="str">
        <f>IF(Comp3!Z27="","",Comp3!Z27)</f>
        <v/>
      </c>
      <c r="AA48" s="437" t="str">
        <f>IF(Comp3!AA27="","",Comp3!AA27)</f>
        <v/>
      </c>
      <c r="AB48" s="439" t="str">
        <f>IF(Comp3!AB27="","",Comp3!AB27)</f>
        <v/>
      </c>
      <c r="AC48" s="438" t="str">
        <f>IF(Comp3!AC27="","",Comp3!AC27)</f>
        <v/>
      </c>
    </row>
    <row r="49" spans="1:29" ht="113.25" hidden="1" customHeight="1" thickBot="1" x14ac:dyDescent="0.3">
      <c r="A49" s="704"/>
      <c r="B49" s="460" t="str">
        <f>IF(Comp3!B28="","",Comp3!B28)</f>
        <v/>
      </c>
      <c r="C49" s="5" t="str">
        <f>IF(Comp3!C28="","",Comp3!C28)</f>
        <v/>
      </c>
      <c r="D49" s="5" t="str">
        <f>IF(Comp3!D28="","",Comp3!D28)</f>
        <v/>
      </c>
      <c r="E49" s="5" t="str">
        <f>IF(Comp3!E28="","",Comp3!E28)</f>
        <v/>
      </c>
      <c r="F49" s="8" t="str">
        <f>IF(Comp3!F28="","",Comp3!F28)</f>
        <v/>
      </c>
      <c r="H49" s="461" t="str">
        <f>IF(Comp3!H28="","",Comp3!H28)</f>
        <v/>
      </c>
      <c r="I49" s="426" t="str">
        <f>IF(Comp3!I28="","",Comp3!I28)</f>
        <v/>
      </c>
      <c r="J49" s="437" t="str">
        <f>IF(Comp3!J28="","",Comp3!J28)</f>
        <v/>
      </c>
      <c r="K49" s="439" t="str">
        <f>IF(Comp3!K28="","",Comp3!K28)</f>
        <v>Marcela López</v>
      </c>
      <c r="L49" s="438" t="str">
        <f>IF(Comp3!L28="","",Comp3!L28)</f>
        <v/>
      </c>
      <c r="M49" s="386" t="str">
        <f>IF(Comp3!M28="","",Comp3!M28)</f>
        <v/>
      </c>
      <c r="N49" s="461" t="str">
        <f>IF(Comp3!N28="","",Comp3!N28)</f>
        <v/>
      </c>
      <c r="O49" s="430" t="str">
        <f>IF(Comp3!O28="","",Comp3!O28)</f>
        <v/>
      </c>
      <c r="P49" s="437" t="str">
        <f>IF(Comp3!P28="","",Comp3!P28)</f>
        <v/>
      </c>
      <c r="Q49" s="439" t="str">
        <f>IF(Comp3!Q28="","",Comp3!Q28)</f>
        <v>Marcela López</v>
      </c>
      <c r="R49" s="438" t="str">
        <f>IF(Comp3!R28="","",Comp3!R28)</f>
        <v/>
      </c>
      <c r="S49" s="389" t="str">
        <f>IF(Comp3!S28="","",Comp3!S28)</f>
        <v/>
      </c>
      <c r="T49" s="461" t="str">
        <f>IF(Comp3!T28="","",Comp3!T28)</f>
        <v/>
      </c>
      <c r="U49" s="430" t="str">
        <f>IF(Comp3!U28="","",Comp3!U28)</f>
        <v/>
      </c>
      <c r="V49" s="437" t="str">
        <f>IF(Comp3!V28="","",Comp3!V28)</f>
        <v/>
      </c>
      <c r="W49" s="436" t="str">
        <f>IF(Comp3!W28="","",Comp3!W28)</f>
        <v/>
      </c>
      <c r="X49" s="438" t="str">
        <f>IF(Comp3!X28="","",Comp3!X28)</f>
        <v/>
      </c>
      <c r="Y49" s="461" t="str">
        <f>IF(Comp3!Y28="","",Comp3!Y28)</f>
        <v/>
      </c>
      <c r="Z49" s="426" t="str">
        <f>IF(Comp3!Z28="","",Comp3!Z28)</f>
        <v/>
      </c>
      <c r="AA49" s="437" t="str">
        <f>IF(Comp3!AA28="","",Comp3!AA28)</f>
        <v/>
      </c>
      <c r="AB49" s="439" t="str">
        <f>IF(Comp3!AB28="","",Comp3!AB28)</f>
        <v/>
      </c>
      <c r="AC49" s="438" t="str">
        <f>IF(Comp3!AC28="","",Comp3!AC28)</f>
        <v/>
      </c>
    </row>
    <row r="50" spans="1:29" ht="30" hidden="1" customHeight="1" thickBot="1" x14ac:dyDescent="0.3">
      <c r="A50" s="704"/>
      <c r="B50" s="460" t="str">
        <f>IF(Comp3!B29="","",Comp3!B29)</f>
        <v/>
      </c>
      <c r="C50" s="5" t="str">
        <f>IF(Comp3!C29="","",Comp3!C29)</f>
        <v/>
      </c>
      <c r="D50" s="5" t="str">
        <f>IF(Comp3!D29="","",Comp3!D29)</f>
        <v/>
      </c>
      <c r="E50" s="5" t="str">
        <f>IF(Comp3!E29="","",Comp3!E29)</f>
        <v/>
      </c>
      <c r="F50" s="8" t="str">
        <f>IF(Comp3!F29="","",Comp3!F29)</f>
        <v/>
      </c>
      <c r="H50" s="461" t="str">
        <f>IF(Comp3!H29="","",Comp3!H29)</f>
        <v/>
      </c>
      <c r="I50" s="426" t="str">
        <f>IF(Comp3!I29="","",Comp3!I29)</f>
        <v/>
      </c>
      <c r="J50" s="437" t="str">
        <f>IF(Comp3!J29="","",Comp3!J29)</f>
        <v/>
      </c>
      <c r="K50" s="439" t="str">
        <f>IF(Comp3!K29="","",Comp3!K29)</f>
        <v>Marcela López</v>
      </c>
      <c r="L50" s="438" t="str">
        <f>IF(Comp3!L29="","",Comp3!L29)</f>
        <v/>
      </c>
      <c r="M50" s="386" t="str">
        <f>IF(Comp3!M29="","",Comp3!M29)</f>
        <v/>
      </c>
      <c r="N50" s="461" t="str">
        <f>IF(Comp3!N29="","",Comp3!N29)</f>
        <v/>
      </c>
      <c r="O50" s="430" t="str">
        <f>IF(Comp3!O29="","",Comp3!O29)</f>
        <v/>
      </c>
      <c r="P50" s="437" t="str">
        <f>IF(Comp3!P29="","",Comp3!P29)</f>
        <v/>
      </c>
      <c r="Q50" s="439" t="str">
        <f>IF(Comp3!Q29="","",Comp3!Q29)</f>
        <v>Marcela López</v>
      </c>
      <c r="R50" s="438" t="str">
        <f>IF(Comp3!R29="","",Comp3!R29)</f>
        <v/>
      </c>
      <c r="S50" s="389" t="str">
        <f>IF(Comp3!S29="","",Comp3!S29)</f>
        <v/>
      </c>
      <c r="T50" s="461" t="str">
        <f>IF(Comp3!T29="","",Comp3!T29)</f>
        <v/>
      </c>
      <c r="U50" s="430" t="str">
        <f>IF(Comp3!U29="","",Comp3!U29)</f>
        <v/>
      </c>
      <c r="V50" s="437" t="str">
        <f>IF(Comp3!V29="","",Comp3!V29)</f>
        <v/>
      </c>
      <c r="W50" s="436" t="str">
        <f>IF(Comp3!W29="","",Comp3!W29)</f>
        <v/>
      </c>
      <c r="X50" s="438" t="str">
        <f>IF(Comp3!X29="","",Comp3!X29)</f>
        <v/>
      </c>
      <c r="Y50" s="461" t="str">
        <f>IF(Comp3!Y29="","",Comp3!Y29)</f>
        <v/>
      </c>
      <c r="Z50" s="426" t="str">
        <f>IF(Comp3!Z29="","",Comp3!Z29)</f>
        <v/>
      </c>
      <c r="AA50" s="437" t="str">
        <f>IF(Comp3!AA29="","",Comp3!AA29)</f>
        <v/>
      </c>
      <c r="AB50" s="439" t="str">
        <f>IF(Comp3!AB29="","",Comp3!AB29)</f>
        <v/>
      </c>
      <c r="AC50" s="438" t="str">
        <f>IF(Comp3!AC29="","",Comp3!AC29)</f>
        <v/>
      </c>
    </row>
    <row r="51" spans="1:29" ht="30" hidden="1" customHeight="1" thickBot="1" x14ac:dyDescent="0.3">
      <c r="A51" s="705"/>
      <c r="B51" s="460" t="str">
        <f>IF(Comp3!B30="","",Comp3!B30)</f>
        <v/>
      </c>
      <c r="C51" s="5" t="str">
        <f>IF(Comp3!C30="","",Comp3!C30)</f>
        <v/>
      </c>
      <c r="D51" s="5" t="str">
        <f>IF(Comp3!D30="","",Comp3!D30)</f>
        <v/>
      </c>
      <c r="E51" s="5" t="str">
        <f>IF(Comp3!E30="","",Comp3!E30)</f>
        <v/>
      </c>
      <c r="F51" s="8" t="str">
        <f>IF(Comp3!F30="","",Comp3!F30)</f>
        <v/>
      </c>
      <c r="H51" s="461" t="str">
        <f>IF(Comp3!H30="","",Comp3!H30)</f>
        <v/>
      </c>
      <c r="I51" s="426" t="str">
        <f>IF(Comp3!I30="","",Comp3!I30)</f>
        <v/>
      </c>
      <c r="J51" s="437" t="str">
        <f>IF(Comp3!J30="","",Comp3!J30)</f>
        <v/>
      </c>
      <c r="K51" s="439" t="str">
        <f>IF(Comp3!K30="","",Comp3!K30)</f>
        <v>Marcela López</v>
      </c>
      <c r="L51" s="438" t="str">
        <f>IF(Comp3!L30="","",Comp3!L30)</f>
        <v/>
      </c>
      <c r="M51" s="386" t="str">
        <f>IF(Comp3!M30="","",Comp3!M30)</f>
        <v/>
      </c>
      <c r="N51" s="461" t="str">
        <f>IF(Comp3!N30="","",Comp3!N30)</f>
        <v/>
      </c>
      <c r="O51" s="430" t="str">
        <f>IF(Comp3!O30="","",Comp3!O30)</f>
        <v/>
      </c>
      <c r="P51" s="437" t="str">
        <f>IF(Comp3!P30="","",Comp3!P30)</f>
        <v/>
      </c>
      <c r="Q51" s="439" t="str">
        <f>IF(Comp3!Q30="","",Comp3!Q30)</f>
        <v>Marcela López</v>
      </c>
      <c r="R51" s="438" t="str">
        <f>IF(Comp3!R30="","",Comp3!R30)</f>
        <v/>
      </c>
      <c r="S51" s="389" t="str">
        <f>IF(Comp3!S30="","",Comp3!S30)</f>
        <v/>
      </c>
      <c r="T51" s="461" t="str">
        <f>IF(Comp3!T30="","",Comp3!T30)</f>
        <v/>
      </c>
      <c r="U51" s="430" t="str">
        <f>IF(Comp3!U30="","",Comp3!U30)</f>
        <v/>
      </c>
      <c r="V51" s="437" t="str">
        <f>IF(Comp3!V30="","",Comp3!V30)</f>
        <v/>
      </c>
      <c r="W51" s="436" t="str">
        <f>IF(Comp3!W30="","",Comp3!W30)</f>
        <v/>
      </c>
      <c r="X51" s="438" t="str">
        <f>IF(Comp3!X30="","",Comp3!X30)</f>
        <v/>
      </c>
      <c r="Y51" s="461" t="str">
        <f>IF(Comp3!Y30="","",Comp3!Y30)</f>
        <v/>
      </c>
      <c r="Z51" s="426" t="str">
        <f>IF(Comp3!Z30="","",Comp3!Z30)</f>
        <v/>
      </c>
      <c r="AA51" s="437" t="str">
        <f>IF(Comp3!AA30="","",Comp3!AA30)</f>
        <v/>
      </c>
      <c r="AB51" s="439" t="str">
        <f>IF(Comp3!AB30="","",Comp3!AB30)</f>
        <v/>
      </c>
      <c r="AC51" s="438" t="str">
        <f>IF(Comp3!AC30="","",Comp3!AC30)</f>
        <v/>
      </c>
    </row>
    <row r="52" spans="1:29" s="422" customFormat="1" ht="50.1" customHeight="1" thickBot="1" x14ac:dyDescent="0.3">
      <c r="A52" s="703" t="s">
        <v>64</v>
      </c>
      <c r="B52" s="410"/>
      <c r="C52" s="411" t="s">
        <v>88</v>
      </c>
      <c r="D52" s="410"/>
      <c r="E52" s="410"/>
      <c r="F52" s="434"/>
      <c r="G52" s="1"/>
      <c r="H52" s="413">
        <f>IF(Comp3!H31="","",Comp3!H31)</f>
        <v>0</v>
      </c>
      <c r="I52" s="414">
        <f>IF(Comp3!I31="","",Comp3!I31)</f>
        <v>0</v>
      </c>
      <c r="J52" s="415" t="str">
        <f>IF(Comp3!J31="","",Comp3!J31)</f>
        <v>No se programaron actividades relacionadas con este objetivo</v>
      </c>
      <c r="K52" s="440" t="str">
        <f>IF(Comp3!K31="","",Comp3!K31)</f>
        <v/>
      </c>
      <c r="L52" s="417" t="str">
        <f>IF(Comp3!L31="","",Comp3!L31)</f>
        <v/>
      </c>
      <c r="M52" s="418" t="str">
        <f>IF(Comp3!M31="","",Comp3!M31)</f>
        <v/>
      </c>
      <c r="N52" s="413">
        <f>IF(Comp3!N31="","",Comp3!N31)</f>
        <v>2</v>
      </c>
      <c r="O52" s="419">
        <f>IF(Comp3!O31="","",Comp3!O31)</f>
        <v>0</v>
      </c>
      <c r="P52" s="421">
        <f>IF(Comp3!P31="","",Comp3!P31)</f>
        <v>0</v>
      </c>
      <c r="Q52" s="440" t="str">
        <f>IF(Comp3!Q31="","",Comp3!Q31)</f>
        <v/>
      </c>
      <c r="R52" s="417" t="str">
        <f>IF(Comp3!R31="","",Comp3!R31)</f>
        <v/>
      </c>
      <c r="S52" s="2" t="str">
        <f>IF(Comp3!S31="","",Comp3!S31)</f>
        <v/>
      </c>
      <c r="T52" s="413">
        <f>IF(Comp3!T31="","",Comp3!T31)</f>
        <v>0</v>
      </c>
      <c r="U52" s="419">
        <f>IF(Comp3!U31="","",Comp3!U31)</f>
        <v>0</v>
      </c>
      <c r="V52" s="421" t="str">
        <f>IF(Comp3!V31="","",Comp3!V31)</f>
        <v>No se programaron actividades relacionadas con este objetivo</v>
      </c>
      <c r="W52" s="416" t="str">
        <f>IF(Comp3!W31="","",Comp3!W31)</f>
        <v/>
      </c>
      <c r="X52" s="417" t="str">
        <f>IF(Comp3!X31="","",Comp3!X31)</f>
        <v/>
      </c>
      <c r="Y52" s="413" t="str">
        <f>IF(Comp3!Y31="","",Comp3!Y31)</f>
        <v/>
      </c>
      <c r="Z52" s="414" t="str">
        <f>IF(Comp3!Z31="","",Comp3!Z31)</f>
        <v/>
      </c>
      <c r="AA52" s="415" t="str">
        <f>IF(Comp3!AA31="","",Comp3!AA31)</f>
        <v/>
      </c>
      <c r="AB52" s="440" t="str">
        <f>IF(Comp3!AB31="","",Comp3!AB31)</f>
        <v/>
      </c>
      <c r="AC52" s="417" t="str">
        <f>IF(Comp3!AC31="","",Comp3!AC31)</f>
        <v/>
      </c>
    </row>
    <row r="53" spans="1:29" ht="136.5" customHeight="1" x14ac:dyDescent="0.25">
      <c r="A53" s="704"/>
      <c r="B53" s="460" t="str">
        <f>IF(Comp3!B32="","",Comp3!B32)</f>
        <v>2.1</v>
      </c>
      <c r="C53" s="5" t="str">
        <f>IF(Comp3!C32="","",Comp3!C32)</f>
        <v>Convocar a las partes interesadas</v>
      </c>
      <c r="D53" s="5" t="str">
        <f>IF(Comp3!D32="","",Comp3!D32)</f>
        <v>Actores involucrados convocados e invitados a participar en las Mesas Públicas y Rendición Pública de Cuentas verificable a partir de oficios, correos electrónicos e imágenes de invitaciones dispuestas en carteleras físicas.</v>
      </c>
      <c r="E53" s="5" t="str">
        <f>IF(Comp3!E32="","",Comp3!E32)</f>
        <v xml:space="preserve">Subdirección de  Monitoreo y Evaluación </v>
      </c>
      <c r="F53" s="8">
        <f>IF(Comp3!F32="","",Comp3!F32)</f>
        <v>43814</v>
      </c>
      <c r="H53" s="461" t="str">
        <f>IF(Comp3!H32="","",Comp3!H32)</f>
        <v/>
      </c>
      <c r="I53" s="426" t="str">
        <f>IF(Comp3!I32="","",Comp3!I32)</f>
        <v>N/A</v>
      </c>
      <c r="J53" s="437" t="str">
        <f>IF(Comp3!J32="","",Comp3!J32)</f>
        <v/>
      </c>
      <c r="K53" s="439" t="str">
        <f>IF(Comp3!K32="","",Comp3!K32)</f>
        <v>Maritza Liliana Beltrán Albadán
Yaneth Burgos Duitama (Acompañamiento)</v>
      </c>
      <c r="L53" s="438" t="str">
        <f>IF(Comp3!L32="","",Comp3!L32)</f>
        <v>La periodicidad del reporte de esta actividad es trimestral a partir del mes de junio de 2019.</v>
      </c>
      <c r="M53" s="386" t="str">
        <f>IF(Comp3!M32="","",Comp3!M32)</f>
        <v/>
      </c>
      <c r="N53" s="461" t="str">
        <f>IF(Comp3!N32="","",Comp3!N32)</f>
        <v/>
      </c>
      <c r="O53" s="430" t="str">
        <f>IF(Comp3!O32="","",Comp3!O32)</f>
        <v>En Avance</v>
      </c>
      <c r="P53" s="437" t="str">
        <f>IF(Comp3!P32="","",Comp3!P32)</f>
        <v/>
      </c>
      <c r="Q53" s="439" t="str">
        <f>IF(Comp3!Q32="","",Comp3!Q32)</f>
        <v>Maritza Liliana Beltrán Albadán
Yaneth Burgos Duitama (Acompañamiento)</v>
      </c>
      <c r="R53" s="438" t="str">
        <f>IF(Comp3!R32="","",Comp3!R32)</f>
        <v xml:space="preserve">Con corte a junio 2019, se remitieron invitaciones realizadas a los grupos de valor (oficios radicados, correos electrónicos, fotos de la invitación colgada en carteleras físicas, etc.) para 99 mesas públicas.
Evidencia
https://www.icbf.gov.co/gestion-transparencia/transparencia/planeacion/rendicion-de-cuentas/regiones
</v>
      </c>
      <c r="S53" s="389" t="str">
        <f>IF(Comp3!S32="","",Comp3!S32)</f>
        <v/>
      </c>
      <c r="T53" s="461" t="str">
        <f>IF(Comp3!T32="","",Comp3!T32)</f>
        <v/>
      </c>
      <c r="U53" s="430" t="str">
        <f>IF(Comp3!U32="","",Comp3!U32)</f>
        <v/>
      </c>
      <c r="V53" s="437" t="str">
        <f>IF(Comp3!V32="","",Comp3!V32)</f>
        <v/>
      </c>
      <c r="W53" s="436" t="str">
        <f>IF(Comp3!W32="","",Comp3!W32)</f>
        <v/>
      </c>
      <c r="X53" s="438" t="str">
        <f>IF(Comp3!X32="","",Comp3!X32)</f>
        <v/>
      </c>
      <c r="Y53" s="461" t="str">
        <f>IF(Comp3!Y32="","",Comp3!Y32)</f>
        <v/>
      </c>
      <c r="Z53" s="426" t="str">
        <f>IF(Comp3!Z32="","",Comp3!Z32)</f>
        <v/>
      </c>
      <c r="AA53" s="437" t="str">
        <f>IF(Comp3!AA32="","",Comp3!AA32)</f>
        <v/>
      </c>
      <c r="AB53" s="439" t="str">
        <f>IF(Comp3!AB32="","",Comp3!AB32)</f>
        <v/>
      </c>
      <c r="AC53" s="438" t="str">
        <f>IF(Comp3!AC32="","",Comp3!AC32)</f>
        <v/>
      </c>
    </row>
    <row r="54" spans="1:29" ht="104.25" customHeight="1" thickBot="1" x14ac:dyDescent="0.3">
      <c r="A54" s="704"/>
      <c r="B54" s="460" t="str">
        <f>IF(Comp3!B33="","",Comp3!B33)</f>
        <v>2.2</v>
      </c>
      <c r="C54" s="5" t="str">
        <f>IF(Comp3!C33="","",Comp3!C33)</f>
        <v>Realizar audiencias publicas participativas</v>
      </c>
      <c r="D54" s="5" t="str">
        <f>IF(Comp3!D33="","",Comp3!D33)</f>
        <v>Mesas Públicas y Rendición Pública de Cuentas realizadas</v>
      </c>
      <c r="E54" s="5" t="str">
        <f>IF(Comp3!E33="","",Comp3!E33)</f>
        <v xml:space="preserve">Subdirección de  Monitoreo y Evaluación </v>
      </c>
      <c r="F54" s="8">
        <f>IF(Comp3!F33="","",Comp3!F33)</f>
        <v>43814</v>
      </c>
      <c r="H54" s="461" t="str">
        <f>IF(Comp3!H33="","",Comp3!H33)</f>
        <v/>
      </c>
      <c r="I54" s="426" t="str">
        <f>IF(Comp3!I33="","",Comp3!I33)</f>
        <v>N/A</v>
      </c>
      <c r="J54" s="437" t="str">
        <f>IF(Comp3!J33="","",Comp3!J33)</f>
        <v/>
      </c>
      <c r="K54" s="439" t="str">
        <f>IF(Comp3!K33="","",Comp3!K33)</f>
        <v>Maritza Liliana Beltrán Albadán
Yaneth Burgos Duitama (Acompañamiento)</v>
      </c>
      <c r="L54" s="438" t="str">
        <f>IF(Comp3!L33="","",Comp3!L33)</f>
        <v>La periodicidad del reporte de esta actividad es trimestral a partir del mes de junio de 2019.</v>
      </c>
      <c r="M54" s="386" t="str">
        <f>IF(Comp3!M33="","",Comp3!M33)</f>
        <v/>
      </c>
      <c r="N54" s="461" t="str">
        <f>IF(Comp3!N33="","",Comp3!N33)</f>
        <v/>
      </c>
      <c r="O54" s="430" t="str">
        <f>IF(Comp3!O33="","",Comp3!O33)</f>
        <v>En Avance</v>
      </c>
      <c r="P54" s="437" t="str">
        <f>IF(Comp3!P33="","",Comp3!P33)</f>
        <v/>
      </c>
      <c r="Q54" s="439" t="str">
        <f>IF(Comp3!Q33="","",Comp3!Q33)</f>
        <v>Maritza Liliana Beltrán Albadán
Yaneth Burgos Duitama (Acompañamiento)</v>
      </c>
      <c r="R54" s="438" t="str">
        <f>IF(Comp3!R33="","",Comp3!R33)</f>
        <v>Teniendo en cuenta el informe y soportes cargados en la página Web de la entidad se verificó la realización de 48 mesas públicas a nivel nacional.
Evidencia
Informe Rendición de Cuentas y Mesas Públicas 2do Trimestre 2019
https://www.icbf.gov.co/gestion-transparencia/transparencia/planeacion/rendicion-de-cuentas/sede
https://www.icbf.gov.co/gestion-transparencia/transparencia/planeacion/rendicion-de-cuentas/regiones</v>
      </c>
      <c r="S54" s="389" t="str">
        <f>IF(Comp3!S33="","",Comp3!S33)</f>
        <v/>
      </c>
      <c r="T54" s="461" t="str">
        <f>IF(Comp3!T33="","",Comp3!T33)</f>
        <v/>
      </c>
      <c r="U54" s="430" t="str">
        <f>IF(Comp3!U33="","",Comp3!U33)</f>
        <v/>
      </c>
      <c r="V54" s="437" t="str">
        <f>IF(Comp3!V33="","",Comp3!V33)</f>
        <v/>
      </c>
      <c r="W54" s="436" t="str">
        <f>IF(Comp3!W33="","",Comp3!W33)</f>
        <v/>
      </c>
      <c r="X54" s="438" t="str">
        <f>IF(Comp3!X33="","",Comp3!X33)</f>
        <v/>
      </c>
      <c r="Y54" s="461" t="str">
        <f>IF(Comp3!Y33="","",Comp3!Y33)</f>
        <v/>
      </c>
      <c r="Z54" s="426" t="str">
        <f>IF(Comp3!Z33="","",Comp3!Z33)</f>
        <v/>
      </c>
      <c r="AA54" s="437" t="str">
        <f>IF(Comp3!AA33="","",Comp3!AA33)</f>
        <v/>
      </c>
      <c r="AB54" s="439" t="str">
        <f>IF(Comp3!AB33="","",Comp3!AB33)</f>
        <v/>
      </c>
      <c r="AC54" s="438" t="str">
        <f>IF(Comp3!AC33="","",Comp3!AC33)</f>
        <v/>
      </c>
    </row>
    <row r="55" spans="1:29" ht="15.75" hidden="1" thickBot="1" x14ac:dyDescent="0.3">
      <c r="A55" s="705"/>
      <c r="B55" s="460" t="str">
        <f>IF(Comp3!B34="","",Comp3!B34)</f>
        <v/>
      </c>
      <c r="C55" s="5" t="str">
        <f>IF(Comp3!C34="","",Comp3!C34)</f>
        <v/>
      </c>
      <c r="D55" s="5" t="str">
        <f>IF(Comp3!D34="","",Comp3!D34)</f>
        <v/>
      </c>
      <c r="E55" s="5" t="str">
        <f>IF(Comp3!E34="","",Comp3!E34)</f>
        <v/>
      </c>
      <c r="F55" s="8" t="str">
        <f>IF(Comp3!F34="","",Comp3!F34)</f>
        <v/>
      </c>
      <c r="H55" s="461" t="str">
        <f>IF(Comp3!H34="","",Comp3!H34)</f>
        <v/>
      </c>
      <c r="I55" s="426" t="str">
        <f>IF(Comp3!I34="","",Comp3!I34)</f>
        <v/>
      </c>
      <c r="J55" s="437" t="str">
        <f>IF(Comp3!J34="","",Comp3!J34)</f>
        <v/>
      </c>
      <c r="K55" s="439" t="str">
        <f>IF(Comp3!K34="","",Comp3!K34)</f>
        <v>Marcela López</v>
      </c>
      <c r="L55" s="438" t="str">
        <f>IF(Comp3!L34="","",Comp3!L34)</f>
        <v/>
      </c>
      <c r="M55" s="386" t="str">
        <f>IF(Comp3!M34="","",Comp3!M34)</f>
        <v/>
      </c>
      <c r="N55" s="461" t="str">
        <f>IF(Comp3!N34="","",Comp3!N34)</f>
        <v/>
      </c>
      <c r="O55" s="430" t="str">
        <f>IF(Comp3!O34="","",Comp3!O34)</f>
        <v/>
      </c>
      <c r="P55" s="437" t="str">
        <f>IF(Comp3!P34="","",Comp3!P34)</f>
        <v/>
      </c>
      <c r="Q55" s="439" t="str">
        <f>IF(Comp3!Q34="","",Comp3!Q34)</f>
        <v>Marcela López</v>
      </c>
      <c r="R55" s="438" t="str">
        <f>IF(Comp3!R34="","",Comp3!R34)</f>
        <v/>
      </c>
      <c r="S55" s="389" t="str">
        <f>IF(Comp3!S34="","",Comp3!S34)</f>
        <v/>
      </c>
      <c r="T55" s="461" t="str">
        <f>IF(Comp3!T34="","",Comp3!T34)</f>
        <v/>
      </c>
      <c r="U55" s="430" t="str">
        <f>IF(Comp3!U34="","",Comp3!U34)</f>
        <v/>
      </c>
      <c r="V55" s="437" t="str">
        <f>IF(Comp3!V34="","",Comp3!V34)</f>
        <v/>
      </c>
      <c r="W55" s="436" t="str">
        <f>IF(Comp3!W34="","",Comp3!W34)</f>
        <v/>
      </c>
      <c r="X55" s="438" t="str">
        <f>IF(Comp3!X34="","",Comp3!X34)</f>
        <v/>
      </c>
      <c r="Y55" s="461" t="str">
        <f>IF(Comp3!Y34="","",Comp3!Y34)</f>
        <v/>
      </c>
      <c r="Z55" s="426" t="str">
        <f>IF(Comp3!Z34="","",Comp3!Z34)</f>
        <v/>
      </c>
      <c r="AA55" s="437" t="str">
        <f>IF(Comp3!AA34="","",Comp3!AA34)</f>
        <v/>
      </c>
      <c r="AB55" s="439" t="str">
        <f>IF(Comp3!AB34="","",Comp3!AB34)</f>
        <v/>
      </c>
      <c r="AC55" s="438" t="str">
        <f>IF(Comp3!AC34="","",Comp3!AC34)</f>
        <v/>
      </c>
    </row>
    <row r="56" spans="1:29" s="422" customFormat="1" ht="50.1" customHeight="1" thickBot="1" x14ac:dyDescent="0.3">
      <c r="A56" s="703" t="s">
        <v>65</v>
      </c>
      <c r="B56" s="410"/>
      <c r="C56" s="411" t="s">
        <v>89</v>
      </c>
      <c r="D56" s="410"/>
      <c r="E56" s="410"/>
      <c r="F56" s="434"/>
      <c r="G56" s="1"/>
      <c r="H56" s="413">
        <f>IF(Comp3!H35="","",Comp3!H35)</f>
        <v>3</v>
      </c>
      <c r="I56" s="414">
        <f>IF(Comp3!I35="","",Comp3!I35)</f>
        <v>1</v>
      </c>
      <c r="J56" s="415">
        <f>IF(Comp3!J35="","",Comp3!J35)</f>
        <v>0.33333333333333331</v>
      </c>
      <c r="K56" s="440" t="str">
        <f>IF(Comp3!K35="","",Comp3!K35)</f>
        <v/>
      </c>
      <c r="L56" s="417" t="str">
        <f>IF(Comp3!L35="","",Comp3!L35)</f>
        <v/>
      </c>
      <c r="M56" s="418" t="str">
        <f>IF(Comp3!M35="","",Comp3!M35)</f>
        <v/>
      </c>
      <c r="N56" s="413">
        <f>IF(Comp3!N35="","",Comp3!N35)</f>
        <v>3</v>
      </c>
      <c r="O56" s="419">
        <f>IF(Comp3!O35="","",Comp3!O35)</f>
        <v>2</v>
      </c>
      <c r="P56" s="415">
        <f>IF(Comp3!P35="","",Comp3!P35)</f>
        <v>0.66666666666666663</v>
      </c>
      <c r="Q56" s="440" t="str">
        <f>IF(Comp3!Q35="","",Comp3!Q35)</f>
        <v/>
      </c>
      <c r="R56" s="417" t="str">
        <f>IF(Comp3!R35="","",Comp3!R35)</f>
        <v/>
      </c>
      <c r="S56" s="2" t="str">
        <f>IF(Comp3!S35="","",Comp3!S35)</f>
        <v/>
      </c>
      <c r="T56" s="413">
        <f>IF(Comp3!T35="","",Comp3!T35)</f>
        <v>0</v>
      </c>
      <c r="U56" s="419">
        <f>IF(Comp3!U35="","",Comp3!U35)</f>
        <v>0</v>
      </c>
      <c r="V56" s="421" t="str">
        <f>IF(Comp3!V35="","",Comp3!V35)</f>
        <v>No se programaron actividades relacionadas con este objetivo</v>
      </c>
      <c r="W56" s="416" t="str">
        <f>IF(Comp3!W35="","",Comp3!W35)</f>
        <v/>
      </c>
      <c r="X56" s="417" t="str">
        <f>IF(Comp3!X35="","",Comp3!X35)</f>
        <v/>
      </c>
      <c r="Y56" s="413" t="str">
        <f>IF(Comp3!Y35="","",Comp3!Y35)</f>
        <v/>
      </c>
      <c r="Z56" s="414" t="str">
        <f>IF(Comp3!Z35="","",Comp3!Z35)</f>
        <v/>
      </c>
      <c r="AA56" s="415" t="str">
        <f>IF(Comp3!AA35="","",Comp3!AA35)</f>
        <v/>
      </c>
      <c r="AB56" s="440" t="str">
        <f>IF(Comp3!AB35="","",Comp3!AB35)</f>
        <v/>
      </c>
      <c r="AC56" s="417" t="str">
        <f>IF(Comp3!AC35="","",Comp3!AC35)</f>
        <v/>
      </c>
    </row>
    <row r="57" spans="1:29" ht="114" customHeight="1" x14ac:dyDescent="0.25">
      <c r="A57" s="704"/>
      <c r="B57" s="460" t="str">
        <f>IF(Comp3!B36="","",Comp3!B36)</f>
        <v>3.1</v>
      </c>
      <c r="C57" s="5" t="str">
        <f>IF(Comp3!C36="","",Comp3!C36)</f>
        <v>Fortalecer la temática Rendición de Cuentas en el Aula Virtual Estrategia de Transparencia, Participación y Buen Gobierno</v>
      </c>
      <c r="D57" s="5" t="str">
        <f>IF(Comp3!D36="","",Comp3!D36)</f>
        <v>Aula virtual con información actualizada</v>
      </c>
      <c r="E57" s="5" t="str">
        <f>IF(Comp3!E36="","",Comp3!E36)</f>
        <v xml:space="preserve">Subdirección de  Monitoreo y Evaluación </v>
      </c>
      <c r="F57" s="8">
        <f>IF(Comp3!F36="","",Comp3!F36)</f>
        <v>43585</v>
      </c>
      <c r="H57" s="461" t="str">
        <f>IF(Comp3!H36="","",Comp3!H36)</f>
        <v/>
      </c>
      <c r="I57" s="426" t="str">
        <f>IF(Comp3!I36="","",Comp3!I36)</f>
        <v>Vencida</v>
      </c>
      <c r="J57" s="437" t="str">
        <f>IF(Comp3!J36="","",Comp3!J36)</f>
        <v/>
      </c>
      <c r="K57" s="439" t="str">
        <f>IF(Comp3!K36="","",Comp3!K36)</f>
        <v>Maritza Liliana Beltrán Albadán
Yaneth Burgos Duitama (Acompañamiento)</v>
      </c>
      <c r="L57" s="438" t="str">
        <f>IF(Comp3!L36="","",Comp3!L36)</f>
        <v xml:space="preserve">Durante la revisión se observo que se vienen adelantando los contenidos, según correos electrónicos entre la Subdirección de Monitoreo y la Subdirección de mejoramiento organizacional sin embargo  no se evidenció la actualización de l información en el aula virtual.
Evidencia  
_Correos electrónicos de la Subdirección monitoreo a la Subdirección de mejoramiento organizacional de los días 01/03/2019 y 06/03/2019, con contenido de la información a actualizar 
- Correo electrónico de la Dirección de Gestión  humana del 29/03/2019 solicitando los contenidos . 
 </v>
      </c>
      <c r="M57" s="386" t="str">
        <f>IF(Comp3!M36="","",Comp3!M36)</f>
        <v/>
      </c>
      <c r="N57" s="461" t="str">
        <f>IF(Comp3!N36="","",Comp3!N36)</f>
        <v/>
      </c>
      <c r="O57" s="430" t="str">
        <f>IF(Comp3!O36="","",Comp3!O36)</f>
        <v>Cumplida (FT)</v>
      </c>
      <c r="P57" s="437" t="str">
        <f>IF(Comp3!P36="","",Comp3!P36)</f>
        <v/>
      </c>
      <c r="Q57" s="439" t="str">
        <f>IF(Comp3!Q36="","",Comp3!Q36)</f>
        <v>Maritza Liliana Beltrán Albadán
Yaneth Burgos Duitama (Acompañamiento)</v>
      </c>
      <c r="R57" s="438" t="str">
        <f>IF(Comp3!R36="","",Comp3!R36)</f>
        <v>Se evidencia curso virtual  "Aula virtual: transparencia y lucha contra la corrupción 2019- pacto por la legalidad-plan de desarrollo 2018-2022", el cual cuenta con el Módulo Rendición de Cuentas con información actualizada, curso que se encuentra en la oferta de la escuela virtual desde el 21 de mayo de 2019.  Según convocatoria emitida mediante correo electrónico De: Dirección de Gestión Humana; Enviado el: martes, 21 de mayo de 2019 17:24; Para: Colaboradores ICBF &lt;Colaboradores@icbf.gov.co&gt;; Asunto: Escuela del ICBF- Convocatoria de cursos virtuales- Mayo 
Evidencia
Correo electrónico enviado desde la Dirección de Gestión Humana al grupo "Colaboradores ICBF" del 21 de mayo de 2019 ofertando el curso en el Aula Virtual.</v>
      </c>
      <c r="S57" s="389" t="str">
        <f>IF(Comp3!S36="","",Comp3!S36)</f>
        <v/>
      </c>
      <c r="T57" s="461" t="str">
        <f>IF(Comp3!T36="","",Comp3!T36)</f>
        <v/>
      </c>
      <c r="U57" s="430" t="str">
        <f>IF(Comp3!U36="","",Comp3!U36)</f>
        <v/>
      </c>
      <c r="V57" s="437" t="str">
        <f>IF(Comp3!V36="","",Comp3!V36)</f>
        <v/>
      </c>
      <c r="W57" s="436" t="str">
        <f>IF(Comp3!W36="","",Comp3!W36)</f>
        <v/>
      </c>
      <c r="X57" s="438" t="str">
        <f>IF(Comp3!X36="","",Comp3!X36)</f>
        <v/>
      </c>
      <c r="Y57" s="461" t="str">
        <f>IF(Comp3!Y36="","",Comp3!Y36)</f>
        <v/>
      </c>
      <c r="Z57" s="426" t="str">
        <f>IF(Comp3!Z36="","",Comp3!Z36)</f>
        <v/>
      </c>
      <c r="AA57" s="437" t="str">
        <f>IF(Comp3!AA36="","",Comp3!AA36)</f>
        <v/>
      </c>
      <c r="AB57" s="439" t="str">
        <f>IF(Comp3!AB36="","",Comp3!AB36)</f>
        <v/>
      </c>
      <c r="AC57" s="438" t="str">
        <f>IF(Comp3!AC36="","",Comp3!AC36)</f>
        <v/>
      </c>
    </row>
    <row r="58" spans="1:29" ht="195" customHeight="1" x14ac:dyDescent="0.25">
      <c r="A58" s="704"/>
      <c r="B58" s="460" t="str">
        <f>IF(Comp3!B37="","",Comp3!B37)</f>
        <v>3.2</v>
      </c>
      <c r="C58" s="5" t="str">
        <f>IF(Comp3!C37="","",Comp3!C37)</f>
        <v xml:space="preserve">Socializar y visibilizar la información </v>
      </c>
      <c r="D58" s="5" t="str">
        <f>IF(Comp3!D37="","",Comp3!D37)</f>
        <v xml:space="preserve">Estrategia de Comunicación: de transparencia verificable a partir de boletines ICBF, correos electrónicos o mensajes en redes sociales. </v>
      </c>
      <c r="E58" s="5" t="str">
        <f>IF(Comp3!E37="","",Comp3!E37)</f>
        <v>Oficina Asesora de Comunicaciones</v>
      </c>
      <c r="F58" s="8">
        <f>IF(Comp3!F37="","",Comp3!F37)</f>
        <v>43814</v>
      </c>
      <c r="H58" s="461" t="str">
        <f>IF(Comp3!H37="","",Comp3!H37)</f>
        <v/>
      </c>
      <c r="I58" s="426" t="str">
        <f>IF(Comp3!I37="","",Comp3!I37)</f>
        <v>En Avance</v>
      </c>
      <c r="J58" s="437" t="str">
        <f>IF(Comp3!J37="","",Comp3!J37)</f>
        <v/>
      </c>
      <c r="K58" s="462" t="str">
        <f>IF(Comp3!K37="","",Comp3!K37)</f>
        <v>Maritza Liliana Beltrán Albadán
Yaneth Burgos Duitama (Acompañamiento)</v>
      </c>
      <c r="L58" s="463" t="str">
        <f>IF(Comp3!L37="","",Comp3!L37)</f>
        <v xml:space="preserve">Se evidenció que durante el cuatrimestre se avanzó en la estrategia de comunicación de transparencia. 
Evidencias  
Enero:  publicación boletín Vive ICBF 48,49,50,51 y en Twitter 
- Febrero: publicación boletín Vive ICBF N° 55
Marzo : Publicación boletín Vive ICBF 58,59 y 60 y en Facebook 
Abril: Publicación boletín Vive ICBF 61  en Facebook y Twitter  </v>
      </c>
      <c r="M58" s="386" t="str">
        <f>IF(Comp3!M37="","",Comp3!M37)</f>
        <v/>
      </c>
      <c r="N58" s="461" t="str">
        <f>IF(Comp3!N37="","",Comp3!N37)</f>
        <v/>
      </c>
      <c r="O58" s="430" t="str">
        <f>IF(Comp3!O37="","",Comp3!O37)</f>
        <v>En Avance</v>
      </c>
      <c r="P58" s="437" t="str">
        <f>IF(Comp3!P37="","",Comp3!P37)</f>
        <v/>
      </c>
      <c r="Q58" s="462" t="str">
        <f>IF(Comp3!Q37="","",Comp3!Q37)</f>
        <v>Maritza Liliana Beltrán Albadán
Yaneth Burgos Duitama (Acompañamiento)</v>
      </c>
      <c r="R58" s="463" t="str">
        <f>IF(Comp3!R37="","",Comp3!R37)</f>
        <v>Se evidenció que durante el cuatrimestre se avanzó en la estrategia de comunicación de transparencia. 
Evidencias
Mayo: Pantallazos publicación #yoparticipo en Facebook y Twitter del 14 de mayo y ; Boletín Vive ICBF #65_05 de mayo_Rendición de cuentas; publicación Facebook y Twitter encuesta audiencia pública de rendición de cuentas 21 de mayo de 2019.
Junio: publicaciones en Twitter del 01, 04 y 14 de junio; Boletines # 69 y 72 de 2019 tema Rendición de cuentas.
Julio: Boletín # 73 tema Rendición de Cuentas.
Agosto: #Yo participo Rendición pública de Cuentas Twitter y Facebook del 23/08/2019; Boletín #78 tema Rendición de Cuentas.</v>
      </c>
      <c r="S58" s="389" t="str">
        <f>IF(Comp3!S37="","",Comp3!S37)</f>
        <v/>
      </c>
      <c r="T58" s="461" t="str">
        <f>IF(Comp3!T37="","",Comp3!T37)</f>
        <v/>
      </c>
      <c r="U58" s="430" t="str">
        <f>IF(Comp3!U37="","",Comp3!U37)</f>
        <v/>
      </c>
      <c r="V58" s="437" t="str">
        <f>IF(Comp3!V37="","",Comp3!V37)</f>
        <v/>
      </c>
      <c r="W58" s="464" t="str">
        <f>IF(Comp3!W37="","",Comp3!W37)</f>
        <v/>
      </c>
      <c r="X58" s="463" t="str">
        <f>IF(Comp3!X37="","",Comp3!X37)</f>
        <v/>
      </c>
      <c r="Y58" s="461" t="str">
        <f>IF(Comp3!Y37="","",Comp3!Y37)</f>
        <v/>
      </c>
      <c r="Z58" s="426" t="str">
        <f>IF(Comp3!Z37="","",Comp3!Z37)</f>
        <v/>
      </c>
      <c r="AA58" s="437" t="str">
        <f>IF(Comp3!AA37="","",Comp3!AA37)</f>
        <v/>
      </c>
      <c r="AB58" s="462" t="str">
        <f>IF(Comp3!AB37="","",Comp3!AB37)</f>
        <v/>
      </c>
      <c r="AC58" s="463" t="str">
        <f>IF(Comp3!AC37="","",Comp3!AC37)</f>
        <v/>
      </c>
    </row>
    <row r="59" spans="1:29" ht="169.5" customHeight="1" thickBot="1" x14ac:dyDescent="0.3">
      <c r="A59" s="704"/>
      <c r="B59" s="460" t="str">
        <f>IF(Comp3!B38="","",Comp3!B38)</f>
        <v>3.3</v>
      </c>
      <c r="C59" s="5" t="str">
        <f>IF(Comp3!C38="","",Comp3!C38)</f>
        <v>Emitir directrices para uso de la información generada en las Mesas Públicas (compromisos adquiridos en el nivel zonal) para uso en la Rendición Pública de Cuentas (Nivel Regional).</v>
      </c>
      <c r="D59" s="5" t="str">
        <f>IF(Comp3!D38="","",Comp3!D38)</f>
        <v>Directrices emitidas</v>
      </c>
      <c r="E59" s="5" t="str">
        <f>IF(Comp3!E38="","",Comp3!E38)</f>
        <v xml:space="preserve">Subdirección de  Monitoreo y Evaluación </v>
      </c>
      <c r="F59" s="8">
        <f>IF(Comp3!F38="","",Comp3!F38)</f>
        <v>43555</v>
      </c>
      <c r="H59" s="461" t="str">
        <f>IF(Comp3!H38="","",Comp3!H38)</f>
        <v/>
      </c>
      <c r="I59" s="426" t="str">
        <f>IF(Comp3!I38="","",Comp3!I38)</f>
        <v>Cumplida (DT)</v>
      </c>
      <c r="J59" s="437" t="str">
        <f>IF(Comp3!J38="","",Comp3!J38)</f>
        <v/>
      </c>
      <c r="K59" s="462" t="str">
        <f>IF(Comp3!K38="","",Comp3!K38)</f>
        <v>Maritza Liliana Beltrán Albadán
Yaneth Burgos Duitama (Acompañamiento)</v>
      </c>
      <c r="L59" s="463" t="str">
        <f>IF(Comp3!L38="","",Comp3!L38)</f>
        <v>Se evidencia que se cumple con la actividad de definición de directrices  para rendición de cuentas y mesas públicas y se dio a conocer a Directores Regionales, coordinadores de planeación y sistemas,  la Dirección de Servicios y Atención, Abastecimiento, SNBF y oficina de Comunicaciones. 
 Evidencia 
- Memorando S-2019-082907-0101 del 14 de febrero de 2019 de la Dirección de Planeación y control de la Gestión 
 -Socializadas por correo electrónico  Enviado el: miércoles, 20 de febrero de 2019 ; Asunto: Rendición Pública de Cuentas y Mesas Públicas - directrices 2019.
- correo electrónico 20/02/2019Rendición Pública de Cuentas y Mesas Públicas - directrices 2019.</v>
      </c>
      <c r="M59" s="386" t="str">
        <f>IF(Comp3!M38="","",Comp3!M38)</f>
        <v/>
      </c>
      <c r="N59" s="461" t="str">
        <f>IF(Comp3!N38="","",Comp3!N38)</f>
        <v/>
      </c>
      <c r="O59" s="430" t="str">
        <f>IF(Comp3!O38="","",Comp3!O38)</f>
        <v>Cumplida (DT)</v>
      </c>
      <c r="P59" s="437" t="str">
        <f>IF(Comp3!P38="","",Comp3!P38)</f>
        <v/>
      </c>
      <c r="Q59" s="462" t="str">
        <f>IF(Comp3!Q38="","",Comp3!Q38)</f>
        <v>Maritza Liliana Beltrán Albadán
Yaneth Burgos Duitama (Acompañamiento)</v>
      </c>
      <c r="R59" s="463" t="str">
        <f>IF(Comp3!R38="","",Comp3!R38)</f>
        <v>Actividad Cumplida al 30 de abril 2019</v>
      </c>
      <c r="S59" s="389" t="str">
        <f>IF(Comp3!S38="","",Comp3!S38)</f>
        <v/>
      </c>
      <c r="T59" s="461" t="str">
        <f>IF(Comp3!T38="","",Comp3!T38)</f>
        <v/>
      </c>
      <c r="U59" s="430" t="str">
        <f>IF(Comp3!U38="","",Comp3!U38)</f>
        <v/>
      </c>
      <c r="V59" s="437" t="str">
        <f>IF(Comp3!V38="","",Comp3!V38)</f>
        <v/>
      </c>
      <c r="W59" s="464" t="str">
        <f>IF(Comp3!W38="","",Comp3!W38)</f>
        <v/>
      </c>
      <c r="X59" s="463" t="str">
        <f>IF(Comp3!X38="","",Comp3!X38)</f>
        <v/>
      </c>
      <c r="Y59" s="461" t="str">
        <f>IF(Comp3!Y38="","",Comp3!Y38)</f>
        <v/>
      </c>
      <c r="Z59" s="426" t="str">
        <f>IF(Comp3!Z38="","",Comp3!Z38)</f>
        <v/>
      </c>
      <c r="AA59" s="437" t="str">
        <f>IF(Comp3!AA38="","",Comp3!AA38)</f>
        <v/>
      </c>
      <c r="AB59" s="462" t="str">
        <f>IF(Comp3!AB38="","",Comp3!AB38)</f>
        <v/>
      </c>
      <c r="AC59" s="463" t="str">
        <f>IF(Comp3!AC38="","",Comp3!AC38)</f>
        <v/>
      </c>
    </row>
    <row r="60" spans="1:29" ht="60.75" hidden="1" thickBot="1" x14ac:dyDescent="0.3">
      <c r="A60" s="704"/>
      <c r="B60" s="460" t="str">
        <f>IF(Comp3!B39="","",Comp3!B39)</f>
        <v>4.1</v>
      </c>
      <c r="C60" s="5" t="str">
        <f>IF(Comp3!C39="","",Comp3!C39)</f>
        <v>Realizar seguimiento a la gestión de los eventos de Rendición Pública de Cuentas y Mesas Públicas</v>
      </c>
      <c r="D60" s="5" t="str">
        <f>IF(Comp3!D39="","",Comp3!D39)</f>
        <v xml:space="preserve">(4) Informe trimestral de Rendición de Cuentas y Mesas Públicas realizadas </v>
      </c>
      <c r="E60" s="5" t="str">
        <f>IF(Comp3!E39="","",Comp3!E39)</f>
        <v xml:space="preserve">Subdirección de  Monitoreo y Evaluación </v>
      </c>
      <c r="F60" s="8">
        <f>IF(Comp3!F39="","",Comp3!F39)</f>
        <v>43829</v>
      </c>
      <c r="H60" s="461" t="str">
        <f>IF(Comp3!H39="","",Comp3!H39)</f>
        <v/>
      </c>
      <c r="I60" s="426" t="str">
        <f>IF(Comp3!I39="","",Comp3!I39)</f>
        <v/>
      </c>
      <c r="J60" s="437" t="str">
        <f>IF(Comp3!J39="","",Comp3!J39)</f>
        <v/>
      </c>
      <c r="K60" s="462" t="str">
        <f>IF(Comp3!K39="","",Comp3!K39)</f>
        <v>Marcela López</v>
      </c>
      <c r="L60" s="463" t="str">
        <f>IF(Comp3!L39="","",Comp3!L39)</f>
        <v/>
      </c>
      <c r="M60" s="386" t="str">
        <f>IF(Comp3!M39="","",Comp3!M39)</f>
        <v/>
      </c>
      <c r="N60" s="461" t="str">
        <f>IF(Comp3!N39="","",Comp3!N39)</f>
        <v/>
      </c>
      <c r="O60" s="430" t="str">
        <f>IF(Comp3!O39="","",Comp3!O39)</f>
        <v/>
      </c>
      <c r="P60" s="437" t="str">
        <f>IF(Comp3!P39="","",Comp3!P39)</f>
        <v/>
      </c>
      <c r="Q60" s="462" t="str">
        <f>IF(Comp3!Q39="","",Comp3!Q39)</f>
        <v>Marcela López</v>
      </c>
      <c r="R60" s="463" t="str">
        <f>IF(Comp3!R39="","",Comp3!R39)</f>
        <v/>
      </c>
      <c r="S60" s="389" t="str">
        <f>IF(Comp3!S39="","",Comp3!S39)</f>
        <v/>
      </c>
      <c r="T60" s="461" t="str">
        <f>IF(Comp3!T39="","",Comp3!T39)</f>
        <v/>
      </c>
      <c r="U60" s="430" t="str">
        <f>IF(Comp3!U39="","",Comp3!U39)</f>
        <v/>
      </c>
      <c r="V60" s="437" t="str">
        <f>IF(Comp3!V39="","",Comp3!V39)</f>
        <v/>
      </c>
      <c r="W60" s="464" t="str">
        <f>IF(Comp3!W39="","",Comp3!W39)</f>
        <v/>
      </c>
      <c r="X60" s="463" t="str">
        <f>IF(Comp3!X39="","",Comp3!X39)</f>
        <v/>
      </c>
      <c r="Y60" s="461" t="str">
        <f>IF(Comp3!Y39="","",Comp3!Y39)</f>
        <v/>
      </c>
      <c r="Z60" s="426" t="str">
        <f>IF(Comp3!Z39="","",Comp3!Z39)</f>
        <v/>
      </c>
      <c r="AA60" s="437" t="str">
        <f>IF(Comp3!AA39="","",Comp3!AA39)</f>
        <v/>
      </c>
      <c r="AB60" s="462" t="str">
        <f>IF(Comp3!AB39="","",Comp3!AB39)</f>
        <v/>
      </c>
      <c r="AC60" s="463" t="str">
        <f>IF(Comp3!AC39="","",Comp3!AC39)</f>
        <v/>
      </c>
    </row>
    <row r="61" spans="1:29" ht="97.5" hidden="1" customHeight="1" thickBot="1" x14ac:dyDescent="0.3">
      <c r="A61" s="705"/>
      <c r="B61" s="460" t="str">
        <f>IF(Comp3!B40="","",Comp3!B40)</f>
        <v/>
      </c>
      <c r="C61" s="5" t="str">
        <f>IF(Comp3!C40="","",Comp3!C40)</f>
        <v/>
      </c>
      <c r="D61" s="5" t="str">
        <f>IF(Comp3!D40="","",Comp3!D40)</f>
        <v/>
      </c>
      <c r="E61" s="5" t="str">
        <f>IF(Comp3!E40="","",Comp3!E40)</f>
        <v/>
      </c>
      <c r="F61" s="8" t="str">
        <f>IF(Comp3!F40="","",Comp3!F40)</f>
        <v/>
      </c>
      <c r="H61" s="461" t="str">
        <f>IF(Comp3!H40="","",Comp3!H40)</f>
        <v/>
      </c>
      <c r="I61" s="426" t="str">
        <f>IF(Comp3!I40="","",Comp3!I40)</f>
        <v/>
      </c>
      <c r="J61" s="437" t="str">
        <f>IF(Comp3!J40="","",Comp3!J40)</f>
        <v/>
      </c>
      <c r="K61" s="462" t="str">
        <f>IF(Comp3!K40="","",Comp3!K40)</f>
        <v>Marcela López</v>
      </c>
      <c r="L61" s="463" t="str">
        <f>IF(Comp3!L40="","",Comp3!L40)</f>
        <v/>
      </c>
      <c r="M61" s="386" t="str">
        <f>IF(Comp3!M40="","",Comp3!M40)</f>
        <v/>
      </c>
      <c r="N61" s="461" t="str">
        <f>IF(Comp3!N40="","",Comp3!N40)</f>
        <v/>
      </c>
      <c r="O61" s="430" t="str">
        <f>IF(Comp3!O40="","",Comp3!O40)</f>
        <v/>
      </c>
      <c r="P61" s="437" t="str">
        <f>IF(Comp3!P40="","",Comp3!P40)</f>
        <v/>
      </c>
      <c r="Q61" s="462" t="str">
        <f>IF(Comp3!Q40="","",Comp3!Q40)</f>
        <v>Marcela López</v>
      </c>
      <c r="R61" s="463" t="str">
        <f>IF(Comp3!R40="","",Comp3!R40)</f>
        <v/>
      </c>
      <c r="S61" s="389" t="str">
        <f>IF(Comp3!S40="","",Comp3!S40)</f>
        <v/>
      </c>
      <c r="T61" s="461" t="str">
        <f>IF(Comp3!T40="","",Comp3!T40)</f>
        <v/>
      </c>
      <c r="U61" s="430" t="str">
        <f>IF(Comp3!U40="","",Comp3!U40)</f>
        <v/>
      </c>
      <c r="V61" s="437" t="str">
        <f>IF(Comp3!V40="","",Comp3!V40)</f>
        <v/>
      </c>
      <c r="W61" s="464" t="str">
        <f>IF(Comp3!W40="","",Comp3!W40)</f>
        <v/>
      </c>
      <c r="X61" s="463" t="str">
        <f>IF(Comp3!X40="","",Comp3!X40)</f>
        <v/>
      </c>
      <c r="Y61" s="461" t="str">
        <f>IF(Comp3!Y40="","",Comp3!Y40)</f>
        <v/>
      </c>
      <c r="Z61" s="426" t="str">
        <f>IF(Comp3!Z40="","",Comp3!Z40)</f>
        <v/>
      </c>
      <c r="AA61" s="437" t="str">
        <f>IF(Comp3!AA40="","",Comp3!AA40)</f>
        <v/>
      </c>
      <c r="AB61" s="462" t="str">
        <f>IF(Comp3!AB40="","",Comp3!AB40)</f>
        <v/>
      </c>
      <c r="AC61" s="463" t="str">
        <f>IF(Comp3!AC40="","",Comp3!AC40)</f>
        <v/>
      </c>
    </row>
    <row r="62" spans="1:29" s="422" customFormat="1" ht="50.1" customHeight="1" thickBot="1" x14ac:dyDescent="0.3">
      <c r="A62" s="703" t="s">
        <v>66</v>
      </c>
      <c r="B62" s="410"/>
      <c r="C62" s="411" t="s">
        <v>90</v>
      </c>
      <c r="D62" s="410"/>
      <c r="E62" s="410"/>
      <c r="F62" s="434"/>
      <c r="G62" s="1"/>
      <c r="H62" s="413">
        <f>IF(Comp3!H41="","",Comp3!H41)</f>
        <v>0</v>
      </c>
      <c r="I62" s="414">
        <f>IF(Comp3!I41="","",Comp3!I41)</f>
        <v>0</v>
      </c>
      <c r="J62" s="415" t="str">
        <f>IF(Comp3!J41="","",Comp3!J41)</f>
        <v>No se programaron actividades relacionadas con este objetivo</v>
      </c>
      <c r="K62" s="440" t="str">
        <f>IF(Comp3!K41="","",Comp3!K41)</f>
        <v/>
      </c>
      <c r="L62" s="417" t="str">
        <f>IF(Comp3!L41="","",Comp3!L41)</f>
        <v/>
      </c>
      <c r="M62" s="418" t="str">
        <f>IF(Comp3!M41="","",Comp3!M41)</f>
        <v/>
      </c>
      <c r="N62" s="413">
        <f>IF(Comp3!N41="","",Comp3!N41)</f>
        <v>3</v>
      </c>
      <c r="O62" s="419">
        <f>IF(Comp3!O41="","",Comp3!O41)</f>
        <v>0</v>
      </c>
      <c r="P62" s="415">
        <f>IF(Comp3!P41="","",Comp3!P41)</f>
        <v>0</v>
      </c>
      <c r="Q62" s="440" t="str">
        <f>IF(Comp3!Q41="","",Comp3!Q41)</f>
        <v/>
      </c>
      <c r="R62" s="417" t="str">
        <f>IF(Comp3!R41="","",Comp3!R41)</f>
        <v/>
      </c>
      <c r="S62" s="2" t="str">
        <f>IF(Comp3!S41="","",Comp3!S41)</f>
        <v/>
      </c>
      <c r="T62" s="413">
        <f>IF(Comp3!T41="","",Comp3!T41)</f>
        <v>0</v>
      </c>
      <c r="U62" s="419">
        <f>IF(Comp3!U41="","",Comp3!U41)</f>
        <v>0</v>
      </c>
      <c r="V62" s="421" t="str">
        <f>IF(Comp3!V41="","",Comp3!V41)</f>
        <v>No se programaron actividades relacionadas con este objetivo</v>
      </c>
      <c r="W62" s="416" t="str">
        <f>IF(Comp3!W41="","",Comp3!W41)</f>
        <v/>
      </c>
      <c r="X62" s="417" t="str">
        <f>IF(Comp3!X41="","",Comp3!X41)</f>
        <v/>
      </c>
      <c r="Y62" s="413" t="str">
        <f>IF(Comp3!Y41="","",Comp3!Y41)</f>
        <v/>
      </c>
      <c r="Z62" s="414" t="str">
        <f>IF(Comp3!Z41="","",Comp3!Z41)</f>
        <v/>
      </c>
      <c r="AA62" s="415" t="str">
        <f>IF(Comp3!AA41="","",Comp3!AA41)</f>
        <v/>
      </c>
      <c r="AB62" s="440" t="str">
        <f>IF(Comp3!AB41="","",Comp3!AB41)</f>
        <v/>
      </c>
      <c r="AC62" s="417" t="str">
        <f>IF(Comp3!AC41="","",Comp3!AC41)</f>
        <v/>
      </c>
    </row>
    <row r="63" spans="1:29" ht="120" x14ac:dyDescent="0.25">
      <c r="A63" s="704"/>
      <c r="B63" s="465" t="str">
        <f>IF(Comp3!B42="","",Comp3!B42)</f>
        <v>4.1</v>
      </c>
      <c r="C63" s="84" t="str">
        <f>IF(Comp3!C42="","",Comp3!C42)</f>
        <v>Realizar seguimiento a la gestión de los eventos de Rendición Pública de Cuentas y Mesas Públicas</v>
      </c>
      <c r="D63" s="84" t="str">
        <f>IF(Comp3!D42="","",Comp3!D42)</f>
        <v xml:space="preserve">(4) Informe trimestral de Rendición de Cuentas y Mesas Públicas realizadas </v>
      </c>
      <c r="E63" s="84" t="str">
        <f>IF(Comp3!E42="","",Comp3!E42)</f>
        <v xml:space="preserve">Subdirección de  Monitoreo y Evaluación </v>
      </c>
      <c r="F63" s="82">
        <f>IF(Comp3!F42="","",Comp3!F42)</f>
        <v>43829</v>
      </c>
      <c r="H63" s="461" t="str">
        <f>IF(Comp3!H42="","",Comp3!H42)</f>
        <v/>
      </c>
      <c r="I63" s="426" t="str">
        <f>IF(Comp3!I42="","",Comp3!I42)</f>
        <v>En Avance</v>
      </c>
      <c r="J63" s="437" t="str">
        <f>IF(Comp3!J42="","",Comp3!J42)</f>
        <v/>
      </c>
      <c r="K63" s="439" t="str">
        <f>IF(Comp3!K42="","",Comp3!K42)</f>
        <v>Maritza Liliana Beltrán Albadán
Yaneth Burgos Duitama (Acompañamiento)</v>
      </c>
      <c r="L63" s="438" t="str">
        <f>IF(Comp3!L42="","",Comp3!L42)</f>
        <v xml:space="preserve">Se evidencia la construcción del primer informe trimestral de rendición de cuentas y mesas públicas realizadas  y su publicación en la pagina WEB.
Evidencia : 
-Informe  Rendición Informe Rendición de cuentas y mesas públicas  1er Trimestre de 2019 
-Publicación del informe en  el siguiente link https://www.icbf.gov.co/sites/default/files/1er_informe_rpc_y_mp_2019.pdf
</v>
      </c>
      <c r="M63" s="386" t="str">
        <f>IF(Comp3!M42="","",Comp3!M42)</f>
        <v/>
      </c>
      <c r="N63" s="461" t="str">
        <f>IF(Comp3!N42="","",Comp3!N42)</f>
        <v/>
      </c>
      <c r="O63" s="430" t="str">
        <f>IF(Comp3!O42="","",Comp3!O42)</f>
        <v>En Avance</v>
      </c>
      <c r="P63" s="437" t="str">
        <f>IF(Comp3!P42="","",Comp3!P42)</f>
        <v/>
      </c>
      <c r="Q63" s="439" t="str">
        <f>IF(Comp3!Q42="","",Comp3!Q42)</f>
        <v>Maritza Liliana Beltrán Albadán
Yaneth Burgos Duitama (Acompañamiento)</v>
      </c>
      <c r="R63" s="438" t="str">
        <f>IF(Comp3!R42="","",Comp3!R42)</f>
        <v>Se evidencia el segundo informe trimestral de Rendición de Cuentas y Mesas Públicas realizadas, publicado en el mes de julio 2019 en el portal web ICBF.
Evidencia
- Micrositio Rendición de Cuentas. Link: https://www.icbf.gov.co/sites/default/files/2do_informe_rpc_y_mp_2019.pdf
- Informe Rendición de Cuentas y Mesas Públicas 2do Trimestre 2019 enlace https://www.icbf.gov.co/gestion-transparencia/transparencia/planeacion/rendicion-de-cuentas/sede</v>
      </c>
      <c r="S63" s="389" t="str">
        <f>IF(Comp3!S42="","",Comp3!S42)</f>
        <v/>
      </c>
      <c r="T63" s="461" t="str">
        <f>IF(Comp3!T42="","",Comp3!T42)</f>
        <v/>
      </c>
      <c r="U63" s="430" t="str">
        <f>IF(Comp3!U42="","",Comp3!U42)</f>
        <v/>
      </c>
      <c r="V63" s="437" t="str">
        <f>IF(Comp3!V42="","",Comp3!V42)</f>
        <v/>
      </c>
      <c r="W63" s="436" t="str">
        <f>IF(Comp3!W42="","",Comp3!W42)</f>
        <v/>
      </c>
      <c r="X63" s="438" t="str">
        <f>IF(Comp3!X42="","",Comp3!X42)</f>
        <v/>
      </c>
      <c r="Y63" s="461" t="str">
        <f>IF(Comp3!Y42="","",Comp3!Y42)</f>
        <v/>
      </c>
      <c r="Z63" s="426" t="str">
        <f>IF(Comp3!Z42="","",Comp3!Z42)</f>
        <v/>
      </c>
      <c r="AA63" s="437" t="str">
        <f>IF(Comp3!AA42="","",Comp3!AA42)</f>
        <v/>
      </c>
      <c r="AB63" s="439" t="str">
        <f>IF(Comp3!AB42="","",Comp3!AB42)</f>
        <v/>
      </c>
      <c r="AC63" s="438" t="str">
        <f>IF(Comp3!AC42="","",Comp3!AC42)</f>
        <v/>
      </c>
    </row>
    <row r="64" spans="1:29" ht="101.25" customHeight="1" x14ac:dyDescent="0.25">
      <c r="A64" s="704"/>
      <c r="B64" s="466" t="str">
        <f>IF(Comp3!B43="","",Comp3!B43)</f>
        <v>4.2</v>
      </c>
      <c r="C64" s="5" t="str">
        <f>IF(Comp3!C43="","",Comp3!C43)</f>
        <v>Realizar encuestas de evaluación del evento en cada una de las actividades de Rendición Pública de Cuentas y Mesas Públicas</v>
      </c>
      <c r="D64" s="5" t="str">
        <f>IF(Comp3!D43="","",Comp3!D43)</f>
        <v>Encuestas de evaluación del evento</v>
      </c>
      <c r="E64" s="5" t="str">
        <f>IF(Comp3!E43="","",Comp3!E43)</f>
        <v xml:space="preserve">Subdirección de  Monitoreo y Evaluación </v>
      </c>
      <c r="F64" s="8">
        <f>IF(Comp3!F43="","",Comp3!F43)</f>
        <v>43814</v>
      </c>
      <c r="H64" s="461" t="str">
        <f>IF(Comp3!H43="","",Comp3!H43)</f>
        <v/>
      </c>
      <c r="I64" s="426" t="str">
        <f>IF(Comp3!I43="","",Comp3!I43)</f>
        <v>N/A</v>
      </c>
      <c r="J64" s="437" t="str">
        <f>IF(Comp3!J43="","",Comp3!J43)</f>
        <v/>
      </c>
      <c r="K64" s="439" t="str">
        <f>IF(Comp3!K43="","",Comp3!K43)</f>
        <v>Maritza Liliana Beltrán Albadán
Yaneth Burgos Duitama (Acompañamiento)</v>
      </c>
      <c r="L64" s="438" t="str">
        <f>IF(Comp3!L43="","",Comp3!L43)</f>
        <v>La periodicidad del reporte de esta actividad es trimestral a partir del mes de junio de 2019</v>
      </c>
      <c r="M64" s="386" t="str">
        <f>IF(Comp3!M43="","",Comp3!M43)</f>
        <v/>
      </c>
      <c r="N64" s="461" t="str">
        <f>IF(Comp3!N43="","",Comp3!N43)</f>
        <v/>
      </c>
      <c r="O64" s="430" t="str">
        <f>IF(Comp3!O43="","",Comp3!O43)</f>
        <v>En Avance</v>
      </c>
      <c r="P64" s="437" t="str">
        <f>IF(Comp3!P43="","",Comp3!P43)</f>
        <v/>
      </c>
      <c r="Q64" s="439" t="str">
        <f>IF(Comp3!Q43="","",Comp3!Q43)</f>
        <v>Maritza Liliana Beltrán Albadán
Yaneth Burgos Duitama (Acompañamiento)</v>
      </c>
      <c r="R64" s="438" t="str">
        <f>IF(Comp3!R43="","",Comp3!R43)</f>
        <v>A corte junio 2019 realizaron 48 audiencias públicas participativas de las cuales se obtuvo la evidencia de aplicación de encuestas de evaluación de evento.
Evidencia
48 Encuestas de Evaluación de evento resultado de las mesas públicas adelantadas.</v>
      </c>
      <c r="S64" s="389" t="str">
        <f>IF(Comp3!S43="","",Comp3!S43)</f>
        <v/>
      </c>
      <c r="T64" s="461" t="str">
        <f>IF(Comp3!T43="","",Comp3!T43)</f>
        <v/>
      </c>
      <c r="U64" s="430" t="str">
        <f>IF(Comp3!U43="","",Comp3!U43)</f>
        <v/>
      </c>
      <c r="V64" s="437" t="str">
        <f>IF(Comp3!V43="","",Comp3!V43)</f>
        <v/>
      </c>
      <c r="W64" s="436" t="str">
        <f>IF(Comp3!W43="","",Comp3!W43)</f>
        <v/>
      </c>
      <c r="X64" s="438" t="str">
        <f>IF(Comp3!X43="","",Comp3!X43)</f>
        <v/>
      </c>
      <c r="Y64" s="461" t="str">
        <f>IF(Comp3!Y43="","",Comp3!Y43)</f>
        <v/>
      </c>
      <c r="Z64" s="426" t="str">
        <f>IF(Comp3!Z43="","",Comp3!Z43)</f>
        <v/>
      </c>
      <c r="AA64" s="437" t="str">
        <f>IF(Comp3!AA43="","",Comp3!AA43)</f>
        <v/>
      </c>
      <c r="AB64" s="439" t="str">
        <f>IF(Comp3!AB43="","",Comp3!AB43)</f>
        <v/>
      </c>
      <c r="AC64" s="438" t="str">
        <f>IF(Comp3!AC43="","",Comp3!AC43)</f>
        <v/>
      </c>
    </row>
    <row r="65" spans="1:29" ht="212.25" customHeight="1" x14ac:dyDescent="0.25">
      <c r="A65" s="704"/>
      <c r="B65" s="466" t="str">
        <f>IF(Comp3!B44="","",Comp3!B44)</f>
        <v>4.3</v>
      </c>
      <c r="C65" s="5" t="str">
        <f>IF(Comp3!C44="","",Comp3!C44)</f>
        <v>Realizar seguimiento a los compromisos adquiridos con las comunidades en el desarrollo de las mesas públicas.</v>
      </c>
      <c r="D65" s="5" t="str">
        <f>IF(Comp3!D44="","",Comp3!D44)</f>
        <v>Reporte indicador PA 98</v>
      </c>
      <c r="E65" s="5" t="str">
        <f>IF(Comp3!E44="","",Comp3!E44)</f>
        <v xml:space="preserve">Subdirección de  Monitoreo y Evaluación </v>
      </c>
      <c r="F65" s="8">
        <f>IF(Comp3!F44="","",Comp3!F44)</f>
        <v>43850</v>
      </c>
      <c r="H65" s="461" t="str">
        <f>IF(Comp3!H44="","",Comp3!H44)</f>
        <v/>
      </c>
      <c r="I65" s="426" t="str">
        <f>IF(Comp3!I44="","",Comp3!I44)</f>
        <v>N/A</v>
      </c>
      <c r="J65" s="437" t="str">
        <f>IF(Comp3!J44="","",Comp3!J44)</f>
        <v/>
      </c>
      <c r="K65" s="439" t="str">
        <f>IF(Comp3!K44="","",Comp3!K44)</f>
        <v>Maritza Liliana Beltrán Albadán
Yaneth Burgos Duitama (Acompañamiento)</v>
      </c>
      <c r="L65" s="438" t="str">
        <f>IF(Comp3!L44="","",Comp3!L44)</f>
        <v>La periodicidad del reporte de esta actividad es bimestral a partir del mes de agosto de 2019.</v>
      </c>
      <c r="M65" s="386" t="str">
        <f>IF(Comp3!M44="","",Comp3!M44)</f>
        <v/>
      </c>
      <c r="N65" s="461" t="str">
        <f>IF(Comp3!N44="","",Comp3!N44)</f>
        <v/>
      </c>
      <c r="O65" s="430" t="str">
        <f>IF(Comp3!O44="","",Comp3!O44)</f>
        <v>En Avance</v>
      </c>
      <c r="P65" s="437" t="str">
        <f>IF(Comp3!P44="","",Comp3!P44)</f>
        <v/>
      </c>
      <c r="Q65" s="439" t="str">
        <f>IF(Comp3!Q44="","",Comp3!Q44)</f>
        <v>Maritza Liliana Beltrán Albadán
Yaneth Burgos Duitama (Acompañamiento)</v>
      </c>
      <c r="R65" s="438" t="str">
        <f>IF(Comp3!R44="","",Comp3!R44)</f>
        <v xml:space="preserve">Se inicia implementación de seguimiento a los compromisos adquiridos con las comunidades en el desarrollo de las mesas públicas a través del aplicativo SIMEI, nuevo modulo puesto en producción y socializado a la regionales en julio 2019.  Desde el mes de agosto se encuentra habilitado el módulo para que las regionales registren sus avances.  Posteriormente, se realizará el primer reporte del indicador PA 98 Porcentaje de cumplimiento de compromisos formulados en las mesas públicas y rendición pública de cuentas, reporte que según memorando S-2019-084927-0101, se realizará entre el 16 y 18 de septiembre de 2019. 
Evidencia
Presentación "Rendición de Cuentas/SIMEI" de la Video conferencia del 19/07/2019.
Listas de asistencia de 31 Regionales y correos electrónicos y la Sede de la Dirección General 
La evidencia es el modulo de mesas públicas en el aplicativo SIMEI, sin embargo, se carga imagen de la existencia del modulo. </v>
      </c>
      <c r="S65" s="389" t="str">
        <f>IF(Comp3!S44="","",Comp3!S44)</f>
        <v/>
      </c>
      <c r="T65" s="461" t="str">
        <f>IF(Comp3!T44="","",Comp3!T44)</f>
        <v/>
      </c>
      <c r="U65" s="430" t="str">
        <f>IF(Comp3!U44="","",Comp3!U44)</f>
        <v/>
      </c>
      <c r="V65" s="437" t="str">
        <f>IF(Comp3!V44="","",Comp3!V44)</f>
        <v/>
      </c>
      <c r="W65" s="436" t="str">
        <f>IF(Comp3!W44="","",Comp3!W44)</f>
        <v/>
      </c>
      <c r="X65" s="438" t="str">
        <f>IF(Comp3!X44="","",Comp3!X44)</f>
        <v/>
      </c>
      <c r="Y65" s="461" t="str">
        <f>IF(Comp3!Y44="","",Comp3!Y44)</f>
        <v/>
      </c>
      <c r="Z65" s="426" t="str">
        <f>IF(Comp3!Z44="","",Comp3!Z44)</f>
        <v/>
      </c>
      <c r="AA65" s="437" t="str">
        <f>IF(Comp3!AA44="","",Comp3!AA44)</f>
        <v/>
      </c>
      <c r="AB65" s="439" t="str">
        <f>IF(Comp3!AB44="","",Comp3!AB44)</f>
        <v/>
      </c>
      <c r="AC65" s="438" t="str">
        <f>IF(Comp3!AC44="","",Comp3!AC44)</f>
        <v/>
      </c>
    </row>
    <row r="66" spans="1:29" ht="15.75" hidden="1" thickBot="1" x14ac:dyDescent="0.3">
      <c r="A66" s="705"/>
      <c r="B66" s="467" t="str">
        <f>IF(Comp3!B45="","",Comp3!B45)</f>
        <v/>
      </c>
      <c r="C66" s="6" t="str">
        <f>IF(Comp3!C45="","",Comp3!C45)</f>
        <v/>
      </c>
      <c r="D66" s="6" t="str">
        <f>IF(Comp3!D45="","",Comp3!D45)</f>
        <v/>
      </c>
      <c r="E66" s="6" t="str">
        <f>IF(Comp3!E45="","",Comp3!E45)</f>
        <v/>
      </c>
      <c r="F66" s="85" t="str">
        <f>IF(Comp3!F45="","",Comp3!F45)</f>
        <v/>
      </c>
      <c r="H66" s="468" t="str">
        <f>IF(Comp3!H45="","",Comp3!H45)</f>
        <v/>
      </c>
      <c r="I66" s="469" t="str">
        <f>IF(Comp3!I45="","",Comp3!I45)</f>
        <v/>
      </c>
      <c r="J66" s="470" t="str">
        <f>IF(Comp3!J45="","",Comp3!J45)</f>
        <v/>
      </c>
      <c r="K66" s="471" t="str">
        <f>IF(Comp3!K45="","",Comp3!K45)</f>
        <v/>
      </c>
      <c r="L66" s="472" t="str">
        <f>IF(Comp3!L45="","",Comp3!L45)</f>
        <v/>
      </c>
      <c r="M66" s="389" t="str">
        <f>IF(Comp3!M45="","",Comp3!M45)</f>
        <v/>
      </c>
      <c r="N66" s="468" t="str">
        <f>IF(Comp3!N45="","",Comp3!N45)</f>
        <v/>
      </c>
      <c r="O66" s="473" t="str">
        <f>IF(Comp3!O45="","",Comp3!O45)</f>
        <v/>
      </c>
      <c r="P66" s="470" t="str">
        <f>IF(Comp3!P45="","",Comp3!P45)</f>
        <v/>
      </c>
      <c r="Q66" s="474" t="str">
        <f>IF(Comp3!Q45="","",Comp3!Q45)</f>
        <v/>
      </c>
      <c r="R66" s="472" t="str">
        <f>IF(Comp3!R45="","",Comp3!R45)</f>
        <v/>
      </c>
      <c r="S66" s="389" t="str">
        <f>IF(Comp3!S45="","",Comp3!S45)</f>
        <v/>
      </c>
      <c r="T66" s="468" t="str">
        <f>IF(Comp3!T45="","",Comp3!T45)</f>
        <v/>
      </c>
      <c r="U66" s="473" t="str">
        <f>IF(Comp3!U45="","",Comp3!U45)</f>
        <v/>
      </c>
      <c r="V66" s="470" t="str">
        <f>IF(Comp3!V45="","",Comp3!V45)</f>
        <v/>
      </c>
      <c r="W66" s="474" t="str">
        <f>IF(Comp3!W45="","",Comp3!W45)</f>
        <v/>
      </c>
      <c r="X66" s="472" t="str">
        <f>IF(Comp3!X45="","",Comp3!X45)</f>
        <v/>
      </c>
      <c r="Y66" s="468" t="str">
        <f>IF(Comp3!Y45="","",Comp3!Y45)</f>
        <v/>
      </c>
      <c r="Z66" s="469" t="str">
        <f>IF(Comp3!Z45="","",Comp3!Z45)</f>
        <v/>
      </c>
      <c r="AA66" s="470" t="str">
        <f>IF(Comp3!AA45="","",Comp3!AA45)</f>
        <v/>
      </c>
      <c r="AB66" s="471" t="str">
        <f>IF(Comp3!AB45="","",Comp3!AB45)</f>
        <v/>
      </c>
      <c r="AC66" s="472" t="str">
        <f>IF(Comp3!AC45="","",Comp3!AC45)</f>
        <v/>
      </c>
    </row>
    <row r="67" spans="1:29" ht="15.75" thickBot="1" x14ac:dyDescent="0.3">
      <c r="K67" s="385"/>
      <c r="X67" s="388"/>
      <c r="Z67" s="385"/>
      <c r="AB67" s="385"/>
      <c r="AC67" s="388"/>
    </row>
    <row r="68" spans="1:29" ht="38.1" customHeight="1" thickBot="1" x14ac:dyDescent="0.3">
      <c r="A68" s="449" t="s">
        <v>74</v>
      </c>
      <c r="B68" s="712" t="s">
        <v>757</v>
      </c>
      <c r="C68" s="721"/>
      <c r="D68" s="721"/>
      <c r="E68" s="721"/>
      <c r="F68" s="722"/>
      <c r="G68" s="450"/>
      <c r="H68" s="402" t="s">
        <v>130</v>
      </c>
      <c r="I68" s="403"/>
      <c r="J68" s="451">
        <v>43585</v>
      </c>
      <c r="K68" s="714" t="s">
        <v>125</v>
      </c>
      <c r="L68" s="719" t="s">
        <v>0</v>
      </c>
      <c r="N68" s="402" t="s">
        <v>130</v>
      </c>
      <c r="O68" s="403"/>
      <c r="P68" s="451">
        <v>43707</v>
      </c>
      <c r="Q68" s="714" t="s">
        <v>125</v>
      </c>
      <c r="R68" s="719" t="s">
        <v>0</v>
      </c>
      <c r="T68" s="402" t="s">
        <v>130</v>
      </c>
      <c r="U68" s="403"/>
      <c r="V68" s="451">
        <v>43100</v>
      </c>
      <c r="W68" s="714" t="s">
        <v>125</v>
      </c>
      <c r="X68" s="719" t="s">
        <v>0</v>
      </c>
      <c r="Y68" s="402" t="s">
        <v>130</v>
      </c>
      <c r="Z68" s="403"/>
      <c r="AA68" s="451">
        <v>43585</v>
      </c>
      <c r="AB68" s="714" t="s">
        <v>125</v>
      </c>
      <c r="AC68" s="719" t="s">
        <v>0</v>
      </c>
    </row>
    <row r="69" spans="1:29" ht="30.75" thickBot="1" x14ac:dyDescent="0.3">
      <c r="A69" s="405" t="s">
        <v>11</v>
      </c>
      <c r="B69" s="720" t="s">
        <v>68</v>
      </c>
      <c r="C69" s="717"/>
      <c r="D69" s="452" t="s">
        <v>69</v>
      </c>
      <c r="E69" s="452" t="s">
        <v>70</v>
      </c>
      <c r="F69" s="453" t="s">
        <v>71</v>
      </c>
      <c r="H69" s="408" t="s">
        <v>12</v>
      </c>
      <c r="I69" s="409" t="s">
        <v>10</v>
      </c>
      <c r="J69" s="409" t="s">
        <v>73</v>
      </c>
      <c r="K69" s="715"/>
      <c r="L69" s="715"/>
      <c r="N69" s="408" t="s">
        <v>12</v>
      </c>
      <c r="O69" s="409" t="s">
        <v>10</v>
      </c>
      <c r="P69" s="409" t="s">
        <v>73</v>
      </c>
      <c r="Q69" s="715"/>
      <c r="R69" s="715"/>
      <c r="T69" s="408" t="s">
        <v>12</v>
      </c>
      <c r="U69" s="409" t="s">
        <v>10</v>
      </c>
      <c r="V69" s="409" t="s">
        <v>73</v>
      </c>
      <c r="W69" s="715"/>
      <c r="X69" s="715"/>
      <c r="Y69" s="408" t="s">
        <v>12</v>
      </c>
      <c r="Z69" s="643" t="s">
        <v>10</v>
      </c>
      <c r="AA69" s="643" t="s">
        <v>73</v>
      </c>
      <c r="AB69" s="715"/>
      <c r="AC69" s="715"/>
    </row>
    <row r="70" spans="1:29" s="422" customFormat="1" ht="50.1" customHeight="1" thickBot="1" x14ac:dyDescent="0.3">
      <c r="A70" s="703" t="s">
        <v>63</v>
      </c>
      <c r="B70" s="410"/>
      <c r="C70" s="411" t="s">
        <v>92</v>
      </c>
      <c r="D70" s="410"/>
      <c r="E70" s="410"/>
      <c r="F70" s="434"/>
      <c r="G70" s="1"/>
      <c r="H70" s="413">
        <f>IF(Comp4!H12="","",Comp4!H12)</f>
        <v>0</v>
      </c>
      <c r="I70" s="414">
        <f>IF(Comp4!I12="","",Comp4!I12)</f>
        <v>0</v>
      </c>
      <c r="J70" s="415" t="str">
        <f>IF(Comp4!J12="","",Comp4!J12)</f>
        <v>No se programaron actividades relacionadas con este objetivo</v>
      </c>
      <c r="K70" s="440" t="str">
        <f>IF(Comp4!K12="","",Comp4!K12)</f>
        <v/>
      </c>
      <c r="L70" s="417" t="str">
        <f>IF(Comp4!L12="","",Comp4!L12)</f>
        <v/>
      </c>
      <c r="M70" s="418" t="str">
        <f>IF(Comp4!M12="","",Comp4!M12)</f>
        <v/>
      </c>
      <c r="N70" s="413">
        <f>IF(Comp4!N12="","",Comp4!N12)</f>
        <v>1</v>
      </c>
      <c r="O70" s="419">
        <f>IF(Comp4!O12="","",Comp4!O12)</f>
        <v>0</v>
      </c>
      <c r="P70" s="421">
        <f>IF(Comp4!P12="","",Comp4!P12)</f>
        <v>0</v>
      </c>
      <c r="Q70" s="416" t="str">
        <f>IF(Comp4!Q12="","",Comp4!Q12)</f>
        <v/>
      </c>
      <c r="R70" s="417" t="str">
        <f>IF(Comp4!R12="","",Comp4!R12)</f>
        <v/>
      </c>
      <c r="S70" s="2" t="str">
        <f>IF(Comp4!S12="","",Comp4!S12)</f>
        <v/>
      </c>
      <c r="T70" s="413">
        <f>IF(Comp4!T12="","",Comp4!T12)</f>
        <v>0</v>
      </c>
      <c r="U70" s="419">
        <f>IF(Comp4!U12="","",Comp4!U12)</f>
        <v>0</v>
      </c>
      <c r="V70" s="421">
        <f>IF(Comp4!V12="","",Comp4!V12)</f>
        <v>0</v>
      </c>
      <c r="W70" s="416" t="str">
        <f>IF(Comp4!W12="","",Comp4!W12)</f>
        <v/>
      </c>
      <c r="X70" s="417" t="str">
        <f>IF(Comp4!X12="","",Comp4!X12)</f>
        <v/>
      </c>
      <c r="Y70" s="413" t="str">
        <f>IF(Comp4!Y12="","",Comp4!Y12)</f>
        <v/>
      </c>
      <c r="Z70" s="414" t="str">
        <f>IF(Comp4!Z12="","",Comp4!Z12)</f>
        <v/>
      </c>
      <c r="AA70" s="415" t="str">
        <f>IF(Comp4!AA12="","",Comp4!AA12)</f>
        <v/>
      </c>
      <c r="AB70" s="440" t="str">
        <f>IF(Comp4!AB12="","",Comp4!AB12)</f>
        <v/>
      </c>
      <c r="AC70" s="417" t="str">
        <f>IF(Comp4!AC12="","",Comp4!AC12)</f>
        <v/>
      </c>
    </row>
    <row r="71" spans="1:29" ht="221.25" customHeight="1" thickBot="1" x14ac:dyDescent="0.3">
      <c r="A71" s="704"/>
      <c r="B71" s="460" t="str">
        <f>IF(Comp4!B13="","",Comp4!B13)</f>
        <v>1.1</v>
      </c>
      <c r="C71" s="4" t="str">
        <f>IF(Comp4!C13="","",Comp4!C13)</f>
        <v>Desarrollar y promover el curso del Proceso de Relacionamiento con el Ciudadano entre los colaboradores de servicios y atención, en el Aula Virtual</v>
      </c>
      <c r="D71" s="4" t="str">
        <f>IF(Comp4!D13="","",Comp4!D13)</f>
        <v xml:space="preserve">Aplicación del curso del aula virtual, logrando la certificacion del  20%  de los inscritos </v>
      </c>
      <c r="E71" s="4" t="str">
        <f>IF(Comp4!E13="","",Comp4!E13)</f>
        <v xml:space="preserve">Dirección de Servicios y Atención </v>
      </c>
      <c r="F71" s="87">
        <f>IF(Comp4!F13="","",Comp4!F13)</f>
        <v>43814</v>
      </c>
      <c r="H71" s="456" t="str">
        <f>IF(Comp4!H13="","",Comp4!H13)</f>
        <v/>
      </c>
      <c r="I71" s="426" t="str">
        <f>IF(Comp4!I13="","",Comp4!I13)</f>
        <v>En Avance</v>
      </c>
      <c r="J71" s="437" t="str">
        <f>IF(Comp4!J13="","",Comp4!J13)</f>
        <v/>
      </c>
      <c r="K71" s="475" t="str">
        <f>IF(Comp4!K13="","",Comp4!K13)</f>
        <v>Ángela V. Parra
Iván Y. Lerma</v>
      </c>
      <c r="L71" s="442" t="str">
        <f>IF(Comp4!L13="","",Comp4!L13)</f>
        <v>Se envidenció correo electrónico del 22/02/2019 con asunto:  ¡URGENTE!!! INSCRIPCIONES ABIERTAS CURSO VIRTUAL "SERVICIOS Y ATENCIÓN" informando a los ResponsableSYA y Responsables CZSYA el inicio del curso en mención.  Igualmente se identificó Base de Datos con 62 registros de personas inscritas al curso virtual. 
EVIDENCIA
Correo electrónico de fecha 22/02/2019 con asunto:  ¡URGENTE!!! INSCRIPCIONES ABIERTAS CURSO VIRTUAL "SERVICIOS Y ATENCIÓN"
Base de Datos "Inscritos convocatoria febrero"</v>
      </c>
      <c r="M71" s="386" t="str">
        <f>IF(Comp4!M13="","",Comp4!M13)</f>
        <v/>
      </c>
      <c r="N71" s="461" t="str">
        <f>IF(Comp4!N13="","",Comp4!N13)</f>
        <v/>
      </c>
      <c r="O71" s="430" t="str">
        <f>IF(Comp4!O13="","",Comp4!O13)</f>
        <v>En Avance</v>
      </c>
      <c r="P71" s="437" t="str">
        <f>IF(Comp4!P13="","",Comp4!P13)</f>
        <v/>
      </c>
      <c r="Q71" s="475" t="str">
        <f>IF(Comp4!Q13="","",Comp4!Q13)</f>
        <v/>
      </c>
      <c r="R71" s="442" t="str">
        <f>IF(Comp4!R13="","",Comp4!R13)</f>
        <v>Se evidenció correo electrónico del 05/09/2019 donde el Grupo Desarrollo del Talento Humano - Equipo Capacitación remitió a la Dirección de Servicios y Atención 2 bases de datos adicionales a la verificada en el mes de Abril, por lo cual la Oficina de Control Interno estima que a la fecha se cuenta con un total de 114 colaboradores de servicios y atención inscritos. De este total se deberá obtener el 20% para evaluar el cumplimiento de la meta propuesta. 
Se evidencian certificado obtenido por 24 colaboradores a la fecha; y se da continuidad a la actividad teniendo en cuenta que no se ha culminado el proceso de capacitación ni de inscripción y aún no se tiene un número exacto sobre el cual realizar el calculo de la meta.
EVIDENCIA
Correo electrónico del 05/09/2019 con asunto: "Informe convocatoria JULIO - AGOSTO- Curso Virtual : Servicio y Atención"
Bases de datos: sAJulio y saagosto
24 Certificados de Participación en el Curso Virtual</v>
      </c>
      <c r="S71" s="389" t="str">
        <f>IF(Comp4!S13="","",Comp4!S13)</f>
        <v/>
      </c>
      <c r="T71" s="461" t="str">
        <f>IF(Comp4!T13="","",Comp4!T13)</f>
        <v/>
      </c>
      <c r="U71" s="430" t="str">
        <f>IF(Comp4!U13="","",Comp4!U13)</f>
        <v/>
      </c>
      <c r="V71" s="437" t="str">
        <f>IF(Comp4!V13="","",Comp4!V13)</f>
        <v/>
      </c>
      <c r="W71" s="437" t="str">
        <f>IF(Comp4!W13="","",Comp4!W13)</f>
        <v/>
      </c>
      <c r="X71" s="442" t="str">
        <f>IF(Comp4!X13="","",Comp4!X13)</f>
        <v/>
      </c>
      <c r="Y71" s="456" t="str">
        <f>IF(Comp4!Y13="","",Comp4!Y13)</f>
        <v/>
      </c>
      <c r="Z71" s="426" t="str">
        <f>IF(Comp4!Z13="","",Comp4!Z13)</f>
        <v/>
      </c>
      <c r="AA71" s="437" t="str">
        <f>IF(Comp4!AA13="","",Comp4!AA13)</f>
        <v/>
      </c>
      <c r="AB71" s="475" t="str">
        <f>IF(Comp4!AB13="","",Comp4!AB13)</f>
        <v/>
      </c>
      <c r="AC71" s="442" t="str">
        <f>IF(Comp4!AC13="","",Comp4!AC13)</f>
        <v/>
      </c>
    </row>
    <row r="72" spans="1:29" s="422" customFormat="1" ht="50.1" customHeight="1" thickBot="1" x14ac:dyDescent="0.3">
      <c r="A72" s="703" t="s">
        <v>64</v>
      </c>
      <c r="B72" s="410"/>
      <c r="C72" s="411"/>
      <c r="D72" s="410"/>
      <c r="E72" s="410"/>
      <c r="F72" s="434"/>
      <c r="G72" s="1"/>
      <c r="H72" s="413">
        <f>IF(Comp4!H14="","",Comp4!H14)</f>
        <v>0</v>
      </c>
      <c r="I72" s="414">
        <f>IF(Comp4!I14="","",Comp4!I14)</f>
        <v>0</v>
      </c>
      <c r="J72" s="415" t="str">
        <f>IF(Comp4!J14="","",Comp4!J14)</f>
        <v>No se programaron actividades relacionadas con este objetivo</v>
      </c>
      <c r="K72" s="440" t="str">
        <f>IF(Comp4!K14="","",Comp4!K14)</f>
        <v/>
      </c>
      <c r="L72" s="417" t="str">
        <f>IF(Comp4!L14="","",Comp4!L14)</f>
        <v/>
      </c>
      <c r="M72" s="418" t="str">
        <f>IF(Comp4!M14="","",Comp4!M14)</f>
        <v/>
      </c>
      <c r="N72" s="413">
        <f>IF(Comp4!N14="","",Comp4!N14)</f>
        <v>2</v>
      </c>
      <c r="O72" s="419">
        <f>IF(Comp4!O14="","",Comp4!O14)</f>
        <v>0</v>
      </c>
      <c r="P72" s="421">
        <f>IF(Comp4!P14="","",Comp4!P14)</f>
        <v>0</v>
      </c>
      <c r="Q72" s="416" t="str">
        <f>IF(Comp4!Q14="","",Comp4!Q14)</f>
        <v/>
      </c>
      <c r="R72" s="417" t="str">
        <f>IF(Comp4!R14="","",Comp4!R14)</f>
        <v/>
      </c>
      <c r="S72" s="2" t="str">
        <f>IF(Comp4!S14="","",Comp4!S14)</f>
        <v/>
      </c>
      <c r="T72" s="413">
        <f>IF(Comp4!T14="","",Comp4!T14)</f>
        <v>0</v>
      </c>
      <c r="U72" s="419">
        <f>IF(Comp4!U14="","",Comp4!U14)</f>
        <v>0</v>
      </c>
      <c r="V72" s="421">
        <f>IF(Comp4!V14="","",Comp4!V14)</f>
        <v>0</v>
      </c>
      <c r="W72" s="416" t="str">
        <f>IF(Comp4!W14="","",Comp4!W14)</f>
        <v/>
      </c>
      <c r="X72" s="417" t="str">
        <f>IF(Comp4!X14="","",Comp4!X14)</f>
        <v/>
      </c>
      <c r="Y72" s="413" t="str">
        <f>IF(Comp4!Y14="","",Comp4!Y14)</f>
        <v/>
      </c>
      <c r="Z72" s="414" t="str">
        <f>IF(Comp4!Z14="","",Comp4!Z14)</f>
        <v/>
      </c>
      <c r="AA72" s="415" t="str">
        <f>IF(Comp4!AA14="","",Comp4!AA14)</f>
        <v/>
      </c>
      <c r="AB72" s="440" t="str">
        <f>IF(Comp4!AB14="","",Comp4!AB14)</f>
        <v/>
      </c>
      <c r="AC72" s="417" t="str">
        <f>IF(Comp4!AC14="","",Comp4!AC14)</f>
        <v/>
      </c>
    </row>
    <row r="73" spans="1:29" ht="409.5" customHeight="1" x14ac:dyDescent="0.25">
      <c r="A73" s="704"/>
      <c r="B73" s="460" t="str">
        <f>IF(Comp4!B15="","",Comp4!B15)</f>
        <v>2.1</v>
      </c>
      <c r="C73" s="4" t="str">
        <f>IF(Comp4!C15="","",Comp4!C15)</f>
        <v>Análisis de los reportes de tiempos de espera y de atención de los Sistemas Electrónicos de Asignación de Turnos</v>
      </c>
      <c r="D73" s="4" t="str">
        <f>IF(Comp4!D15="","",Comp4!D15)</f>
        <v>5 acciones de mejora registradas en ISOLUTION.</v>
      </c>
      <c r="E73" s="4" t="str">
        <f>IF(Comp4!E15="","",Comp4!E15)</f>
        <v xml:space="preserve">Dirección de Servicios y Atención </v>
      </c>
      <c r="F73" s="87">
        <f>IF(Comp4!F15="","",Comp4!F15)</f>
        <v>43814</v>
      </c>
      <c r="H73" s="461" t="str">
        <f>IF(Comp4!H15="","",Comp4!H15)</f>
        <v/>
      </c>
      <c r="I73" s="426" t="str">
        <f>IF(Comp4!I15="","",Comp4!I15)</f>
        <v>N/A</v>
      </c>
      <c r="J73" s="437" t="str">
        <f>IF(Comp4!J15="","",Comp4!J15)</f>
        <v/>
      </c>
      <c r="K73" s="439" t="str">
        <f>IF(Comp4!K15="","",Comp4!K15)</f>
        <v>Ángela V. Parra
Iván Y. Lerma</v>
      </c>
      <c r="L73" s="438" t="str">
        <f>IF(Comp4!L15="","",Comp4!L15)</f>
        <v xml:space="preserve">Se evidenciaron 7 actas de reinducción en los Centros Zonales: Fontibón, Mártires, Engativá y Suba por parte del profesional de soporte técnico de la Dirección de Servicios y Atención, donde se adelantaron acciones técnicas para la puesta a punto de la Solución Digital de Asignación de Turnos.
La Dirección de Servicios y Atención  informa que: "se tiene proyectado para el mes de Junio la consolidación de la base  de datos de atenciones  para sus análisis  en los centros zonales donde se haya implantado estas soluciones de Sistemas Electrónicos de Asignación de Turnos".
Por lo anterior el análisis de las bases de datos iniciará apartir del mes de julio y permitirá la formulación de las acciones de mejora.
EVIDENCIA
Acta Implantación SDAT Cz Fontibón Abril 16-9
Acta implantación Cz Mártires Abril 30-19
Acta implantación Engativá 4-02-19
Acta implantación Engativá 29-01-19
Acta Implantación SDAT  Cz Engativá Abril 15
Acta implantación SDAT Cz Suba Abril 29-19
Acta Implantación SDAT Engativá Abril 5-19. 
</v>
      </c>
      <c r="M73" s="386" t="str">
        <f>IF(Comp4!M15="","",Comp4!M15)</f>
        <v/>
      </c>
      <c r="N73" s="461" t="str">
        <f>IF(Comp4!N15="","",Comp4!N15)</f>
        <v/>
      </c>
      <c r="O73" s="430" t="str">
        <f>IF(Comp4!O15="","",Comp4!O15)</f>
        <v>En Avance</v>
      </c>
      <c r="P73" s="437" t="str">
        <f>IF(Comp4!P15="","",Comp4!P15)</f>
        <v/>
      </c>
      <c r="Q73" s="475" t="str">
        <f>IF(Comp4!Q15="","",Comp4!Q15)</f>
        <v>Ángela V. Parra
Iván Y. Lerma</v>
      </c>
      <c r="R73" s="438" t="str">
        <f>IF(Comp4!R15="","",Comp4!R15)</f>
        <v>Se evidenciaron 29 correos electrónicos dirigidos a los CZ de las Regionales Risaralda, Quíndio, Santander, Valle del Cauca, Norte de Santander, Bogotá, Huila, Nariño, Cauca, Sucre, Cundinamarca, Antioquia, Boyacá y Cesar donde entro en funcionamiento el SDAT (Sistema Electrónico de Asignación de Turnos). La Dirección de Servicios y Atención envió información de los resultados de seguimiento de los meses de junio y julio con el fin de verificar el comportamiento de la atención de cada uno de los profesionales que cumplen el rol de Responsable de Servicios y Atención en el centro zonal, la calificación dada por los ciudadanos, los tipos de los ciudadanos atendidos, entre otros datos. 
Si bien se remite por parte de la Dirección de Servicios Atención información para la mejora no se evidenció un análisis o consolidado de los 29 resultados que permita generar las 5 acciones de mejora en ISOLUCION.
EVIDENCIA
Correo electrónico del 20/08/2019 con asunto: RESULTADOS SDAT CZ LA VIRGINIA JUNIO y JULIO 2019
Correo electrónico del 20/08/2019 con asunto: RESULTADOS SDAT CZ ARMENIA NORTE JUNIO y JULIO 2019
Correo electrónico del 20/08/2019 con asunto: RESULTADOS SDAT CZ CARLOS LLERAS RESTREPO JUNIO y JULIO 2019
Correo electrónico del 20/08/2019 con asunto: RESULTADOS SDAT CZ CENTRO JUNIO y JULIO 2019
Correo electrónico del 16/08/2019 con asunto: RESULTADOS SDAT CZ CÚCUTA 2 JUNIO y JULIO 2019
Correo electrónico del 16/08/2019 con asunto: RESULTADOS SDAT CZ CÚCUTA 3 JUNIO y JULIO 2019
Correo electrónico del 16/08/2019 con asunto: RESULTADOS SDAT CZ ENGATIVÁ JUNIO y JULIO 2019
Correo electrónico del 16/08/2019 con asunto: RESULTADOS SDAT CZ FONTIBÓN JUNIO y JULIO 2019
Correo electrónico del 16/08/2019 con asunto: RESULTADOS SDAT CZ KENNEDY JUNIO y JULIO 2019
Correo electrónico del 16/08/2019 con asunto: RESULTADOS SDAT CZ LA GAITANA JUNIO y JULIO 2019
Correo electrónico del 20/08/2019 con asunto: RESULTADOS SDAT CZ LA VIRGINIA JUNIO y JULIO 2019
Correo electrónico del 16/08/2019 con asunto: RESULTADOS SDAT CZ MANIZALES 2 JUNIO y JULIO 2019
Correo electrónico del 16/08/2019 con asunto: RESULTADOS SDAT CZ MÁRTIRES JUNIO y JULIO 2019
Correo electrónico del 16/08/2019 con asunto: RESULTADOS SDAT CZ NEIVA JUNIO y JULIO 2019
Correo electrónico del 20/08/2019 con asunto: RESULTADOS SDAT CZ NORORIENTAL JUNIO y JULIO 2019
Correo electrónico del 16/08/2019 con asunto: RESULTADOS SDAT CZ PASTO 2 JUNIO y JULIO 2019
Correo electrónico del 20/08/2019 con asunto: RESULTADOS SDAT CZ PEREIRA JUNIO y JULIO 2019
Correo electrónico del 16/08/2019 con asunto: RESULTADOS SDAT CZ PITALITO JUNIO y JULIO 2019
Correo electrónico del 16/08/2019 con asunto: RESULTADOS SDAT CZ POPAYÁN JUNIO y JULIO 2019
Correo electrónico del 16/08/2019 con asunto: RESULTADOS SDAT CZ RAFAEL URIBE JUNIO y JULIO 2019
Correo electrónico del 16/08/2019 con asunto: RESULTADOS SDAT CZ SAN CRISTÓBAL JUNIO y JULIO 2019
Correo electrónico del 20/08/2019 con asunto: RESULTADOS SDAT CZ SINCELEJO JUNIO y JULIO 2019
Correo electrónico del 16/08/2019 con asunto: RESULTADOS SDAT CZ SOACHA JUNIO y JULIO 2019
Correo electrónico del 16/08/2019 con asunto: RESULTADOS SDAT CZ SUBA JUNIO y JULIO 2019
Correo electrónico del 16/08/2019 con asunto: RESULTADOS SDAT CZ SURORIENTAL JUNIO y JULIO 2019
Correo electrónico del 16/08/2019 con asunto: RESULTADOS SDAT CZ TUNJA 2 JUNIO y JULIO 2019
Correo electrónico del 16/08/2019 con asunto: RESULTADOS SDAT CZ TUNJUELITO JUNIO y JULIO 2019
Correo electrónico del 16/08/2019 con asunto: RESULTADOS SDAT CZ USAQUÉN JUNIO y JULIO 2019
Correo electrónico del 16/08/2019 con asunto: RESULTADOS SDAT CZ USME JUNIO y JULIO 2019
Correo electrónico del 16/08/2019 con asunto: RESULTADOS SDAT CZ VALLEDUPAR 2 JUNIO y JULIO 2019</v>
      </c>
      <c r="S73" s="389" t="str">
        <f>IF(Comp4!S15="","",Comp4!S15)</f>
        <v/>
      </c>
      <c r="T73" s="461" t="str">
        <f>IF(Comp4!T15="","",Comp4!T15)</f>
        <v/>
      </c>
      <c r="U73" s="430" t="str">
        <f>IF(Comp4!U15="","",Comp4!U15)</f>
        <v/>
      </c>
      <c r="V73" s="437" t="str">
        <f>IF(Comp4!V15="","",Comp4!V15)</f>
        <v/>
      </c>
      <c r="W73" s="436" t="str">
        <f>IF(Comp4!W15="","",Comp4!W15)</f>
        <v/>
      </c>
      <c r="X73" s="438" t="str">
        <f>IF(Comp4!X15="","",Comp4!X15)</f>
        <v/>
      </c>
      <c r="Y73" s="461" t="str">
        <f>IF(Comp4!Y15="","",Comp4!Y15)</f>
        <v/>
      </c>
      <c r="Z73" s="426" t="str">
        <f>IF(Comp4!Z15="","",Comp4!Z15)</f>
        <v/>
      </c>
      <c r="AA73" s="437" t="str">
        <f>IF(Comp4!AA15="","",Comp4!AA15)</f>
        <v/>
      </c>
      <c r="AB73" s="439" t="str">
        <f>IF(Comp4!AB15="","",Comp4!AB15)</f>
        <v/>
      </c>
      <c r="AC73" s="438" t="str">
        <f>IF(Comp4!AC15="","",Comp4!AC15)</f>
        <v/>
      </c>
    </row>
    <row r="74" spans="1:29" ht="267.75" customHeight="1" thickBot="1" x14ac:dyDescent="0.3">
      <c r="A74" s="704"/>
      <c r="B74" s="460" t="str">
        <f>IF(Comp4!B16="","",Comp4!B16)</f>
        <v>2.3</v>
      </c>
      <c r="C74" s="4" t="str">
        <f>IF(Comp4!C16="","",Comp4!C16)</f>
        <v xml:space="preserve">Promover la oferta de Servicios del Instituto, dirigida a comunidades étnicas en lenguas nativas o dialectos oficiales </v>
      </c>
      <c r="D74" s="4" t="str">
        <f>IF(Comp4!D16="","",Comp4!D16)</f>
        <v>2  Videos</v>
      </c>
      <c r="E74" s="4" t="str">
        <f>IF(Comp4!E16="","",Comp4!E16)</f>
        <v xml:space="preserve">Dirección de Servicios y Atención </v>
      </c>
      <c r="F74" s="87">
        <f>IF(Comp4!F16="","",Comp4!F16)</f>
        <v>43814</v>
      </c>
      <c r="H74" s="461" t="str">
        <f>IF(Comp4!H16="","",Comp4!H16)</f>
        <v/>
      </c>
      <c r="I74" s="426" t="str">
        <f>IF(Comp4!I16="","",Comp4!I16)</f>
        <v>Sin Avance</v>
      </c>
      <c r="J74" s="437" t="str">
        <f>IF(Comp4!J16="","",Comp4!J16)</f>
        <v/>
      </c>
      <c r="K74" s="439" t="str">
        <f>IF(Comp4!K16="","",Comp4!K16)</f>
        <v>Ángela V. Parra
Iván Y. Lerma</v>
      </c>
      <c r="L74" s="438" t="str">
        <f>IF(Comp4!L16="","",Comp4!L16)</f>
        <v>La periodicidad del reporte de esta actividad es "Cuatrimestral" sin detallar fecha de inicio.</v>
      </c>
      <c r="M74" s="386" t="str">
        <f>IF(Comp4!M16="","",Comp4!M16)</f>
        <v/>
      </c>
      <c r="N74" s="461" t="str">
        <f>IF(Comp4!N16="","",Comp4!N16)</f>
        <v/>
      </c>
      <c r="O74" s="430" t="str">
        <f>IF(Comp4!O16="","",Comp4!O16)</f>
        <v>En Avance</v>
      </c>
      <c r="P74" s="437" t="str">
        <f>IF(Comp4!P16="","",Comp4!P16)</f>
        <v/>
      </c>
      <c r="Q74" s="475" t="str">
        <f>IF(Comp4!Q16="","",Comp4!Q16)</f>
        <v>Ángela V. Parra
Iván Y. Lerma</v>
      </c>
      <c r="R74" s="438" t="str">
        <f>IF(Comp4!R16="","",Comp4!R16)</f>
        <v>Se evidenció correo electrónico del 29/07/2019 donde la Dirección de Servicios y Atención solicita la entrega de los dos videos 2 videos relacionados con la oferta institucional del ICBF que fueron grabados y subtitulados con el apoyo de la Oficina Asesora de Comunicaciones y contaron con la participación de intérpretes de las lenguas Inga y Kamentsa. La Oficina Asesora de Comunicaciones remittió el mencionado material el día 30/07/2019. 
Queda pendiente la socialización de los mismos que permita promover la oferta institucional en lenguas nativas o dialectos oficiales. 
EVIDENCIA
Correo electrónico del 29/07/2019 con asunto: VIDEOS EN LENGUAS NATIVAS
Correo electrónico del 30/07/2019 con asunto: Fwd_ RV_ VIDEOS EN LENGUAS NATIVAS
Video Inga
Video Kamentsa</v>
      </c>
      <c r="S74" s="389" t="str">
        <f>IF(Comp4!S16="","",Comp4!S16)</f>
        <v/>
      </c>
      <c r="T74" s="461" t="str">
        <f>IF(Comp4!T16="","",Comp4!T16)</f>
        <v/>
      </c>
      <c r="U74" s="430" t="str">
        <f>IF(Comp4!U16="","",Comp4!U16)</f>
        <v/>
      </c>
      <c r="V74" s="437" t="str">
        <f>IF(Comp4!V16="","",Comp4!V16)</f>
        <v/>
      </c>
      <c r="W74" s="436" t="str">
        <f>IF(Comp4!W16="","",Comp4!W16)</f>
        <v/>
      </c>
      <c r="X74" s="438" t="str">
        <f>IF(Comp4!X16="","",Comp4!X16)</f>
        <v/>
      </c>
      <c r="Y74" s="461" t="str">
        <f>IF(Comp4!Y16="","",Comp4!Y16)</f>
        <v/>
      </c>
      <c r="Z74" s="426" t="str">
        <f>IF(Comp4!Z16="","",Comp4!Z16)</f>
        <v/>
      </c>
      <c r="AA74" s="437" t="str">
        <f>IF(Comp4!AA16="","",Comp4!AA16)</f>
        <v/>
      </c>
      <c r="AB74" s="439" t="str">
        <f>IF(Comp4!AB16="","",Comp4!AB16)</f>
        <v/>
      </c>
      <c r="AC74" s="438" t="str">
        <f>IF(Comp4!AC16="","",Comp4!AC16)</f>
        <v/>
      </c>
    </row>
    <row r="75" spans="1:29" ht="32.25" hidden="1" customHeight="1" thickBot="1" x14ac:dyDescent="0.3">
      <c r="A75" s="704"/>
      <c r="B75" s="476" t="str">
        <f>IF(Comp4!B17="","",Comp4!B17)</f>
        <v/>
      </c>
      <c r="C75" s="4" t="str">
        <f>IF(Comp4!C17="","",Comp4!C17)</f>
        <v/>
      </c>
      <c r="D75" s="4" t="str">
        <f>IF(Comp4!D17="","",Comp4!D17)</f>
        <v/>
      </c>
      <c r="E75" s="4" t="str">
        <f>IF(Comp4!E17="","",Comp4!E17)</f>
        <v/>
      </c>
      <c r="F75" s="87" t="str">
        <f>IF(Comp4!F17="","",Comp4!F17)</f>
        <v/>
      </c>
      <c r="H75" s="461" t="str">
        <f>IF(Comp4!H17="","",Comp4!H17)</f>
        <v/>
      </c>
      <c r="I75" s="426" t="str">
        <f>IF(Comp4!I17="","",Comp4!I17)</f>
        <v/>
      </c>
      <c r="J75" s="437" t="str">
        <f>IF(Comp4!J17="","",Comp4!J17)</f>
        <v/>
      </c>
      <c r="K75" s="439" t="str">
        <f>IF(Comp4!K17="","",Comp4!K17)</f>
        <v/>
      </c>
      <c r="L75" s="438" t="str">
        <f>IF(Comp4!L17="","",Comp4!L17)</f>
        <v/>
      </c>
      <c r="M75" s="386" t="str">
        <f>IF(Comp4!M17="","",Comp4!M17)</f>
        <v/>
      </c>
      <c r="N75" s="461" t="str">
        <f>IF(Comp4!N17="","",Comp4!N17)</f>
        <v/>
      </c>
      <c r="O75" s="430" t="str">
        <f>IF(Comp4!O17="","",Comp4!O17)</f>
        <v/>
      </c>
      <c r="P75" s="437" t="str">
        <f>IF(Comp4!P17="","",Comp4!P17)</f>
        <v/>
      </c>
      <c r="Q75" s="475" t="str">
        <f>IF(Comp4!Q17="","",Comp4!Q17)</f>
        <v/>
      </c>
      <c r="R75" s="438" t="str">
        <f>IF(Comp4!R17="","",Comp4!R17)</f>
        <v/>
      </c>
      <c r="S75" s="389" t="str">
        <f>IF(Comp4!S17="","",Comp4!S17)</f>
        <v/>
      </c>
      <c r="T75" s="461" t="str">
        <f>IF(Comp4!T17="","",Comp4!T17)</f>
        <v/>
      </c>
      <c r="U75" s="430" t="str">
        <f>IF(Comp4!U17="","",Comp4!U17)</f>
        <v/>
      </c>
      <c r="V75" s="437" t="str">
        <f>IF(Comp4!V17="","",Comp4!V17)</f>
        <v/>
      </c>
      <c r="W75" s="436" t="str">
        <f>IF(Comp4!W17="","",Comp4!W17)</f>
        <v/>
      </c>
      <c r="X75" s="438" t="str">
        <f>IF(Comp4!X17="","",Comp4!X17)</f>
        <v/>
      </c>
      <c r="Y75" s="461" t="str">
        <f>IF(Comp4!Y17="","",Comp4!Y17)</f>
        <v/>
      </c>
      <c r="Z75" s="426" t="str">
        <f>IF(Comp4!Z17="","",Comp4!Z17)</f>
        <v/>
      </c>
      <c r="AA75" s="437" t="str">
        <f>IF(Comp4!AA17="","",Comp4!AA17)</f>
        <v/>
      </c>
      <c r="AB75" s="439" t="str">
        <f>IF(Comp4!AB17="","",Comp4!AB17)</f>
        <v/>
      </c>
      <c r="AC75" s="438" t="str">
        <f>IF(Comp4!AC17="","",Comp4!AC17)</f>
        <v/>
      </c>
    </row>
    <row r="76" spans="1:29" ht="33" hidden="1" customHeight="1" thickBot="1" x14ac:dyDescent="0.3">
      <c r="A76" s="704"/>
      <c r="B76" s="460" t="str">
        <f>IF(Comp4!B18="","",Comp4!B18)</f>
        <v/>
      </c>
      <c r="C76" s="86" t="str">
        <f>IF(Comp4!C18="","",Comp4!C18)</f>
        <v/>
      </c>
      <c r="D76" s="4" t="str">
        <f>IF(Comp4!D18="","",Comp4!D18)</f>
        <v/>
      </c>
      <c r="E76" s="4" t="str">
        <f>IF(Comp4!E18="","",Comp4!E18)</f>
        <v/>
      </c>
      <c r="F76" s="87" t="str">
        <f>IF(Comp4!F18="","",Comp4!F18)</f>
        <v/>
      </c>
      <c r="H76" s="461" t="str">
        <f>IF(Comp4!H18="","",Comp4!H18)</f>
        <v/>
      </c>
      <c r="I76" s="426" t="str">
        <f>IF(Comp4!I18="","",Comp4!I18)</f>
        <v/>
      </c>
      <c r="J76" s="437" t="str">
        <f>IF(Comp4!J18="","",Comp4!J18)</f>
        <v/>
      </c>
      <c r="K76" s="439" t="str">
        <f>IF(Comp4!K18="","",Comp4!K18)</f>
        <v/>
      </c>
      <c r="L76" s="438" t="str">
        <f>IF(Comp4!L18="","",Comp4!L18)</f>
        <v/>
      </c>
      <c r="M76" s="386" t="str">
        <f>IF(Comp4!M18="","",Comp4!M18)</f>
        <v/>
      </c>
      <c r="N76" s="461" t="str">
        <f>IF(Comp4!N18="","",Comp4!N18)</f>
        <v/>
      </c>
      <c r="O76" s="430" t="str">
        <f>IF(Comp4!O18="","",Comp4!O18)</f>
        <v/>
      </c>
      <c r="P76" s="437" t="str">
        <f>IF(Comp4!P18="","",Comp4!P18)</f>
        <v/>
      </c>
      <c r="Q76" s="475" t="str">
        <f>IF(Comp4!Q18="","",Comp4!Q18)</f>
        <v/>
      </c>
      <c r="R76" s="438" t="str">
        <f>IF(Comp4!R18="","",Comp4!R18)</f>
        <v/>
      </c>
      <c r="S76" s="389" t="str">
        <f>IF(Comp4!S18="","",Comp4!S18)</f>
        <v/>
      </c>
      <c r="T76" s="461" t="str">
        <f>IF(Comp4!T18="","",Comp4!T18)</f>
        <v/>
      </c>
      <c r="U76" s="430" t="str">
        <f>IF(Comp4!U18="","",Comp4!U18)</f>
        <v/>
      </c>
      <c r="V76" s="437" t="str">
        <f>IF(Comp4!V18="","",Comp4!V18)</f>
        <v/>
      </c>
      <c r="W76" s="436" t="str">
        <f>IF(Comp4!W18="","",Comp4!W18)</f>
        <v/>
      </c>
      <c r="X76" s="438" t="str">
        <f>IF(Comp4!X18="","",Comp4!X18)</f>
        <v/>
      </c>
      <c r="Y76" s="461" t="str">
        <f>IF(Comp4!Y18="","",Comp4!Y18)</f>
        <v/>
      </c>
      <c r="Z76" s="426" t="str">
        <f>IF(Comp4!Z18="","",Comp4!Z18)</f>
        <v/>
      </c>
      <c r="AA76" s="437" t="str">
        <f>IF(Comp4!AA18="","",Comp4!AA18)</f>
        <v/>
      </c>
      <c r="AB76" s="439" t="str">
        <f>IF(Comp4!AB18="","",Comp4!AB18)</f>
        <v/>
      </c>
      <c r="AC76" s="438" t="str">
        <f>IF(Comp4!AC18="","",Comp4!AC18)</f>
        <v/>
      </c>
    </row>
    <row r="77" spans="1:29" ht="31.5" hidden="1" customHeight="1" thickBot="1" x14ac:dyDescent="0.3">
      <c r="A77" s="704"/>
      <c r="B77" s="460" t="str">
        <f>IF(Comp4!B19="","",Comp4!B19)</f>
        <v/>
      </c>
      <c r="C77" s="86" t="str">
        <f>IF(Comp4!C19="","",Comp4!C19)</f>
        <v/>
      </c>
      <c r="D77" s="7" t="str">
        <f>IF(Comp4!D19="","",Comp4!D19)</f>
        <v/>
      </c>
      <c r="E77" s="86" t="str">
        <f>IF(Comp4!E19="","",Comp4!E19)</f>
        <v/>
      </c>
      <c r="F77" s="87" t="str">
        <f>IF(Comp4!F19="","",Comp4!F19)</f>
        <v/>
      </c>
      <c r="H77" s="461" t="str">
        <f>IF(Comp4!H19="","",Comp4!H19)</f>
        <v/>
      </c>
      <c r="I77" s="426" t="str">
        <f>IF(Comp4!I19="","",Comp4!I19)</f>
        <v/>
      </c>
      <c r="J77" s="437" t="str">
        <f>IF(Comp4!J19="","",Comp4!J19)</f>
        <v/>
      </c>
      <c r="K77" s="439" t="str">
        <f>IF(Comp4!K19="","",Comp4!K19)</f>
        <v/>
      </c>
      <c r="L77" s="438" t="str">
        <f>IF(Comp4!L19="","",Comp4!L19)</f>
        <v/>
      </c>
      <c r="M77" s="386" t="str">
        <f>IF(Comp4!M19="","",Comp4!M19)</f>
        <v/>
      </c>
      <c r="N77" s="461" t="str">
        <f>IF(Comp4!N19="","",Comp4!N19)</f>
        <v/>
      </c>
      <c r="O77" s="430" t="str">
        <f>IF(Comp4!O19="","",Comp4!O19)</f>
        <v/>
      </c>
      <c r="P77" s="437" t="str">
        <f>IF(Comp4!P19="","",Comp4!P19)</f>
        <v/>
      </c>
      <c r="Q77" s="475" t="str">
        <f>IF(Comp4!Q19="","",Comp4!Q19)</f>
        <v/>
      </c>
      <c r="R77" s="438" t="str">
        <f>IF(Comp4!R19="","",Comp4!R19)</f>
        <v/>
      </c>
      <c r="S77" s="389" t="str">
        <f>IF(Comp4!S19="","",Comp4!S19)</f>
        <v/>
      </c>
      <c r="T77" s="461" t="str">
        <f>IF(Comp4!T19="","",Comp4!T19)</f>
        <v/>
      </c>
      <c r="U77" s="430" t="str">
        <f>IF(Comp4!U19="","",Comp4!U19)</f>
        <v/>
      </c>
      <c r="V77" s="437" t="str">
        <f>IF(Comp4!V19="","",Comp4!V19)</f>
        <v/>
      </c>
      <c r="W77" s="436" t="str">
        <f>IF(Comp4!W19="","",Comp4!W19)</f>
        <v/>
      </c>
      <c r="X77" s="438" t="str">
        <f>IF(Comp4!X19="","",Comp4!X19)</f>
        <v/>
      </c>
      <c r="Y77" s="461" t="str">
        <f>IF(Comp4!Y19="","",Comp4!Y19)</f>
        <v/>
      </c>
      <c r="Z77" s="426" t="str">
        <f>IF(Comp4!Z19="","",Comp4!Z19)</f>
        <v/>
      </c>
      <c r="AA77" s="437" t="str">
        <f>IF(Comp4!AA19="","",Comp4!AA19)</f>
        <v/>
      </c>
      <c r="AB77" s="439" t="str">
        <f>IF(Comp4!AB19="","",Comp4!AB19)</f>
        <v/>
      </c>
      <c r="AC77" s="438" t="str">
        <f>IF(Comp4!AC19="","",Comp4!AC19)</f>
        <v/>
      </c>
    </row>
    <row r="78" spans="1:29" ht="15.75" hidden="1" thickBot="1" x14ac:dyDescent="0.3">
      <c r="A78" s="705"/>
      <c r="B78" s="460" t="str">
        <f>IF(Comp4!B20="","",Comp4!B20)</f>
        <v/>
      </c>
      <c r="C78" s="86" t="str">
        <f>IF(Comp4!C20="","",Comp4!C20)</f>
        <v/>
      </c>
      <c r="D78" s="4" t="str">
        <f>IF(Comp4!D20="","",Comp4!D20)</f>
        <v/>
      </c>
      <c r="E78" s="86" t="str">
        <f>IF(Comp4!E20="","",Comp4!E20)</f>
        <v/>
      </c>
      <c r="F78" s="87" t="str">
        <f>IF(Comp4!F20="","",Comp4!F20)</f>
        <v/>
      </c>
      <c r="H78" s="461" t="str">
        <f>IF(Comp4!H20="","",Comp4!H20)</f>
        <v/>
      </c>
      <c r="I78" s="426" t="str">
        <f>IF(Comp4!I20="","",Comp4!I20)</f>
        <v/>
      </c>
      <c r="J78" s="437" t="str">
        <f>IF(Comp4!J20="","",Comp4!J20)</f>
        <v/>
      </c>
      <c r="K78" s="439" t="str">
        <f>IF(Comp4!K20="","",Comp4!K20)</f>
        <v/>
      </c>
      <c r="L78" s="438" t="str">
        <f>IF(Comp4!L20="","",Comp4!L20)</f>
        <v/>
      </c>
      <c r="M78" s="386" t="str">
        <f>IF(Comp4!M20="","",Comp4!M20)</f>
        <v/>
      </c>
      <c r="N78" s="461" t="str">
        <f>IF(Comp4!N20="","",Comp4!N20)</f>
        <v/>
      </c>
      <c r="O78" s="430" t="str">
        <f>IF(Comp4!O20="","",Comp4!O20)</f>
        <v/>
      </c>
      <c r="P78" s="437" t="str">
        <f>IF(Comp4!P20="","",Comp4!P20)</f>
        <v/>
      </c>
      <c r="Q78" s="475" t="str">
        <f>IF(Comp4!Q20="","",Comp4!Q20)</f>
        <v/>
      </c>
      <c r="R78" s="438" t="str">
        <f>IF(Comp4!R20="","",Comp4!R20)</f>
        <v/>
      </c>
      <c r="S78" s="389" t="str">
        <f>IF(Comp4!S20="","",Comp4!S20)</f>
        <v/>
      </c>
      <c r="T78" s="461" t="str">
        <f>IF(Comp4!T20="","",Comp4!T20)</f>
        <v/>
      </c>
      <c r="U78" s="430" t="str">
        <f>IF(Comp4!U20="","",Comp4!U20)</f>
        <v/>
      </c>
      <c r="V78" s="437" t="str">
        <f>IF(Comp4!V20="","",Comp4!V20)</f>
        <v/>
      </c>
      <c r="W78" s="436" t="str">
        <f>IF(Comp4!W20="","",Comp4!W20)</f>
        <v/>
      </c>
      <c r="X78" s="438" t="str">
        <f>IF(Comp4!X20="","",Comp4!X20)</f>
        <v/>
      </c>
      <c r="Y78" s="461" t="str">
        <f>IF(Comp4!Y20="","",Comp4!Y20)</f>
        <v/>
      </c>
      <c r="Z78" s="426" t="str">
        <f>IF(Comp4!Z20="","",Comp4!Z20)</f>
        <v/>
      </c>
      <c r="AA78" s="437" t="str">
        <f>IF(Comp4!AA20="","",Comp4!AA20)</f>
        <v/>
      </c>
      <c r="AB78" s="439" t="str">
        <f>IF(Comp4!AB20="","",Comp4!AB20)</f>
        <v/>
      </c>
      <c r="AC78" s="438" t="str">
        <f>IF(Comp4!AC20="","",Comp4!AC20)</f>
        <v/>
      </c>
    </row>
    <row r="79" spans="1:29" s="422" customFormat="1" ht="50.1" customHeight="1" thickBot="1" x14ac:dyDescent="0.3">
      <c r="A79" s="703" t="s">
        <v>65</v>
      </c>
      <c r="B79" s="410"/>
      <c r="C79" s="411" t="s">
        <v>93</v>
      </c>
      <c r="D79" s="410"/>
      <c r="E79" s="410"/>
      <c r="F79" s="434"/>
      <c r="G79" s="1"/>
      <c r="H79" s="413">
        <f>IF(Comp4!H21="","",Comp4!H21)</f>
        <v>0</v>
      </c>
      <c r="I79" s="414">
        <f>IF(Comp4!I21="","",Comp4!I21)</f>
        <v>0</v>
      </c>
      <c r="J79" s="415" t="str">
        <f>IF(Comp4!J21="","",Comp4!J21)</f>
        <v>No se programaron actividades relacionadas con este objetivo</v>
      </c>
      <c r="K79" s="440" t="str">
        <f>IF(Comp4!K21="","",Comp4!K21)</f>
        <v/>
      </c>
      <c r="L79" s="417" t="str">
        <f>IF(Comp4!L21="","",Comp4!L21)</f>
        <v/>
      </c>
      <c r="M79" s="418" t="str">
        <f>IF(Comp4!M21="","",Comp4!M21)</f>
        <v/>
      </c>
      <c r="N79" s="413">
        <f>IF(Comp4!N21="","",Comp4!N21)</f>
        <v>1</v>
      </c>
      <c r="O79" s="419">
        <f>IF(Comp4!O21="","",Comp4!O21)</f>
        <v>0</v>
      </c>
      <c r="P79" s="421">
        <f>IF(Comp4!P21="","",Comp4!P21)</f>
        <v>0</v>
      </c>
      <c r="Q79" s="416" t="str">
        <f>IF(Comp4!Q21="","",Comp4!Q21)</f>
        <v/>
      </c>
      <c r="R79" s="417" t="str">
        <f>IF(Comp4!R21="","",Comp4!R21)</f>
        <v/>
      </c>
      <c r="S79" s="2" t="str">
        <f>IF(Comp4!S21="","",Comp4!S21)</f>
        <v/>
      </c>
      <c r="T79" s="413">
        <f>IF(Comp4!T21="","",Comp4!T21)</f>
        <v>0</v>
      </c>
      <c r="U79" s="419">
        <f>IF(Comp4!U21="","",Comp4!U21)</f>
        <v>0</v>
      </c>
      <c r="V79" s="421">
        <f>IF(Comp4!V21="","",Comp4!V21)</f>
        <v>0</v>
      </c>
      <c r="W79" s="416" t="str">
        <f>IF(Comp4!W21="","",Comp4!W21)</f>
        <v/>
      </c>
      <c r="X79" s="417" t="str">
        <f>IF(Comp4!X21="","",Comp4!X21)</f>
        <v/>
      </c>
      <c r="Y79" s="413" t="str">
        <f>IF(Comp4!Y21="","",Comp4!Y21)</f>
        <v/>
      </c>
      <c r="Z79" s="414" t="str">
        <f>IF(Comp4!Z21="","",Comp4!Z21)</f>
        <v/>
      </c>
      <c r="AA79" s="415" t="str">
        <f>IF(Comp4!AA21="","",Comp4!AA21)</f>
        <v/>
      </c>
      <c r="AB79" s="440" t="str">
        <f>IF(Comp4!AB21="","",Comp4!AB21)</f>
        <v/>
      </c>
      <c r="AC79" s="417" t="str">
        <f>IF(Comp4!AC21="","",Comp4!AC21)</f>
        <v/>
      </c>
    </row>
    <row r="80" spans="1:29" ht="409.5" customHeight="1" thickBot="1" x14ac:dyDescent="0.3">
      <c r="A80" s="705"/>
      <c r="B80" s="460" t="str">
        <f>IF(Comp4!B22="","",Comp4!B22)</f>
        <v>3.1</v>
      </c>
      <c r="C80" s="86" t="str">
        <f>IF(Comp4!C22="","",Comp4!C22)</f>
        <v xml:space="preserve">Apropiar el conocimiento del personal vinculado al proceso de Relación con el Ciudadano. </v>
      </c>
      <c r="D80" s="4" t="str">
        <f>IF(Comp4!D22="","",Comp4!D22)</f>
        <v>5 video conferencias y 2 valoraciones de conocimientos</v>
      </c>
      <c r="E80" s="86" t="str">
        <f>IF(Comp4!E22="","",Comp4!E22)</f>
        <v xml:space="preserve">Dirección de Servicios y Atención </v>
      </c>
      <c r="F80" s="87">
        <f>IF(Comp4!F22="","",Comp4!F22)</f>
        <v>43814</v>
      </c>
      <c r="H80" s="461" t="str">
        <f>IF(Comp4!H22="","",Comp4!H22)</f>
        <v/>
      </c>
      <c r="I80" s="426" t="str">
        <f>IF(Comp4!I22="","",Comp4!I22)</f>
        <v>En Avance</v>
      </c>
      <c r="J80" s="437" t="str">
        <f>IF(Comp4!J22="","",Comp4!J22)</f>
        <v/>
      </c>
      <c r="K80" s="439" t="str">
        <f>IF(Comp4!K22="","",Comp4!K22)</f>
        <v>Ángela V. Parra
Iván Y. Lerma</v>
      </c>
      <c r="L80" s="438" t="str">
        <f>IF(Comp4!L22="","",Comp4!L22)</f>
        <v>Se evidenciaron los soportes de la realización de dos (2) videoconferencias los días 26 de febrero de 2019 y el 24 y 25 de abril de 2019;
Se verificaron los correos electrónicos de fecha 25/04/2019 convocando a diligenciar la  Encuesta "PRIMERA VALORACION TRIMESTRAL DE CONOCIMIENTOS 2019" los días 29 y 30 de abril de 2019, así mismo las bases de datos  con los resultados de las encuestas antes mencionadas (3 archivos Excel). 
EVIDENCIA
1 Videoconferencia:
-Correo electrónico de fecha 22/02/2019 con Asunto "INVITACIÓN VIDEOCONFERENCIA MARTES 26 DE FEBRERO DE 8:00am A 12:00M" .
-Listados de asistencia de las Regionales: Antioquia, Atlántico, Bogotá,  Caldas, Cesar, Córdoba,  Cundinamarca, Magdalena y Quindío, a la videoconferencia convocada por la Dirección de Servicios y Atención en fecha 26/02/2019.
2 Video conferencia:
- Correo electrónico de fecha 17/04/2019 con Asunto "VIDEOCONFERENCIA DSYA" que se realizará el miércoles, 24 de abril de 2019.
- Listado de asistencia de las Regionales: Antioquia, Arauca, Atlántico, Bogotá, Bolívar, Boyacá, Caldas, Caquetá, Casanare, Cesar, Córdoba, Cundinamarca, Guaviare, Norte de Santander, Putumayo y Santander que participaron en la videoconferencia convocada por la Dirección de Servicios y Atención en las fechas 24 y 25 de abril de 2019. 
Correos electrónicos de fecha 25/04/2019  con Asunto "PRIMERA VALORACION TRIMESTRAL DE CONOCIMIENTOS 2019 - GRUPO 1"; "PRIMERA VALORACION TRIMESTRAL DE CONOCIMIENTOS 2019 - GRUPO 2" y "PRIMERA VALORACION TRIMESTRAL DE CONOCIMIENTOS 2019 - GRUPO 3".
Bases de datos de los resultados Encuesta "PRIMERA VALORACION TRIMESTRAL DE CONOCIMIENTOS 2019"
.</v>
      </c>
      <c r="M80" s="386" t="str">
        <f>IF(Comp4!M22="","",Comp4!M22)</f>
        <v/>
      </c>
      <c r="N80" s="461" t="str">
        <f>IF(Comp4!N22="","",Comp4!N22)</f>
        <v/>
      </c>
      <c r="O80" s="430" t="str">
        <f>IF(Comp4!O22="","",Comp4!O22)</f>
        <v>En Avance</v>
      </c>
      <c r="P80" s="437" t="str">
        <f>IF(Comp4!P22="","",Comp4!P22)</f>
        <v/>
      </c>
      <c r="Q80" s="475" t="str">
        <f>IF(Comp4!Q22="","",Comp4!Q22)</f>
        <v>Ángela V. Parra
Iván Y. Lerma</v>
      </c>
      <c r="R80" s="881" t="str">
        <f>IF(Comp4!R22="","",Comp4!R22)</f>
        <v xml:space="preserve">Se evidencieron correos electrónicos de invitación a 8 video conferencis, correos electrónicos de los temas a tratar o agendas de las mencionadas videoconferencias, listados de asistencia de las Regionales y los CZ, y la convocatoria a la segunda jornada trimestral de Valoración de Conocimientos 2019.
EVIDENCIA
Correo electrónico del 22/05/2019 asunto: VIDEOCONFERENCIA MIÉRCOLES 29 DE MAYO DE 8:00am A 12:00m 
Correo electrónico del 22/05/2019 asunto: VIDEOCONFERENCIA MARTES 28 DE MAYO DE 8:00am A 12:00m 
Correo electrónico del 20/06/2019 asunto: VIDEOCONFERENCIA MIÉRCOLES 26 DE JUNIO DE 8:00am A 12:00m 
Correo electrónico del 20/06/2019 asunto: VIDEOCONFERENCIA MARTES 25 DE JUNIO DE 8:00am A 12:00m 
Correo electrónico del 26/07/2019 asunto: VIDEOCONFERENCIA MIÉRCOLES 31 DE JULIO DE 8:00am A 12:00m 
Correo electrónico del 26/07/2019 asunto: VIDEOCONFERENCIA MARTES 30 DE JULIO DE 8:00am A 12:00m 
Correo electrónico del 23/08/2019 asunto: VIDEOCONFERENCIA MIÉRCOLES 28 DE AGOSTO DE 8:00am A 12:00m 
Correo electrónico del 23/08/2019 asunto: VIDEOCONFERENCIA MARTES 27 DE AGOSTO DE 8:00am A 12:00m
Correo electrónico del 22/07/2019 asunto: SEGUNDA VALORACION TRIMESTRAL DE CONOCIMIENTOS
Correo electrónico del 21/06/2019 asunto: MODIFICACIÓN TEMAS VIDEOCONFERENCIAS 25 Y 26 DE JUNIO
Correo electrónico del 23/07/2019 asunto: ENLACE PARA SEGUNDA VALORACION TRIMESTRAL DE CONOCIMIENTOS 24 DE JULIO
Correo electrónico del 22/07/2019 asunto: ENLACE SEGUNDA VALORACION TRIMESTRAL DE CONOCIMIENTOS GRUPO 3
Correo electrónico del 22/05/2019 asunto VIDEOCONFERENCIAS MAYO 28 Y 29 DE 8:00am a 12:00m
Correo electrónico del 29/07/2019 asunto: TEMAS VIDEOCONFERENCIA 30 Y 31 DE JULIO
Listados Asistencia Capacitación 27 y 28 de Agosto: Arauca, Atlántico, Bogotá, Boyacá, Caldas, Cauca, Cesar, Chocó, Córdoba, Guainía, Guaviare, Magdalena, Quindío, Risaralda y Tolima
Listados de Asistencia Capacitación 15 de Julio: Antioquia, Arauca, Bogotá, Bolivar, Córdoba, Quindío, SDG
Listados de Asistencia Capacitación 30 y 31 de Julio: Arauca, Atlántico, Bogotá, Bolivar, Boyaca, Casanare, Cesar, Chocó, Córdoba, Cundinamarca, Guainía, Norte de Santander, Nariño, Quindío, Sucre, Tolima, Cauca. 
Listados de Asistencia Capacitación 25 y 26 de Junio: Antioquia, Arauca, Bogotá, Boyacá, Caquetá, Casanare, Cesar, Chocó, Córdoba, Cundinamarca, Guainía, Nariño, Norte de Santander, Quindío, San Andrés, Sucre, Magdalena, Tolima. 
Listado de Asistencia Capacitación 28 y 29 de Mayo: Antioquia, Arauca, Atlántico, Bogotá, Bolivar, Boyacá, Caldas, Caquetá, Casanare, Cauca, Cesar, Chocó, Córdoba, Cundinamarca, Guainía, Guaviare, Huila, Magdalena, Meta, Nariño, Norte de Santander, Putumayo, Quindío, Risaralda, San Andrés, Santander, Tolima, Valle del Cauca, Vichada. </v>
      </c>
      <c r="S80" s="389" t="str">
        <f>IF(Comp4!S22="","",Comp4!S22)</f>
        <v/>
      </c>
      <c r="T80" s="461" t="str">
        <f>IF(Comp4!T22="","",Comp4!T22)</f>
        <v/>
      </c>
      <c r="U80" s="430" t="str">
        <f>IF(Comp4!U22="","",Comp4!U22)</f>
        <v/>
      </c>
      <c r="V80" s="437" t="str">
        <f>IF(Comp4!V22="","",Comp4!V22)</f>
        <v/>
      </c>
      <c r="W80" s="436" t="str">
        <f>IF(Comp4!W22="","",Comp4!W22)</f>
        <v/>
      </c>
      <c r="X80" s="438" t="str">
        <f>IF(Comp4!X22="","",Comp4!X22)</f>
        <v/>
      </c>
      <c r="Y80" s="461" t="str">
        <f>IF(Comp4!Y22="","",Comp4!Y22)</f>
        <v/>
      </c>
      <c r="Z80" s="426" t="str">
        <f>IF(Comp4!Z22="","",Comp4!Z22)</f>
        <v/>
      </c>
      <c r="AA80" s="437" t="str">
        <f>IF(Comp4!AA22="","",Comp4!AA22)</f>
        <v/>
      </c>
      <c r="AB80" s="439" t="str">
        <f>IF(Comp4!AB22="","",Comp4!AB22)</f>
        <v/>
      </c>
      <c r="AC80" s="438" t="str">
        <f>IF(Comp4!AC22="","",Comp4!AC22)</f>
        <v/>
      </c>
    </row>
    <row r="81" spans="1:29" s="422" customFormat="1" ht="50.1" customHeight="1" thickBot="1" x14ac:dyDescent="0.3">
      <c r="A81" s="703" t="s">
        <v>66</v>
      </c>
      <c r="B81" s="410"/>
      <c r="C81" s="411" t="s">
        <v>94</v>
      </c>
      <c r="D81" s="410"/>
      <c r="E81" s="410"/>
      <c r="F81" s="434"/>
      <c r="G81" s="1"/>
      <c r="H81" s="413">
        <f>IF(Comp4!H23="","",Comp4!H23)</f>
        <v>0</v>
      </c>
      <c r="I81" s="414">
        <f>IF(Comp4!I23="","",Comp4!I23)</f>
        <v>0</v>
      </c>
      <c r="J81" s="415" t="str">
        <f>IF(Comp4!J23="","",Comp4!J23)</f>
        <v>No se programaron actividades relacionadas con este objetivo</v>
      </c>
      <c r="K81" s="440" t="str">
        <f>IF(Comp4!K23="","",Comp4!K23)</f>
        <v/>
      </c>
      <c r="L81" s="417" t="str">
        <f>IF(Comp4!L23="","",Comp4!L23)</f>
        <v/>
      </c>
      <c r="M81" s="418" t="str">
        <f>IF(Comp4!M23="","",Comp4!M23)</f>
        <v/>
      </c>
      <c r="N81" s="413">
        <f>IF(Comp4!N23="","",Comp4!N23)</f>
        <v>1</v>
      </c>
      <c r="O81" s="419">
        <f>IF(Comp4!O23="","",Comp4!O23)</f>
        <v>0</v>
      </c>
      <c r="P81" s="421">
        <f>IF(Comp4!P23="","",Comp4!P23)</f>
        <v>0</v>
      </c>
      <c r="Q81" s="416" t="str">
        <f>IF(Comp4!Q23="","",Comp4!Q23)</f>
        <v/>
      </c>
      <c r="R81" s="417" t="str">
        <f>IF(Comp4!R23="","",Comp4!R23)</f>
        <v/>
      </c>
      <c r="S81" s="2" t="str">
        <f>IF(Comp4!S23="","",Comp4!S23)</f>
        <v/>
      </c>
      <c r="T81" s="413">
        <f>IF(Comp4!T23="","",Comp4!T23)</f>
        <v>0</v>
      </c>
      <c r="U81" s="419">
        <f>IF(Comp4!U23="","",Comp4!U23)</f>
        <v>0</v>
      </c>
      <c r="V81" s="421">
        <f>IF(Comp4!V23="","",Comp4!V23)</f>
        <v>0</v>
      </c>
      <c r="W81" s="416" t="str">
        <f>IF(Comp4!W23="","",Comp4!W23)</f>
        <v/>
      </c>
      <c r="X81" s="417" t="str">
        <f>IF(Comp4!X23="","",Comp4!X23)</f>
        <v/>
      </c>
      <c r="Y81" s="413" t="str">
        <f>IF(Comp4!Y23="","",Comp4!Y23)</f>
        <v/>
      </c>
      <c r="Z81" s="414" t="str">
        <f>IF(Comp4!Z23="","",Comp4!Z23)</f>
        <v/>
      </c>
      <c r="AA81" s="415" t="str">
        <f>IF(Comp4!AA23="","",Comp4!AA23)</f>
        <v/>
      </c>
      <c r="AB81" s="440" t="str">
        <f>IF(Comp4!AB23="","",Comp4!AB23)</f>
        <v/>
      </c>
      <c r="AC81" s="417" t="str">
        <f>IF(Comp4!AC23="","",Comp4!AC23)</f>
        <v/>
      </c>
    </row>
    <row r="82" spans="1:29" ht="350.25" customHeight="1" thickBot="1" x14ac:dyDescent="0.3">
      <c r="A82" s="704"/>
      <c r="B82" s="460" t="str">
        <f>IF(Comp4!B24="","",Comp4!B24)</f>
        <v>4.2</v>
      </c>
      <c r="C82" s="86" t="str">
        <f>IF(Comp4!C24="","",Comp4!C24)</f>
        <v>Socialización de los protocolos de atención actualizados en el 2018</v>
      </c>
      <c r="D82" s="4" t="str">
        <f>IF(Comp4!D24="","",Comp4!D24)</f>
        <v>5 espacios de socialización</v>
      </c>
      <c r="E82" s="86" t="str">
        <f>IF(Comp4!E24="","",Comp4!E24)</f>
        <v xml:space="preserve">Dirección de Servicios y Atención </v>
      </c>
      <c r="F82" s="87">
        <f>IF(Comp4!F24="","",Comp4!F24)</f>
        <v>43814</v>
      </c>
      <c r="H82" s="461" t="str">
        <f>IF(Comp4!H24="","",Comp4!H24)</f>
        <v/>
      </c>
      <c r="I82" s="426" t="str">
        <f>IF(Comp4!I24="","",Comp4!I24)</f>
        <v>En Avance</v>
      </c>
      <c r="J82" s="437" t="str">
        <f>IF(Comp4!J24="","",Comp4!J24)</f>
        <v/>
      </c>
      <c r="K82" s="439" t="str">
        <f>IF(Comp4!K24="","",Comp4!K24)</f>
        <v>Ángela V. Parra
Iván Y. Lerma</v>
      </c>
      <c r="L82" s="438" t="str">
        <f>IF(Comp4!L24="","",Comp4!L24)</f>
        <v>Se evidenciaron espacios de socialización sobre protocolo de atención.
EVIDENCIAS
Se evidenciaron correos electrónicos de fechas 17/04/2019 con Asunto: "VIDEOCONFERENCIA MIERCOLES 24 DE ABRIL DE 8:00AM A 12:00M" y 22/04/2019 con Asunto: "VIDEOCONFERENCIA JUEVES 25 DE ABRIL DE 8:00AM A 12:00M";  donde entre los temas a tratar están los Protocolos SYA. Así mismo se observó la presentación "Protocolo de Servicio y Atención al Ciudadano, Dirección de Servicios y Atención por Helen Rubiano Ruiz" que apoyó las videoconferencias.
Se adjuntó correo electrónico de fecha 12/03/2019 con Asunto: "AGENDA INDUCCION PRESENCIAL 21 Y 28 DE MARZO 2019" donde la Dirección de Gestión Humana informa a la Dirección de Servicios y Atención que cuentan con un espacio el día 28/04/2019 en la franja de 2:45 pm a 3:30 pm para exponer el tema: "Protocolo de Servicio y Atención al Ciudadano", adicionalmente se encontró la presentación "Proceso Relación con el Ciudadano Protocolo de Servicio al Ciudadano y Atención de peticiones PQRSD DIRECCIÓN DE SERVICIOS Y ATENCIÓN - Marzo 2019".
La Dirección de Servicios y Atención adjuntó tres (3) correos electrónicos con las cápsulas del servicio:
1. Fecha 23/04/2019 con el Asunto: CÁPSULA DEL SERVICIO: PROTOCOLO DE ATENCIÓN AL CIUDADANO - SALUDAR".
2. Fecha 25/04/2019 con el Asunto: "CÁPSULA DEL SERVICIO: PROTOCOLO DE ATENCIÓN AL CIUDADANO - NO INTERRUMPIR".
3. Fecha 30/04/2019 con el Asunto: "CÁPSULA DEL SERVICIO: PROTOCOLO DE ATENCIÓN AL CIUDADANO - LLAMA A TODOS POR SU NOMBRE".</v>
      </c>
      <c r="M82" s="386" t="str">
        <f>IF(Comp4!M24="","",Comp4!M24)</f>
        <v/>
      </c>
      <c r="N82" s="461" t="str">
        <f>IF(Comp4!N24="","",Comp4!N24)</f>
        <v/>
      </c>
      <c r="O82" s="430" t="str">
        <f>IF(Comp4!O24="","",Comp4!O24)</f>
        <v>En Avance</v>
      </c>
      <c r="P82" s="437" t="str">
        <f>IF(Comp4!P24="","",Comp4!P24)</f>
        <v/>
      </c>
      <c r="Q82" s="475" t="str">
        <f>IF(Comp4!Q24="","",Comp4!Q24)</f>
        <v>Ángela V. Parra
Iván Y. Lerma</v>
      </c>
      <c r="R82" s="438" t="str">
        <f>IF(Comp4!R24="","",Comp4!R24)</f>
        <v xml:space="preserve">Para este cuatrimestre se evidencian videoconferencias donde se tratan temas de protocolos de atención, las presentaciones de protocolos utilizadas en las videoconferencias relacionadas con ATENCIÓN PERSONAS DISCAP MENTAL y ATENCIÓN A PERSONAS DE TALLA BAJA, y participación en la inducción.
EVIDENCIAS
Correo electrónico del 22/05/2019 con asunto: VIDEOCONFERENCIAS MAYO 28 Y 29 DE 8:00am a 12:00m
Correo electrónico del 03/07/2019 con asunto: CONVOCATORIA INDUCCIÓN PRESENCIAL 17 Y 19 DE JULIO DE 2019
Correo electrónico del 18/07/2019 con asunto: AGENDA SEGUNDA INDUCCION PRESENCIAL
Correo electrónico del 26/07/2019 con asunto: VIDEOCONFERENCIA MARTES 30 DE JULIO DE 8:00am A 12:00m 
Correo electrónico del 29/07/2019 con asunto: TEMAS VIDEOCONFERENCIA 30 Y 31 DE JULIO
Correo electrónico del 23/08/2019 con asunto: VIDEOCONFERENCIA MIÉRCOLES 28 DE AGOSTO DE 8:00am A 12:00m 
Presentación PROTOCOLO ATENCIÓN PERSONAS DISCAP MENTAL
Presentación PROTOCOLO ATENCIÓN A PERSONAS DE TALLA BAJA 
</v>
      </c>
      <c r="S82" s="389" t="str">
        <f>IF(Comp4!S24="","",Comp4!S24)</f>
        <v/>
      </c>
      <c r="T82" s="461" t="str">
        <f>IF(Comp4!T24="","",Comp4!T24)</f>
        <v/>
      </c>
      <c r="U82" s="430" t="str">
        <f>IF(Comp4!U24="","",Comp4!U24)</f>
        <v/>
      </c>
      <c r="V82" s="437" t="str">
        <f>IF(Comp4!V24="","",Comp4!V24)</f>
        <v/>
      </c>
      <c r="W82" s="436" t="str">
        <f>IF(Comp4!W24="","",Comp4!W24)</f>
        <v/>
      </c>
      <c r="X82" s="438" t="str">
        <f>IF(Comp4!X24="","",Comp4!X24)</f>
        <v/>
      </c>
      <c r="Y82" s="461" t="str">
        <f>IF(Comp4!Y24="","",Comp4!Y24)</f>
        <v/>
      </c>
      <c r="Z82" s="426" t="str">
        <f>IF(Comp4!Z24="","",Comp4!Z24)</f>
        <v/>
      </c>
      <c r="AA82" s="437" t="str">
        <f>IF(Comp4!AA24="","",Comp4!AA24)</f>
        <v/>
      </c>
      <c r="AB82" s="439" t="str">
        <f>IF(Comp4!AB24="","",Comp4!AB24)</f>
        <v/>
      </c>
      <c r="AC82" s="438" t="str">
        <f>IF(Comp4!AC24="","",Comp4!AC24)</f>
        <v/>
      </c>
    </row>
    <row r="83" spans="1:29" ht="15.75" hidden="1" thickBot="1" x14ac:dyDescent="0.3">
      <c r="A83" s="704"/>
      <c r="B83" s="460" t="str">
        <f>IF(Comp4!B25="","",Comp4!B25)</f>
        <v/>
      </c>
      <c r="C83" s="86" t="str">
        <f>IF(Comp4!C25="","",Comp4!C25)</f>
        <v/>
      </c>
      <c r="D83" s="4" t="str">
        <f>IF(Comp4!D25="","",Comp4!D25)</f>
        <v/>
      </c>
      <c r="E83" s="86" t="str">
        <f>IF(Comp4!E25="","",Comp4!E25)</f>
        <v/>
      </c>
      <c r="F83" s="87" t="str">
        <f>IF(Comp4!F25="","",Comp4!F25)</f>
        <v/>
      </c>
      <c r="H83" s="461" t="str">
        <f>IF(Comp4!H25="","",Comp4!H25)</f>
        <v/>
      </c>
      <c r="I83" s="426" t="str">
        <f>IF(Comp4!I25="","",Comp4!I25)</f>
        <v/>
      </c>
      <c r="J83" s="437" t="str">
        <f>IF(Comp4!J25="","",Comp4!J25)</f>
        <v/>
      </c>
      <c r="K83" s="439" t="str">
        <f>IF(Comp4!K25="","",Comp4!K25)</f>
        <v/>
      </c>
      <c r="L83" s="438" t="str">
        <f>IF(Comp4!L25="","",Comp4!L25)</f>
        <v/>
      </c>
      <c r="M83" s="386" t="str">
        <f>IF(Comp4!M25="","",Comp4!M25)</f>
        <v/>
      </c>
      <c r="N83" s="461" t="str">
        <f>IF(Comp4!N25="","",Comp4!N25)</f>
        <v/>
      </c>
      <c r="O83" s="430" t="str">
        <f>IF(Comp4!O25="","",Comp4!O25)</f>
        <v/>
      </c>
      <c r="P83" s="437" t="str">
        <f>IF(Comp4!P25="","",Comp4!P25)</f>
        <v/>
      </c>
      <c r="Q83" s="475" t="str">
        <f>IF(Comp4!Q25="","",Comp4!Q25)</f>
        <v/>
      </c>
      <c r="R83" s="438" t="str">
        <f>IF(Comp4!R25="","",Comp4!R25)</f>
        <v/>
      </c>
      <c r="S83" s="389" t="str">
        <f>IF(Comp4!S25="","",Comp4!S25)</f>
        <v/>
      </c>
      <c r="T83" s="461" t="str">
        <f>IF(Comp4!T25="","",Comp4!T25)</f>
        <v/>
      </c>
      <c r="U83" s="430" t="str">
        <f>IF(Comp4!U25="","",Comp4!U25)</f>
        <v/>
      </c>
      <c r="V83" s="437" t="str">
        <f>IF(Comp4!V25="","",Comp4!V25)</f>
        <v/>
      </c>
      <c r="W83" s="436" t="str">
        <f>IF(Comp4!W25="","",Comp4!W25)</f>
        <v/>
      </c>
      <c r="X83" s="438" t="str">
        <f>IF(Comp4!X25="","",Comp4!X25)</f>
        <v/>
      </c>
      <c r="Y83" s="461" t="str">
        <f>IF(Comp4!Y25="","",Comp4!Y25)</f>
        <v/>
      </c>
      <c r="Z83" s="426" t="str">
        <f>IF(Comp4!Z25="","",Comp4!Z25)</f>
        <v/>
      </c>
      <c r="AA83" s="437" t="str">
        <f>IF(Comp4!AA25="","",Comp4!AA25)</f>
        <v/>
      </c>
      <c r="AB83" s="439" t="str">
        <f>IF(Comp4!AB25="","",Comp4!AB25)</f>
        <v/>
      </c>
      <c r="AC83" s="438" t="str">
        <f>IF(Comp4!AC25="","",Comp4!AC25)</f>
        <v/>
      </c>
    </row>
    <row r="84" spans="1:29" ht="15.75" hidden="1" thickBot="1" x14ac:dyDescent="0.3">
      <c r="A84" s="705"/>
      <c r="B84" s="460" t="str">
        <f>IF(Comp4!B26="","",Comp4!B26)</f>
        <v/>
      </c>
      <c r="C84" s="86" t="str">
        <f>IF(Comp4!C26="","",Comp4!C26)</f>
        <v/>
      </c>
      <c r="D84" s="4" t="str">
        <f>IF(Comp4!D26="","",Comp4!D26)</f>
        <v/>
      </c>
      <c r="E84" s="86" t="str">
        <f>IF(Comp4!E26="","",Comp4!E26)</f>
        <v/>
      </c>
      <c r="F84" s="87" t="str">
        <f>IF(Comp4!F26="","",Comp4!F26)</f>
        <v/>
      </c>
      <c r="H84" s="461" t="str">
        <f>IF(Comp4!H26="","",Comp4!H26)</f>
        <v/>
      </c>
      <c r="I84" s="426" t="str">
        <f>IF(Comp4!I26="","",Comp4!I26)</f>
        <v/>
      </c>
      <c r="J84" s="437" t="str">
        <f>IF(Comp4!J26="","",Comp4!J26)</f>
        <v/>
      </c>
      <c r="K84" s="439" t="str">
        <f>IF(Comp4!K26="","",Comp4!K26)</f>
        <v/>
      </c>
      <c r="L84" s="438" t="str">
        <f>IF(Comp4!L26="","",Comp4!L26)</f>
        <v/>
      </c>
      <c r="M84" s="386" t="str">
        <f>IF(Comp4!M26="","",Comp4!M26)</f>
        <v/>
      </c>
      <c r="N84" s="461" t="str">
        <f>IF(Comp4!N26="","",Comp4!N26)</f>
        <v/>
      </c>
      <c r="O84" s="430" t="str">
        <f>IF(Comp4!O26="","",Comp4!O26)</f>
        <v/>
      </c>
      <c r="P84" s="437" t="str">
        <f>IF(Comp4!P26="","",Comp4!P26)</f>
        <v/>
      </c>
      <c r="Q84" s="475" t="str">
        <f>IF(Comp4!Q26="","",Comp4!Q26)</f>
        <v/>
      </c>
      <c r="R84" s="438" t="str">
        <f>IF(Comp4!R26="","",Comp4!R26)</f>
        <v/>
      </c>
      <c r="S84" s="389" t="str">
        <f>IF(Comp4!S26="","",Comp4!S26)</f>
        <v/>
      </c>
      <c r="T84" s="461" t="str">
        <f>IF(Comp4!T26="","",Comp4!T26)</f>
        <v/>
      </c>
      <c r="U84" s="430" t="str">
        <f>IF(Comp4!U26="","",Comp4!U26)</f>
        <v/>
      </c>
      <c r="V84" s="437" t="str">
        <f>IF(Comp4!V26="","",Comp4!V26)</f>
        <v/>
      </c>
      <c r="W84" s="436" t="str">
        <f>IF(Comp4!W26="","",Comp4!W26)</f>
        <v/>
      </c>
      <c r="X84" s="438" t="str">
        <f>IF(Comp4!X26="","",Comp4!X26)</f>
        <v/>
      </c>
      <c r="Y84" s="461" t="str">
        <f>IF(Comp4!Y26="","",Comp4!Y26)</f>
        <v/>
      </c>
      <c r="Z84" s="426" t="str">
        <f>IF(Comp4!Z26="","",Comp4!Z26)</f>
        <v/>
      </c>
      <c r="AA84" s="437" t="str">
        <f>IF(Comp4!AA26="","",Comp4!AA26)</f>
        <v/>
      </c>
      <c r="AB84" s="439" t="str">
        <f>IF(Comp4!AB26="","",Comp4!AB26)</f>
        <v/>
      </c>
      <c r="AC84" s="438" t="str">
        <f>IF(Comp4!AC26="","",Comp4!AC26)</f>
        <v/>
      </c>
    </row>
    <row r="85" spans="1:29" s="422" customFormat="1" ht="50.1" customHeight="1" thickBot="1" x14ac:dyDescent="0.3">
      <c r="A85" s="703" t="s">
        <v>67</v>
      </c>
      <c r="B85" s="410"/>
      <c r="C85" s="411" t="s">
        <v>95</v>
      </c>
      <c r="D85" s="410"/>
      <c r="E85" s="410"/>
      <c r="F85" s="434"/>
      <c r="G85" s="1"/>
      <c r="H85" s="413">
        <f>IF(Comp4!H27="","",Comp4!H27)</f>
        <v>0</v>
      </c>
      <c r="I85" s="414">
        <f>IF(Comp4!I27="","",Comp4!I27)</f>
        <v>0</v>
      </c>
      <c r="J85" s="421" t="str">
        <f>IF(Comp4!J27="","",Comp4!J27)</f>
        <v>No se programaron actividades relacionadas con este objetivo</v>
      </c>
      <c r="K85" s="440" t="str">
        <f>IF(Comp4!K27="","",Comp4!K27)</f>
        <v/>
      </c>
      <c r="L85" s="417" t="str">
        <f>IF(Comp4!L27="","",Comp4!L27)</f>
        <v/>
      </c>
      <c r="M85" s="418" t="str">
        <f>IF(Comp4!M27="","",Comp4!M27)</f>
        <v/>
      </c>
      <c r="N85" s="413">
        <f>IF(Comp4!N27="","",Comp4!N27)</f>
        <v>2</v>
      </c>
      <c r="O85" s="419">
        <f>IF(Comp4!O27="","",Comp4!O27)</f>
        <v>0</v>
      </c>
      <c r="P85" s="421">
        <f>IF(Comp4!P27="","",Comp4!P27)</f>
        <v>0</v>
      </c>
      <c r="Q85" s="416" t="str">
        <f>IF(Comp4!Q27="","",Comp4!Q27)</f>
        <v/>
      </c>
      <c r="R85" s="417" t="str">
        <f>IF(Comp4!R27="","",Comp4!R27)</f>
        <v/>
      </c>
      <c r="S85" s="2" t="str">
        <f>IF(Comp4!S27="","",Comp4!S27)</f>
        <v/>
      </c>
      <c r="T85" s="413">
        <f>IF(Comp4!T27="","",Comp4!T27)</f>
        <v>0</v>
      </c>
      <c r="U85" s="419">
        <f>IF(Comp4!U27="","",Comp4!U27)</f>
        <v>0</v>
      </c>
      <c r="V85" s="421">
        <f>IF(Comp4!V27="","",Comp4!V27)</f>
        <v>0</v>
      </c>
      <c r="W85" s="416" t="str">
        <f>IF(Comp4!W27="","",Comp4!W27)</f>
        <v/>
      </c>
      <c r="X85" s="417" t="str">
        <f>IF(Comp4!X27="","",Comp4!X27)</f>
        <v/>
      </c>
      <c r="Y85" s="413" t="str">
        <f>IF(Comp4!Y27="","",Comp4!Y27)</f>
        <v/>
      </c>
      <c r="Z85" s="414" t="str">
        <f>IF(Comp4!Z27="","",Comp4!Z27)</f>
        <v/>
      </c>
      <c r="AA85" s="421" t="str">
        <f>IF(Comp4!AA27="","",Comp4!AA27)</f>
        <v/>
      </c>
      <c r="AB85" s="440" t="str">
        <f>IF(Comp4!AB27="","",Comp4!AB27)</f>
        <v/>
      </c>
      <c r="AC85" s="417" t="str">
        <f>IF(Comp4!AC27="","",Comp4!AC27)</f>
        <v/>
      </c>
    </row>
    <row r="86" spans="1:29" ht="116.25" customHeight="1" x14ac:dyDescent="0.25">
      <c r="A86" s="704"/>
      <c r="B86" s="460" t="str">
        <f>IF(Comp4!B28="","",Comp4!B28)</f>
        <v>5.1</v>
      </c>
      <c r="C86" s="86" t="str">
        <f>IF(Comp4!C28="","",Comp4!C28)</f>
        <v>Actualizar la caracterización de peticionarios ICBF</v>
      </c>
      <c r="D86" s="4" t="str">
        <f>IF(Comp4!D28="","",Comp4!D28)</f>
        <v xml:space="preserve">Documento de Caracterización </v>
      </c>
      <c r="E86" s="86" t="str">
        <f>IF(Comp4!E28="","",Comp4!E28)</f>
        <v xml:space="preserve">Dirección de Servicios y Atención </v>
      </c>
      <c r="F86" s="87">
        <f>IF(Comp4!F28="","",Comp4!F28)</f>
        <v>43814</v>
      </c>
      <c r="H86" s="461" t="str">
        <f>IF(Comp4!H28="","",Comp4!H28)</f>
        <v/>
      </c>
      <c r="I86" s="478" t="str">
        <f>IF(Comp4!I28="","",Comp4!I28)</f>
        <v>En Avance</v>
      </c>
      <c r="J86" s="437" t="str">
        <f>IF(Comp4!J28="","",Comp4!J28)</f>
        <v/>
      </c>
      <c r="K86" s="439" t="str">
        <f>IF(Comp4!K28="","",Comp4!K28)</f>
        <v>Ángela V. Parra
Iván Y. Lerma</v>
      </c>
      <c r="L86" s="438" t="str">
        <f>IF(Comp4!L28="","",Comp4!L28)</f>
        <v>Se evidenció correo electrónico entre la Dirección de Servicios y Atención  y el Grupo Estadística y Gestión de Información - Dirección de Planeación y Control de Gestión para adelantar el ejercicio: "cruce habitual de nuestra base de datos de peticionarios con la RNEC y también con las bases de datos del SISBEN, UNIDOS, Víctimas y DANE", con el cual se da inicio a la actualización de la caracterización de peticionarios del ICBF.
EVIDENCIA
Correos electrónicos con Asunto: "Solicitud Cruce Documentos Identidad Peticionarios Vigencia 2018" de fechas 13/03/2019 y 10/04/2019.</v>
      </c>
      <c r="M86" s="386" t="str">
        <f>IF(Comp4!M28="","",Comp4!M28)</f>
        <v/>
      </c>
      <c r="N86" s="461" t="str">
        <f>IF(Comp4!N28="","",Comp4!N28)</f>
        <v/>
      </c>
      <c r="O86" s="454" t="str">
        <f>IF(Comp4!O28="","",Comp4!O28)</f>
        <v>En Avance</v>
      </c>
      <c r="P86" s="437" t="str">
        <f>IF(Comp4!P28="","",Comp4!P28)</f>
        <v/>
      </c>
      <c r="Q86" s="475" t="str">
        <f>IF(Comp4!Q28="","",Comp4!Q28)</f>
        <v>Ángela V. Parra
Iván Y. Lerma</v>
      </c>
      <c r="R86" s="438" t="str">
        <f>IF(Comp4!R28="","",Comp4!R28)</f>
        <v xml:space="preserve">Se evidenció borrador del documento "Caracterización de Peticionarios y Beneficiarios ICBF 2019"; por lo cual a la fecha del seguimiento se encuentra en construcción la caracterización. 
EVIDENCIA
Borrador "Caracterización de Peticionarios y Beneficiarios ICBF 2019". </v>
      </c>
      <c r="S86" s="389" t="str">
        <f>IF(Comp4!S28="","",Comp4!S28)</f>
        <v/>
      </c>
      <c r="T86" s="461" t="str">
        <f>IF(Comp4!T28="","",Comp4!T28)</f>
        <v/>
      </c>
      <c r="U86" s="454" t="str">
        <f>IF(Comp4!U28="","",Comp4!U28)</f>
        <v/>
      </c>
      <c r="V86" s="437" t="str">
        <f>IF(Comp4!V28="","",Comp4!V28)</f>
        <v/>
      </c>
      <c r="W86" s="436" t="str">
        <f>IF(Comp4!W28="","",Comp4!W28)</f>
        <v/>
      </c>
      <c r="X86" s="438" t="str">
        <f>IF(Comp4!X28="","",Comp4!X28)</f>
        <v/>
      </c>
      <c r="Y86" s="461" t="str">
        <f>IF(Comp4!Y28="","",Comp4!Y28)</f>
        <v/>
      </c>
      <c r="Z86" s="478" t="str">
        <f>IF(Comp4!Z28="","",Comp4!Z28)</f>
        <v/>
      </c>
      <c r="AA86" s="437" t="str">
        <f>IF(Comp4!AA28="","",Comp4!AA28)</f>
        <v/>
      </c>
      <c r="AB86" s="439" t="str">
        <f>IF(Comp4!AB28="","",Comp4!AB28)</f>
        <v/>
      </c>
      <c r="AC86" s="438" t="str">
        <f>IF(Comp4!AC28="","",Comp4!AC28)</f>
        <v/>
      </c>
    </row>
    <row r="87" spans="1:29" ht="409.5" customHeight="1" x14ac:dyDescent="0.25">
      <c r="A87" s="704"/>
      <c r="B87" s="460" t="str">
        <f>IF(Comp4!B29="","",Comp4!B29)</f>
        <v>5.2</v>
      </c>
      <c r="C87" s="86" t="str">
        <f>IF(Comp4!C29="","",Comp4!C29)</f>
        <v xml:space="preserve">Formular acciones de mejora con base en los resultados  obtenidos en la estrategia de medición de satisfacción 2018 </v>
      </c>
      <c r="D87" s="4" t="str">
        <f>IF(Comp4!D29="","",Comp4!D29)</f>
        <v xml:space="preserve"> Acciones de Mejora formuladas en ISOLUCION</v>
      </c>
      <c r="E87" s="86" t="str">
        <f>IF(Comp4!E29="","",Comp4!E29)</f>
        <v xml:space="preserve">Dirección de Servicios y Atención </v>
      </c>
      <c r="F87" s="87">
        <f>IF(Comp4!F29="","",Comp4!F29)</f>
        <v>43814</v>
      </c>
      <c r="H87" s="461" t="str">
        <f>IF(Comp4!H29="","",Comp4!H29)</f>
        <v/>
      </c>
      <c r="I87" s="478" t="str">
        <f>IF(Comp4!I29="","",Comp4!I29)</f>
        <v>En Avance</v>
      </c>
      <c r="J87" s="437" t="str">
        <f>IF(Comp4!J29="","",Comp4!J29)</f>
        <v/>
      </c>
      <c r="K87" s="439" t="str">
        <f>IF(Comp4!K29="","",Comp4!K29)</f>
        <v>Ángela V. Parra
Iván Y. Lerma</v>
      </c>
      <c r="L87" s="438" t="str">
        <f>IF(Comp4!L29="","",Comp4!L29)</f>
        <v xml:space="preserve">Se evidenciaron cinco (5) correos electrónicos donde la Dirección de Servicios y Atención le informa a las Direcciones: Primera Infancia, Nutrición, Niñez y Adolescencia, Familia y Comunidades y Servicios y Atención, sobre la apertura de las Acciones Correctivas como consecuencias de los hallazgos del informe "MEDICIÓN DE SATISFACCIÓN DE LOS CLIENTES EXTERNOS SOBRE LOS PROGRAMAS Y SERVICIOS DEL ICBF" realizado por el CONSORCIO IS-PROYECTAMOS en el marco del contrato No. 1456 - 2018.
Adicionalmente, se verificó el correo electrónico del 07/05/2019 con Asunto: "Acciones Correctivas - Programas Medición de Satisfacción", donde la Dirección de Servicios y Atención solicita a la Subdirección de Mejoramiento Organizacional validar y aprobar las acciones correctivas de los temas: 1. Programa de Adopción, encuesta a familias residentes en el Exterior, 2. Programa Hogares Sustitutos, 3. Programa Hogares Comunitarios de Bienestar Integrales. 
De acuerdo con lo anterior se da por cumplida la actividad al alcanzar la meta de: Acciones de Mejora formuladas en ISOLUCION
EVIDENCIA
Correo electrónico de fecha 03/04/2019 con Asunto: "Acción Correctiva 10712 - Proceso Relación con el Ciudadano", dirigido a Juan Pablo Angulo Salazar de Dirección de Familias y Comunidades.
Correo electrónico de fecha 03/04/2019 con Asunto: "Acción Correctiva 10713 - Proceso Relación con el Ciudadano", dirigido a Natalia Velasco Castrillon de Dirección de Niñez y Adolescencia.
Correo electrónico de fecha 03/04/2019 con Asunto: "Acción Correctiva 10714 - Proceso Relación con el Ciudadano", dirigido a Carlos Alberto Aparicio Patino de Dirección de Primera Infancia.
Correo electrónico de fecha 03/04/2019 con Asunto: "Acción Correctiva 10715 - Proceso Relación con el Ciudadano", dirigido a Carolina Villegas De Nubila de Dirección de Nutrición.
Correo electrónico de fecha 03/04/2019 con Asunto: "Acción Correctiva 10716 - Proceso Relación con el Ciudadano", dirigido a Patricia Ochoa Restrepo de Dirección de Servicios y Atención.
Correo electrónico de fecha martes 07/05/2019 con Asunto: "Acciones Correctivas - Programas Medición de Satisfacción 2018".
RECOMENDACIÓN OCI
Es importante que desde la Dirección de Servicios y Atención se realice el ejercicio de seguimiento y monitoreo a las Acciones Correctivas y se deje evidencia de esta actuación. Lo anterior, en el marco de la mejora continua de los procesos del ICBF. 
</v>
      </c>
      <c r="M87" s="386" t="str">
        <f>IF(Comp4!M29="","",Comp4!M29)</f>
        <v/>
      </c>
      <c r="N87" s="461" t="str">
        <f>IF(Comp4!N29="","",Comp4!N29)</f>
        <v/>
      </c>
      <c r="O87" s="454" t="str">
        <f>IF(Comp4!O29="","",Comp4!O29)</f>
        <v>En Avance</v>
      </c>
      <c r="P87" s="437" t="str">
        <f>IF(Comp4!P29="","",Comp4!P29)</f>
        <v/>
      </c>
      <c r="Q87" s="475" t="str">
        <f>IF(Comp4!Q29="","",Comp4!Q29)</f>
        <v>Ángela V. Parra
Iván Y. Lerma</v>
      </c>
      <c r="R87" s="438" t="str">
        <f>IF(Comp4!R29="","",Comp4!R29)</f>
        <v>Actividad cumplida al 30 de abril de 2019.  Sin embargo no se califica con el estado "en avance" teniendo en cuenta que la fecha de programación de la misma no se ha cumplido (15/12/2019).</v>
      </c>
      <c r="S87" s="389" t="str">
        <f>IF(Comp4!S29="","",Comp4!S29)</f>
        <v/>
      </c>
      <c r="T87" s="461" t="str">
        <f>IF(Comp4!T29="","",Comp4!T29)</f>
        <v/>
      </c>
      <c r="U87" s="454" t="str">
        <f>IF(Comp4!U29="","",Comp4!U29)</f>
        <v/>
      </c>
      <c r="V87" s="437" t="str">
        <f>IF(Comp4!V29="","",Comp4!V29)</f>
        <v/>
      </c>
      <c r="W87" s="436" t="str">
        <f>IF(Comp4!W29="","",Comp4!W29)</f>
        <v/>
      </c>
      <c r="X87" s="438" t="str">
        <f>IF(Comp4!X29="","",Comp4!X29)</f>
        <v/>
      </c>
      <c r="Y87" s="461" t="str">
        <f>IF(Comp4!Y29="","",Comp4!Y29)</f>
        <v/>
      </c>
      <c r="Z87" s="478" t="str">
        <f>IF(Comp4!Z29="","",Comp4!Z29)</f>
        <v/>
      </c>
      <c r="AA87" s="437" t="str">
        <f>IF(Comp4!AA29="","",Comp4!AA29)</f>
        <v/>
      </c>
      <c r="AB87" s="439" t="str">
        <f>IF(Comp4!AB29="","",Comp4!AB29)</f>
        <v/>
      </c>
      <c r="AC87" s="438" t="str">
        <f>IF(Comp4!AC29="","",Comp4!AC29)</f>
        <v/>
      </c>
    </row>
    <row r="88" spans="1:29" ht="15.75" thickBot="1" x14ac:dyDescent="0.3">
      <c r="K88" s="385"/>
      <c r="Q88" s="475"/>
      <c r="X88" s="388"/>
      <c r="Z88" s="385"/>
      <c r="AB88" s="385"/>
      <c r="AC88" s="388"/>
    </row>
    <row r="89" spans="1:29" ht="80.099999999999994" customHeight="1" thickBot="1" x14ac:dyDescent="0.3">
      <c r="A89" s="449" t="s">
        <v>75</v>
      </c>
      <c r="B89" s="712" t="s">
        <v>758</v>
      </c>
      <c r="C89" s="721"/>
      <c r="D89" s="721"/>
      <c r="E89" s="721"/>
      <c r="F89" s="722"/>
      <c r="G89" s="450"/>
      <c r="H89" s="402" t="s">
        <v>130</v>
      </c>
      <c r="I89" s="403"/>
      <c r="J89" s="451">
        <v>43585</v>
      </c>
      <c r="K89" s="714" t="s">
        <v>125</v>
      </c>
      <c r="L89" s="719" t="s">
        <v>0</v>
      </c>
      <c r="N89" s="402" t="s">
        <v>130</v>
      </c>
      <c r="O89" s="403"/>
      <c r="P89" s="451">
        <v>42978</v>
      </c>
      <c r="Q89" s="714" t="s">
        <v>125</v>
      </c>
      <c r="R89" s="719" t="s">
        <v>0</v>
      </c>
      <c r="T89" s="402" t="s">
        <v>130</v>
      </c>
      <c r="U89" s="403"/>
      <c r="V89" s="451">
        <v>43100</v>
      </c>
      <c r="W89" s="714" t="s">
        <v>125</v>
      </c>
      <c r="X89" s="719" t="s">
        <v>0</v>
      </c>
      <c r="Y89" s="402" t="s">
        <v>130</v>
      </c>
      <c r="Z89" s="403"/>
      <c r="AA89" s="451">
        <v>43585</v>
      </c>
      <c r="AB89" s="714" t="s">
        <v>125</v>
      </c>
      <c r="AC89" s="719" t="s">
        <v>0</v>
      </c>
    </row>
    <row r="90" spans="1:29" ht="30.75" thickBot="1" x14ac:dyDescent="0.3">
      <c r="A90" s="405" t="s">
        <v>11</v>
      </c>
      <c r="B90" s="720" t="s">
        <v>68</v>
      </c>
      <c r="C90" s="717"/>
      <c r="D90" s="452" t="s">
        <v>69</v>
      </c>
      <c r="E90" s="452" t="s">
        <v>70</v>
      </c>
      <c r="F90" s="453" t="s">
        <v>71</v>
      </c>
      <c r="H90" s="408" t="s">
        <v>12</v>
      </c>
      <c r="I90" s="409" t="s">
        <v>10</v>
      </c>
      <c r="J90" s="409" t="s">
        <v>73</v>
      </c>
      <c r="K90" s="715"/>
      <c r="L90" s="715"/>
      <c r="N90" s="408" t="s">
        <v>12</v>
      </c>
      <c r="O90" s="409" t="s">
        <v>10</v>
      </c>
      <c r="P90" s="409" t="s">
        <v>73</v>
      </c>
      <c r="Q90" s="715"/>
      <c r="R90" s="715"/>
      <c r="T90" s="408" t="s">
        <v>12</v>
      </c>
      <c r="U90" s="409" t="s">
        <v>10</v>
      </c>
      <c r="V90" s="409" t="s">
        <v>73</v>
      </c>
      <c r="W90" s="715"/>
      <c r="X90" s="715"/>
      <c r="Y90" s="408" t="s">
        <v>12</v>
      </c>
      <c r="Z90" s="643" t="s">
        <v>10</v>
      </c>
      <c r="AA90" s="643" t="s">
        <v>73</v>
      </c>
      <c r="AB90" s="715"/>
      <c r="AC90" s="715"/>
    </row>
    <row r="91" spans="1:29" s="422" customFormat="1" ht="50.1" customHeight="1" thickBot="1" x14ac:dyDescent="0.3">
      <c r="A91" s="703" t="s">
        <v>63</v>
      </c>
      <c r="B91" s="410"/>
      <c r="C91" s="411" t="s">
        <v>97</v>
      </c>
      <c r="D91" s="410"/>
      <c r="E91" s="410"/>
      <c r="F91" s="434"/>
      <c r="G91" s="1"/>
      <c r="H91" s="413">
        <f>IF(Comp5!H12="","",Comp5!H12)</f>
        <v>9</v>
      </c>
      <c r="I91" s="414">
        <f>IF(Comp5!I12="","",Comp5!I12)</f>
        <v>1</v>
      </c>
      <c r="J91" s="421">
        <f>IF(Comp5!J12="","",Comp5!J12)</f>
        <v>0.1111111111111111</v>
      </c>
      <c r="K91" s="440" t="str">
        <f>IF(Comp5!K12="","",Comp5!K12)</f>
        <v/>
      </c>
      <c r="L91" s="417" t="str">
        <f>IF(Comp5!L12="","",Comp5!L12)</f>
        <v/>
      </c>
      <c r="M91" s="418" t="str">
        <f>IF(Comp5!M12="","",Comp5!M12)</f>
        <v/>
      </c>
      <c r="N91" s="413">
        <f>IF(Comp5!N12="","",Comp5!N12)</f>
        <v>9</v>
      </c>
      <c r="O91" s="419">
        <f>IF(Comp5!O12="","",Comp5!O12)</f>
        <v>2</v>
      </c>
      <c r="P91" s="421">
        <f>IF(Comp5!P12="","",Comp5!P12)</f>
        <v>0.22222222222222221</v>
      </c>
      <c r="Q91" s="416" t="str">
        <f>IF(Comp5!Q12="","",Comp5!Q12)</f>
        <v/>
      </c>
      <c r="R91" s="417" t="str">
        <f>IF(Comp5!R12="","",Comp5!R12)</f>
        <v/>
      </c>
      <c r="S91" s="2" t="str">
        <f>IF(Comp5!S12="","",Comp5!S12)</f>
        <v/>
      </c>
      <c r="T91" s="413">
        <f>IF(Comp5!T12="","",Comp5!T12)</f>
        <v>0</v>
      </c>
      <c r="U91" s="419">
        <f>IF(Comp5!U12="","",Comp5!U12)</f>
        <v>0</v>
      </c>
      <c r="V91" s="421" t="str">
        <f>IF(Comp5!V12="","",Comp5!V12)</f>
        <v>No se programaron actividades relacionadas con este objetivo</v>
      </c>
      <c r="W91" s="416" t="str">
        <f>IF(Comp5!W12="","",Comp5!W12)</f>
        <v/>
      </c>
      <c r="X91" s="417" t="str">
        <f>IF(Comp5!X12="","",Comp5!X12)</f>
        <v/>
      </c>
      <c r="Y91" s="413" t="str">
        <f>IF(Comp5!Y12="","",Comp5!Y12)</f>
        <v/>
      </c>
      <c r="Z91" s="414" t="str">
        <f>IF(Comp5!Z12="","",Comp5!Z12)</f>
        <v/>
      </c>
      <c r="AA91" s="421" t="str">
        <f>IF(Comp5!AA12="","",Comp5!AA12)</f>
        <v/>
      </c>
      <c r="AB91" s="440" t="str">
        <f>IF(Comp5!AB12="","",Comp5!AB12)</f>
        <v/>
      </c>
      <c r="AC91" s="417" t="str">
        <f>IF(Comp5!AC12="","",Comp5!AC12)</f>
        <v/>
      </c>
    </row>
    <row r="92" spans="1:29" ht="409.5" customHeight="1" x14ac:dyDescent="0.25">
      <c r="A92" s="704"/>
      <c r="B92" s="460" t="str">
        <f>IF(Comp5!B13="","",Comp5!B13)</f>
        <v>1.1</v>
      </c>
      <c r="C92" s="479" t="str">
        <f>IF(Comp5!C13="","",Comp5!C13)</f>
        <v xml:space="preserve">Publicar  la información de planeación y gestión en el Portal Web de la Entidad, año 2019 </v>
      </c>
      <c r="D92" s="479" t="str">
        <f>IF(Comp5!D13="","",Comp5!D13)</f>
        <v>(1) Informe de gestión publicado con histórico del informe de gestión. Del año anterior (2018)
(1) Proyectos de inversión para el 2019 publicados.
(1) Plan de acción 2019 publicado.
(1) Presupuesto en Ejercicio del ICBF
(1) Planes definidos en el Decreto 612 de 2018</v>
      </c>
      <c r="E92" s="479" t="str">
        <f>IF(Comp5!E13="","",Comp5!E13)</f>
        <v>Dirección  de Planeación y Control de Gestión</v>
      </c>
      <c r="F92" s="480">
        <f>IF(Comp5!F13="","",Comp5!F13)</f>
        <v>43496</v>
      </c>
      <c r="H92" s="461" t="str">
        <f>IF(Comp5!H13="","",Comp5!H13)</f>
        <v/>
      </c>
      <c r="I92" s="478" t="str">
        <f>IF(Comp5!I13="","",Comp5!I13)</f>
        <v>Cumplida (DT)</v>
      </c>
      <c r="J92" s="437" t="str">
        <f>IF(Comp5!J13="","",Comp5!J13)</f>
        <v/>
      </c>
      <c r="K92" s="439" t="str">
        <f>IF(Comp5!K13="","",Comp5!K13)</f>
        <v>Lucerito Achury Carrion
Esteban Martinez Bueno</v>
      </c>
      <c r="L92" s="438" t="str">
        <f>IF(Comp5!L13="","",Comp5!L13)</f>
        <v xml:space="preserve">Resultado de la verificación de la actividad se evidenciaron las publicaciones en la página web de los siguientes ítems.
Evidencia:
- Informe de gestión publicado con histórico del informe de gestión. Del año anterior (2018) publicado el 30/01/19: Ruta: https://www.icbf.gov.co/gestion-transparencia/transparencia/control/informes-gestion%20//
- Proyectos de inversión para el 2019 publicados, se observaron 9 fichas proyectos de inversión publicadas en la página web (1. FICHA BPIN - Protección Restablecimiento 2019,  FICHA BPIN - Niñez y Adolescencia 2019, FICHA BPIN - Protección SRPA 2019,  FICHA BPIN - Tecnología 2019, FICHA BPIN - SNBF 2019, FICHA BPIN - Familias y Comunidades 2019, FICHA BPIN - Nutrición 2019, FICHA BPIN - Primera Infancia 2019 y  FICHA BPIN - Fortalecimiento 2019): Ruta: https://www.icbf.gov.co/gestion-transparencia/transparencia/planeacion/proyectos-de-inversion // 
-  Plan de acción 2019 publicado el 31/01/19. Ruta: https://www.icbf.gov.co/gestion-transparencia/transparencia/planeacion/plan-accion // 
- Presupuesto en Ejercicio del ICBF se evidenció publicación del documento Presupuesto Inicial ICBF 2019 versión 13/02/19. Ruta: https://www.icbf.gov.co/gestion-transparencia/transparencia/presupuesto/general // 
- Planes definidos en el Decreto 612 de 2018. Se evidenció la publicación de: Planes  Institucionales: Plan Institucional de Archivos - PINAR v3,  Plan de Trabajo Anual del Sistema de Gestión de Seguridad y Salud en el Trabajo v1, PL8.GTI Plan Estratégico De Tecnologías de la Información – PETI 2019-2022 v5, Plan de Bienestar Social e Incentivos 2019 v1, Plan Institucional de Capacitación 2019 v1, Plan de Seguridad y Privacidad v2, PL1.MI Plan de Tratamiento de Riesgos v2, Plan Anual de Vacantes Vigencia 2019 v1, Plan de Previsión de Recursos Humanos Vigencia 2019 v1 y  Plan Estratégico de Talento Humano Vigencia 2019 v1
Publicados los 29/30/31 de enero de 2019.
- Plan Anticorrupción y Atención al Ciudadano v:1 publicado el 31/01/19 con los seis componentes.
-  Plan Acción Institucional 2019 v1, publicado el 31/01/19
Recomendación: Publicar la fecha completa de publicación con el fin de tener la trazabilidad de la información.
</v>
      </c>
      <c r="M92" s="386" t="str">
        <f>IF(Comp5!M13="","",Comp5!M13)</f>
        <v/>
      </c>
      <c r="N92" s="461" t="str">
        <f>IF(Comp5!N13="","",Comp5!N13)</f>
        <v/>
      </c>
      <c r="O92" s="454" t="str">
        <f>IF(Comp5!O13="","",Comp5!O13)</f>
        <v>Cumplida (DT)</v>
      </c>
      <c r="P92" s="437" t="str">
        <f>IF(Comp5!P13="","",Comp5!P13)</f>
        <v/>
      </c>
      <c r="Q92" s="439" t="str">
        <f>IF(Comp5!Q13="","",Comp5!Q13)</f>
        <v>Lucerito Achury Carrion
Esteban Martinez Bueno</v>
      </c>
      <c r="R92" s="477" t="str">
        <f>IF(Comp5!R13="","",Comp5!R13)</f>
        <v>Actividad Cumplida el 31 de enero de 2019.</v>
      </c>
      <c r="S92" s="389" t="str">
        <f>IF(Comp5!S13="","",Comp5!S13)</f>
        <v/>
      </c>
      <c r="T92" s="461" t="str">
        <f>IF(Comp5!T13="","",Comp5!T13)</f>
        <v/>
      </c>
      <c r="U92" s="454" t="str">
        <f>IF(Comp5!U13="","",Comp5!U13)</f>
        <v/>
      </c>
      <c r="V92" s="437" t="str">
        <f>IF(Comp5!V13="","",Comp5!V13)</f>
        <v/>
      </c>
      <c r="W92" s="436" t="str">
        <f>IF(Comp5!W13="","",Comp5!W13)</f>
        <v/>
      </c>
      <c r="X92" s="438" t="str">
        <f>IF(Comp5!X13="","",Comp5!X13)</f>
        <v/>
      </c>
      <c r="Y92" s="461" t="str">
        <f>IF(Comp5!Y13="","",Comp5!Y13)</f>
        <v/>
      </c>
      <c r="Z92" s="478" t="str">
        <f>IF(Comp5!Z13="","",Comp5!Z13)</f>
        <v/>
      </c>
      <c r="AA92" s="437" t="str">
        <f>IF(Comp5!AA13="","",Comp5!AA13)</f>
        <v/>
      </c>
      <c r="AB92" s="439" t="str">
        <f>IF(Comp5!AB13="","",Comp5!AB13)</f>
        <v/>
      </c>
      <c r="AC92" s="438" t="str">
        <f>IF(Comp5!AC13="","",Comp5!AC13)</f>
        <v/>
      </c>
    </row>
    <row r="93" spans="1:29" ht="156.75" customHeight="1" x14ac:dyDescent="0.25">
      <c r="A93" s="704"/>
      <c r="B93" s="460" t="str">
        <f>IF(Comp5!B14="","",Comp5!B14)</f>
        <v>1.2</v>
      </c>
      <c r="C93" s="479" t="str">
        <f>IF(Comp5!C14="","",Comp5!C14)</f>
        <v>Actualizar los Planes de Mejoramiento de auditorias de los Órganos  de control en Portal Web de la Entidad.</v>
      </c>
      <c r="D93" s="479" t="str">
        <f>IF(Comp5!D14="","",Comp5!D14)</f>
        <v>Planes de Mejoramiento de auditorias de los Órganos  de control actualizados en el Portal Web de la Entidad.</v>
      </c>
      <c r="E93" s="479" t="str">
        <f>IF(Comp5!E14="","",Comp5!E14)</f>
        <v>Oficina de Control Interno</v>
      </c>
      <c r="F93" s="8">
        <f>IF(Comp5!F14="","",Comp5!F14)</f>
        <v>43830</v>
      </c>
      <c r="H93" s="461" t="str">
        <f>IF(Comp5!H14="","",Comp5!H14)</f>
        <v/>
      </c>
      <c r="I93" s="478" t="str">
        <f>IF(Comp5!I14="","",Comp5!I14)</f>
        <v>En Avance</v>
      </c>
      <c r="J93" s="437" t="str">
        <f>IF(Comp5!J14="","",Comp5!J14)</f>
        <v/>
      </c>
      <c r="K93" s="439" t="str">
        <f>IF(Comp5!K14="","",Comp5!K14)</f>
        <v>Lucerito Achury Carrion
Esteban Martinez Bueno</v>
      </c>
      <c r="L93" s="438" t="str">
        <f>IF(Comp5!L14="","",Comp5!L14)</f>
        <v xml:space="preserve">Se evidenció la publicación de los Planes de Mejoramiento de las Auditorias de las Regionales Choco y Guajira  con sus respectivos certificados de transmisión a la CGR en las Rutas: https://www.icbf.gov.co/gestion-transparencia/transparencia/control/planes-mejoramiento
https://www.icbf.gov.co/gestion-transparencia/transparencia/control/planes-mejoramiento?f%5B0%5D=field_date%3A2019
Evidencias
- Publicación Chocó: certificado_454_20181205_0; Archivo 53_000000454_20181205
- Publicación Guajira: certificado_454_20181214_0;- Archivo 53_000000454_20181214
Recomendación: Publicar la fecha completa de publicación con el fin de tener la trazabilidad de la información.
</v>
      </c>
      <c r="M93" s="386" t="str">
        <f>IF(Comp5!M14="","",Comp5!M14)</f>
        <v/>
      </c>
      <c r="N93" s="461" t="str">
        <f>IF(Comp5!N14="","",Comp5!N14)</f>
        <v/>
      </c>
      <c r="O93" s="454" t="str">
        <f>IF(Comp5!O14="","",Comp5!O14)</f>
        <v>En Avance</v>
      </c>
      <c r="P93" s="437" t="str">
        <f>IF(Comp5!P14="","",Comp5!P14)</f>
        <v/>
      </c>
      <c r="Q93" s="439" t="str">
        <f>IF(Comp5!Q14="","",Comp5!Q14)</f>
        <v>Lucerito Achury Carrion</v>
      </c>
      <c r="R93" s="438" t="str">
        <f>IF(Comp5!R14="","",Comp5!R14)</f>
        <v xml:space="preserve">Se evidenció la publicación de los Planes de Mejoramiento de las Auditorias de las Regionales Choco y Guajira  con sus respectivos certificados de transmisión a la CGR en las Rutas: https://www.icbf.gov.co/gestion-transparencia/transparencia/control/planes-mejoramiento
https://www.icbf.gov.co/gestion-transparencia/transparencia/control/planes-mejoramiento?f%5B0%5D=field_date%3A2019
Evidencias
- Publicación Chocó: certificado_454_20181205_0; Archivo 53_000000454_20181205
- Publicación Guajira: certificado_454_20181214_0;- Archivo 53_000000454_20181214
Recomendación: Publicar la fecha completa de publicación con el fin de tener la trazabilidad de la información.
</v>
      </c>
      <c r="S93" s="389" t="str">
        <f>IF(Comp5!S14="","",Comp5!S14)</f>
        <v/>
      </c>
      <c r="T93" s="461" t="str">
        <f>IF(Comp5!T14="","",Comp5!T14)</f>
        <v/>
      </c>
      <c r="U93" s="454" t="str">
        <f>IF(Comp5!U14="","",Comp5!U14)</f>
        <v/>
      </c>
      <c r="V93" s="437" t="str">
        <f>IF(Comp5!V14="","",Comp5!V14)</f>
        <v/>
      </c>
      <c r="W93" s="436" t="str">
        <f>IF(Comp5!W14="","",Comp5!W14)</f>
        <v/>
      </c>
      <c r="X93" s="438" t="str">
        <f>IF(Comp5!X14="","",Comp5!X14)</f>
        <v/>
      </c>
      <c r="Y93" s="461" t="str">
        <f>IF(Comp5!Y14="","",Comp5!Y14)</f>
        <v/>
      </c>
      <c r="Z93" s="478" t="str">
        <f>IF(Comp5!Z14="","",Comp5!Z14)</f>
        <v/>
      </c>
      <c r="AA93" s="437" t="str">
        <f>IF(Comp5!AA14="","",Comp5!AA14)</f>
        <v/>
      </c>
      <c r="AB93" s="439" t="str">
        <f>IF(Comp5!AB14="","",Comp5!AB14)</f>
        <v/>
      </c>
      <c r="AC93" s="438" t="str">
        <f>IF(Comp5!AC14="","",Comp5!AC14)</f>
        <v/>
      </c>
    </row>
    <row r="94" spans="1:29" ht="129.75" customHeight="1" x14ac:dyDescent="0.25">
      <c r="A94" s="704"/>
      <c r="B94" s="460" t="str">
        <f>IF(Comp5!B15="","",Comp5!B15)</f>
        <v>1.3</v>
      </c>
      <c r="C94" s="9" t="str">
        <f>IF(Comp5!C15="","",Comp5!C15)</f>
        <v xml:space="preserve">Mantener actualizada la información de la estructura orgánica, funciones y deberes del ICBF, así como la información de los perfiles y evaluaciones de los funcionarios en el portal web de la entidad </v>
      </c>
      <c r="D94" s="479" t="str">
        <f>IF(Comp5!D15="","",Comp5!D15)</f>
        <v>Información institucional y de funcionarios actualizada en el Portal Web de la Entidad.</v>
      </c>
      <c r="E94" s="479" t="str">
        <f>IF(Comp5!E15="","",Comp5!E15)</f>
        <v>Dirección de Gestión Humana</v>
      </c>
      <c r="F94" s="480">
        <f>IF(Comp5!F15="","",Comp5!F15)</f>
        <v>43830</v>
      </c>
      <c r="H94" s="461" t="str">
        <f>IF(Comp5!H15="","",Comp5!H15)</f>
        <v/>
      </c>
      <c r="I94" s="478" t="str">
        <f>IF(Comp5!I15="","",Comp5!I15)</f>
        <v>En Avance</v>
      </c>
      <c r="J94" s="437" t="str">
        <f>IF(Comp5!J15="","",Comp5!J15)</f>
        <v/>
      </c>
      <c r="K94" s="439" t="str">
        <f>IF(Comp5!K15="","",Comp5!K15)</f>
        <v>Lucerito Achury Carrion
Esteban Martinez Bueno</v>
      </c>
      <c r="L94" s="438" t="str">
        <f>IF(Comp5!L15="","",Comp5!L15)</f>
        <v>Se evidenció publicación de la siguiente información en el Portal Web de la Entidad:
Evidencia:
Estructura orgánica: Ruta: https://www.icbf.gov.co/instituto
Funciones y deberes del ICBF: Ruta: https://www.icbf.gov.co/instituto/funciones-deberes
Información de los perfiles: Ruta: https://www.icbf.gov.co/instituto/funcionarios-directivos
Evaluaciones de los funcionarios: Ruta: https://www.icbf.gov.co/gestion-transparencia/transparencia/estructura-organica-talento-humano/evaluacion-desempeno</v>
      </c>
      <c r="M94" s="386" t="str">
        <f>IF(Comp5!M15="","",Comp5!M15)</f>
        <v/>
      </c>
      <c r="N94" s="461" t="str">
        <f>IF(Comp5!N15="","",Comp5!N15)</f>
        <v/>
      </c>
      <c r="O94" s="454" t="str">
        <f>IF(Comp5!O15="","",Comp5!O15)</f>
        <v>En Avance</v>
      </c>
      <c r="P94" s="437" t="str">
        <f>IF(Comp5!P15="","",Comp5!P15)</f>
        <v/>
      </c>
      <c r="Q94" s="439" t="str">
        <f>IF(Comp5!Q15="","",Comp5!Q15)</f>
        <v>Lucerito Achury Carrion</v>
      </c>
      <c r="R94" s="438" t="str">
        <f>IF(Comp5!R15="","",Comp5!R15)</f>
        <v>Se evidenció publicación de la siguiente información en el Portal Web de la Entidad:
Evidencia:
Estructura orgánica: Ruta: https://www.icbf.gov.co/instituto
Funciones y deberes del ICBF: Ruta: https://www.icbf.gov.co/instituto/funciones-deberes
Información de los perfiles: Ruta: https://www.icbf.gov.co/instituto/funcionarios-directivos
Evaluaciones de los funcionarios con corte a 29 de agosto de 2019: Ruta: https://www.icbf.gov.co/gestion-transparencia/transparencia/estructura-organica-talento-humano/evaluacion-desempeno</v>
      </c>
      <c r="S94" s="389" t="str">
        <f>IF(Comp5!S15="","",Comp5!S15)</f>
        <v/>
      </c>
      <c r="T94" s="461" t="str">
        <f>IF(Comp5!T15="","",Comp5!T15)</f>
        <v/>
      </c>
      <c r="U94" s="454" t="str">
        <f>IF(Comp5!U15="","",Comp5!U15)</f>
        <v/>
      </c>
      <c r="V94" s="437" t="str">
        <f>IF(Comp5!V15="","",Comp5!V15)</f>
        <v/>
      </c>
      <c r="W94" s="436" t="str">
        <f>IF(Comp5!W15="","",Comp5!W15)</f>
        <v/>
      </c>
      <c r="X94" s="438" t="str">
        <f>IF(Comp5!X15="","",Comp5!X15)</f>
        <v/>
      </c>
      <c r="Y94" s="461" t="str">
        <f>IF(Comp5!Y15="","",Comp5!Y15)</f>
        <v/>
      </c>
      <c r="Z94" s="478" t="str">
        <f>IF(Comp5!Z15="","",Comp5!Z15)</f>
        <v/>
      </c>
      <c r="AA94" s="437" t="str">
        <f>IF(Comp5!AA15="","",Comp5!AA15)</f>
        <v/>
      </c>
      <c r="AB94" s="439" t="str">
        <f>IF(Comp5!AB15="","",Comp5!AB15)</f>
        <v/>
      </c>
      <c r="AC94" s="438" t="str">
        <f>IF(Comp5!AC15="","",Comp5!AC15)</f>
        <v/>
      </c>
    </row>
    <row r="95" spans="1:29" ht="206.25" customHeight="1" x14ac:dyDescent="0.25">
      <c r="A95" s="704"/>
      <c r="B95" s="460" t="str">
        <f>IF(Comp5!B16="","",Comp5!B16)</f>
        <v>1.4</v>
      </c>
      <c r="C95" s="9" t="str">
        <f>IF(Comp5!C16="","",Comp5!C16)</f>
        <v>Promover mensajes de información institucional para la  prevención de la corrupción y promoción de la transparencia en la Entidad.</v>
      </c>
      <c r="D95" s="9" t="str">
        <f>IF(Comp5!D16="","",Comp5!D16)</f>
        <v xml:space="preserve">Publicación o divulgación de mensajes en el boletín interno de  información institucional para la prevención de la corrupción y promoción de la transparencia en la Entidad </v>
      </c>
      <c r="E95" s="479" t="str">
        <f>IF(Comp5!E16="","",Comp5!E16)</f>
        <v>Oficina Asesora de Comunicaciones</v>
      </c>
      <c r="F95" s="480">
        <f>IF(Comp5!F16="","",Comp5!F16)</f>
        <v>43819</v>
      </c>
      <c r="H95" s="461" t="str">
        <f>IF(Comp5!H16="","",Comp5!H16)</f>
        <v/>
      </c>
      <c r="I95" s="478" t="str">
        <f>IF(Comp5!I16="","",Comp5!I16)</f>
        <v>En Avance</v>
      </c>
      <c r="J95" s="437" t="str">
        <f>IF(Comp5!J16="","",Comp5!J16)</f>
        <v/>
      </c>
      <c r="K95" s="439" t="str">
        <f>IF(Comp5!K16="","",Comp5!K16)</f>
        <v>Lucerito Achury Carrion
Esteban Martinez Bueno</v>
      </c>
      <c r="L95" s="438" t="str">
        <f>IF(Comp5!L16="","",Comp5!L16)</f>
        <v xml:space="preserve">Se evidenciaron los siguientes mensajes internos sobre prevención de la corrupción y promoción de la transparencia en la Entidad:
Evidencia:
Boletín 48 Transparencia 1 enero: Riesgo de Corrupción No. 7
Boletín 49 Transparencia 8 enero: Riesgo de corrupción # 8 
Boletín 50 Transparencia 14 enero: Riesgo de corrupción # 9
Boletín 51 Transparencia 21 de enero: Riesgo de corrupción # 10
Boletín 52 Transparencia 28 de enero:  El Riesgo de corrupción # 11 
Boletín Vive ICBF No  56 25 febrero : Riesgo de corrupción # 14 
Transparencia Anticorrupción Boletín 53 - 4 de febrero: Riesgo de corrupción # 12
Transparencia Anticorrupción Boletín 54 - 11 de febrero:  Riesgo de corrupción # 13
Vive ICBF No. 55 18 de febrero: significado de rendir cuentas
Boletín 57 - 5 de marzo:  Riesgo de corrupción # 15 </v>
      </c>
      <c r="M95" s="386" t="str">
        <f>IF(Comp5!M16="","",Comp5!M16)</f>
        <v/>
      </c>
      <c r="N95" s="461" t="str">
        <f>IF(Comp5!N16="","",Comp5!N16)</f>
        <v/>
      </c>
      <c r="O95" s="454" t="str">
        <f>IF(Comp5!O16="","",Comp5!O16)</f>
        <v>En Avance</v>
      </c>
      <c r="P95" s="437" t="str">
        <f>IF(Comp5!P16="","",Comp5!P16)</f>
        <v/>
      </c>
      <c r="Q95" s="439" t="str">
        <f>IF(Comp5!Q16="","",Comp5!Q16)</f>
        <v>Lucerito Achury Carrion</v>
      </c>
      <c r="R95" s="438" t="str">
        <f>IF(Comp5!R16="","",Comp5!R16)</f>
        <v>Se evidenciaron los siguientes mensajes internos sobre prevención de la corrupción y promoción de la transparencia en la Entidad:
Evidencia:
Boletín Vive ICBF #65_05 de mayo_Anticorrupción: mayo: haz parte de la lucha contra la corrupción
Boletín Vive ICBF #66_13 de mayo_Transparencia: mayo: informate sobre los trámites que tenemos dispuestos para el ciudadano en el ICBF.
Boletín Vive ICBF #67_20 de mayo_Anticorrupción: mayo: es muy importante saber que? Consecuencias que ocasionan los actos de corrupción...
Boletin 70 Anticorrupción - 12 de junio : Que es un riesgo de corrupción?
Vive ICBF No. 74 Anticorrupción_10 de julio: haz parte de nuestra lucha denuncia 018000918080, anticorrupcion@icbf.gov.co
Vive ICBF No. 76 Transparencia_ Boletín 76_el 24 de julio: tienes preguntas sobre el ICBF, 340 preguntas frecuentes.
Anticorrupción Boletin No 79_14 de agosto: Tips anticorrupción en el ICBF.</v>
      </c>
      <c r="S95" s="389" t="str">
        <f>IF(Comp5!S16="","",Comp5!S16)</f>
        <v/>
      </c>
      <c r="T95" s="461" t="str">
        <f>IF(Comp5!T16="","",Comp5!T16)</f>
        <v/>
      </c>
      <c r="U95" s="454" t="str">
        <f>IF(Comp5!U16="","",Comp5!U16)</f>
        <v/>
      </c>
      <c r="V95" s="437" t="str">
        <f>IF(Comp5!V16="","",Comp5!V16)</f>
        <v/>
      </c>
      <c r="W95" s="436" t="str">
        <f>IF(Comp5!W16="","",Comp5!W16)</f>
        <v/>
      </c>
      <c r="X95" s="438" t="str">
        <f>IF(Comp5!X16="","",Comp5!X16)</f>
        <v/>
      </c>
      <c r="Y95" s="461" t="str">
        <f>IF(Comp5!Y16="","",Comp5!Y16)</f>
        <v/>
      </c>
      <c r="Z95" s="478" t="str">
        <f>IF(Comp5!Z16="","",Comp5!Z16)</f>
        <v/>
      </c>
      <c r="AA95" s="437" t="str">
        <f>IF(Comp5!AA16="","",Comp5!AA16)</f>
        <v/>
      </c>
      <c r="AB95" s="439" t="str">
        <f>IF(Comp5!AB16="","",Comp5!AB16)</f>
        <v/>
      </c>
      <c r="AC95" s="438" t="str">
        <f>IF(Comp5!AC16="","",Comp5!AC16)</f>
        <v/>
      </c>
    </row>
    <row r="96" spans="1:29" ht="297" customHeight="1" x14ac:dyDescent="0.25">
      <c r="A96" s="704"/>
      <c r="B96" s="460" t="str">
        <f>IF(Comp5!B17="","",Comp5!B17)</f>
        <v>1.5</v>
      </c>
      <c r="C96" s="479" t="str">
        <f>IF(Comp5!C17="","",Comp5!C17)</f>
        <v>Validar la relación de contratos publicados en SECOP (por modalidad) en relación a contratos informados por la entidad a Transparencia por Colombia - TPC.</v>
      </c>
      <c r="D96" s="479" t="str">
        <f>IF(Comp5!D17="","",Comp5!D17)</f>
        <v xml:space="preserve">Informe de seguimiento  de contratos publicados en  SECOP I a nivel nacional </v>
      </c>
      <c r="E96" s="479" t="str">
        <f>IF(Comp5!E17="","",Comp5!E17)</f>
        <v>Dirección de Contratación</v>
      </c>
      <c r="F96" s="480">
        <f>IF(Comp5!F17="","",Comp5!F17)</f>
        <v>43646</v>
      </c>
      <c r="H96" s="461" t="str">
        <f>IF(Comp5!H17="","",Comp5!H17)</f>
        <v/>
      </c>
      <c r="I96" s="478" t="str">
        <f>IF(Comp5!I17="","",Comp5!I17)</f>
        <v>En Avance</v>
      </c>
      <c r="J96" s="437" t="str">
        <f>IF(Comp5!J17="","",Comp5!J17)</f>
        <v/>
      </c>
      <c r="K96" s="439" t="str">
        <f>IF(Comp5!K17="","",Comp5!K17)</f>
        <v>Lucerito Achury Carrion
Esteban Martinez Bueno</v>
      </c>
      <c r="L96" s="438" t="str">
        <f>IF(Comp5!L17="","",Comp5!L17)</f>
        <v xml:space="preserve">Se evidenciaron correos de seguimiento de contratos publicados en SECOP I enviados a los Directores Regionales y a Coordinadores Jurídicos  de la siguiente manera:
Evidencia:
- INFORME SEGUIMIENTO PUBLICACIONES SECOP I Con corte a 31 de Diciembre de 2018 enviado el 21/02/2019 con los siguientes ítems: detalle por regional, referencias de obligación legal, observaciones por regional y trámites a seguir y recomendaciones.
- SEGUIMIENTO PUBLICACIONES SECOP I Con corte a 31 de Enero de 2019: enviado el 27/03/2019 con los siguientes ítems: detalle por regional, referencias de obligación legal, observaciones por regional y trámites a seguir y recomendaciones.
- SEGUIMIENTO PUBLICACIONES SECOP I Con corte a 28  de Febrero de 2019: enviado el 27/03/2019 con los siguientes ítems:: detalle por regional, referencias de obligación legal, observaciones por regional y trámites a seguir y recomendaciones.
Recomendación:
Fortalecer la evidencia con la " relación a contratos informados por la entidad a Transparencia por Colombia - TPC."
</v>
      </c>
      <c r="M96" s="386" t="str">
        <f>IF(Comp5!M17="","",Comp5!M17)</f>
        <v/>
      </c>
      <c r="N96" s="461" t="str">
        <f>IF(Comp5!N17="","",Comp5!N17)</f>
        <v/>
      </c>
      <c r="O96" s="454" t="str">
        <f>IF(Comp5!O17="","",Comp5!O17)</f>
        <v>Cumplida (DT)</v>
      </c>
      <c r="P96" s="437" t="str">
        <f>IF(Comp5!P17="","",Comp5!P17)</f>
        <v/>
      </c>
      <c r="Q96" s="439" t="str">
        <f>IF(Comp5!Q17="","",Comp5!Q17)</f>
        <v>Lucerito Achury Carrion</v>
      </c>
      <c r="R96" s="438" t="str">
        <f>IF(Comp5!R17="","",Comp5!R17)</f>
        <v xml:space="preserve">Se evidenciaron correos de seguimiento de contratos publicados en SECOP I enviados a los Directores Regionales y a Coordinadores Jurídicos de la siguiente manera:
Evidencia:
- INFORME SEGUIMIENTO PUBLICACIONES SECOP I Con corte a 31 de marzo de 2019 enviado el 26/04/2019 con los siguientes ítems: 1. resumen, 2. detalle por regional, 3. referencias de obligación legal, 4. observaciones por regional y trámites a seguir y recomendaciones. Memorando radicado No. S-2019-232014-0101 del 26/04/19
-  SEGUIMIENTO PUBLICACIONES SECOP I Con corte a 30 de abril de 2019: enviado el 29/05/2019 con los siguientes ítems: 1. resumen, 2. detalle por regional, 3. referencias de obligación legal, 4. observaciones por regional y trámites a seguir y recomendaciones. Memorando radicado No. S-2019-305547--0101 del 29/05/19
- SEGUIMIENTO PUBLICACIONES SECOP I Con corte a 31 de mayo de 2019: enviado el 03/07/2019 con los siguientes ítems: 2. detalle por regional, 3. referencias de obligación legal, 4. observaciones por regional y trámites a seguir y recomendaciones. Memorando radicado No. 201912400000011423 del 20/06/19
Recomendación:
Fortalecer la evidencia con la " relación a contratos informados por la entidad a Transparencia por Colombia - TPC."
</v>
      </c>
      <c r="S96" s="389" t="str">
        <f>IF(Comp5!S17="","",Comp5!S17)</f>
        <v/>
      </c>
      <c r="T96" s="461" t="str">
        <f>IF(Comp5!T17="","",Comp5!T17)</f>
        <v/>
      </c>
      <c r="U96" s="454" t="str">
        <f>IF(Comp5!U17="","",Comp5!U17)</f>
        <v/>
      </c>
      <c r="V96" s="437" t="str">
        <f>IF(Comp5!V17="","",Comp5!V17)</f>
        <v/>
      </c>
      <c r="W96" s="436" t="str">
        <f>IF(Comp5!W17="","",Comp5!W17)</f>
        <v/>
      </c>
      <c r="X96" s="438" t="str">
        <f>IF(Comp5!X17="","",Comp5!X17)</f>
        <v/>
      </c>
      <c r="Y96" s="461" t="str">
        <f>IF(Comp5!Y17="","",Comp5!Y17)</f>
        <v/>
      </c>
      <c r="Z96" s="478" t="str">
        <f>IF(Comp5!Z17="","",Comp5!Z17)</f>
        <v/>
      </c>
      <c r="AA96" s="437" t="str">
        <f>IF(Comp5!AA17="","",Comp5!AA17)</f>
        <v/>
      </c>
      <c r="AB96" s="439" t="str">
        <f>IF(Comp5!AB17="","",Comp5!AB17)</f>
        <v/>
      </c>
      <c r="AC96" s="438" t="str">
        <f>IF(Comp5!AC17="","",Comp5!AC17)</f>
        <v/>
      </c>
    </row>
    <row r="97" spans="1:29" ht="119.25" customHeight="1" x14ac:dyDescent="0.25">
      <c r="A97" s="704"/>
      <c r="B97" s="460" t="str">
        <f>IF(Comp5!B18="","",Comp5!B18)</f>
        <v>1.6</v>
      </c>
      <c r="C97" s="481" t="str">
        <f>IF(Comp5!C18="","",Comp5!C18)</f>
        <v>Realizar el seguimiento a la gestión de registro en el Sistema de Información y Trámite Contractual--SITCO al interior de la Entidad</v>
      </c>
      <c r="D97" s="481" t="str">
        <f>IF(Comp5!D18="","",Comp5!D18)</f>
        <v xml:space="preserve">Informe de seguimiento a la implementación Regional </v>
      </c>
      <c r="E97" s="479" t="str">
        <f>IF(Comp5!E18="","",Comp5!E18)</f>
        <v>Dirección de Contratación</v>
      </c>
      <c r="F97" s="480">
        <f>IF(Comp5!F18="","",Comp5!F18)</f>
        <v>43819</v>
      </c>
      <c r="H97" s="461" t="str">
        <f>IF(Comp5!H18="","",Comp5!H18)</f>
        <v/>
      </c>
      <c r="I97" s="478" t="str">
        <f>IF(Comp5!I18="","",Comp5!I18)</f>
        <v>Sin Avance</v>
      </c>
      <c r="J97" s="437" t="str">
        <f>IF(Comp5!J18="","",Comp5!J18)</f>
        <v/>
      </c>
      <c r="K97" s="439" t="str">
        <f>IF(Comp5!K18="","",Comp5!K18)</f>
        <v>Lucerito Achury Carrion
Esteban Martinez Bueno</v>
      </c>
      <c r="L97" s="438" t="str">
        <f>IF(Comp5!L18="","",Comp5!L18)</f>
        <v>La periodicidad del reporte de esta actividad es "Único" sin detallar fecha de inicio.</v>
      </c>
      <c r="M97" s="386" t="str">
        <f>IF(Comp5!M18="","",Comp5!M18)</f>
        <v/>
      </c>
      <c r="N97" s="461" t="str">
        <f>IF(Comp5!N18="","",Comp5!N18)</f>
        <v/>
      </c>
      <c r="O97" s="454" t="str">
        <f>IF(Comp5!O18="","",Comp5!O18)</f>
        <v>En Avance</v>
      </c>
      <c r="P97" s="437" t="str">
        <f>IF(Comp5!P18="","",Comp5!P18)</f>
        <v/>
      </c>
      <c r="Q97" s="439" t="str">
        <f>IF(Comp5!Q18="","",Comp5!Q18)</f>
        <v>Lucerito Achury Carrion</v>
      </c>
      <c r="R97" s="438" t="str">
        <f>IF(Comp5!R18="","",Comp5!R18)</f>
        <v xml:space="preserve">Se evidenció seguimiento a la gestión de registro en el Sistema de Información y Trámite Contractual SITCO con corte a Julio de 2019.
Evidencia:
Correo enviado a los Directores Regionales y a los Coordinadores Jurídicos del 20/08/2019 con el informe Sistema de Información y Trámite Contractual incluyendo la verificación detallada por regional y el memorando seguimiento con radicado 201912400000054073.
  </v>
      </c>
      <c r="S97" s="389" t="str">
        <f>IF(Comp5!S18="","",Comp5!S18)</f>
        <v/>
      </c>
      <c r="T97" s="461" t="str">
        <f>IF(Comp5!T18="","",Comp5!T18)</f>
        <v/>
      </c>
      <c r="U97" s="454" t="str">
        <f>IF(Comp5!U18="","",Comp5!U18)</f>
        <v/>
      </c>
      <c r="V97" s="437" t="str">
        <f>IF(Comp5!V18="","",Comp5!V18)</f>
        <v/>
      </c>
      <c r="W97" s="436" t="str">
        <f>IF(Comp5!W18="","",Comp5!W18)</f>
        <v/>
      </c>
      <c r="X97" s="438" t="str">
        <f>IF(Comp5!X18="","",Comp5!X18)</f>
        <v/>
      </c>
      <c r="Y97" s="461" t="str">
        <f>IF(Comp5!Y18="","",Comp5!Y18)</f>
        <v/>
      </c>
      <c r="Z97" s="478" t="str">
        <f>IF(Comp5!Z18="","",Comp5!Z18)</f>
        <v/>
      </c>
      <c r="AA97" s="437" t="str">
        <f>IF(Comp5!AA18="","",Comp5!AA18)</f>
        <v/>
      </c>
      <c r="AB97" s="439" t="str">
        <f>IF(Comp5!AB18="","",Comp5!AB18)</f>
        <v/>
      </c>
      <c r="AC97" s="438" t="str">
        <f>IF(Comp5!AC18="","",Comp5!AC18)</f>
        <v/>
      </c>
    </row>
    <row r="98" spans="1:29" ht="242.25" customHeight="1" x14ac:dyDescent="0.25">
      <c r="A98" s="704"/>
      <c r="B98" s="460" t="str">
        <f>IF(Comp5!B19="","",Comp5!B19)</f>
        <v>1.7</v>
      </c>
      <c r="C98" s="5" t="str">
        <f>IF(Comp5!C19="","",Comp5!C19)</f>
        <v>Publicar o divulgar de forma externa el Plan Anticorrupción y de Atención al Ciudadano del ICBF.</v>
      </c>
      <c r="D98" s="5" t="str">
        <f>IF(Comp5!D19="","",Comp5!D19)</f>
        <v xml:space="preserve">Publicación o divulgación de mensajes en redes sociales y/o correo masivo externo para la prevención de la corrupción y promoción de la transparencia en la Entidad </v>
      </c>
      <c r="E98" s="482" t="str">
        <f>IF(Comp5!E19="","",Comp5!E19)</f>
        <v>Oficina Asesora de Comunicaciones</v>
      </c>
      <c r="F98" s="480">
        <f>IF(Comp5!F19="","",Comp5!F19)</f>
        <v>43819</v>
      </c>
      <c r="H98" s="461" t="str">
        <f>IF(Comp5!H19="","",Comp5!H19)</f>
        <v/>
      </c>
      <c r="I98" s="478" t="str">
        <f>IF(Comp5!I19="","",Comp5!I19)</f>
        <v>En Avance</v>
      </c>
      <c r="J98" s="437" t="str">
        <f>IF(Comp5!J19="","",Comp5!J19)</f>
        <v/>
      </c>
      <c r="K98" s="439" t="str">
        <f>IF(Comp5!K19="","",Comp5!K19)</f>
        <v>Lucerito Achury Carrion
Esteban Martinez Bueno</v>
      </c>
      <c r="L98" s="438" t="str">
        <f>IF(Comp5!L19="","",Comp5!L19)</f>
        <v xml:space="preserve">Se evidenciaron la publicaciones de los siguientes mensajes en redes sociales y correo masivo.
Evidencia
Twitter Transparencia 28 enero: post anticorrupción sobre La corrupción es un delito grave que frena el desarrollo económico y social en todas las sociedades. Si conoce algún caso de corrupción, denuncie.  #ICBFesTransparencia
Anticorrupción Facebook  y Twitter 24 de febrero: La corrupción es un delito grave que frena el desarrollo económico y social en todas las sociedades. Si conoce algún caso de corrupción, denuncie.  #ICBFesTransparencia.
Anticorrupción Facebook y Twitter 15 de marzo: La corrupción es un delito grave que frena el desarrollo económico y social en todas las sociedades
Anticorrupción Twitter 25 de marzo: #ICBFesTransparencia y  Los recursos destinados a primera infancia son la mejor inversión que podemos dejar a los niños y niñas del país. Juntos podemos luchar contra la corrupción, denuncie en la línea 018000918080 opción 4
Anticorrupción_Facebook y twitter_25 de abril: #ICBFesTransparencia | Si conoces algún caso de corrupción donde se vean afectados los recursos destinados a la niñez y la adolescencia denuncia en la línea 018000918080 opción 4.
Anticorrupción y Transparencia_Twitter_ 29 de abril: #YoParticipoICBF | Fortalece tus conocimientos frente a la Ley de Transparencia y Estatuto Anticorrupción y su normativa. Participa mañana 30 de abril a las 11:00 am en nuestro Facebook LIVE
</v>
      </c>
      <c r="M98" s="386" t="str">
        <f>IF(Comp5!M19="","",Comp5!M19)</f>
        <v/>
      </c>
      <c r="N98" s="461" t="str">
        <f>IF(Comp5!N19="","",Comp5!N19)</f>
        <v/>
      </c>
      <c r="O98" s="454" t="str">
        <f>IF(Comp5!O19="","",Comp5!O19)</f>
        <v>En Avance</v>
      </c>
      <c r="P98" s="437" t="str">
        <f>IF(Comp5!P19="","",Comp5!P19)</f>
        <v/>
      </c>
      <c r="Q98" s="439" t="str">
        <f>IF(Comp5!Q19="","",Comp5!Q19)</f>
        <v>Lucerito Achury Carrion</v>
      </c>
      <c r="R98" s="438" t="str">
        <f>IF(Comp5!R19="","",Comp5!R19)</f>
        <v xml:space="preserve">Se evidenciaron la publicaciones de los siguientes mensajes en redes sociales y correo masivo.
Evidencia
Anticorrupcion_27 de mayo_Facebook y Twitter: Los recursos para la atención de la niñez y la adolescencia del país deben ser invertidos de manera transparente. Si conoces algún caso de corrupción en el Instituto Colombiano de Bienestar Familiar ICBF denuncia a la línea 01 8000 918080 opción 4.
Anticorrupción 9 y 28 de junio - Facebook y Twitter: Si conoces algún caso de corrupción donde se vean afectados los recursos destinados a la niñez y la adolescencia denuncia en la línea 018000918080 opción 4
https://twitter.com/ICBFColombia/status/1144742272551927808
Anticorrupción_27 de julio_facebook y Twitter: Los recursos destinados a primera infancia son la mejor inversión que podemos dejar a los niños y niñas del país. Juntos podemos luchar contra la corrupción, denuncie en la línea 018000918080 opción 4
Anticorrupción 13, 26, 28 7 31 de agosto facebook y Twitter: #ICBFesTransparencia | Puedes aportar al fortalecimiento de las familias del país e impulsar su desarrollo. Conoce y participa de la convocatoria del ICBF para conformar el Banco Nacional de Oferentes del programa Mi Familia. Entérate
</v>
      </c>
      <c r="S98" s="389" t="str">
        <f>IF(Comp5!S19="","",Comp5!S19)</f>
        <v/>
      </c>
      <c r="T98" s="461" t="str">
        <f>IF(Comp5!T19="","",Comp5!T19)</f>
        <v/>
      </c>
      <c r="U98" s="454" t="str">
        <f>IF(Comp5!U19="","",Comp5!U19)</f>
        <v/>
      </c>
      <c r="V98" s="437" t="str">
        <f>IF(Comp5!V19="","",Comp5!V19)</f>
        <v/>
      </c>
      <c r="W98" s="436" t="str">
        <f>IF(Comp5!W19="","",Comp5!W19)</f>
        <v/>
      </c>
      <c r="X98" s="438" t="str">
        <f>IF(Comp5!X19="","",Comp5!X19)</f>
        <v/>
      </c>
      <c r="Y98" s="461" t="str">
        <f>IF(Comp5!Y19="","",Comp5!Y19)</f>
        <v/>
      </c>
      <c r="Z98" s="478" t="str">
        <f>IF(Comp5!Z19="","",Comp5!Z19)</f>
        <v/>
      </c>
      <c r="AA98" s="437" t="str">
        <f>IF(Comp5!AA19="","",Comp5!AA19)</f>
        <v/>
      </c>
      <c r="AB98" s="439" t="str">
        <f>IF(Comp5!AB19="","",Comp5!AB19)</f>
        <v/>
      </c>
      <c r="AC98" s="438" t="str">
        <f>IF(Comp5!AC19="","",Comp5!AC19)</f>
        <v/>
      </c>
    </row>
    <row r="99" spans="1:29" ht="121.5" customHeight="1" x14ac:dyDescent="0.25">
      <c r="A99" s="704"/>
      <c r="B99" s="460" t="str">
        <f>IF(Comp5!B20="","",Comp5!B20)</f>
        <v>1.8</v>
      </c>
      <c r="C99" s="5" t="str">
        <f>IF(Comp5!C20="","",Comp5!C20)</f>
        <v>Informe del estado de las denuncias de presuntos actos de corrupción recibidas por el ICBF.</v>
      </c>
      <c r="D99" s="5" t="str">
        <f>IF(Comp5!D20="","",Comp5!D20)</f>
        <v>Informe trimestral publicado en el Boletín de PQRS del ICBF.</v>
      </c>
      <c r="E99" s="479" t="str">
        <f>IF(Comp5!E20="","",Comp5!E20)</f>
        <v xml:space="preserve">Oficina Asesora Jurídica </v>
      </c>
      <c r="F99" s="480">
        <f>IF(Comp5!F20="","",Comp5!F20)</f>
        <v>43814</v>
      </c>
      <c r="H99" s="461" t="str">
        <f>IF(Comp5!H20="","",Comp5!H20)</f>
        <v/>
      </c>
      <c r="I99" s="478" t="str">
        <f>IF(Comp5!I20="","",Comp5!I20)</f>
        <v>En Avance</v>
      </c>
      <c r="J99" s="437" t="str">
        <f>IF(Comp5!J20="","",Comp5!J20)</f>
        <v/>
      </c>
      <c r="K99" s="439" t="str">
        <f>IF(Comp5!K20="","",Comp5!K20)</f>
        <v>Lucerito Achury Carrion
Esteban Martinez Bueno</v>
      </c>
      <c r="L99" s="438" t="str">
        <f>IF(Comp5!L20="","",Comp5!L20)</f>
        <v>Se evidenciaron las denuncias por presuntos actos de corrupción inmersos en los Informes PQRSD publicados de los meses de enero, febrero y marzo de 2019 en el portal web y en la intranet.
Evidencia:
Portal web ruta: https://www.icbf.gov.co/servicios/informes-boletines-pqrds
Intranet ruta: https://intranet.icbf.gov.co/secretaria-general/direccion-de-servicios-y-atencion/procesos-y-eventos.</v>
      </c>
      <c r="M99" s="386" t="str">
        <f>IF(Comp5!M20="","",Comp5!M20)</f>
        <v/>
      </c>
      <c r="N99" s="461" t="str">
        <f>IF(Comp5!N20="","",Comp5!N20)</f>
        <v/>
      </c>
      <c r="O99" s="454" t="str">
        <f>IF(Comp5!O20="","",Comp5!O20)</f>
        <v>En Avance</v>
      </c>
      <c r="P99" s="437" t="str">
        <f>IF(Comp5!P20="","",Comp5!P20)</f>
        <v/>
      </c>
      <c r="Q99" s="439" t="str">
        <f>IF(Comp5!Q20="","",Comp5!Q20)</f>
        <v>Lucerito Achury Carrion</v>
      </c>
      <c r="R99" s="438" t="str">
        <f>IF(Comp5!R20="","",Comp5!R20)</f>
        <v xml:space="preserve">Se evidenciaron las denuncias por presuntos actos de corrupción inmersos en los Informes PQRSD publicados de los meses de mayo, junio y julio de 2019 en el portal web y en la intranet.  Adicionalmente La Oficina Asesora Juríca dejo como evidencia un Informe de Denuncias donde informan que se recepcionaron 120 denuncias durante el periodo comprendido del 1 de abril al 30 de junio de 2019 en el cual 80 estan cerradas y 40 abiertas.
Evidencia:
Portal web ruta: https://www.icbf.gov.co/servicios/informes-boletines-pqrds
</v>
      </c>
      <c r="S99" s="389" t="str">
        <f>IF(Comp5!S20="","",Comp5!S20)</f>
        <v/>
      </c>
      <c r="T99" s="461" t="str">
        <f>IF(Comp5!T20="","",Comp5!T20)</f>
        <v/>
      </c>
      <c r="U99" s="454" t="str">
        <f>IF(Comp5!U20="","",Comp5!U20)</f>
        <v/>
      </c>
      <c r="V99" s="437" t="str">
        <f>IF(Comp5!V20="","",Comp5!V20)</f>
        <v/>
      </c>
      <c r="W99" s="436" t="str">
        <f>IF(Comp5!W20="","",Comp5!W20)</f>
        <v/>
      </c>
      <c r="X99" s="438" t="str">
        <f>IF(Comp5!X20="","",Comp5!X20)</f>
        <v/>
      </c>
      <c r="Y99" s="461" t="str">
        <f>IF(Comp5!Y20="","",Comp5!Y20)</f>
        <v/>
      </c>
      <c r="Z99" s="478" t="str">
        <f>IF(Comp5!Z20="","",Comp5!Z20)</f>
        <v/>
      </c>
      <c r="AA99" s="437" t="str">
        <f>IF(Comp5!AA20="","",Comp5!AA20)</f>
        <v/>
      </c>
      <c r="AB99" s="439" t="str">
        <f>IF(Comp5!AB20="","",Comp5!AB20)</f>
        <v/>
      </c>
      <c r="AC99" s="438" t="str">
        <f>IF(Comp5!AC20="","",Comp5!AC20)</f>
        <v/>
      </c>
    </row>
    <row r="100" spans="1:29" ht="279.75" customHeight="1" thickBot="1" x14ac:dyDescent="0.3">
      <c r="A100" s="704"/>
      <c r="B100" s="460" t="str">
        <f>IF(Comp5!B21="","",Comp5!B21)</f>
        <v>1.9</v>
      </c>
      <c r="C100" s="5" t="str">
        <f>IF(Comp5!C21="","",Comp5!C21)</f>
        <v xml:space="preserve">Mantener actualizada la información en el proceso presupuestal de la entidad, en lo concerniente al presupuesto general asignado, ejecución presupuestal y estados financieros. </v>
      </c>
      <c r="D100" s="481" t="str">
        <f>IF(Comp5!D21="","",Comp5!D21)</f>
        <v>Información institucional actualizada en el Portal Web de la Entidad.</v>
      </c>
      <c r="E100" s="479" t="str">
        <f>IF(Comp5!E21="","",Comp5!E21)</f>
        <v>Dirección Financiera</v>
      </c>
      <c r="F100" s="480">
        <f>IF(Comp5!F21="","",Comp5!F21)</f>
        <v>43830</v>
      </c>
      <c r="H100" s="461" t="str">
        <f>IF(Comp5!H21="","",Comp5!H21)</f>
        <v/>
      </c>
      <c r="I100" s="478" t="str">
        <f>IF(Comp5!I21="","",Comp5!I21)</f>
        <v>En Avance</v>
      </c>
      <c r="J100" s="437" t="str">
        <f>IF(Comp5!J21="","",Comp5!J21)</f>
        <v/>
      </c>
      <c r="K100" s="439" t="str">
        <f>IF(Comp5!K21="","",Comp5!K21)</f>
        <v>Lucerito Achury Carrion
Esteban Martinez Bueno</v>
      </c>
      <c r="L100" s="438" t="str">
        <f>IF(Comp5!L21="","",Comp5!L21)</f>
        <v>Se evidenció la publicación en la página web en la sección de Gestión y Transparencia sección 5. Presupuesto la siguiente información:
- Presupuesto general: Presupuesto inicial 2019 publicado 13/02/19 en la ruta: https://www.icbf.gov.co/gestion-transparencia/transparencia/presupuesto/general
- Ejecución presupuestal: de diciembre 2018, enero, febrero, marzo y abril de 2019 ubicado en la ruta: https://www.icbf.gov.co/gestion-transparencia/transparencia/presupuesto/ejecucion-presupuestal
- Estados financieros: Estados Financieros y Notas de los estados financieros de los meses de enero, febrero, marzo y abril de 2019 publicados el 10/05/19 en la ruta: https://www.icbf.gov.co/gestion-transparencia/transparencia/presupuesto/estados-financieros/archivo
Recomendación: Publicar la fecha completa de publicación con el fin de tener la trazabilidad de la información.</v>
      </c>
      <c r="M100" s="386" t="str">
        <f>IF(Comp5!M21="","",Comp5!M21)</f>
        <v/>
      </c>
      <c r="N100" s="461" t="str">
        <f>IF(Comp5!N21="","",Comp5!N21)</f>
        <v/>
      </c>
      <c r="O100" s="454" t="str">
        <f>IF(Comp5!O21="","",Comp5!O21)</f>
        <v>En Avance</v>
      </c>
      <c r="P100" s="437" t="str">
        <f>IF(Comp5!P21="","",Comp5!P21)</f>
        <v/>
      </c>
      <c r="Q100" s="439" t="str">
        <f>IF(Comp5!Q21="","",Comp5!Q21)</f>
        <v>Lucerito Achury Carrion</v>
      </c>
      <c r="R100" s="438" t="str">
        <f>IF(Comp5!R21="","",Comp5!R21)</f>
        <v>Se evidenció la publicación en la página web en la sección de Gestión y Transparencia sección 5. Presupuesto la siguiente información:
- Presupuesto general: Presupuesto inicial 2019 publicado 13/02/19 en la ruta: https://www.icbf.gov.co/gestion-transparencia/transparencia/presupuesto/general
- Ejecución presupuestal: mayo, junio y julio 2019 ubicado en la ruta: https://www.icbf.gov.co/gestion-transparencia/transparencia/presupuesto/ejecucion-presupuestal
- Estados financieros: se evidenció lo siguiente:
estados_financieros_corte_31_mayo_2019.pdf y notas_a_los_estados_financieros_mayo_31_2019.pdf publicados el 05/Jul/2019
Estados Financieros y NOTAS A LOS ESTADOS FINANCIEROS 30 JUNIO 2019 corte 30 junio 2019 publicado el 05/Ago/2019
Estados Financieros corte 31 Julio 2019 publicado el 04/Sep/2019
NOTAS A LOS ESTADOS FINANCIEROS 31 JULIO 2019 publicado el 04/Sep/2019
Esta información se encuentra ubicada en la ruta: 
https://www.icbf.gov.co/gestion-transparencia/transparencia/presupuesto/estados-financieros/archivo
Recomendación: Publicar la fecha completa de publicación con el fin de tener la trazabilidad de la información.</v>
      </c>
      <c r="S100" s="389" t="str">
        <f>IF(Comp5!S21="","",Comp5!S21)</f>
        <v/>
      </c>
      <c r="T100" s="461" t="str">
        <f>IF(Comp5!T21="","",Comp5!T21)</f>
        <v/>
      </c>
      <c r="U100" s="454" t="str">
        <f>IF(Comp5!U21="","",Comp5!U21)</f>
        <v/>
      </c>
      <c r="V100" s="437" t="str">
        <f>IF(Comp5!V21="","",Comp5!V21)</f>
        <v/>
      </c>
      <c r="W100" s="436" t="str">
        <f>IF(Comp5!W21="","",Comp5!W21)</f>
        <v/>
      </c>
      <c r="X100" s="438" t="str">
        <f>IF(Comp5!X21="","",Comp5!X21)</f>
        <v/>
      </c>
      <c r="Y100" s="461" t="str">
        <f>IF(Comp5!Y21="","",Comp5!Y21)</f>
        <v/>
      </c>
      <c r="Z100" s="478" t="str">
        <f>IF(Comp5!Z21="","",Comp5!Z21)</f>
        <v/>
      </c>
      <c r="AA100" s="437" t="str">
        <f>IF(Comp5!AA21="","",Comp5!AA21)</f>
        <v/>
      </c>
      <c r="AB100" s="439" t="str">
        <f>IF(Comp5!AB21="","",Comp5!AB21)</f>
        <v/>
      </c>
      <c r="AC100" s="438" t="str">
        <f>IF(Comp5!AC21="","",Comp5!AC21)</f>
        <v/>
      </c>
    </row>
    <row r="101" spans="1:29" ht="35.25" hidden="1" customHeight="1" x14ac:dyDescent="0.3">
      <c r="A101" s="704"/>
      <c r="B101" s="460" t="str">
        <f>IF(Comp5!B22="","",Comp5!B22)</f>
        <v/>
      </c>
      <c r="C101" s="481" t="str">
        <f>IF(Comp5!C22="","",Comp5!C22)</f>
        <v/>
      </c>
      <c r="D101" s="481" t="str">
        <f>IF(Comp5!D22="","",Comp5!D22)</f>
        <v/>
      </c>
      <c r="E101" s="479" t="str">
        <f>IF(Comp5!E22="","",Comp5!E22)</f>
        <v/>
      </c>
      <c r="F101" s="8" t="str">
        <f>IF(Comp5!F22="","",Comp5!F22)</f>
        <v/>
      </c>
      <c r="H101" s="461" t="str">
        <f>IF(Comp5!H22="","",Comp5!H22)</f>
        <v/>
      </c>
      <c r="I101" s="478" t="str">
        <f>IF(Comp5!I22="","",Comp5!I22)</f>
        <v/>
      </c>
      <c r="J101" s="437" t="str">
        <f>IF(Comp5!J22="","",Comp5!J22)</f>
        <v/>
      </c>
      <c r="K101" s="439" t="str">
        <f>IF(Comp5!K22="","",Comp5!K22)</f>
        <v/>
      </c>
      <c r="L101" s="438" t="str">
        <f>IF(Comp5!L22="","",Comp5!L22)</f>
        <v/>
      </c>
      <c r="M101" s="386" t="str">
        <f>IF(Comp5!M22="","",Comp5!M22)</f>
        <v/>
      </c>
      <c r="N101" s="461" t="str">
        <f>IF(Comp5!N22="","",Comp5!N22)</f>
        <v/>
      </c>
      <c r="O101" s="454" t="str">
        <f>IF(Comp5!O22="","",Comp5!O22)</f>
        <v/>
      </c>
      <c r="P101" s="437" t="str">
        <f>IF(Comp5!P22="","",Comp5!P22)</f>
        <v/>
      </c>
      <c r="Q101" s="439" t="str">
        <f>IF(Comp5!Q22="","",Comp5!Q22)</f>
        <v/>
      </c>
      <c r="R101" s="438" t="str">
        <f>IF(Comp5!R22="","",Comp5!R22)</f>
        <v/>
      </c>
      <c r="S101" s="389" t="str">
        <f>IF(Comp5!S22="","",Comp5!S22)</f>
        <v/>
      </c>
      <c r="T101" s="461" t="str">
        <f>IF(Comp5!T22="","",Comp5!T22)</f>
        <v/>
      </c>
      <c r="U101" s="454" t="str">
        <f>IF(Comp5!U22="","",Comp5!U22)</f>
        <v/>
      </c>
      <c r="V101" s="437" t="str">
        <f>IF(Comp5!V22="","",Comp5!V22)</f>
        <v/>
      </c>
      <c r="W101" s="436" t="str">
        <f>IF(Comp5!W22="","",Comp5!W22)</f>
        <v/>
      </c>
      <c r="X101" s="438" t="str">
        <f>IF(Comp5!X22="","",Comp5!X22)</f>
        <v/>
      </c>
      <c r="Y101" s="461" t="str">
        <f>IF(Comp5!Y22="","",Comp5!Y22)</f>
        <v/>
      </c>
      <c r="Z101" s="478" t="str">
        <f>IF(Comp5!Z22="","",Comp5!Z22)</f>
        <v/>
      </c>
      <c r="AA101" s="437" t="str">
        <f>IF(Comp5!AA22="","",Comp5!AA22)</f>
        <v/>
      </c>
      <c r="AB101" s="439" t="str">
        <f>IF(Comp5!AB22="","",Comp5!AB22)</f>
        <v/>
      </c>
      <c r="AC101" s="438" t="str">
        <f>IF(Comp5!AC22="","",Comp5!AC22)</f>
        <v/>
      </c>
    </row>
    <row r="102" spans="1:29" ht="41.25" hidden="1" customHeight="1" thickBot="1" x14ac:dyDescent="0.3">
      <c r="A102" s="705"/>
      <c r="B102" s="460" t="str">
        <f>IF(Comp5!B23="","",Comp5!B23)</f>
        <v/>
      </c>
      <c r="C102" s="481" t="str">
        <f>IF(Comp5!C23="","",Comp5!C23)</f>
        <v/>
      </c>
      <c r="D102" s="481" t="str">
        <f>IF(Comp5!D23="","",Comp5!D23)</f>
        <v/>
      </c>
      <c r="E102" s="479" t="str">
        <f>IF(Comp5!E23="","",Comp5!E23)</f>
        <v/>
      </c>
      <c r="F102" s="480" t="str">
        <f>IF(Comp5!F23="","",Comp5!F23)</f>
        <v/>
      </c>
      <c r="H102" s="461" t="str">
        <f>IF(Comp5!H23="","",Comp5!H23)</f>
        <v/>
      </c>
      <c r="I102" s="478" t="str">
        <f>IF(Comp5!I23="","",Comp5!I23)</f>
        <v/>
      </c>
      <c r="J102" s="437" t="str">
        <f>IF(Comp5!J23="","",Comp5!J23)</f>
        <v/>
      </c>
      <c r="K102" s="439" t="str">
        <f>IF(Comp5!K23="","",Comp5!K23)</f>
        <v/>
      </c>
      <c r="L102" s="438" t="str">
        <f>IF(Comp5!L23="","",Comp5!L23)</f>
        <v/>
      </c>
      <c r="M102" s="386" t="str">
        <f>IF(Comp5!M23="","",Comp5!M23)</f>
        <v/>
      </c>
      <c r="N102" s="461" t="str">
        <f>IF(Comp5!N23="","",Comp5!N23)</f>
        <v/>
      </c>
      <c r="O102" s="454" t="str">
        <f>IF(Comp5!O23="","",Comp5!O23)</f>
        <v/>
      </c>
      <c r="P102" s="437" t="str">
        <f>IF(Comp5!P23="","",Comp5!P23)</f>
        <v/>
      </c>
      <c r="Q102" s="439" t="str">
        <f>IF(Comp5!Q23="","",Comp5!Q23)</f>
        <v/>
      </c>
      <c r="R102" s="438" t="str">
        <f>IF(Comp5!R23="","",Comp5!R23)</f>
        <v/>
      </c>
      <c r="S102" s="389" t="str">
        <f>IF(Comp5!S23="","",Comp5!S23)</f>
        <v/>
      </c>
      <c r="T102" s="461" t="str">
        <f>IF(Comp5!T23="","",Comp5!T23)</f>
        <v/>
      </c>
      <c r="U102" s="454" t="str">
        <f>IF(Comp5!U23="","",Comp5!U23)</f>
        <v/>
      </c>
      <c r="V102" s="437" t="str">
        <f>IF(Comp5!V23="","",Comp5!V23)</f>
        <v/>
      </c>
      <c r="W102" s="436" t="str">
        <f>IF(Comp5!W23="","",Comp5!W23)</f>
        <v/>
      </c>
      <c r="X102" s="438" t="str">
        <f>IF(Comp5!X23="","",Comp5!X23)</f>
        <v/>
      </c>
      <c r="Y102" s="461" t="str">
        <f>IF(Comp5!Y23="","",Comp5!Y23)</f>
        <v/>
      </c>
      <c r="Z102" s="478" t="str">
        <f>IF(Comp5!Z23="","",Comp5!Z23)</f>
        <v/>
      </c>
      <c r="AA102" s="437" t="str">
        <f>IF(Comp5!AA23="","",Comp5!AA23)</f>
        <v/>
      </c>
      <c r="AB102" s="439" t="str">
        <f>IF(Comp5!AB23="","",Comp5!AB23)</f>
        <v/>
      </c>
      <c r="AC102" s="438" t="str">
        <f>IF(Comp5!AC23="","",Comp5!AC23)</f>
        <v/>
      </c>
    </row>
    <row r="103" spans="1:29" s="422" customFormat="1" ht="50.1" customHeight="1" thickBot="1" x14ac:dyDescent="0.3">
      <c r="A103" s="703" t="s">
        <v>64</v>
      </c>
      <c r="B103" s="410"/>
      <c r="C103" s="411" t="s">
        <v>98</v>
      </c>
      <c r="D103" s="410"/>
      <c r="E103" s="410"/>
      <c r="F103" s="434"/>
      <c r="G103" s="1"/>
      <c r="H103" s="413">
        <f>IF(Comp5!H24="","",Comp5!H24)</f>
        <v>1</v>
      </c>
      <c r="I103" s="414">
        <f>IF(Comp5!I24="","",Comp5!I24)</f>
        <v>0</v>
      </c>
      <c r="J103" s="421">
        <f>IF(Comp5!J24="","",Comp5!J24)</f>
        <v>0</v>
      </c>
      <c r="K103" s="440" t="str">
        <f>IF(Comp5!K24="","",Comp5!K24)</f>
        <v/>
      </c>
      <c r="L103" s="417" t="str">
        <f>IF(Comp5!L24="","",Comp5!L24)</f>
        <v/>
      </c>
      <c r="M103" s="418" t="str">
        <f>IF(Comp5!M24="","",Comp5!M24)</f>
        <v/>
      </c>
      <c r="N103" s="413">
        <f>IF(Comp5!N24="","",Comp5!N24)</f>
        <v>1</v>
      </c>
      <c r="O103" s="419">
        <f>IF(Comp5!O24="","",Comp5!O24)</f>
        <v>0</v>
      </c>
      <c r="P103" s="421">
        <f>IF(Comp5!P24="","",Comp5!P24)</f>
        <v>0</v>
      </c>
      <c r="Q103" s="416" t="str">
        <f>IF(Comp5!Q24="","",Comp5!Q24)</f>
        <v/>
      </c>
      <c r="R103" s="417" t="str">
        <f>IF(Comp5!R24="","",Comp5!R24)</f>
        <v/>
      </c>
      <c r="S103" s="2" t="str">
        <f>IF(Comp5!S24="","",Comp5!S24)</f>
        <v/>
      </c>
      <c r="T103" s="413">
        <f>IF(Comp5!T24="","",Comp5!T24)</f>
        <v>0</v>
      </c>
      <c r="U103" s="419">
        <f>IF(Comp5!U24="","",Comp5!U24)</f>
        <v>0</v>
      </c>
      <c r="V103" s="421" t="str">
        <f>IF(Comp5!V24="","",Comp5!V24)</f>
        <v>No se programaron actividades relacionadas con este objetivo</v>
      </c>
      <c r="W103" s="416" t="str">
        <f>IF(Comp5!W24="","",Comp5!W24)</f>
        <v/>
      </c>
      <c r="X103" s="417" t="str">
        <f>IF(Comp5!X24="","",Comp5!X24)</f>
        <v/>
      </c>
      <c r="Y103" s="413" t="str">
        <f>IF(Comp5!Y24="","",Comp5!Y24)</f>
        <v/>
      </c>
      <c r="Z103" s="414" t="str">
        <f>IF(Comp5!Z24="","",Comp5!Z24)</f>
        <v/>
      </c>
      <c r="AA103" s="421" t="str">
        <f>IF(Comp5!AA24="","",Comp5!AA24)</f>
        <v/>
      </c>
      <c r="AB103" s="440" t="str">
        <f>IF(Comp5!AB24="","",Comp5!AB24)</f>
        <v/>
      </c>
      <c r="AC103" s="417" t="str">
        <f>IF(Comp5!AC24="","",Comp5!AC24)</f>
        <v/>
      </c>
    </row>
    <row r="104" spans="1:29" ht="135" customHeight="1" thickBot="1" x14ac:dyDescent="0.3">
      <c r="A104" s="704"/>
      <c r="B104" s="460" t="str">
        <f>IF(Comp5!B25="","",Comp5!B25)</f>
        <v>2.1</v>
      </c>
      <c r="C104" s="5" t="str">
        <f>IF(Comp5!C25="","",Comp5!C25)</f>
        <v>Mejorar la experiencia de la sección de preguntas frecuentes del portal web de la entidad, con el fin de facilitar el acceso a la ciudadanía, a la información de mayor consulta.</v>
      </c>
      <c r="D104" s="481" t="str">
        <f>IF(Comp5!D25="","",Comp5!D25)</f>
        <v>Crear enlace (Link) en la sección de transparencia del Portal Web de preguntas frecuentes con funcionalidades de búsqueda, filtro y consulta de información.</v>
      </c>
      <c r="E104" s="479" t="str">
        <f>IF(Comp5!E25="","",Comp5!E25)</f>
        <v xml:space="preserve">Dirección de Servicios y Atención   </v>
      </c>
      <c r="F104" s="480">
        <f>IF(Comp5!F25="","",Comp5!F25)</f>
        <v>43819</v>
      </c>
      <c r="H104" s="461" t="str">
        <f>IF(Comp5!H25="","",Comp5!H25)</f>
        <v/>
      </c>
      <c r="I104" s="478" t="str">
        <f>IF(Comp5!I25="","",Comp5!I25)</f>
        <v>En Avance</v>
      </c>
      <c r="J104" s="437" t="str">
        <f>IF(Comp5!J25="","",Comp5!J25)</f>
        <v/>
      </c>
      <c r="K104" s="439" t="str">
        <f>IF(Comp5!K25="","",Comp5!K25)</f>
        <v>Lucerito Achury Carrion
Esteban Martinez Bueno</v>
      </c>
      <c r="L104" s="438" t="str">
        <f>IF(Comp5!L25="","",Comp5!L25)</f>
        <v>Se evidenció el enlace (Link) en la sección de transparencia del Portal Web de preguntas frecuentes con funcionalidades de búsqueda, filtro y consulta de información. Ruta https://www.icbf.gov.co/servicios/preguntas-frecuentes.  Adicionalmente se observó 6 enlaces con preguntas adicionales relacionadas con los siguientes temas: permisos de salida del país, investigación de paternidad, visitas, género y diversidad, trámites consulares y reconocimiento paternidad.  
Evidencia:
- Se aportó evidencia correo de la DIT donde informa el aval de la Dirección de Servicios y Atención y la puesta en marcha desde el 13/03/19 del micrositio.
- Plan Anticorrupción - enlace a FAQS</v>
      </c>
      <c r="M104" s="386" t="str">
        <f>IF(Comp5!M25="","",Comp5!M25)</f>
        <v/>
      </c>
      <c r="N104" s="461" t="str">
        <f>IF(Comp5!N25="","",Comp5!N25)</f>
        <v/>
      </c>
      <c r="O104" s="454" t="str">
        <f>IF(Comp5!O25="","",Comp5!O25)</f>
        <v>En Avance</v>
      </c>
      <c r="P104" s="437" t="str">
        <f>IF(Comp5!P25="","",Comp5!P25)</f>
        <v/>
      </c>
      <c r="Q104" s="439" t="str">
        <f>IF(Comp5!Q25="","",Comp5!Q25)</f>
        <v>Lucerito Achury Carrion</v>
      </c>
      <c r="R104" s="438" t="str">
        <f>IF(Comp5!R25="","",Comp5!R25)</f>
        <v>Se evidenció que se mantiene el enlace (Link) en la sección de transparencia del Portal Web de preguntas frecuentes con funcionalidades de búsqueda, filtro y consulta de información. Ruta https://www.icbf.gov.co/servicios/preguntas-frecuentes.  Adicionalmente se observaron mas de 6 enlaces con preguntas adicionales relacionadas con los siguientes temas: restitución internacional, impugnación paternidad, patria potestad, comunidades étnicas, investigación paternidad, género y diversidad, trámites consulares, personas con discapacidad enre otras.</v>
      </c>
      <c r="S104" s="389" t="str">
        <f>IF(Comp5!S25="","",Comp5!S25)</f>
        <v/>
      </c>
      <c r="T104" s="461" t="str">
        <f>IF(Comp5!T25="","",Comp5!T25)</f>
        <v/>
      </c>
      <c r="U104" s="454" t="str">
        <f>IF(Comp5!U25="","",Comp5!U25)</f>
        <v/>
      </c>
      <c r="V104" s="437" t="str">
        <f>IF(Comp5!V25="","",Comp5!V25)</f>
        <v/>
      </c>
      <c r="W104" s="436" t="str">
        <f>IF(Comp5!W25="","",Comp5!W25)</f>
        <v/>
      </c>
      <c r="X104" s="438" t="str">
        <f>IF(Comp5!X25="","",Comp5!X25)</f>
        <v/>
      </c>
      <c r="Y104" s="461" t="str">
        <f>IF(Comp5!Y25="","",Comp5!Y25)</f>
        <v/>
      </c>
      <c r="Z104" s="478" t="str">
        <f>IF(Comp5!Z25="","",Comp5!Z25)</f>
        <v/>
      </c>
      <c r="AA104" s="437" t="str">
        <f>IF(Comp5!AA25="","",Comp5!AA25)</f>
        <v/>
      </c>
      <c r="AB104" s="439" t="str">
        <f>IF(Comp5!AB25="","",Comp5!AB25)</f>
        <v/>
      </c>
      <c r="AC104" s="438" t="str">
        <f>IF(Comp5!AC25="","",Comp5!AC25)</f>
        <v/>
      </c>
    </row>
    <row r="105" spans="1:29" s="422" customFormat="1" ht="50.1" customHeight="1" thickBot="1" x14ac:dyDescent="0.3">
      <c r="A105" s="703" t="s">
        <v>65</v>
      </c>
      <c r="B105" s="410"/>
      <c r="C105" s="411" t="s">
        <v>102</v>
      </c>
      <c r="D105" s="410"/>
      <c r="E105" s="410"/>
      <c r="F105" s="434"/>
      <c r="G105" s="1"/>
      <c r="H105" s="413">
        <f>IF(Comp5!H26="","",Comp5!H26)</f>
        <v>6</v>
      </c>
      <c r="I105" s="414">
        <f>IF(Comp5!I26="","",Comp5!I26)</f>
        <v>0</v>
      </c>
      <c r="J105" s="415">
        <f>IF(Comp5!J26="","",Comp5!J26)</f>
        <v>0</v>
      </c>
      <c r="K105" s="440" t="str">
        <f>IF(Comp5!K26="","",Comp5!K26)</f>
        <v/>
      </c>
      <c r="L105" s="417" t="str">
        <f>IF(Comp5!L26="","",Comp5!L26)</f>
        <v/>
      </c>
      <c r="M105" s="418" t="str">
        <f>IF(Comp5!M26="","",Comp5!M26)</f>
        <v/>
      </c>
      <c r="N105" s="413">
        <f>IF(Comp5!N26="","",Comp5!N26)</f>
        <v>6</v>
      </c>
      <c r="O105" s="419">
        <f>IF(Comp5!O26="","",Comp5!O26)</f>
        <v>0</v>
      </c>
      <c r="P105" s="415">
        <f>IF(Comp5!P26="","",Comp5!P26)</f>
        <v>0</v>
      </c>
      <c r="Q105" s="416" t="str">
        <f>IF(Comp5!Q26="","",Comp5!Q26)</f>
        <v/>
      </c>
      <c r="R105" s="417" t="str">
        <f>IF(Comp5!R26="","",Comp5!R26)</f>
        <v/>
      </c>
      <c r="S105" s="2" t="str">
        <f>IF(Comp5!S26="","",Comp5!S26)</f>
        <v/>
      </c>
      <c r="T105" s="413" t="str">
        <f>IF(Comp5!T26="","",Comp5!T26)</f>
        <v/>
      </c>
      <c r="U105" s="419" t="str">
        <f>IF(Comp5!U26="","",Comp5!U26)</f>
        <v/>
      </c>
      <c r="V105" s="421" t="str">
        <f>IF(Comp5!V26="","",Comp5!V26)</f>
        <v/>
      </c>
      <c r="W105" s="416" t="str">
        <f>IF(Comp5!W26="","",Comp5!W26)</f>
        <v/>
      </c>
      <c r="X105" s="417" t="str">
        <f>IF(Comp5!X26="","",Comp5!X26)</f>
        <v/>
      </c>
      <c r="Y105" s="413" t="str">
        <f>IF(Comp5!Y26="","",Comp5!Y26)</f>
        <v/>
      </c>
      <c r="Z105" s="414" t="str">
        <f>IF(Comp5!Z26="","",Comp5!Z26)</f>
        <v/>
      </c>
      <c r="AA105" s="415" t="str">
        <f>IF(Comp5!AA26="","",Comp5!AA26)</f>
        <v/>
      </c>
      <c r="AB105" s="440" t="str">
        <f>IF(Comp5!AB26="","",Comp5!AB26)</f>
        <v/>
      </c>
      <c r="AC105" s="417" t="str">
        <f>IF(Comp5!AC26="","",Comp5!AC26)</f>
        <v/>
      </c>
    </row>
    <row r="106" spans="1:29" ht="294" customHeight="1" x14ac:dyDescent="0.25">
      <c r="A106" s="704"/>
      <c r="B106" s="460" t="str">
        <f>IF(Comp5!B27="","",Comp5!B27)</f>
        <v>3.1</v>
      </c>
      <c r="C106" s="479" t="str">
        <f>IF(Comp5!C27="","",Comp5!C27)</f>
        <v>Actualizar el  instrumento de inventario de activos de Información del ICBF.</v>
      </c>
      <c r="D106" s="479" t="str">
        <f>IF(Comp5!D27="","",Comp5!D27)</f>
        <v>(1) Inventario de activos de información actualizado.</v>
      </c>
      <c r="E106" s="479" t="str">
        <f>IF(Comp5!E27="","",Comp5!E27)</f>
        <v>Dirección de Información y Tecnología</v>
      </c>
      <c r="F106" s="480">
        <f>IF(Comp5!F27="","",Comp5!F27)</f>
        <v>43819</v>
      </c>
      <c r="H106" s="461" t="str">
        <f>IF(Comp5!H27="","",Comp5!H27)</f>
        <v/>
      </c>
      <c r="I106" s="478" t="str">
        <f>IF(Comp5!I27="","",Comp5!I27)</f>
        <v>En Avance</v>
      </c>
      <c r="J106" s="437" t="str">
        <f>IF(Comp5!J27="","",Comp5!J27)</f>
        <v/>
      </c>
      <c r="K106" s="439" t="str">
        <f>IF(Comp5!K27="","",Comp5!K27)</f>
        <v>Lucerito Achury Carrion
Esteban Martinez Bueno</v>
      </c>
      <c r="L106" s="438" t="str">
        <f>IF(Comp5!L27="","",Comp5!L27)</f>
        <v>Para esta actividad se evidenció el avance en los siguientes aspectos:
Enero: la actualización Instrumento para el levantamiento de activos
Correo de socialización del Cronograma Gestión de Activos de Seguridad y Privacidad de la Información en SDG enviado el 29/01/2019.
Febrero: socialización de las actividades para el proceso de levantamiento de activos de información procesos y regionales por correo electrónico enviado a los Ingenieros regionales  y enlaces de la DIT por parte del líder de Implementación del SGSI.
Marzo: se evidenció correo Matrices Consolidadas X Proceso de la Sede de la Dirección General con instrucciones para remitirlos a los Épicos para la validación y aceptación de los mismos.
Abril: Levantamiento, actualización y validación de los activos de información de cada proceso en la Sede de la Dirección General  y Regional, los cuales fueron publicados en la Intranet por proceso. 
Evidencia:
- f1.g10.gti_F_Levantamiento_activos
- Cronograma Gestión de Activos de Seguridad y Privacidad de la Información en SDG
- RV Levantamiento de Activos de Información
- Matrices Consolidadas Proceso X
- RV observaciones Tolima
- Memorandos (33) Regionales:  Asunto:  Levantamiento, actualización y validación de activos de información 2019
- Memorando 16 procesos de la Sede de la Dirección General.</v>
      </c>
      <c r="M106" s="386" t="str">
        <f>IF(Comp5!M27="","",Comp5!M27)</f>
        <v/>
      </c>
      <c r="N106" s="461" t="str">
        <f>IF(Comp5!N27="","",Comp5!N27)</f>
        <v/>
      </c>
      <c r="O106" s="454" t="str">
        <f>IF(Comp5!O27="","",Comp5!O27)</f>
        <v>En Avance</v>
      </c>
      <c r="P106" s="437" t="str">
        <f>IF(Comp5!P27="","",Comp5!P27)</f>
        <v/>
      </c>
      <c r="Q106" s="439" t="str">
        <f>IF(Comp5!Q27="","",Comp5!Q27)</f>
        <v>Lucerito Achury Carrion</v>
      </c>
      <c r="R106" s="438" t="str">
        <f>IF(Comp5!R27="","",Comp5!R27)</f>
        <v>Para esta actividad se evidenció el avance en los siguientes aspectos:
Enero: la actualización Instrumento para el levantamiento de activos
Correo de socialización del Cronograma Gestión de Activos de Seguridad y Privacidad de la Información en SDG enviado el 29/01/2019.
Febrero: socialización de las actividades para el proceso de levantamiento de activos de información procesos y regionales por correo electrónico enviado a los Ingenieros regionales  y enlaces de la DIT por parte del líder de Implementación del SGSI.
Marzo: se evidenció correo Matrices Consolidadas X Proceso de la Sede de la Dirección General con instrucciones para remitirlos a los Épicos para la validación y aceptación de los mismos.
Abril: Levantamiento, actualización y validación de los activos de información de cada proceso en la Sede de la Dirección General  y Regional, los cuales fueron publicados en la Intranet por proceso. 
Evidencia:
- f1.g10.gti_F_Levantamiento_activos
- Cronograma Gestión de Activos de Seguridad y Privacidad de la Información en SDG
- RV Levantamiento de Activos de Información
- Matrices Consolidadas Proceso X
- RV observaciones Tolima
- Memorandos (33) Regionales:  Asunto:  Levantamiento, actualización y validación de activos de información 2019
- Memorando 16 procesos de la Sede de la Dirección General.</v>
      </c>
      <c r="S106" s="389" t="str">
        <f>IF(Comp5!S27="","",Comp5!S27)</f>
        <v/>
      </c>
      <c r="T106" s="461" t="str">
        <f>IF(Comp5!T27="","",Comp5!T27)</f>
        <v/>
      </c>
      <c r="U106" s="454" t="str">
        <f>IF(Comp5!U27="","",Comp5!U27)</f>
        <v/>
      </c>
      <c r="V106" s="437" t="str">
        <f>IF(Comp5!V27="","",Comp5!V27)</f>
        <v/>
      </c>
      <c r="W106" s="436" t="str">
        <f>IF(Comp5!W27="","",Comp5!W27)</f>
        <v/>
      </c>
      <c r="X106" s="438" t="str">
        <f>IF(Comp5!X27="","",Comp5!X27)</f>
        <v/>
      </c>
      <c r="Y106" s="461" t="str">
        <f>IF(Comp5!Y27="","",Comp5!Y27)</f>
        <v/>
      </c>
      <c r="Z106" s="478" t="str">
        <f>IF(Comp5!Z27="","",Comp5!Z27)</f>
        <v/>
      </c>
      <c r="AA106" s="437" t="str">
        <f>IF(Comp5!AA27="","",Comp5!AA27)</f>
        <v/>
      </c>
      <c r="AB106" s="439" t="str">
        <f>IF(Comp5!AB27="","",Comp5!AB27)</f>
        <v/>
      </c>
      <c r="AC106" s="438" t="str">
        <f>IF(Comp5!AC27="","",Comp5!AC27)</f>
        <v/>
      </c>
    </row>
    <row r="107" spans="1:29" ht="63.75" customHeight="1" x14ac:dyDescent="0.25">
      <c r="A107" s="704"/>
      <c r="B107" s="483" t="str">
        <f>IF(Comp5!B28="","",Comp5!B28)</f>
        <v>3.2</v>
      </c>
      <c r="C107" s="479" t="str">
        <f>IF(Comp5!C28="","",Comp5!C28)</f>
        <v>Actualizar el  Esquema de publicación de información del ICBF.</v>
      </c>
      <c r="D107" s="479" t="str">
        <f>IF(Comp5!D28="","",Comp5!D28)</f>
        <v>(1) Esquema de Publicación actualizado a corte 31 de diciembre de 2019</v>
      </c>
      <c r="E107" s="479" t="str">
        <f>IF(Comp5!E28="","",Comp5!E28)</f>
        <v>Oficina Asesora de Comunicaciones</v>
      </c>
      <c r="F107" s="480">
        <f>IF(Comp5!F28="","",Comp5!F28)</f>
        <v>43819</v>
      </c>
      <c r="G107" s="450"/>
      <c r="H107" s="484" t="str">
        <f>IF(Comp5!H28="","",Comp5!H28)</f>
        <v/>
      </c>
      <c r="I107" s="478" t="str">
        <f>IF(Comp5!I28="","",Comp5!I28)</f>
        <v>Sin Avance</v>
      </c>
      <c r="J107" s="437" t="str">
        <f>IF(Comp5!J28="","",Comp5!J28)</f>
        <v/>
      </c>
      <c r="K107" s="439" t="str">
        <f>IF(Comp5!K28="","",Comp5!K28)</f>
        <v>Lucerito Achury Carrion
Esteban Martinez Bueno</v>
      </c>
      <c r="L107" s="438" t="str">
        <f>IF(Comp5!L28="","",Comp5!L28)</f>
        <v>La periodicidad del reporte de esta actividad es "Único" sin detallar fecha de inicio.</v>
      </c>
      <c r="M107" s="450" t="str">
        <f>IF(Comp5!M28="","",Comp5!M28)</f>
        <v/>
      </c>
      <c r="N107" s="484" t="str">
        <f>IF(Comp5!N28="","",Comp5!N28)</f>
        <v/>
      </c>
      <c r="O107" s="454" t="str">
        <f>IF(Comp5!O28="","",Comp5!O28)</f>
        <v>Sin Avance</v>
      </c>
      <c r="P107" s="437" t="str">
        <f>IF(Comp5!P28="","",Comp5!P28)</f>
        <v/>
      </c>
      <c r="Q107" s="439" t="str">
        <f>IF(Comp5!Q28="","",Comp5!Q28)</f>
        <v>Lucerito Achury Carrion</v>
      </c>
      <c r="R107" s="438" t="str">
        <f>IF(Comp5!R28="","",Comp5!R28)</f>
        <v>La periodicidad del reporte de esta actividad es "Único" sin detallar fecha de inicio.</v>
      </c>
      <c r="S107" s="389" t="str">
        <f>IF(Comp5!S28="","",Comp5!S28)</f>
        <v/>
      </c>
      <c r="T107" s="484" t="str">
        <f>IF(Comp5!T28="","",Comp5!T28)</f>
        <v/>
      </c>
      <c r="U107" s="454" t="str">
        <f>IF(Comp5!U28="","",Comp5!U28)</f>
        <v/>
      </c>
      <c r="V107" s="437" t="str">
        <f>IF(Comp5!V28="","",Comp5!V28)</f>
        <v/>
      </c>
      <c r="W107" s="436" t="str">
        <f>IF(Comp5!W28="","",Comp5!W28)</f>
        <v/>
      </c>
      <c r="X107" s="438" t="str">
        <f>IF(Comp5!X28="","",Comp5!X28)</f>
        <v/>
      </c>
      <c r="Y107" s="484" t="str">
        <f>IF(Comp5!Y28="","",Comp5!Y28)</f>
        <v/>
      </c>
      <c r="Z107" s="478" t="str">
        <f>IF(Comp5!Z28="","",Comp5!Z28)</f>
        <v/>
      </c>
      <c r="AA107" s="437" t="str">
        <f>IF(Comp5!AA28="","",Comp5!AA28)</f>
        <v/>
      </c>
      <c r="AB107" s="439" t="str">
        <f>IF(Comp5!AB28="","",Comp5!AB28)</f>
        <v/>
      </c>
      <c r="AC107" s="438" t="str">
        <f>IF(Comp5!AC28="","",Comp5!AC28)</f>
        <v/>
      </c>
    </row>
    <row r="108" spans="1:29" ht="73.5" customHeight="1" x14ac:dyDescent="0.25">
      <c r="A108" s="704"/>
      <c r="B108" s="460" t="str">
        <f>IF(Comp5!B29="","",Comp5!B29)</f>
        <v>3.3</v>
      </c>
      <c r="C108" s="479" t="str">
        <f>IF(Comp5!C29="","",Comp5!C29)</f>
        <v>Actualizar el  Índice de Información Clasificada y Reservada del ICBF.</v>
      </c>
      <c r="D108" s="479" t="str">
        <f>IF(Comp5!D29="","",Comp5!D29)</f>
        <v>(1) Índice de Información clasificada y reservada actualizado.</v>
      </c>
      <c r="E108" s="479" t="str">
        <f>IF(Comp5!E29="","",Comp5!E29)</f>
        <v>Dirección Servicios y atención y Oficina Asesora Jurídica</v>
      </c>
      <c r="F108" s="480">
        <f>IF(Comp5!F29="","",Comp5!F29)</f>
        <v>43819</v>
      </c>
      <c r="G108" s="450"/>
      <c r="H108" s="484" t="str">
        <f>IF(Comp5!H29="","",Comp5!H29)</f>
        <v/>
      </c>
      <c r="I108" s="478" t="str">
        <f>IF(Comp5!I29="","",Comp5!I29)</f>
        <v>N/A</v>
      </c>
      <c r="J108" s="437" t="str">
        <f>IF(Comp5!J29="","",Comp5!J29)</f>
        <v/>
      </c>
      <c r="K108" s="439" t="str">
        <f>IF(Comp5!K29="","",Comp5!K29)</f>
        <v>Lucerito Achury Carrion
Esteban Martinez Bueno</v>
      </c>
      <c r="L108" s="438" t="str">
        <f>IF(Comp5!L29="","",Comp5!L29)</f>
        <v>La periodicidad del reporte de esta actividad es bimestral a partir del mes de septiembre de 2019.</v>
      </c>
      <c r="M108" s="450" t="str">
        <f>IF(Comp5!M29="","",Comp5!M29)</f>
        <v/>
      </c>
      <c r="N108" s="484" t="str">
        <f>IF(Comp5!N29="","",Comp5!N29)</f>
        <v/>
      </c>
      <c r="O108" s="454" t="str">
        <f>IF(Comp5!O29="","",Comp5!O29)</f>
        <v>N/A</v>
      </c>
      <c r="P108" s="437" t="str">
        <f>IF(Comp5!P29="","",Comp5!P29)</f>
        <v/>
      </c>
      <c r="Q108" s="439" t="str">
        <f>IF(Comp5!Q29="","",Comp5!Q29)</f>
        <v>Lucerito Achury Carrion</v>
      </c>
      <c r="R108" s="477" t="str">
        <f>IF(Comp5!R29="","",Comp5!R29)</f>
        <v>Esta actividad inicia en septiembre de 2019</v>
      </c>
      <c r="S108" s="389" t="str">
        <f>IF(Comp5!S29="","",Comp5!S29)</f>
        <v/>
      </c>
      <c r="T108" s="484" t="str">
        <f>IF(Comp5!T29="","",Comp5!T29)</f>
        <v/>
      </c>
      <c r="U108" s="454" t="str">
        <f>IF(Comp5!U29="","",Comp5!U29)</f>
        <v/>
      </c>
      <c r="V108" s="437" t="str">
        <f>IF(Comp5!V29="","",Comp5!V29)</f>
        <v/>
      </c>
      <c r="W108" s="436" t="str">
        <f>IF(Comp5!W29="","",Comp5!W29)</f>
        <v/>
      </c>
      <c r="X108" s="438" t="str">
        <f>IF(Comp5!X29="","",Comp5!X29)</f>
        <v/>
      </c>
      <c r="Y108" s="484" t="str">
        <f>IF(Comp5!Y29="","",Comp5!Y29)</f>
        <v/>
      </c>
      <c r="Z108" s="478" t="str">
        <f>IF(Comp5!Z29="","",Comp5!Z29)</f>
        <v/>
      </c>
      <c r="AA108" s="437" t="str">
        <f>IF(Comp5!AA29="","",Comp5!AA29)</f>
        <v/>
      </c>
      <c r="AB108" s="439" t="str">
        <f>IF(Comp5!AB29="","",Comp5!AB29)</f>
        <v/>
      </c>
      <c r="AC108" s="438" t="str">
        <f>IF(Comp5!AC29="","",Comp5!AC29)</f>
        <v/>
      </c>
    </row>
    <row r="109" spans="1:29" ht="409.5" x14ac:dyDescent="0.25">
      <c r="A109" s="704"/>
      <c r="B109" s="460" t="str">
        <f>IF(Comp5!B30="","",Comp5!B30)</f>
        <v>3.4</v>
      </c>
      <c r="C109" s="9" t="str">
        <f>IF(Comp5!C30="","",Comp5!C30)</f>
        <v xml:space="preserve">Realizar seguimiento a la   aprobación de las tablas de retención documental por parte del Archivo General de la Nación - AGN, para su posterior socialización y aplicación. </v>
      </c>
      <c r="D109" s="9" t="str">
        <f>IF(Comp5!D30="","",Comp5!D30)</f>
        <v xml:space="preserve"> Tablas de Retención documental aplicadas y socializadas </v>
      </c>
      <c r="E109" s="9" t="str">
        <f>IF(Comp5!E30="","",Comp5!E30)</f>
        <v>Dirección Administrativa- Gestión Documental</v>
      </c>
      <c r="F109" s="480">
        <f>IF(Comp5!F30="","",Comp5!F30)</f>
        <v>43819</v>
      </c>
      <c r="G109" s="450"/>
      <c r="H109" s="484" t="str">
        <f>IF(Comp5!H30="","",Comp5!H30)</f>
        <v/>
      </c>
      <c r="I109" s="478" t="str">
        <f>IF(Comp5!I30="","",Comp5!I30)</f>
        <v>En Avance</v>
      </c>
      <c r="J109" s="437" t="str">
        <f>IF(Comp5!J30="","",Comp5!J30)</f>
        <v/>
      </c>
      <c r="K109" s="439" t="str">
        <f>IF(Comp5!K30="","",Comp5!K30)</f>
        <v>Lucerito Achury Carrion
Esteban Martinez Bueno</v>
      </c>
      <c r="L109" s="438" t="str">
        <f>IF(Comp5!L30="","",Comp5!L30)</f>
        <v>Para esta actividad se evidenció el avance en los siguientes aspectos:
Enero: El 22 de enero se recibió documento oficial del Archivo General de la Nación E-2019-028535-0101, con las observaciones presentadas en el Pre-Comité de Convalidación de Tablas de Retención Documental, las cuales solicitaron ajustes los cuales fueron realizados. El Instituto enviará el 05 de marzo y se solicitará la respectiva mesa técnica.
Febrero: se observaron correos del Grupo de Gestión Documental donde realizaron las actividades correspondientes a realizar la revisión y correcciones de acuerdo con el concepto técnico del AGN.
Marzo: Se observó que el 7/03/19 radicaron  oficio No. S-2019-123699-0101 del 05 de marzo de 2019 ante el Archivo General de la Nación las correcciones realizadas a las Tablas de Retención Documental. Asimismo informan que el AGN cuenta con noventa (90) días hábiles para realizar la respectiva revisión y emisión de concepto técnico.
Abril: El ICBF  se encuentra a la espera de la revisión de concepto técnico del AGN.
Evidencias:
- Rta AGN comité dic 2018  E-2019-028535-0101
- 15022019 TRD 2019
- Programación Sustentación
- Revisión 18022019
- Revisión 22022019
- Sustentación TRD
- Radicado AGN marzo 2019 No. S-2019-123699-0101</v>
      </c>
      <c r="M109" s="450" t="str">
        <f>IF(Comp5!M30="","",Comp5!M30)</f>
        <v/>
      </c>
      <c r="N109" s="484" t="str">
        <f>IF(Comp5!N30="","",Comp5!N30)</f>
        <v/>
      </c>
      <c r="O109" s="454" t="str">
        <f>IF(Comp5!O30="","",Comp5!O30)</f>
        <v>En Avance</v>
      </c>
      <c r="P109" s="437" t="str">
        <f>IF(Comp5!P30="","",Comp5!P30)</f>
        <v/>
      </c>
      <c r="Q109" s="439" t="str">
        <f>IF(Comp5!Q30="","",Comp5!Q30)</f>
        <v>Lucerito Achury Carrion</v>
      </c>
      <c r="R109" s="438" t="str">
        <f>IF(Comp5!R30="","",Comp5!R30)</f>
        <v>Para esta actividad se evidenció el avance en los siguientes aspectos:
El 17 de julio de 2019 el ICBF recibió respuesta del Archivo General de la Nación con respecto al concepto técnico de evaluación de Tablas de Retención Documental Radicado 201912220000041532 en el cual informan que se deben realizar unos ajustes por lo que devuelven las TRD para su gestión. Una vez se realicen estos ajustes se debera convocar una mesa de trabajo con la evaluadora para la revisión de los ajustes.
Evidencia:
Comunicado con radicado No. 201912220000041532.</v>
      </c>
      <c r="S109" s="389" t="str">
        <f>IF(Comp5!S30="","",Comp5!S30)</f>
        <v/>
      </c>
      <c r="T109" s="484" t="str">
        <f>IF(Comp5!T30="","",Comp5!T30)</f>
        <v/>
      </c>
      <c r="U109" s="454" t="str">
        <f>IF(Comp5!U30="","",Comp5!U30)</f>
        <v/>
      </c>
      <c r="V109" s="437" t="str">
        <f>IF(Comp5!V30="","",Comp5!V30)</f>
        <v/>
      </c>
      <c r="W109" s="436" t="str">
        <f>IF(Comp5!W30="","",Comp5!W30)</f>
        <v/>
      </c>
      <c r="X109" s="438" t="str">
        <f>IF(Comp5!X30="","",Comp5!X30)</f>
        <v/>
      </c>
      <c r="Y109" s="484" t="str">
        <f>IF(Comp5!Y30="","",Comp5!Y30)</f>
        <v/>
      </c>
      <c r="Z109" s="478" t="str">
        <f>IF(Comp5!Z30="","",Comp5!Z30)</f>
        <v/>
      </c>
      <c r="AA109" s="437" t="str">
        <f>IF(Comp5!AA30="","",Comp5!AA30)</f>
        <v/>
      </c>
      <c r="AB109" s="439" t="str">
        <f>IF(Comp5!AB30="","",Comp5!AB30)</f>
        <v/>
      </c>
      <c r="AC109" s="438" t="str">
        <f>IF(Comp5!AC30="","",Comp5!AC30)</f>
        <v/>
      </c>
    </row>
    <row r="110" spans="1:29" ht="409.5" customHeight="1" x14ac:dyDescent="0.25">
      <c r="A110" s="704"/>
      <c r="B110" s="460" t="str">
        <f>IF(Comp5!B31="","",Comp5!B31)</f>
        <v>3.5</v>
      </c>
      <c r="C110" s="9" t="str">
        <f>IF(Comp5!C31="","",Comp5!C31)</f>
        <v>Elaborar Tablas de Valoración Documental - TVD.</v>
      </c>
      <c r="D110" s="9" t="str">
        <f>IF(Comp5!D31="","",Comp5!D31)</f>
        <v>Tablas de Valoración Documental - TVD definidas</v>
      </c>
      <c r="E110" s="9" t="str">
        <f>IF(Comp5!E31="","",Comp5!E31)</f>
        <v>Dirección Administrativa- Gestión Documental</v>
      </c>
      <c r="F110" s="480">
        <f>IF(Comp5!F31="","",Comp5!F31)</f>
        <v>43819</v>
      </c>
      <c r="H110" s="461" t="str">
        <f>IF(Comp5!H31="","",Comp5!H31)</f>
        <v/>
      </c>
      <c r="I110" s="478" t="str">
        <f>IF(Comp5!I31="","",Comp5!I31)</f>
        <v>En Avance</v>
      </c>
      <c r="J110" s="437" t="str">
        <f>IF(Comp5!J31="","",Comp5!J31)</f>
        <v/>
      </c>
      <c r="K110" s="439" t="str">
        <f>IF(Comp5!K31="","",Comp5!K31)</f>
        <v>Lucerito Achury Carrion
Esteban Martinez Bueno</v>
      </c>
      <c r="L110" s="438" t="str">
        <f>IF(Comp5!L31="","",Comp5!L31)</f>
        <v>Para esta actividad se evidenció el avance en los siguientes aspectos:
Febrero: replanteamiento del cronograma de trabajo para la elaboración de Tablas de Valoración Documental donde establecen: Radicar el instrumento en el AGN en noviembre de 2019,  proyecta para 2020 iniciar proceso de convalidación e iniciar proceso de identificación y organización de fondos acumulados.
Por otra parte, se recopilaron inventarios de fondos acumulados de 22 regionales y se  aportaron inventarios de los fondos acumulados de las mismas.
Asimismo el 27 de febrero se remitieron  evidencias de la actividad de identificación de temas, años y volumetría del Fondo Acumulado correspondiente a las Transferencias Secundarias recibidas por diferentes regionales en el Archivo Histórico de Funza, el cual será igualmente insumo para la elaboración de TVD. se aportó como evidencia  acta  de la reunión del 27/02/19.
Marzo: Se realizaron las siguientes actividades:
1. Revisión de normas aplicables; 2. Elaboración relación de series, fechas extremas y metros lineales, lo cual es base para la elaboración de las TVD de los archivos que reposan en la Bodega de Funza con fechas de 1968 a 1994.; 3. Se realizó la revisión de cada uno de los reportes, lo cual se puede evidenciar los Datos Unificados de Fondos Acumulados, a la fecha falta la respuesta de las siguientes regionales: Chocó, Norte de Santander, Putumayo y Risaralda; 4. Se  solicitó la programación de Comité Institucional de Gestión y Desempeño para la aprobación de prórroga de fechas del PMA, mediante memorando I-2019-031380-0101 del 28 de marzo de 2019.
Abril: Se inició la labor de identificación en la Bodega de Archivo Histórico de Funza de la documentación generada en el periodo correspondiente entre 1968 y 1994 con el fin de establecer si cuentan con el  inventario documental.
Evidencias:
- Inventarios FA Regionales: Bolívar, Boyacá, Caldas, Caquetá, Casanare, Cauca, Cesar, Córdoba, Cundinamarca, Guanía, Guajira, Guaviare, Huila, Meta, Nariño, Quindío, Santander, Sucre, Tolima, Vaupés, Vichada y Norte de Santander.
- Acta FDA Funza
- Cronograma TVD 2019 V2
- Oficio de inventarios a Reg.
- Norte de Santander Inventario FA
- Vichada inventario FA
- Datos Unificados de Fondos Acumulados
- Diagnóstico FA Bodega Funza
- Relación normas TVD V3
- Solicitud CIGD memorando I-2019-031380-0101 
- Avance Piso 2 Fila 1-13
- Estado Inventarios 1969-1994 - Funza</v>
      </c>
      <c r="M110" s="386" t="str">
        <f>IF(Comp5!M31="","",Comp5!M31)</f>
        <v/>
      </c>
      <c r="N110" s="461" t="str">
        <f>IF(Comp5!N31="","",Comp5!N31)</f>
        <v/>
      </c>
      <c r="O110" s="454" t="str">
        <f>IF(Comp5!O31="","",Comp5!O31)</f>
        <v>En Avance</v>
      </c>
      <c r="P110" s="437" t="str">
        <f>IF(Comp5!P31="","",Comp5!P31)</f>
        <v/>
      </c>
      <c r="Q110" s="439" t="str">
        <f>IF(Comp5!Q31="","",Comp5!Q31)</f>
        <v>Lucerito Achury Carrion</v>
      </c>
      <c r="R110" s="438" t="str">
        <f>IF(Comp5!R31="","",Comp5!R31)</f>
        <v xml:space="preserve">Para esta actividad se evidenció el avance en los siguientes aspectos:
Mayo: se ejecutó en un 90% la consolidación de documentación para análisis respecto a la conformación de Tablas de Valoración Documental, se cumplió con un avance del 50% en la consolidación de inventarios documentales tanto de Regionales como de la Sede Dirección General. Igualmente, se sigue con el cumplimiento de actividades como compilación de información institucional de 1968 a 1994, revisión de normas aplicables, y elaboración de estructuras, gestiones que se encuentran en un nivel de cumplimiento del 80% al 90%.
Respecto a las estructuras se va a trabajar los periodos respectivos según cambios de estructura, lo cual arrojo un total de 7 periodos para SDG y 7 para regionales.
junio: Complilación de información institucional 80%, revisión de normas aplicables 100%, revisión de estructuras de la época 90%, consolidación de información por analizar 90%, consolidación de inventarios documentales 75%, elaboración de propuestas de TVD 70%.
julio: complilación de información institucional 95%, revisión de estructuras de la época 100%, consolidación de información por analizar 90%, consolidación de inventarios documentales 75%, elaboración de propuestas de TVD en un 95%.  
Evidencias:
- Avance del cronograma TVD 2019
- TVD Centro Zonal 
- Consolidado archivo historico ubicado en Funza piso 1,2,3 y 4
- Estructura organica ICBF P5, P6 y P7
- TVD SDG P1, P2, P3, P4, P5, P6 Y P7
- Relación normas TVD V3
- Consolidación Inventarios Regionales
- Solicitud Reprogramación
- Consolidación Inventarios Documentales Funza
- Propuesta TVD
- Soportes Comité (Acta del 29/05/19 objetivo: Realizar el Comité Institucional de Gestión y Desempeño, correspondiente al Primer Trimestre de la Vigencia 2019, lista de asistencia reunión y presentación).
- Centro de Bienestar P3
- TVD  P 1  REGIONAL unificada
- TVD  P 5  REGIONAL TIPO A, B y C.
- TVD  P 6  REGIONAL TIPO A, B y C.
- TVD  P 7  REGIONAL TIPO 1 Y 2
- UNIDADES ZONALES P4
</v>
      </c>
      <c r="S110" s="389" t="str">
        <f>IF(Comp5!S31="","",Comp5!S31)</f>
        <v/>
      </c>
      <c r="T110" s="461" t="str">
        <f>IF(Comp5!T31="","",Comp5!T31)</f>
        <v/>
      </c>
      <c r="U110" s="454" t="str">
        <f>IF(Comp5!U31="","",Comp5!U31)</f>
        <v/>
      </c>
      <c r="V110" s="437" t="str">
        <f>IF(Comp5!V31="","",Comp5!V31)</f>
        <v/>
      </c>
      <c r="W110" s="436" t="str">
        <f>IF(Comp5!W31="","",Comp5!W31)</f>
        <v/>
      </c>
      <c r="X110" s="438" t="str">
        <f>IF(Comp5!X31="","",Comp5!X31)</f>
        <v/>
      </c>
      <c r="Y110" s="461" t="str">
        <f>IF(Comp5!Y31="","",Comp5!Y31)</f>
        <v/>
      </c>
      <c r="Z110" s="478" t="str">
        <f>IF(Comp5!Z31="","",Comp5!Z31)</f>
        <v/>
      </c>
      <c r="AA110" s="437" t="str">
        <f>IF(Comp5!AA31="","",Comp5!AA31)</f>
        <v/>
      </c>
      <c r="AB110" s="439" t="str">
        <f>IF(Comp5!AB31="","",Comp5!AB31)</f>
        <v/>
      </c>
      <c r="AC110" s="438" t="str">
        <f>IF(Comp5!AC31="","",Comp5!AC31)</f>
        <v/>
      </c>
    </row>
    <row r="111" spans="1:29" ht="409.5" customHeight="1" thickBot="1" x14ac:dyDescent="0.3">
      <c r="A111" s="705"/>
      <c r="B111" s="483" t="str">
        <f>IF(Comp5!B32="","",Comp5!B32)</f>
        <v>3.6</v>
      </c>
      <c r="C111" s="9" t="str">
        <f>IF(Comp5!C32="","",Comp5!C32)</f>
        <v>Dar continuidad al programa de capacitación archivística</v>
      </c>
      <c r="D111" s="9" t="str">
        <f>IF(Comp5!D32="","",Comp5!D32)</f>
        <v>Programa de capacitación archivística desarrollado</v>
      </c>
      <c r="E111" s="9" t="str">
        <f>IF(Comp5!E32="","",Comp5!E32)</f>
        <v>Dirección Administrativa- Gestión Documental</v>
      </c>
      <c r="F111" s="480">
        <f>IF(Comp5!F32="","",Comp5!F32)</f>
        <v>43819</v>
      </c>
      <c r="H111" s="461" t="str">
        <f>IF(Comp5!H32="","",Comp5!H32)</f>
        <v/>
      </c>
      <c r="I111" s="478" t="str">
        <f>IF(Comp5!I32="","",Comp5!I32)</f>
        <v>En Avance</v>
      </c>
      <c r="J111" s="437" t="str">
        <f>IF(Comp5!J32="","",Comp5!J32)</f>
        <v/>
      </c>
      <c r="K111" s="439" t="str">
        <f>IF(Comp5!K32="","",Comp5!K32)</f>
        <v>Lucerito Achury Carrion
Esteban Martinez Bueno</v>
      </c>
      <c r="L111" s="438" t="str">
        <f>IF(Comp5!L32="","",Comp5!L32)</f>
        <v>Para esta actividad se evidenció lo siguiente:
Enero: 1. se elaboró proyecto de documento técnico correspondiente al Plan de Capacitación en Gestión Documental Vigencia2019. 
2. Construcción del Indicador: Número de Unidades Administrativas Entrenadas en Gestión Documental, el cual se gestionará a nivel regional  donde cada uno de los referentes documentales de las regionales se encargara de la transferencia de conocimiento en los grupos de trabajo y centros zonales. 
3. Por parte del Grupo de Gestión Documental, se realizará el III Encuentro de Referentes en Gestión Documental a Nivel Nacional en la ciudad de Bogotá.
Febrero: 1. El 04 de febrero se realizó la socialización de Tablas de Retención Documental y procesos técnicos archivísticos a la Sede Dirección General.
2. El 08 de febrero de 2019 se realizó sensibilización en Tablas de Retención Documental, Procedimientos de préstamo y desarchivo de expedientes, conformación de historias de atención, y sesión de preguntas e inquietudes, en la cual se contó con una asistencia de 88 personas.
3. Con respecto al encuentro de referentes, los coordinadores administrativos remitieron la relación de referentes asignados para el encuentro, junto con la información de viáticos.
4. Correo emitido a las regionales para consultar  los temas que requieren en las capacitaciones.
Marzo: El Grupo de Gestión Documental coordinó junto con el apoyo de la Dirección de Gestión Humana, la propuesta de capacitación en gestión documental por parte de la ESAP, de tal manera, se establecieron los contenidos y fue remitido el listado de participantes por cada una de las regionales.
De acuerdo con el Tercer Encuentro de Referentes Documentales, se evidenció la solicitud al Grupo Operación Logística Eventos quien contesto "Te informo que ya no se recibirán más Solicitudes de Servicios en razón a que ya se agotó el presupuesto que ampara el Recurso Soporte del Proyecto de Tipo  Logístico y el pequeño saldo que queda se requiere para realizar eventos prioritarios de la Dirección General
Por otra parte, veo que el objetivo del evento es la capacitación para “Fortalecer los conocimientos en gestión documental, con el fin de dar continuidad a los procesos y procedimientos implementados por la Dirección Administrativa, a través del Grupo de Gestión Documental, dando cumplimiento con la normativa que en la materia ha impartido el Archivo General de la Nación”. Al respecto pienso que es prácticamente el mismo tema que acabamos de aprobar donde se capacitarán a 1800 funcionarios del ICBF sobre Entrenamiento en el uso del Sistema de Gestión Documental Orfeo, lo que no justificaría hacer doble capacitación"
Abril: 1. Pendiente de reprogramar la capacitación con la ESAP debido a que el ICBF se encuentra capacitando ORFEO. 2. Consolidaron los temas para el III Encuentro Nacional de Referentes Documentales. 3. Elaboración el documento que recopila la estructura, agenda  y finalidad del evento. 4. Aprobación por parte de Secretaria General para los viáticos de las regionales que solicitaron dicho presupuesto para asistir al Evento. 5. Se realizó solicitud a la Oficina de Comunicaciones en aras de contar con reconocimientos e invitación formal al evento. 
Evidencias:
- 07022019_ plan de capacitación 2019; Hoja de Vida Indicador Entrenamiento;  Capacitación 04022019; Asistencia Grupo SST; Convocatoria; Listado de Asistencia 08/02/19; ESTRUCTURACIÓN DEL EVENTO - 2019; Encuestas de Satisfacción; Encuesta satisfacción taller R. Bogotá; Lista Referentes; RV Solicitud temas jornada capacitación 2019 GGD; 01042019_ Plan de Capacitación v3; Capacitación Gestión Documental ICBF - ESAP;  Invitados Capacitación ESAP; Referentes Invitados;  Autorizaciones al encuentro de referentes regionales Gestión Documental; Respuesta Cotización; Solicitud Abastecimiento; 30042019_ Plan de Capacitación v6; Temáticas capacitación - copia; Solicitud Comunicaciones; Respuesta comunicaciones.</v>
      </c>
      <c r="M111" s="386" t="str">
        <f>IF(Comp5!M32="","",Comp5!M32)</f>
        <v/>
      </c>
      <c r="N111" s="461" t="str">
        <f>IF(Comp5!N32="","",Comp5!N32)</f>
        <v/>
      </c>
      <c r="O111" s="454" t="str">
        <f>IF(Comp5!O32="","",Comp5!O32)</f>
        <v>En Avance</v>
      </c>
      <c r="P111" s="437" t="str">
        <f>IF(Comp5!P32="","",Comp5!P32)</f>
        <v/>
      </c>
      <c r="Q111" s="439" t="str">
        <f>IF(Comp5!Q32="","",Comp5!Q32)</f>
        <v>Lucerito Achury Carrion</v>
      </c>
      <c r="R111" s="438" t="str">
        <f>IF(Comp5!R32="","",Comp5!R32)</f>
        <v>Para esta actividad se evidenció lo siguiente:
Mayo: se realizó el III Encuentro Nacional de Referentes Documentales los días 8,9 y 10 de mayo.
Se realizó capacitación a los colaboradores pertenencientes a la Dirección del Sistema Nacional de Bienestar Familiar el 23 de mayo de 2019.
Junio:Se han capacitado un total de 299 colaboradores a nivel nacional; se ha brindado apoyado a la capacitación de supervisores de contratos a través de videoconferencias a nivel nacional, evento liderado por la Dirección de Primera Infancia.
Julio: Capacitación (seminario) a los referentes documentales de la Sede Dirección General en temas de gestión documental.
Evidencia:
- Lista de asistencia del encuentro de referentes documentales del 8, 9 y 10 de mayo
- Lista de asistencia de capacitación en organización de archivos de gestión del 23/05/19
- PIC GGD (documento entrenamiento en gestión documental grupo de gestión documental 2019)
- Formato de Ejecución y Reporte de Asistencia del PIC
- Encuesta de satisfacción III Encuentro de Referentes, con un resultado del 96.4% óptimo.
- Cronograma PIC-GGD
- Remisión Soportes (memorando No. 201912220000002813 de la Dirección Administrativa a Gestión Humana: Asunto: remision de documentos soporte ejecución PIC-Grupo de Gestión Documental)
- Invitación Especial Seminario Gestión Documental
- Solicitud soporte capacitación ESAP
- Listas de asistencia capacitación Seminario en Gestión Documental del 11/07/19</v>
      </c>
      <c r="S111" s="389" t="str">
        <f>IF(Comp5!S32="","",Comp5!S32)</f>
        <v/>
      </c>
      <c r="T111" s="461" t="str">
        <f>IF(Comp5!T32="","",Comp5!T32)</f>
        <v/>
      </c>
      <c r="U111" s="454" t="str">
        <f>IF(Comp5!U32="","",Comp5!U32)</f>
        <v/>
      </c>
      <c r="V111" s="437" t="str">
        <f>IF(Comp5!V32="","",Comp5!V32)</f>
        <v/>
      </c>
      <c r="W111" s="436" t="str">
        <f>IF(Comp5!W32="","",Comp5!W32)</f>
        <v/>
      </c>
      <c r="X111" s="438" t="str">
        <f>IF(Comp5!X32="","",Comp5!X32)</f>
        <v/>
      </c>
      <c r="Y111" s="461" t="str">
        <f>IF(Comp5!Y32="","",Comp5!Y32)</f>
        <v/>
      </c>
      <c r="Z111" s="478" t="str">
        <f>IF(Comp5!Z32="","",Comp5!Z32)</f>
        <v/>
      </c>
      <c r="AA111" s="437" t="str">
        <f>IF(Comp5!AA32="","",Comp5!AA32)</f>
        <v/>
      </c>
      <c r="AB111" s="439" t="str">
        <f>IF(Comp5!AB32="","",Comp5!AB32)</f>
        <v/>
      </c>
      <c r="AC111" s="438" t="str">
        <f>IF(Comp5!AC32="","",Comp5!AC32)</f>
        <v/>
      </c>
    </row>
    <row r="112" spans="1:29" s="422" customFormat="1" ht="50.1" customHeight="1" thickBot="1" x14ac:dyDescent="0.3">
      <c r="A112" s="703" t="s">
        <v>66</v>
      </c>
      <c r="B112" s="410"/>
      <c r="C112" s="411" t="s">
        <v>103</v>
      </c>
      <c r="D112" s="410"/>
      <c r="E112" s="410"/>
      <c r="F112" s="434"/>
      <c r="G112" s="1"/>
      <c r="H112" s="413" t="str">
        <f>IF(Comp5!H33="","",Comp5!H33)</f>
        <v/>
      </c>
      <c r="I112" s="414">
        <f>IF(Comp5!I33="","",Comp5!I33)</f>
        <v>0</v>
      </c>
      <c r="J112" s="415" t="str">
        <f>IF(Comp5!J33="","",Comp5!J33)</f>
        <v>No se programaron actividades relacionadas con este objetivo</v>
      </c>
      <c r="K112" s="440" t="str">
        <f>IF(Comp5!K33="","",Comp5!K33)</f>
        <v/>
      </c>
      <c r="L112" s="417" t="str">
        <f>IF(Comp5!L33="","",Comp5!L33)</f>
        <v/>
      </c>
      <c r="M112" s="418" t="str">
        <f>IF(Comp5!M33="","",Comp5!M33)</f>
        <v/>
      </c>
      <c r="N112" s="413">
        <f>IF(Comp5!N33="","",Comp5!N33)</f>
        <v>1</v>
      </c>
      <c r="O112" s="419">
        <f>IF(Comp5!O33="","",Comp5!O33)</f>
        <v>0</v>
      </c>
      <c r="P112" s="415">
        <f>IF(Comp5!P33="","",Comp5!P33)</f>
        <v>0</v>
      </c>
      <c r="Q112" s="416" t="str">
        <f>IF(Comp5!Q33="","",Comp5!Q33)</f>
        <v/>
      </c>
      <c r="R112" s="417" t="str">
        <f>IF(Comp5!R33="","",Comp5!R33)</f>
        <v/>
      </c>
      <c r="S112" s="2" t="str">
        <f>IF(Comp5!S33="","",Comp5!S33)</f>
        <v/>
      </c>
      <c r="T112" s="413">
        <f>IF(Comp5!T33="","",Comp5!T33)</f>
        <v>0</v>
      </c>
      <c r="U112" s="419">
        <f>IF(Comp5!U33="","",Comp5!U33)</f>
        <v>0</v>
      </c>
      <c r="V112" s="421" t="str">
        <f>IF(Comp5!V33="","",Comp5!V33)</f>
        <v>No se programaron actividades relacionadas con este objetivo</v>
      </c>
      <c r="W112" s="416" t="str">
        <f>IF(Comp5!W33="","",Comp5!W33)</f>
        <v/>
      </c>
      <c r="X112" s="417" t="str">
        <f>IF(Comp5!X33="","",Comp5!X33)</f>
        <v/>
      </c>
      <c r="Y112" s="413" t="str">
        <f>IF(Comp5!Y33="","",Comp5!Y33)</f>
        <v/>
      </c>
      <c r="Z112" s="414" t="str">
        <f>IF(Comp5!Z33="","",Comp5!Z33)</f>
        <v/>
      </c>
      <c r="AA112" s="415" t="str">
        <f>IF(Comp5!AA33="","",Comp5!AA33)</f>
        <v/>
      </c>
      <c r="AB112" s="440" t="str">
        <f>IF(Comp5!AB33="","",Comp5!AB33)</f>
        <v/>
      </c>
      <c r="AC112" s="417" t="str">
        <f>IF(Comp5!AC33="","",Comp5!AC33)</f>
        <v/>
      </c>
    </row>
    <row r="113" spans="1:29" ht="242.25" customHeight="1" thickBot="1" x14ac:dyDescent="0.3">
      <c r="A113" s="704"/>
      <c r="B113" s="483" t="str">
        <f>IF(Comp5!B34="","",Comp5!B34)</f>
        <v>4.1</v>
      </c>
      <c r="C113" s="9" t="str">
        <f>IF(Comp5!C34="","",Comp5!C34)</f>
        <v>Promover videos institucionales en lenguaje de señas</v>
      </c>
      <c r="D113" s="9" t="str">
        <f>IF(Comp5!D34="","",Comp5!D34)</f>
        <v>(5)Videos institucionales en lenguaje de señas promovido</v>
      </c>
      <c r="E113" s="9" t="str">
        <f>IF(Comp5!E34="","",Comp5!E34)</f>
        <v>Oficina Asesora de Comunicaciones</v>
      </c>
      <c r="F113" s="480">
        <f>IF(Comp5!F34="","",Comp5!F34)</f>
        <v>43819</v>
      </c>
      <c r="H113" s="461" t="str">
        <f>IF(Comp5!H34="","",Comp5!H34)</f>
        <v/>
      </c>
      <c r="I113" s="478" t="str">
        <f>IF(Comp5!I34="","",Comp5!I34)</f>
        <v>En Avance</v>
      </c>
      <c r="J113" s="437" t="str">
        <f>IF(Comp5!J34="","",Comp5!J34)</f>
        <v/>
      </c>
      <c r="K113" s="439" t="str">
        <f>IF(Comp5!K34="","",Comp5!K34)</f>
        <v>Lucerito Achury Carrion
Esteban Martinez Bueno</v>
      </c>
      <c r="L113" s="438" t="str">
        <f>IF(Comp5!L34="","",Comp5!L34)</f>
        <v>Durante el primer cuatrimestre se evidenciaron videos relacionados con lenguaje de señas, ubicados en Youtube y Twitter.
Evidencia:
Video "¿Sabe qué es el enfoque diferencial de derechos?" ubicado en https://www.youtube.com/watch?v=1vb8daV-ftE
Video "¿Cuáles son los objetivos del enfoque diferencial?" ubicado en https://www.youtube.com/watch?v=fN4h6q7OZhE 
Video "¿A quiénes aplica el @ICBFColombia el enfoque diferencial?" ubicado en https://www.youtube.com/watch?v=zy5usMxbBBU
Video "¿Cuáles son las acciones que se realizan para brindar una atención con enfoque diferencial?" ubicado en https://youtu.be/XmLBpNCRnc4</v>
      </c>
      <c r="M113" s="386" t="str">
        <f>IF(Comp5!M34="","",Comp5!M34)</f>
        <v/>
      </c>
      <c r="N113" s="461" t="str">
        <f>IF(Comp5!N34="","",Comp5!N34)</f>
        <v/>
      </c>
      <c r="O113" s="454" t="str">
        <f>IF(Comp5!O34="","",Comp5!O34)</f>
        <v>En Avance</v>
      </c>
      <c r="P113" s="437" t="str">
        <f>IF(Comp5!P34="","",Comp5!P34)</f>
        <v/>
      </c>
      <c r="Q113" s="439" t="str">
        <f>IF(Comp5!Q34="","",Comp5!Q34)</f>
        <v>G. Esteban Martínez Bueno</v>
      </c>
      <c r="R113" s="438" t="str">
        <f>IF(Comp5!R34="","",Comp5!R34)</f>
        <v xml:space="preserve">Durante el segundo cuatrimestre se evidenciaron videos relacionados con lenguaje de señas, ubicados en Youtube y Twitter.
Evidencia:
Video "¿En qué consisten los programas inclusivos?" ubicado en https://youtu.be/_tSI8G3Swy8
Video "¿Qué es el enfoque diferencial de derechos?" ubicado en https://youtu.be/1vb8daV-ftE 
Video "¿Cuáles son los objetivoo del enfoque diferencial?" ubicado en https://youtu.be/fN4h6q7OZhE </v>
      </c>
      <c r="S113" s="389" t="str">
        <f>IF(Comp5!S34="","",Comp5!S34)</f>
        <v/>
      </c>
      <c r="T113" s="461" t="str">
        <f>IF(Comp5!T34="","",Comp5!T34)</f>
        <v/>
      </c>
      <c r="U113" s="454" t="str">
        <f>IF(Comp5!U34="","",Comp5!U34)</f>
        <v/>
      </c>
      <c r="V113" s="437" t="str">
        <f>IF(Comp5!V34="","",Comp5!V34)</f>
        <v/>
      </c>
      <c r="W113" s="436" t="str">
        <f>IF(Comp5!W34="","",Comp5!W34)</f>
        <v/>
      </c>
      <c r="X113" s="438" t="str">
        <f>IF(Comp5!X34="","",Comp5!X34)</f>
        <v/>
      </c>
      <c r="Y113" s="461" t="str">
        <f>IF(Comp5!Y34="","",Comp5!Y34)</f>
        <v/>
      </c>
      <c r="Z113" s="478" t="str">
        <f>IF(Comp5!Z34="","",Comp5!Z34)</f>
        <v/>
      </c>
      <c r="AA113" s="437" t="str">
        <f>IF(Comp5!AA34="","",Comp5!AA34)</f>
        <v/>
      </c>
      <c r="AB113" s="439" t="str">
        <f>IF(Comp5!AB34="","",Comp5!AB34)</f>
        <v/>
      </c>
      <c r="AC113" s="438" t="str">
        <f>IF(Comp5!AC34="","",Comp5!AC34)</f>
        <v/>
      </c>
    </row>
    <row r="114" spans="1:29" ht="74.25" hidden="1" customHeight="1" thickBot="1" x14ac:dyDescent="0.3">
      <c r="A114" s="704"/>
      <c r="B114" s="483" t="str">
        <f>IF(Comp5!B35="","",Comp5!B35)</f>
        <v/>
      </c>
      <c r="C114" s="9" t="str">
        <f>IF(Comp5!C35="","",Comp5!C35)</f>
        <v/>
      </c>
      <c r="D114" s="9" t="str">
        <f>IF(Comp5!D35="","",Comp5!D35)</f>
        <v/>
      </c>
      <c r="E114" s="9" t="str">
        <f>IF(Comp5!E35="","",Comp5!E35)</f>
        <v/>
      </c>
      <c r="F114" s="480" t="str">
        <f>IF(Comp5!F35="","",Comp5!F35)</f>
        <v/>
      </c>
      <c r="H114" s="429" t="str">
        <f>IF(Comp5!H35="","",Comp5!H35)</f>
        <v/>
      </c>
      <c r="I114" s="478" t="str">
        <f>IF(Comp5!I35="","",Comp5!I35)</f>
        <v/>
      </c>
      <c r="J114" s="425" t="str">
        <f>IF(Comp5!J35="","",Comp5!J35)</f>
        <v/>
      </c>
      <c r="K114" s="427" t="str">
        <f>IF(Comp5!K35="","",Comp5!K35)</f>
        <v/>
      </c>
      <c r="L114" s="433" t="str">
        <f>IF(Comp5!L35="","",Comp5!L35)</f>
        <v/>
      </c>
      <c r="M114" s="386" t="str">
        <f>IF(Comp5!M35="","",Comp5!M35)</f>
        <v/>
      </c>
      <c r="N114" s="429" t="str">
        <f>IF(Comp5!N35="","",Comp5!N35)</f>
        <v/>
      </c>
      <c r="O114" s="454" t="str">
        <f>IF(Comp5!O35="","",Comp5!O35)</f>
        <v/>
      </c>
      <c r="P114" s="425" t="str">
        <f>IF(Comp5!P35="","",Comp5!P35)</f>
        <v/>
      </c>
      <c r="Q114" s="439" t="str">
        <f>IF(Comp5!Q35="","",Comp5!Q35)</f>
        <v/>
      </c>
      <c r="R114" s="433" t="str">
        <f>IF(Comp5!R35="","",Comp5!R35)</f>
        <v/>
      </c>
      <c r="S114" s="389" t="str">
        <f>IF(Comp5!S35="","",Comp5!S35)</f>
        <v/>
      </c>
      <c r="T114" s="429" t="str">
        <f>IF(Comp5!T35="","",Comp5!T35)</f>
        <v/>
      </c>
      <c r="U114" s="454" t="str">
        <f>IF(Comp5!U35="","",Comp5!U35)</f>
        <v/>
      </c>
      <c r="V114" s="425" t="str">
        <f>IF(Comp5!V35="","",Comp5!V35)</f>
        <v/>
      </c>
      <c r="W114" s="431" t="str">
        <f>IF(Comp5!W35="","",Comp5!W35)</f>
        <v/>
      </c>
      <c r="X114" s="433" t="str">
        <f>IF(Comp5!X35="","",Comp5!X35)</f>
        <v/>
      </c>
      <c r="Y114" s="429" t="str">
        <f>IF(Comp5!Y35="","",Comp5!Y35)</f>
        <v/>
      </c>
      <c r="Z114" s="478" t="str">
        <f>IF(Comp5!Z35="","",Comp5!Z35)</f>
        <v/>
      </c>
      <c r="AA114" s="425" t="str">
        <f>IF(Comp5!AA35="","",Comp5!AA35)</f>
        <v/>
      </c>
      <c r="AB114" s="427" t="str">
        <f>IF(Comp5!AB35="","",Comp5!AB35)</f>
        <v/>
      </c>
      <c r="AC114" s="433" t="str">
        <f>IF(Comp5!AC35="","",Comp5!AC35)</f>
        <v/>
      </c>
    </row>
    <row r="115" spans="1:29" ht="15.75" hidden="1" thickBot="1" x14ac:dyDescent="0.3">
      <c r="A115" s="705"/>
      <c r="B115" s="483" t="str">
        <f>IF(Comp5!B36="","",Comp5!B36)</f>
        <v/>
      </c>
      <c r="C115" s="9" t="str">
        <f>IF(Comp5!C36="","",Comp5!C36)</f>
        <v/>
      </c>
      <c r="D115" s="9" t="str">
        <f>IF(Comp5!D36="","",Comp5!D36)</f>
        <v/>
      </c>
      <c r="E115" s="9" t="str">
        <f>IF(Comp5!E36="","",Comp5!E36)</f>
        <v/>
      </c>
      <c r="F115" s="480" t="str">
        <f>IF(Comp5!F36="","",Comp5!F36)</f>
        <v/>
      </c>
      <c r="H115" s="429" t="str">
        <f>IF(Comp5!H36="","",Comp5!H36)</f>
        <v/>
      </c>
      <c r="I115" s="478" t="str">
        <f>IF(Comp5!I36="","",Comp5!I36)</f>
        <v/>
      </c>
      <c r="J115" s="425" t="str">
        <f>IF(Comp5!J36="","",Comp5!J36)</f>
        <v/>
      </c>
      <c r="K115" s="427" t="str">
        <f>IF(Comp5!K36="","",Comp5!K36)</f>
        <v/>
      </c>
      <c r="L115" s="433" t="str">
        <f>IF(Comp5!L36="","",Comp5!L36)</f>
        <v/>
      </c>
      <c r="M115" s="386" t="str">
        <f>IF(Comp5!M36="","",Comp5!M36)</f>
        <v/>
      </c>
      <c r="N115" s="429" t="str">
        <f>IF(Comp5!N36="","",Comp5!N36)</f>
        <v/>
      </c>
      <c r="O115" s="454" t="str">
        <f>IF(Comp5!O36="","",Comp5!O36)</f>
        <v/>
      </c>
      <c r="P115" s="425" t="str">
        <f>IF(Comp5!P36="","",Comp5!P36)</f>
        <v/>
      </c>
      <c r="Q115" s="439" t="str">
        <f>IF(Comp5!Q36="","",Comp5!Q36)</f>
        <v/>
      </c>
      <c r="R115" s="433" t="str">
        <f>IF(Comp5!R36="","",Comp5!R36)</f>
        <v/>
      </c>
      <c r="S115" s="389" t="str">
        <f>IF(Comp5!S36="","",Comp5!S36)</f>
        <v/>
      </c>
      <c r="T115" s="429" t="str">
        <f>IF(Comp5!T36="","",Comp5!T36)</f>
        <v/>
      </c>
      <c r="U115" s="454" t="str">
        <f>IF(Comp5!U36="","",Comp5!U36)</f>
        <v/>
      </c>
      <c r="V115" s="425" t="str">
        <f>IF(Comp5!V36="","",Comp5!V36)</f>
        <v/>
      </c>
      <c r="W115" s="431" t="str">
        <f>IF(Comp5!W36="","",Comp5!W36)</f>
        <v/>
      </c>
      <c r="X115" s="433" t="str">
        <f>IF(Comp5!X36="","",Comp5!X36)</f>
        <v/>
      </c>
      <c r="Y115" s="429" t="str">
        <f>IF(Comp5!Y36="","",Comp5!Y36)</f>
        <v/>
      </c>
      <c r="Z115" s="478" t="str">
        <f>IF(Comp5!Z36="","",Comp5!Z36)</f>
        <v/>
      </c>
      <c r="AA115" s="425" t="str">
        <f>IF(Comp5!AA36="","",Comp5!AA36)</f>
        <v/>
      </c>
      <c r="AB115" s="427" t="str">
        <f>IF(Comp5!AB36="","",Comp5!AB36)</f>
        <v/>
      </c>
      <c r="AC115" s="433" t="str">
        <f>IF(Comp5!AC36="","",Comp5!AC36)</f>
        <v/>
      </c>
    </row>
    <row r="116" spans="1:29" s="422" customFormat="1" ht="50.1" customHeight="1" thickBot="1" x14ac:dyDescent="0.3">
      <c r="A116" s="703" t="s">
        <v>67</v>
      </c>
      <c r="B116" s="410"/>
      <c r="C116" s="411" t="s">
        <v>104</v>
      </c>
      <c r="D116" s="410"/>
      <c r="E116" s="410"/>
      <c r="F116" s="434"/>
      <c r="G116" s="1"/>
      <c r="H116" s="413" t="str">
        <f>IF(Comp5!H37="","",Comp5!H37)</f>
        <v/>
      </c>
      <c r="I116" s="414">
        <f>IF(Comp5!I37="","",Comp5!I37)</f>
        <v>0</v>
      </c>
      <c r="J116" s="415" t="str">
        <f>IF(Comp5!J37="","",Comp5!J37)</f>
        <v>No se programaron actividades relacionadas con este objetivo</v>
      </c>
      <c r="K116" s="440" t="str">
        <f>IF(Comp5!K37="","",Comp5!K37)</f>
        <v/>
      </c>
      <c r="L116" s="417" t="str">
        <f>IF(Comp5!L37="","",Comp5!L37)</f>
        <v/>
      </c>
      <c r="M116" s="418" t="str">
        <f>IF(Comp5!M37="","",Comp5!M37)</f>
        <v/>
      </c>
      <c r="N116" s="413">
        <f>IF(Comp5!N37="","",Comp5!N37)</f>
        <v>1</v>
      </c>
      <c r="O116" s="419">
        <f>IF(Comp5!O37="","",Comp5!O37)</f>
        <v>0</v>
      </c>
      <c r="P116" s="415">
        <f>IF(Comp5!P37="","",Comp5!P37)</f>
        <v>0</v>
      </c>
      <c r="Q116" s="416" t="str">
        <f>IF(Comp5!Q37="","",Comp5!Q37)</f>
        <v/>
      </c>
      <c r="R116" s="417" t="str">
        <f>IF(Comp5!R37="","",Comp5!R37)</f>
        <v/>
      </c>
      <c r="S116" s="2" t="str">
        <f>IF(Comp5!S37="","",Comp5!S37)</f>
        <v/>
      </c>
      <c r="T116" s="413">
        <f>IF(Comp5!T37="","",Comp5!T37)</f>
        <v>0</v>
      </c>
      <c r="U116" s="419">
        <f>IF(Comp5!U37="","",Comp5!U37)</f>
        <v>0</v>
      </c>
      <c r="V116" s="421" t="str">
        <f>IF(Comp5!V37="","",Comp5!V37)</f>
        <v>No se programaron actividades relacionadas con este objetivo</v>
      </c>
      <c r="W116" s="416" t="str">
        <f>IF(Comp5!W37="","",Comp5!W37)</f>
        <v/>
      </c>
      <c r="X116" s="417" t="str">
        <f>IF(Comp5!X37="","",Comp5!X37)</f>
        <v/>
      </c>
      <c r="Y116" s="413" t="str">
        <f>IF(Comp5!Y37="","",Comp5!Y37)</f>
        <v/>
      </c>
      <c r="Z116" s="414" t="str">
        <f>IF(Comp5!Z37="","",Comp5!Z37)</f>
        <v/>
      </c>
      <c r="AA116" s="415" t="str">
        <f>IF(Comp5!AA37="","",Comp5!AA37)</f>
        <v/>
      </c>
      <c r="AB116" s="440" t="str">
        <f>IF(Comp5!AB37="","",Comp5!AB37)</f>
        <v/>
      </c>
      <c r="AC116" s="417" t="str">
        <f>IF(Comp5!AC37="","",Comp5!AC37)</f>
        <v/>
      </c>
    </row>
    <row r="117" spans="1:29" ht="409.5" customHeight="1" thickBot="1" x14ac:dyDescent="0.3">
      <c r="A117" s="706"/>
      <c r="B117" s="483" t="str">
        <f>IF(Comp5!B38="","",Comp5!B38)</f>
        <v>5.1</v>
      </c>
      <c r="C117" s="9" t="str">
        <f>IF(Comp5!C38="","",Comp5!C38)</f>
        <v>Seguimiento al indicador de oportunidad en la gestión de peticiones</v>
      </c>
      <c r="D117" s="9" t="str">
        <f>IF(Comp5!D38="","",Comp5!D38)</f>
        <v xml:space="preserve"> Reporte de seguimiento en SIMEI, con su respectivo análisis cualitativo. </v>
      </c>
      <c r="E117" s="9" t="str">
        <f>IF(Comp5!E38="","",Comp5!E38)</f>
        <v>Dirección de Servicios y Atención</v>
      </c>
      <c r="F117" s="480">
        <f>IF(Comp5!F38="","",Comp5!F38)</f>
        <v>43819</v>
      </c>
      <c r="H117" s="429" t="str">
        <f>IF(Comp5!H38="","",Comp5!H38)</f>
        <v/>
      </c>
      <c r="I117" s="478" t="str">
        <f>IF(Comp5!I38="","",Comp5!I38)</f>
        <v>En Avance</v>
      </c>
      <c r="J117" s="425" t="str">
        <f>IF(Comp5!J38="","",Comp5!J38)</f>
        <v/>
      </c>
      <c r="K117" s="427" t="str">
        <f>IF(Comp5!K38="","",Comp5!K38)</f>
        <v>Lucerito Achury Carrion
Esteban Martinez Bueno</v>
      </c>
      <c r="L117" s="433" t="str">
        <f>IF(Comp5!L38="","",Comp5!L38)</f>
        <v>Se evidenciaron actas de reunión, intercambios de correos electrónicos y matrices con los resultados de la medición de indicadores de la siguiente manera:
Evidencia:
Enero: Reunión en donde se hace seguimiento a los indicadores, presentación del seguimiento a indicadores dic-2018, entrega 3 de indicadores con corte a diciembre de 2018, correo electrónico del 11-ene-2019 con el resultado preliminar de indicadores del proceso "Relación con el ciudadano", correo electrónico del 16-ene-2019 con el resultado de indicadores del proceso "Relación con el ciudadano" y, correo electrónico del 18-ene-2019 con el resultado final de indicadores del proceso "Relación con el ciudadano".
Acta de comité del 31-ene-2019 "Acta_Comite_Indicadores_201812.pdf"
Presentación "IND_201812.pptx"
Matriz de indicadores "IND_Diciembre_Entrega3_20190118.xlsx"
Correos con adjuntos: "INDICADORES_DICIEMBRE 2018 (CARGUE1).msg", "INDICADORES_DICIEMBRE 2018 (PRE).msg" y "INDICADORES_DICIEMBRE 2018 (FINAL).msg"
Matriz de indicadores "IND_Enero_Entrega3_20190301.xlsx"
Correos con adjuntos: "ENERO 2019 (RESULTADOS SIMEI).msg", "INDICADORES_ENE_2019 (PRELIMINAR).msg" y "INDICADORES_ENE_ 2019 (FINAL).msg"
Febrero: Se evidenciaron correos electrónicos con el resultado de cargue, preliminar y definitivo de indicadores del proceso "Relación con el ciudadano", correos del 27-feb-2019  y, del 1-mar-2019.
Matriz de indicadores "IND_Febrero_Entrega3_20190320.xlsx"
Correos con adjuntos: "INDICADORES_RC_FEBRERO_2019_(CARGUE_SIMEI).msg", "INDICADORES RELACIÓN CON EL CIUDADANO FEBRERO 2019 (FINAL).msg" y "INDICADORES RELACIÓN CON EL CIUDADANO FEBRERO 2019 (FINAL).msg"
Marzo: Se evidenciaron correos electrónicos con el resultado de cargue, preliminar y definitivo de indicadores del proceso "Relación con el ciudadano", correos del 18 y 20-mar-2019 .
Abril: Se evidenciaron correos electrónicos con el resultado de cargue, preliminar y definitivo de indicadores del proceso "Relación con el ciudadano", correos del 12, 23 y 25-mar-2019 .
Matriz de indicadores "IND_Marzo_Entrega3_20190425.xlsx", presentación de avances "IND_201903.pptx"
Correos con adjuntos: "INDICADORES RELACIÓN CON EL CIUDADANO MARZO 2019_Resultados.msg", "INDICADORES RELACIÓN CON EL CIUDADANO MARZO 2019 (PRELIMINAR).msg" y "INDICADORES RELACIÓN CON EL CIUDADANO MARZO 2019 (FINAL).msg"</v>
      </c>
      <c r="M117" s="386" t="str">
        <f>IF(Comp5!M38="","",Comp5!M38)</f>
        <v/>
      </c>
      <c r="N117" s="429" t="str">
        <f>IF(Comp5!N38="","",Comp5!N38)</f>
        <v/>
      </c>
      <c r="O117" s="454" t="str">
        <f>IF(Comp5!O38="","",Comp5!O38)</f>
        <v>En Avance</v>
      </c>
      <c r="P117" s="425" t="str">
        <f>IF(Comp5!P38="","",Comp5!P38)</f>
        <v/>
      </c>
      <c r="Q117" s="439" t="str">
        <f>IF(Comp5!Q38="","",Comp5!Q38)</f>
        <v>G. Esteban Martínez Bueno</v>
      </c>
      <c r="R117" s="433" t="str">
        <f>IF(Comp5!R38="","",Comp5!R38)</f>
        <v>Se evidenciaron actas de reunión, intercambios de correos electrónicos y matrices con los resultados de la medición de indicadores de la siguiente manera:
Evidencia:
Mayo: Se evidenciaron presentación reporte de indicadores "IND_201904.pptx" y correos electrónicos con el resultado de cargue preliminar, cargue resultados y definitivo de indicadores del proceso "Relación con el ciudadano", correos del 14-may-2019, 17-may-2019 y, del 21-may-2019.
Matriz de indicadores "IND_Abril_Entrega3_20190521.xlsx"
Correos con adjuntos: "INDICADORES RELACIÓN CON EL CIUDADANO ABRIL 2019 (PRELIMINAR).msg", "INDICADORES RELACIÓN CON EL CIUDADANO ABRIL 2019 (RESULTADOS).msg" y "INDICADORES RELACIÓN CON EL CIUDADANO ABRIL 2019 (FINAL).msg"
Junio: Se evidenciaron presentación reporte de indicadores "IND_201905.pptx" y correos electrónicos con el resultado de cargue preliminar, cargue resultados y definitivo de indicadores del proceso "Relación con el ciudadano", correos del 17-jun-2019, 19-jun-2019 y, del 21-jun-2019.
Matriz de indicadores "IIND_Mayo_Entrega3_20190621.xlsx"
Correos con adjuntos: "INDICADORES RELACIÓN CON EL CIUDADANO MAYO 2019 (PRELIMINAR).msg", "INDICADORES RELACIÓN CON EL CIUDADANO MAYO 2019.msg" y "INDICADORES RELACIÓN CON EL CIUDADANO MAYO 2019 (FINAL).msg"
Julio: Se evidenciaron presentación reporte de indicadores "IND_201906.pptx" y correos electrónicos con el resultado de cargue preliminar, cargue resultados y definitivo de indicadores del proceso "Relación con el ciudadano", correos del 12-jul-2019, 17-jul-2019 y, del 19-jul-2019.
Matriz de indicadores "IND_Junio_Entrega3_20190719.xlsx"
Correos con adjuntos: "INDICADORES RELACIÓN CON EL CIUDADANO JUNIO 2019 (PRELIMINAR).msg", "INDICADORES RELACIÓN CON EL CIUDADANO JUNIO 2019 (CARGUE_SIMEI).msg" y "INDICADORES RELACIÓN CON EL CIUDADANO JUNIO 2019 (FINAL).msg"
Agosto: Se evidenciaron presentación reporte de indicadores "IND_201907.pptx" y correos electrónicos con el resultado de cargue preliminar, cargue resultados y definitivo de indicadores del proceso "Relación con el ciudadano", correos del 13-ago-2019, 20-ago-2019 y, del 23-ago-2019.
Matriz de indicadores "IND_Julio_Entrega3_20190823.xlsx"
Correos con adjuntos: "INDICADORES RELACIÓN CON EL CIUDADANO JULIO 2019 (PRELIMINAR).msg", "INDICADORES RELACIÓN CON EL CIUDADANO JULIO 2019RESULTA.msg" y "INDICADORES RELACIÓN CON EL CIUDADANO JULIO 2019 (FINAL).msg"</v>
      </c>
      <c r="S117" s="389" t="str">
        <f>IF(Comp5!S38="","",Comp5!S38)</f>
        <v/>
      </c>
      <c r="T117" s="429" t="str">
        <f>IF(Comp5!T38="","",Comp5!T38)</f>
        <v/>
      </c>
      <c r="U117" s="454" t="str">
        <f>IF(Comp5!U38="","",Comp5!U38)</f>
        <v/>
      </c>
      <c r="V117" s="425" t="str">
        <f>IF(Comp5!V38="","",Comp5!V38)</f>
        <v/>
      </c>
      <c r="W117" s="431" t="str">
        <f>IF(Comp5!W38="","",Comp5!W38)</f>
        <v/>
      </c>
      <c r="X117" s="433" t="str">
        <f>IF(Comp5!X38="","",Comp5!X38)</f>
        <v/>
      </c>
      <c r="Y117" s="429" t="str">
        <f>IF(Comp5!Y38="","",Comp5!Y38)</f>
        <v/>
      </c>
      <c r="Z117" s="478" t="str">
        <f>IF(Comp5!Z38="","",Comp5!Z38)</f>
        <v/>
      </c>
      <c r="AA117" s="425" t="str">
        <f>IF(Comp5!AA38="","",Comp5!AA38)</f>
        <v/>
      </c>
      <c r="AB117" s="427" t="str">
        <f>IF(Comp5!AB38="","",Comp5!AB38)</f>
        <v/>
      </c>
      <c r="AC117" s="433" t="str">
        <f>IF(Comp5!AC38="","",Comp5!AC38)</f>
        <v/>
      </c>
    </row>
    <row r="118" spans="1:29" s="422" customFormat="1" ht="50.1" customHeight="1" thickBot="1" x14ac:dyDescent="0.3">
      <c r="A118" s="707" t="s">
        <v>105</v>
      </c>
      <c r="B118" s="410"/>
      <c r="C118" s="411" t="s">
        <v>106</v>
      </c>
      <c r="D118" s="410"/>
      <c r="E118" s="410"/>
      <c r="F118" s="434"/>
      <c r="G118" s="1"/>
      <c r="H118" s="485">
        <f>IF(Comp5!H39="","",Comp5!H39)</f>
        <v>4</v>
      </c>
      <c r="I118" s="486">
        <f>IF(Comp5!I39="","",Comp5!I39)</f>
        <v>0</v>
      </c>
      <c r="J118" s="487">
        <f>IF(Comp5!J39="","",Comp5!J39)</f>
        <v>0</v>
      </c>
      <c r="K118" s="488" t="str">
        <f>IF(Comp5!K39="","",Comp5!K39)</f>
        <v/>
      </c>
      <c r="L118" s="489" t="str">
        <f>IF(Comp5!L39="","",Comp5!L39)</f>
        <v/>
      </c>
      <c r="M118" s="418" t="str">
        <f>IF(Comp5!M39="","",Comp5!M39)</f>
        <v/>
      </c>
      <c r="N118" s="485">
        <f>IF(Comp5!N39="","",Comp5!N39)</f>
        <v>4</v>
      </c>
      <c r="O118" s="490">
        <f>IF(Comp5!O39="","",Comp5!O39)</f>
        <v>1</v>
      </c>
      <c r="P118" s="491">
        <f>IF(Comp5!P39="","",Comp5!P39)</f>
        <v>0.25</v>
      </c>
      <c r="Q118" s="492" t="str">
        <f>IF(Comp5!Q39="","",Comp5!Q39)</f>
        <v/>
      </c>
      <c r="R118" s="489" t="str">
        <f>IF(Comp5!R39="","",Comp5!R39)</f>
        <v/>
      </c>
      <c r="S118" s="2" t="str">
        <f>IF(Comp5!S39="","",Comp5!S39)</f>
        <v/>
      </c>
      <c r="T118" s="413">
        <f>IF(Comp5!T39="","",Comp5!T39)</f>
        <v>0</v>
      </c>
      <c r="U118" s="419">
        <f>IF(Comp5!U39="","",Comp5!U39)</f>
        <v>0</v>
      </c>
      <c r="V118" s="421" t="str">
        <f>IF(Comp5!V39="","",Comp5!V39)</f>
        <v>No se programaron actividades relacionadas con este objetivo</v>
      </c>
      <c r="W118" s="416" t="str">
        <f>IF(Comp5!W39="","",Comp5!W39)</f>
        <v/>
      </c>
      <c r="X118" s="417" t="str">
        <f>IF(Comp5!X39="","",Comp5!X39)</f>
        <v/>
      </c>
      <c r="Y118" s="485" t="str">
        <f>IF(Comp5!Y39="","",Comp5!Y39)</f>
        <v/>
      </c>
      <c r="Z118" s="486" t="str">
        <f>IF(Comp5!Z39="","",Comp5!Z39)</f>
        <v/>
      </c>
      <c r="AA118" s="487" t="str">
        <f>IF(Comp5!AA39="","",Comp5!AA39)</f>
        <v/>
      </c>
      <c r="AB118" s="488" t="str">
        <f>IF(Comp5!AB39="","",Comp5!AB39)</f>
        <v/>
      </c>
      <c r="AC118" s="489" t="str">
        <f>IF(Comp5!AC39="","",Comp5!AC39)</f>
        <v/>
      </c>
    </row>
    <row r="119" spans="1:29" ht="363.75" customHeight="1" x14ac:dyDescent="0.25">
      <c r="A119" s="706"/>
      <c r="B119" s="483" t="str">
        <f>IF(Comp5!B40="","",Comp5!B40)</f>
        <v>6.1</v>
      </c>
      <c r="C119" s="9" t="str">
        <f>IF(Comp5!C40="","",Comp5!C40)</f>
        <v>Finalizar el acompañamiento a las regionales, con el fin de realizar la aplicación del “test de percepción de integridad” para tener una línea base que permita medir los resultados  de la implementación. Para así establecer el desarrollo de estrategias y acciones que fortalezcan y promuevan la integridad y la transparencia al interior del ICBF.</v>
      </c>
      <c r="D119" s="9" t="str">
        <f>IF(Comp5!D40="","",Comp5!D40)</f>
        <v xml:space="preserve">Visualización gráfica que identifique la percepción de los colaboradores.
Plan de trabajo y cronograma de las estrategias de socialización del conjunto de valores que orienten a una conducta transparente y eficiente. </v>
      </c>
      <c r="E119" s="9" t="str">
        <f>IF(Comp5!E40="","",Comp5!E40)</f>
        <v>Dirección de Gestión Humana</v>
      </c>
      <c r="F119" s="480">
        <f>IF(Comp5!F40="","",Comp5!F40)</f>
        <v>43738</v>
      </c>
      <c r="H119" s="493" t="str">
        <f>IF(Comp5!H40="","",Comp5!H40)</f>
        <v/>
      </c>
      <c r="I119" s="478" t="str">
        <f>IF(Comp5!I40="","",Comp5!I40)</f>
        <v>En Avance</v>
      </c>
      <c r="J119" s="425" t="str">
        <f>IF(Comp5!J40="","",Comp5!J40)</f>
        <v/>
      </c>
      <c r="K119" s="427" t="str">
        <f>IF(Comp5!K40="","",Comp5!K40)</f>
        <v>Lucerito Achury Carrion
Esteban Martinez Bueno</v>
      </c>
      <c r="L119" s="433" t="str">
        <f>IF(Comp5!L40="","",Comp5!L40)</f>
        <v>Se evidenciaron actividades de sensibilización y actividades participativas por parte de los colaboradores del ICBF sobre aspectos de la Integridad y el Código de Integridad:
Evidencias:
Enero: presentación sobre "HISTÓRICO DE VALORES ICBF". 
Febrero:  Reunión sobre acciones conjuntas a realizar sobre el contexto de cultura organizacional, y hoja de cálculo con aspectos asociados al código de integridad del ICBF,  actividades de análisis comportamientos asociados a los valores. Acta de reunión "Acta reunión con Planeación 15 de febrero.pdf"
Matriz de análisis enviada por correo "MATRIZ CONSTRUCCIÓN CÓDIGO INTEGRIDAD - ICBF.xlsx" y "ANALISIS COMPORTAMIENTOS ASOCIADOS A LOS VALORES xlsx.msg"
Correos de invitación "Te invitamos a hablar de ¡integridad!.msg", "TE INVITAMOS A HABLAR DE INTEGRIDAD - Lunes 11 de marzo 8 30 AM.msg"
Marzo: invitaciones a participar en mesas de trabajo sobre Integridad y el código de integridad del ICBF. Envío del mapa estratégico, misión, visión, objetivos estratégicos y valores del ICBF 2019-2022. Presentación en la inducción a colaboradores sobre lo que se está trabajando del código de integridad del ICBF.Desarrollo de la encuesta sobre aspectos de integridad.  
Matriz de análisis "ANALISIS COMPORTAMIENTOS ASOCIADOS A LOS VALORES.xlsx"
Listado de asistencia: "LISTADO DE ASISTENCIA INDUCCION PRESENCIAL 21 Y 28 DE MARZO.pdf", "Mesa Técnica de Valores  Acta 01 marzo 11 jornada AM.pdf", "Mesa Técnica de Valores Acta 02 marzo 11 jornada PM.pdf".
Coreos de invitación: "TE INVITAMOS A HABLAR DE INTEGRIDAD - Lunes 11 de marzo 2 30 PM.msg", "TE INVITAMOS A HABLAR DE INTEGRIDAD - Lunes 11 de marzo 8 30 AM.msg", "Te invitamos a hablar de ­integridad!.msg". "­Próximamente! - Código de Integridad ICBF.msg", "­Se parte activa del cambio!!  - Código de Integridad ICBF.msg", "Actualicemos nuestro Código de Integridad.msg", "Mapa Estratégico  Misión  Visión y Objetivos Estratégicos ICBF .msg", "Encuesta código de integridad.msg" 
Informe de resultado de encuesta: "Resultado encuesta valores Código de Integridad.docx", "Resultados encuesta valores nivel nacional.xlsx".
Ficha de condiciones técnicas en donde se establecen los criterios técnicos de contratación para el desarrollo de esta actividad "02_FCT_BIENESTAR_190415 ACTIVIDAD VIVAMOS LOS VALORES.doc" y, el plan de trabajo para la SDG "22PLAN DE TRABAJO ICBF SEDE DE LA DIRECCIÓN GENERAL.xlsx"
Abril: Se brinda acceso al resumen de la encuesta del código de integridad realizada. Se elaboró la ficha de condiciones  técnicas, en su numeral 6.1.27 se encuentra "Actividad Vivamos los valores"  y, el plan de trabajo.</v>
      </c>
      <c r="M119" s="386" t="str">
        <f>IF(Comp5!M40="","",Comp5!M40)</f>
        <v/>
      </c>
      <c r="N119" s="493" t="str">
        <f>IF(Comp5!N40="","",Comp5!N40)</f>
        <v/>
      </c>
      <c r="O119" s="454" t="str">
        <f>IF(Comp5!O40="","",Comp5!O40)</f>
        <v>En Avance</v>
      </c>
      <c r="P119" s="425" t="str">
        <f>IF(Comp5!P40="","",Comp5!P40)</f>
        <v/>
      </c>
      <c r="Q119" s="439" t="str">
        <f>IF(Comp5!Q40="","",Comp5!Q40)</f>
        <v>G. Esteban Martínez Bueno</v>
      </c>
      <c r="R119" s="433" t="str">
        <f>IF(Comp5!R40="","",Comp5!R40)</f>
        <v>Se evidenciaron actividades de sensibilización y actividades participativas por parte de los colaboradores del ICBF sobre aspectos de la Integridad y el Código de Integridad:
Evidencias:
Mayo: Registro fotográfico y listas de asistencia a talleres sobre "Construcción código de integridad ICBF" regional Antioquia (24-may-2019) y, regional Guajira (17-may-2019). 
Junio: Acta del Comité Institucional de Gestión y Desempeño del 27-jun-2019 en donde se aprueba el Código de Integridad del ICBF. Se da conocmiento por medio del comité a los miembreo de CIGD.
Julio: Se evidencia la pieza gráfica del código de integridad y la publicación en la Intranet del código.(https://intranet.icbf.gov.co/)
Agosto: Sensibilización por correo electrónico a los colaboradores del ICBD (correo electrónico 26-ago-2019), invitación a jornada de articulación para las regionales del Código de Integridad (correo electrónico 16-ago-2019), Sensibilización "Vivamos el código de integridad" (correo electrónico 20-ago-2019) y, test de persepción en integridad "PREGUNTAS DEL TEST DE PERCEPCIÓN DE INTEGRIDAD.docx".
Visualización gráfica que identifica la persepción de los colaboradores: no se evidencia representación gráfica con la persepción de los colaboradores sobre integridad.
Plan de trabajo y cronograma de las estrategias de socialización: estos planes de trabajo se revisan en las actividades 6.2 y 6.4.
Recomendación: Si la actividad hace referencia a la aplicación de los test de percepción de integridad a todas las sedes del ICBF, se sugiere que la meta corresponda a la actividad como por ejemplo aplicación de los test en las 33 regionales a los colaboradores delegados para tal fin.
En radicado I-2019-035065-0101 para al Directora de Planeación y Control de Gestión se hizo la solicitud de ajuste de fecha de la meta al 30-septiembre-2019. En radicado I-2019-046030-0101 se aprueba la solcitud de ajuste de fecha de la meta para la actividad 6.1.</v>
      </c>
      <c r="S119" s="389" t="str">
        <f>IF(Comp5!S40="","",Comp5!S40)</f>
        <v/>
      </c>
      <c r="T119" s="429" t="str">
        <f>IF(Comp5!T40="","",Comp5!T40)</f>
        <v/>
      </c>
      <c r="U119" s="454" t="str">
        <f>IF(Comp5!U40="","",Comp5!U40)</f>
        <v/>
      </c>
      <c r="V119" s="425" t="str">
        <f>IF(Comp5!V40="","",Comp5!V40)</f>
        <v/>
      </c>
      <c r="W119" s="431" t="str">
        <f>IF(Comp5!W40="","",Comp5!W40)</f>
        <v/>
      </c>
      <c r="X119" s="433" t="str">
        <f>IF(Comp5!X40="","",Comp5!X40)</f>
        <v/>
      </c>
      <c r="Y119" s="493" t="str">
        <f>IF(Comp5!Y40="","",Comp5!Y40)</f>
        <v/>
      </c>
      <c r="Z119" s="478" t="str">
        <f>IF(Comp5!Z40="","",Comp5!Z40)</f>
        <v/>
      </c>
      <c r="AA119" s="425" t="str">
        <f>IF(Comp5!AA40="","",Comp5!AA40)</f>
        <v/>
      </c>
      <c r="AB119" s="427" t="str">
        <f>IF(Comp5!AB40="","",Comp5!AB40)</f>
        <v/>
      </c>
      <c r="AC119" s="433" t="str">
        <f>IF(Comp5!AC40="","",Comp5!AC40)</f>
        <v/>
      </c>
    </row>
    <row r="120" spans="1:29" ht="314.25" customHeight="1" x14ac:dyDescent="0.25">
      <c r="A120" s="706"/>
      <c r="B120" s="483" t="str">
        <f>IF(Comp5!B41="","",Comp5!B41)</f>
        <v>6.2</v>
      </c>
      <c r="C120" s="9" t="str">
        <f>IF(Comp5!C41="","",Comp5!C41)</f>
        <v>Formulación del  plan de trabajo de la vigencia 2019 por regional y sede nacional, con su respectivo cronograma, el cual permita fortalecer una cultura organizacional, orientada a la integridad, la transparencia y el rechazo a la corrupción, mediante la apropiación de valores y generación de cambio comportamental, por medio de actividades experienciales en donde se genere reflexión sobre las pautas del comportamiento que deben tener los servidores públicos.</v>
      </c>
      <c r="D120" s="9" t="str">
        <f>IF(Comp5!D41="","",Comp5!D41)</f>
        <v>Planes de trabajo con su respectivo cronograma donde se evidencia la planeación de la regional frente a las actividades a desarrollar sobre el código de integridad.</v>
      </c>
      <c r="E120" s="9" t="str">
        <f>IF(Comp5!E41="","",Comp5!E41)</f>
        <v>Dirección de Gestión Humana</v>
      </c>
      <c r="F120" s="480">
        <f>IF(Comp5!F41="","",Comp5!F41)</f>
        <v>43585</v>
      </c>
      <c r="H120" s="493" t="str">
        <f>IF(Comp5!H41="","",Comp5!H41)</f>
        <v/>
      </c>
      <c r="I120" s="478" t="str">
        <f>IF(Comp5!I41="","",Comp5!I41)</f>
        <v>Vencida</v>
      </c>
      <c r="J120" s="425" t="str">
        <f>IF(Comp5!J41="","",Comp5!J41)</f>
        <v/>
      </c>
      <c r="K120" s="427" t="str">
        <f>IF(Comp5!K41="","",Comp5!K41)</f>
        <v>Lucerito Achury Carrion
Esteban Martinez Bueno</v>
      </c>
      <c r="L120" s="433" t="str">
        <f>IF(Comp5!L41="","",Comp5!L41)</f>
        <v>Se evidenció avance en la elaboración de los cronogramas de las regionales: Nariño, Magdalena, Sucre, Atlántico, Antioquia, Caldas, Guajira, Cundinamarca, Bogotá, Boyacá, Córdoba, Cesar, Tolima, Huila, Amazonas, Cauca, Valle, Quindío, Casanare, Bolívar y SDG. En los cronogramas de Sucre se evidenció que  hay registro de fechas para las fases de planeación y diagnóstico pero no hay fechas correspondientes a la fase de Ejecución. En los cronogramas no se observa que tengan unificadas las fases puesto que no todos los cronogramas las tienen registradas (Avance del mes de abril).  
Evidencia:
22 Cronogramas y planes de trabaja (Regionales y Sede de la Dirección General)
Abril: hojas de cálculo con los planes de trabajo y cronogramas de Nariño, Magdalena, Sucre, Atlántico, Antioquia, Caldas, Guajira, Cundinamarca, Bogotá, Boyacá, Córdoba, Cesar, Tolima, Huila, Amazonas, Cauca, Valle, Quindío, Casanare, Bolívar y SDG. Archivos 10PLAN DE TRABAJO REGIONAL BOGOTA.xlsx, 11PLAN DE TRABAJO REGIONAL BOYACA.xlsx, 12PLAN DE TRABAJO REGIONAL CORDOBA.xlsx, 13PLAN DE TRABAJO REGIONAL CESAR.xlsx, 14PLAN DE TRABAJO REGIONAL TOLIMA.xlsx, 15PLAN DE TRABAJO REGIONAL HUILA.xlsx, 16PLAN DE TRABAJO REGIONAL AMAZONAS.xlsx, 17PLAN DE TRABAJO REGIONAL CAUCA.xlsx, 18PLAN DE TRABAJO REGIONAL VALLE.xlsx, 19PLAN DE TRABAJO ICBF REGIONAL QUINDIO.xlsx,1PLAN DE TRABAJO REGIONAL NARI¥O.xlsx, 20PLAN DE TRABAJO REGIONAL CASANARE.xlsx, 21PLAN DE TRABAJO REGIONAL BOLIVAR.xlsx, 2PLAN DE TRABAJO REGIONAL MAGDALENA.xlsx, 3PLAN DE TRABAJO REGIONAL SUCRE.xlsx, 4PLAN DE TRABAJO REGIONAL ATLANTICO.xlsx, 5PLAN DE TRABAJO REGIONAL ANTIOQUIA.xlsx, 6PLAN DE TRABAJO REGIONAL CALDAS.xlsx, 7PLAN DE TRABAJO REGIONAL SANTANDER.xlsx, 8PLAN DE TRABAJO REGIONAL GUAJIRA.xlsx, 9PLAN DE TRABAJO REGIONAL CUNDINAMARCA.xlsx</v>
      </c>
      <c r="M120" s="386" t="str">
        <f>IF(Comp5!M41="","",Comp5!M41)</f>
        <v/>
      </c>
      <c r="N120" s="493" t="str">
        <f>IF(Comp5!N41="","",Comp5!N41)</f>
        <v/>
      </c>
      <c r="O120" s="454" t="str">
        <f>IF(Comp5!O41="","",Comp5!O41)</f>
        <v>Cumplida (FT)</v>
      </c>
      <c r="P120" s="425" t="str">
        <f>IF(Comp5!P41="","",Comp5!P41)</f>
        <v/>
      </c>
      <c r="Q120" s="439" t="str">
        <f>IF(Comp5!Q41="","",Comp5!Q41)</f>
        <v>G. Esteban Martínez Bueno</v>
      </c>
      <c r="R120" s="433" t="str">
        <f>IF(Comp5!R41="","",Comp5!R41)</f>
        <v>Para el segundo cuatrimestre se encontraron evidencias como registros fotográficos, listas de asistencia y presentaciones respecto a la sensibilización del código de integridad para las regionales de la siguiente manera:
Mayo: Amazonas, Antioquia, Arauca, Atlántico, Bogotá, Bolivar, Boyacá, Caldas, Caquetá, Casanare, Cauca, Cesar, Chocó, Cundinamarca, Córdoba, Guainía, Guaviare, Huila, La Guajira, Magdalena, Meta, Nariño, Norte de Santander, Putumayo, Quindío, Risaralda, San Andrés, Santander, Sucre, Tolima, Valle, Vaupés, Vichada.
Junio: Amazonas, Antioquia, Atlántico, Bogotá, Bolivar, Boyacá, Caldas, Casanare, Cauca, Cundinamarca, Magdalena, Nariño, Quindío, Santander, Sucre.
Julio:Amazonas, Antioquia, Boyacá, Caldas, Casanare, Cesar, Córdoba, Cundinamarca, Quindío, Sucre, Tolima.
Agosto: Amazonas, Antioquia, Bogotá, Boyacá, Caldas, Caquetá, Córdoba, La Guajira, Magdalena, Nariño, Quindío, Sucre.
Planes de trabajo con su respectivo cronograma: 
De los 21 planes de trabajo y cronogramas reportados en el primer cuatrimestre solo se reportaron 2 en el mes de mayo, 6 en el mes de junio y 5 en el mes de julio. De acuerdo con lo informado por la Direccion de Gestión Humana, las regionales que reportarán planes de trabajo y cronograma desde el 30 de septiembre son: Arauca, Caqueta, Chocó, Guainía, Guaviare, Meta, Norte de Santander, Putumayo, Risaralda, San Andrés, Santander, Vaupés, Vichada.
Mayo: Se encontraron cronongramas para las regionales: La Guajira y Quindío. La guajira registro avance en el cronorgama, Quindío presento avance parcial.
Junio: Se encontraron cronongramas para las regionales: Amazonas, Atlántico, Casanare, Cundinamarca y Quindío. Atlántico registró avance en el cronorgama y, las otras regionales no registraron avance en el cronograma.
Julio: Se encontraron cronogramas para las regionales: Amazonas, Casanare, Cesar, Quindío, Sucre. Quindío y Sucre registraron avance en el cronograma.
Agosto: No se encontraron cronongramas en ninguna regional. 
Recomendación: Llevar actualizado mes a mes el cronongrama con base en la ejecución de las actividades para cada regional y Sede de la Dirección General con el fin de que se pueda verificar el estado de avance del Plan de Trabajo.</v>
      </c>
      <c r="S120" s="389" t="str">
        <f>IF(Comp5!S41="","",Comp5!S41)</f>
        <v/>
      </c>
      <c r="T120" s="429" t="str">
        <f>IF(Comp5!T41="","",Comp5!T41)</f>
        <v/>
      </c>
      <c r="U120" s="454" t="str">
        <f>IF(Comp5!U41="","",Comp5!U41)</f>
        <v/>
      </c>
      <c r="V120" s="425" t="str">
        <f>IF(Comp5!V41="","",Comp5!V41)</f>
        <v/>
      </c>
      <c r="W120" s="431" t="str">
        <f>IF(Comp5!W41="","",Comp5!W41)</f>
        <v/>
      </c>
      <c r="X120" s="433" t="str">
        <f>IF(Comp5!X41="","",Comp5!X41)</f>
        <v/>
      </c>
      <c r="Y120" s="493" t="str">
        <f>IF(Comp5!Y41="","",Comp5!Y41)</f>
        <v/>
      </c>
      <c r="Z120" s="478" t="str">
        <f>IF(Comp5!Z41="","",Comp5!Z41)</f>
        <v/>
      </c>
      <c r="AA120" s="425" t="str">
        <f>IF(Comp5!AA41="","",Comp5!AA41)</f>
        <v/>
      </c>
      <c r="AB120" s="427" t="str">
        <f>IF(Comp5!AB41="","",Comp5!AB41)</f>
        <v/>
      </c>
      <c r="AC120" s="433" t="str">
        <f>IF(Comp5!AC41="","",Comp5!AC41)</f>
        <v/>
      </c>
    </row>
    <row r="121" spans="1:29" ht="196.5" customHeight="1" x14ac:dyDescent="0.25">
      <c r="A121" s="706"/>
      <c r="B121" s="483" t="str">
        <f>IF(Comp5!B42="","",Comp5!B42)</f>
        <v>6.3</v>
      </c>
      <c r="C121" s="9" t="str">
        <f>IF(Comp5!C42="","",Comp5!C42)</f>
        <v>Sensibilización y capacitación a los aliados clave como multiplicadores y promotores de las prácticas de ética e integridad en la entidad.</v>
      </c>
      <c r="D121" s="9" t="str">
        <f>IF(Comp5!D42="","",Comp5!D42)</f>
        <v xml:space="preserve">Videoconferencia a los referentes de Bienestar Social </v>
      </c>
      <c r="E121" s="9" t="str">
        <f>IF(Comp5!E42="","",Comp5!E42)</f>
        <v>Dirección de Gestión Humana</v>
      </c>
      <c r="F121" s="480">
        <f>IF(Comp5!F42="","",Comp5!F42)</f>
        <v>43830</v>
      </c>
      <c r="H121" s="493" t="str">
        <f>IF(Comp5!H42="","",Comp5!H42)</f>
        <v/>
      </c>
      <c r="I121" s="478" t="str">
        <f>IF(Comp5!I42="","",Comp5!I42)</f>
        <v>N/A</v>
      </c>
      <c r="J121" s="425" t="str">
        <f>IF(Comp5!J42="","",Comp5!J42)</f>
        <v/>
      </c>
      <c r="K121" s="427" t="str">
        <f>IF(Comp5!K42="","",Comp5!K42)</f>
        <v>Lucerito Achury Carrion
Esteban Martinez Bueno</v>
      </c>
      <c r="L121" s="433" t="str">
        <f>IF(Comp5!L42="","",Comp5!L42)</f>
        <v>La periodicidad del reporte de esta actividad es semestral e inicia a partir del 30 de junio 2019.</v>
      </c>
      <c r="M121" s="386" t="str">
        <f>IF(Comp5!M42="","",Comp5!M42)</f>
        <v/>
      </c>
      <c r="N121" s="493" t="str">
        <f>IF(Comp5!N42="","",Comp5!N42)</f>
        <v/>
      </c>
      <c r="O121" s="454" t="str">
        <f>IF(Comp5!O42="","",Comp5!O42)</f>
        <v>En Avance</v>
      </c>
      <c r="P121" s="425" t="str">
        <f>IF(Comp5!P42="","",Comp5!P42)</f>
        <v/>
      </c>
      <c r="Q121" s="439" t="str">
        <f>IF(Comp5!Q42="","",Comp5!Q42)</f>
        <v>G. Esteban Martínez Bueno</v>
      </c>
      <c r="R121" s="433" t="str">
        <f>IF(Comp5!R42="","",Comp5!R42)</f>
        <v>Se evidenciaron las listas de asistencia a la videoconferencia programada para el 29 de julio de 2019.
Evidencia
Mayo: se evidenció solicitud de salón de videoconferencia para la sensibilización y capacitación. Correo electrónico enviado el 7-may-2019 de Marlon.Perez@icbf.gov.co a Maria.Castro@icbf.gov.co . 
Junio: Se evidenció documento (AGENDA VIDECONFERENCIA.doc) de la agenda a seguir en la videoconferencia; los temas corresponden al Código de Integridad y Plan Anticorrupción y de Atención al Ciudadano.
Julio: Se evidenciaron las listas de asistencia a la videoconferencia programada para el 29 de julio de 2019. Los asistentes fueron de las regionales: La Guajira, Magdalena, Amazonas, Antioquia, Atlántico, Bogotá, Bolívar, Boyacá, Caldas, Caquetá, Casanare, Cauca, Cesar, Córdoba, Cundinamarca, Guainía, Guaviare, Huila, Meta, Nariño, Norte de Santander, Putumayo, Quindío, Risaralda, San Andrés, Santander, Sucre, Valle, Vichada.  No hay evidencias de asistencia de las regionales Arauca, Chocó, Tolima y Vaupés.</v>
      </c>
      <c r="S121" s="389" t="str">
        <f>IF(Comp5!S42="","",Comp5!S42)</f>
        <v/>
      </c>
      <c r="T121" s="429" t="str">
        <f>IF(Comp5!T42="","",Comp5!T42)</f>
        <v/>
      </c>
      <c r="U121" s="454" t="str">
        <f>IF(Comp5!U42="","",Comp5!U42)</f>
        <v/>
      </c>
      <c r="V121" s="425" t="str">
        <f>IF(Comp5!V42="","",Comp5!V42)</f>
        <v/>
      </c>
      <c r="W121" s="431" t="str">
        <f>IF(Comp5!W42="","",Comp5!W42)</f>
        <v/>
      </c>
      <c r="X121" s="433" t="str">
        <f>IF(Comp5!X42="","",Comp5!X42)</f>
        <v/>
      </c>
      <c r="Y121" s="493" t="str">
        <f>IF(Comp5!Y42="","",Comp5!Y42)</f>
        <v/>
      </c>
      <c r="Z121" s="478" t="str">
        <f>IF(Comp5!Z42="","",Comp5!Z42)</f>
        <v/>
      </c>
      <c r="AA121" s="425" t="str">
        <f>IF(Comp5!AA42="","",Comp5!AA42)</f>
        <v/>
      </c>
      <c r="AB121" s="427" t="str">
        <f>IF(Comp5!AB42="","",Comp5!AB42)</f>
        <v/>
      </c>
      <c r="AC121" s="433" t="str">
        <f>IF(Comp5!AC42="","",Comp5!AC42)</f>
        <v/>
      </c>
    </row>
    <row r="122" spans="1:29" ht="402.75" customHeight="1" thickBot="1" x14ac:dyDescent="0.3">
      <c r="A122" s="708"/>
      <c r="B122" s="494" t="str">
        <f>IF(Comp5!B43="","",Comp5!B43)</f>
        <v>6.4</v>
      </c>
      <c r="C122" s="88" t="str">
        <f>IF(Comp5!C43="","",Comp5!C43)</f>
        <v>Implementación y seguimiento de las actividades señaladas en el plan de trabajo de Código de Integridad por cada por regional y sede nacional.</v>
      </c>
      <c r="D122" s="88" t="str">
        <f>IF(Comp5!D43="","",Comp5!D43)</f>
        <v>Elaboración de un Informe de seguimiento y un informe final en formato gráfico que evidencie el proceso realizado en el ICBF.</v>
      </c>
      <c r="E122" s="88" t="str">
        <f>IF(Comp5!E43="","",Comp5!E43)</f>
        <v>Dirección de Gestión Humana</v>
      </c>
      <c r="F122" s="495">
        <f>IF(Comp5!F43="","",Comp5!F43)</f>
        <v>43819</v>
      </c>
      <c r="H122" s="496" t="str">
        <f>IF(Comp5!H43="","",Comp5!H43)</f>
        <v/>
      </c>
      <c r="I122" s="469" t="str">
        <f>IF(Comp5!I43="","",Comp5!I43)</f>
        <v>En Avance</v>
      </c>
      <c r="J122" s="497" t="str">
        <f>IF(Comp5!J43="","",Comp5!J43)</f>
        <v/>
      </c>
      <c r="K122" s="498" t="str">
        <f>IF(Comp5!K43="","",Comp5!K43)</f>
        <v>Lucerito Achury Carrion
Esteban Martinez Bueno</v>
      </c>
      <c r="L122" s="499" t="str">
        <f>IF(Comp5!L43="","",Comp5!L43)</f>
        <v>Se evidenciaron actas de reunión para la elaboración del plan de trabajo del código de integridad (Nariño); lista de asistencia a la inducción en donde se trataron temas del código de integridad (Bogotá); taller de código de integridad (Reg. Boyacá y CZ Tunja); registro fotografió del taller y su respectiva encuesta de satisfacción, encuestas de satisfacción programas de aprendizaje para inducción y para ética y transparencia (Cesar), evaluación de eficacia - inducción y para  ética y transparencia(Cesar); taller de código de integridad (Reg. Quindío y Centros Zonales) ; solicitud del  índice de denuncias de  corrupción (Gestión Humana) y la inducción en la SDG en donde se incluyo el código de integridad en las temáticas a presentar.
Evidencias
Abril: Archivos de Cesar (20190213_092531.jpg, 20190213_092533.jpg, 20190213_092535.jpg, 20190424_162308.jpg, 20190424_162312.jpg, 20190424_162318.jpg, ENCUESTA DE SATISFACCION_ETICA Y TRANSPARENCIA_CESAR.pdf, EVALUACION DE EFICACIA_INDUCCION _CESAR (1).pdf, EVALUACION DE EFICACIA_INDUCCION _CESAR.pdf, f4.p7.gth_formato_ficha_de_estructuracion_CHIRIGUANA.xls, FORMATO ENCUESTA DE SATISFACCION_INDUCCION _CESAR.pdf, FORMATO ENCUESTA.xls, fotos taller sige 3.docx, fotos taller SIGE.docx, fotos taller sige2.docx, IMG-20190213-WA0016.jpg, IMG-20190429-WA0006.jpg, IMG-20190429-WA0007.jpg, IMG-20190429-WA0008.jpg, IMG-20190502-WA0014.jpg, IMG-20190502-WA0015.jpg, IMG-20190502-WA0016.jpg, IMG-20190502-WA0017.jpg, IMG-20190502-WA0018.jpg, IMG-20190502-WA0019.jpg, INFORME INDUCCION_PRIMER SEMESTRE_CESAR.pdf, LISTADO DE ASITENCIA _ETICA Y TRANSPARENCIA EN LA GESTION PUBLICA_CESAR.pdf, LISTADO DE ASITENCIA_INDUCCION _CESAR.pdf), archivos de Quindío (ASISTENCIA CODIGO INTEGRIDAD CZ SUR.PDF, CODIGO INTEGRIDAD CZ NORTE.PDF, CODIGO INTEGRIDAD GRUPO JURIDICO- AGUA DE VALORES.PDF, LANZAMIENTO CODIGO  INTEGRIDAD REGIONAL QUINDÍO.DOCX, RV  Actividad el dado.msg, SOCIALIZAC COD INTERIDAD.PDF, SOCIALIZAC CODIGO INTEGRIDAD.PDF, SOCIALIZACION  CÓDIGO DE INTEGRIDAD.PDF), Archivo de Gestión Humana (Solicitud Índice de denuncias de corrupción .msg) y archivos de la SDG (AGENDA INDUCCION PRESENCIAL 21 Y 28 DE MARZO DE 2019.msg, CONSOLIDADO CONTROL ASISTENCIA INDUCCION SEDE MARZO 2019.xlsx, LISTADO DE ASISTENCIA INDUCCION PRESENCIAL 21 Y 28 DE MARZO.pdf, PHOTO-2019-05-08-10-35-28.jpg, PHOTO-2019-05-08-10-35-29.jpg, PRESENTACIÓN Apropiación Código de Integridad-TIENDITA DE LA INTEGRIDAD.pptx, Tienda de la Confianza.pptx).</v>
      </c>
      <c r="M122" s="386" t="str">
        <f>IF(Comp5!M43="","",Comp5!M43)</f>
        <v/>
      </c>
      <c r="N122" s="496" t="str">
        <f>IF(Comp5!N43="","",Comp5!N43)</f>
        <v/>
      </c>
      <c r="O122" s="473" t="str">
        <f>IF(Comp5!O43="","",Comp5!O43)</f>
        <v>En Avance</v>
      </c>
      <c r="P122" s="497" t="str">
        <f>IF(Comp5!P43="","",Comp5!P43)</f>
        <v/>
      </c>
      <c r="Q122" s="471" t="str">
        <f>IF(Comp5!Q43="","",Comp5!Q43)</f>
        <v>G. Esteban Martínez Bueno</v>
      </c>
      <c r="R122" s="499" t="str">
        <f>IF(Comp5!R43="","",Comp5!R43)</f>
        <v>Respecto a los informes de seguimiento:
Se encuentran cronogramas integrados en uno solo para cada més reportado. Solo para el mes de junio se observa registro de avance de las actividades por medio de las celdas en color verde y rojo; no se evidencia seguimiento de las actividades para los meses de mayo, julio y agosto.
Los cronogramas de las regionales integradas por mes se agrupan de la siguiente manera:
Mayo, Junio: Nariño, Magdalena, Sucre, Atlántico, Antioquia, Caldas, Santander, Guajira, Cundinamarca, Bogotá, Boyacá, Córdoba, Cesar, Tolima, Huila, Amazonas, Cauca, Valle, Quindío, Casanare, Bolívar.
Junio reporta seguimiento al cumplimiento marcando con color verde y rojo las respectivas celdas del cronograma.
Julio: Sucre, Caldas, Santander, La Guajira, Cundinamarca, Boyacá, Amazonas, Quindío, Casanare, Córdoba.
Agosto: Nariño, Magdalena, Sucre, Antioquia, Caldas, La Guajira, Bogotá, Boyacá, Córdoba, Amazonas, Quindío, Caquetá.
Se aclara que no se evidencia un informe de seguimiento en donde se mencione qué actividades por regional se han cumplido, cuales están pendientes por ejecutar, cuáles están atrsadas, cuáles han sido las cuasas del incumplimiento de algunas actividades, cuáles son los ajustes que se plantean para tratar los riesgos asociados a las actividades pendientes, etc.
Recomendación:
Mencionar qué actividades por regional se han cumplido, cuales están pendientes por ejecutar, cuáles están atrasadas, cuáles han sido las cuasas del incumplimiento de las actividades retrasadas y cuáles son las actividades que se proponen para tratar los riesgos asociados a las actividades pendientes.</v>
      </c>
      <c r="S122" s="389" t="str">
        <f>IF(Comp5!S43="","",Comp5!S43)</f>
        <v/>
      </c>
      <c r="T122" s="389"/>
      <c r="U122" s="2"/>
      <c r="V122" s="389"/>
      <c r="W122" s="389"/>
      <c r="X122" s="500"/>
      <c r="Y122" s="496" t="str">
        <f>IF(Comp5!Y43="","",Comp5!Y43)</f>
        <v/>
      </c>
      <c r="Z122" s="469" t="str">
        <f>IF(Comp5!Z43="","",Comp5!Z43)</f>
        <v/>
      </c>
      <c r="AA122" s="497" t="str">
        <f>IF(Comp5!AA43="","",Comp5!AA43)</f>
        <v/>
      </c>
      <c r="AB122" s="498" t="str">
        <f>IF(Comp5!AB43="","",Comp5!AB43)</f>
        <v/>
      </c>
      <c r="AC122" s="499" t="str">
        <f>IF(Comp5!AC43="","",Comp5!AC43)</f>
        <v/>
      </c>
    </row>
    <row r="123" spans="1:29" ht="15.75" thickBot="1" x14ac:dyDescent="0.3">
      <c r="Z123" s="385"/>
      <c r="AC123" s="388"/>
    </row>
    <row r="124" spans="1:29" ht="80.099999999999994" customHeight="1" thickBot="1" x14ac:dyDescent="0.3">
      <c r="A124" s="401" t="s">
        <v>157</v>
      </c>
      <c r="B124" s="712" t="s">
        <v>759</v>
      </c>
      <c r="C124" s="721"/>
      <c r="D124" s="721"/>
      <c r="E124" s="721"/>
      <c r="F124" s="722"/>
      <c r="G124" s="450"/>
      <c r="H124" s="402" t="s">
        <v>130</v>
      </c>
      <c r="I124" s="403"/>
      <c r="J124" s="404">
        <v>43585</v>
      </c>
      <c r="K124" s="714" t="s">
        <v>125</v>
      </c>
      <c r="L124" s="714" t="s">
        <v>0</v>
      </c>
      <c r="N124" s="402" t="s">
        <v>130</v>
      </c>
      <c r="O124" s="403"/>
      <c r="P124" s="404">
        <v>43707</v>
      </c>
      <c r="Q124" s="714" t="s">
        <v>125</v>
      </c>
      <c r="R124" s="714" t="s">
        <v>0</v>
      </c>
      <c r="T124" s="402" t="s">
        <v>130</v>
      </c>
      <c r="U124" s="403"/>
      <c r="V124" s="404">
        <v>43100</v>
      </c>
      <c r="W124" s="714" t="s">
        <v>125</v>
      </c>
      <c r="X124" s="714" t="s">
        <v>0</v>
      </c>
      <c r="Y124" s="402" t="s">
        <v>130</v>
      </c>
      <c r="Z124" s="403"/>
      <c r="AA124" s="404">
        <v>43585</v>
      </c>
      <c r="AB124" s="714" t="s">
        <v>125</v>
      </c>
      <c r="AC124" s="714" t="s">
        <v>0</v>
      </c>
    </row>
    <row r="125" spans="1:29" ht="30.75" thickBot="1" x14ac:dyDescent="0.3">
      <c r="A125" s="405" t="s">
        <v>11</v>
      </c>
      <c r="B125" s="716" t="s">
        <v>68</v>
      </c>
      <c r="C125" s="717"/>
      <c r="D125" s="406" t="s">
        <v>69</v>
      </c>
      <c r="E125" s="406" t="s">
        <v>70</v>
      </c>
      <c r="F125" s="407" t="s">
        <v>71</v>
      </c>
      <c r="H125" s="408" t="s">
        <v>12</v>
      </c>
      <c r="I125" s="501" t="s">
        <v>10</v>
      </c>
      <c r="J125" s="501" t="s">
        <v>73</v>
      </c>
      <c r="K125" s="725"/>
      <c r="L125" s="725"/>
      <c r="N125" s="408" t="s">
        <v>12</v>
      </c>
      <c r="O125" s="501" t="s">
        <v>10</v>
      </c>
      <c r="P125" s="501" t="s">
        <v>73</v>
      </c>
      <c r="Q125" s="725"/>
      <c r="R125" s="725"/>
      <c r="T125" s="408" t="s">
        <v>12</v>
      </c>
      <c r="U125" s="501" t="s">
        <v>10</v>
      </c>
      <c r="V125" s="501" t="s">
        <v>73</v>
      </c>
      <c r="W125" s="725"/>
      <c r="X125" s="725"/>
      <c r="Y125" s="408" t="s">
        <v>12</v>
      </c>
      <c r="Z125" s="642" t="s">
        <v>10</v>
      </c>
      <c r="AA125" s="642" t="s">
        <v>73</v>
      </c>
      <c r="AB125" s="725"/>
      <c r="AC125" s="725"/>
    </row>
    <row r="126" spans="1:29" ht="50.1" customHeight="1" thickBot="1" x14ac:dyDescent="0.3">
      <c r="A126" s="703" t="s">
        <v>63</v>
      </c>
      <c r="B126" s="410"/>
      <c r="C126" s="411"/>
      <c r="D126" s="410"/>
      <c r="E126" s="410"/>
      <c r="F126" s="434"/>
      <c r="G126" s="1"/>
      <c r="H126" s="413">
        <f>IF(Comp6!H12="","",Comp6!H12)</f>
        <v>0</v>
      </c>
      <c r="I126" s="419">
        <f>IF(Comp6!I12="","",Comp6!I12)</f>
        <v>0</v>
      </c>
      <c r="J126" s="414" t="str">
        <f>IF(Comp6!J12="","",Comp6!J12)</f>
        <v>No se programaron actividades relacionadas con este objetivo</v>
      </c>
      <c r="K126" s="416" t="str">
        <f>IF(Comp5!K47="","",Comp5!K47)</f>
        <v/>
      </c>
      <c r="L126" s="417" t="str">
        <f>IF(Comp5!L47="","",Comp5!L47)</f>
        <v/>
      </c>
      <c r="M126" s="418" t="str">
        <f>IF(Comp5!M47="","",Comp5!M47)</f>
        <v/>
      </c>
      <c r="N126" s="413">
        <f>IF(Comp6!N12="","",Comp6!N12)</f>
        <v>2</v>
      </c>
      <c r="O126" s="419">
        <f>IF(Comp6!O12="","",Comp6!O12)</f>
        <v>0</v>
      </c>
      <c r="P126" s="421">
        <f>IF(Comp6!P12="","",Comp6!P12)</f>
        <v>0</v>
      </c>
      <c r="Q126" s="416" t="str">
        <f>IF(Comp5!Q47="","",Comp5!Q47)</f>
        <v/>
      </c>
      <c r="R126" s="417" t="str">
        <f>IF(Comp5!R47="","",Comp5!R47)</f>
        <v/>
      </c>
      <c r="S126" s="2" t="str">
        <f>IF(Comp5!S47="","",Comp5!S47)</f>
        <v/>
      </c>
      <c r="T126" s="413">
        <f>IF(Comp6!T12="","",Comp6!T12)</f>
        <v>0</v>
      </c>
      <c r="U126" s="419">
        <f>IF(Comp6!U12="","",Comp6!U12)</f>
        <v>0</v>
      </c>
      <c r="V126" s="421" t="str">
        <f>IF(Comp5!V47="","",Comp5!V47)</f>
        <v/>
      </c>
      <c r="W126" s="416" t="str">
        <f>IF(Comp5!W47="","",Comp5!W47)</f>
        <v/>
      </c>
      <c r="X126" s="417" t="str">
        <f>IF(Comp5!X47="","",Comp5!X47)</f>
        <v/>
      </c>
      <c r="Y126" s="413" t="str">
        <f>IF(Comp6!Y12="","",Comp6!Y12)</f>
        <v/>
      </c>
      <c r="Z126" s="419" t="str">
        <f>IF(Comp6!Z12="","",Comp6!Z12)</f>
        <v/>
      </c>
      <c r="AA126" s="414" t="str">
        <f>IF(Comp6!AA12="","",Comp6!AA12)</f>
        <v/>
      </c>
      <c r="AB126" s="416" t="str">
        <f>IF(Comp5!AB47="","",Comp5!AB47)</f>
        <v/>
      </c>
      <c r="AC126" s="417" t="str">
        <f>IF(Comp5!AC47="","",Comp5!AC47)</f>
        <v/>
      </c>
    </row>
    <row r="127" spans="1:29" ht="183.75" customHeight="1" x14ac:dyDescent="0.25">
      <c r="A127" s="704"/>
      <c r="B127" s="460" t="str">
        <f>IF(Comp6!B13="","",Comp6!B13)</f>
        <v>1.1</v>
      </c>
      <c r="C127" s="479" t="str">
        <f>IF(Comp6!C13="","",Comp6!C13)</f>
        <v xml:space="preserve">Actualización del Modelo de Participación Ciudadana del ICBF </v>
      </c>
      <c r="D127" s="479" t="str">
        <f>IF(Comp6!D13="","",Comp6!D13)</f>
        <v>Un (1) documento de Modelo de Participación Ciudadana actualizado</v>
      </c>
      <c r="E127" s="479" t="str">
        <f>IF(Comp6!E13="","",Comp6!E13)</f>
        <v>Dirección de Servicios y Atención</v>
      </c>
      <c r="F127" s="480">
        <f>IF(Comp6!F13="","",Comp6!F13)</f>
        <v>43814</v>
      </c>
      <c r="H127" s="435" t="str">
        <f>IF(Comp6!H13="","",Comp6!H13)</f>
        <v/>
      </c>
      <c r="I127" s="478" t="str">
        <f>IF(Comp6!I13="","",Comp6!I13)</f>
        <v>N/A</v>
      </c>
      <c r="J127" s="437" t="str">
        <f>IF(Comp6!J13="","",Comp6!J13)</f>
        <v/>
      </c>
      <c r="K127" s="439" t="str">
        <f>IF(Comp6!K13="","",Comp6!K13)</f>
        <v>Ángela V. Parra
Iván Y. Lerma</v>
      </c>
      <c r="L127" s="502" t="str">
        <f>IF(Comp6!L13="","",Comp6!L13)</f>
        <v>La Dirección de Servicios y Atención informa: "Durante este cuatrimestre no se realizaron acciones para el cumplimiento de esta actividad ".
La periodicidad del reporte de esta actividad es "Único" e inicia el 16 de agosto de 2019.</v>
      </c>
      <c r="M127" s="386" t="str">
        <f>IF(Comp6!M13="","",Comp6!M13)</f>
        <v/>
      </c>
      <c r="N127" s="435" t="str">
        <f>IF(Comp6!N13="","",Comp6!N13)</f>
        <v/>
      </c>
      <c r="O127" s="454" t="str">
        <f>IF(Comp6!O13="","",Comp6!O13)</f>
        <v>En Avance</v>
      </c>
      <c r="P127" s="437" t="str">
        <f>IF(Comp6!P13="","",Comp6!P13)</f>
        <v/>
      </c>
      <c r="Q127" s="439" t="str">
        <f>IF(Comp6!Q13="","",Comp6!Q13)</f>
        <v>Ángela V. Parra
Iván Y. Lerma</v>
      </c>
      <c r="R127" s="438" t="str">
        <f>IF(Comp6!R13="","",Comp6!R13)</f>
        <v>Esta actividad se incluyó dentro del Plan de Participación Ciudadana como Actividad No, 15, el cual a partir del mes de Agosto del 2019 es parte integral del PAAC y se le hará seguimiento en esa instancia desde la OCI. 
Se evidenció correo electrónico del 30 de agosto de 2019 entre los servidores de la DSYA donde se solicitó al EPICO de esta dirección revisar la propuesta del "Procedimiento de la Estrategia de Participación Ciudadana en la Gestión del ICBF"  y realizar las gestiones ante la Subdirección de Mejoramiento Organizacional. 
EVIDENCIAS
Correo electrónico del  30 de agosto de 2019 con asunto: Inicio ruta aprobación procedimiento estrategia participación.
Archivo Word: PROCESO RELACIÓN CON EL CIUDADANO - PROCEDIMIENTO DE
PARTICIPACIÓN CIUDADANA EN LA GESTIÓN DEL ICBF</v>
      </c>
      <c r="S127" s="389" t="str">
        <f>IF(Comp6!S13="","",Comp6!S13)</f>
        <v/>
      </c>
      <c r="T127" s="435" t="str">
        <f>IF(Comp6!T13="","",Comp6!T13)</f>
        <v/>
      </c>
      <c r="U127" s="454" t="str">
        <f>IF(Comp6!U13="","",Comp6!U13)</f>
        <v/>
      </c>
      <c r="V127" s="437" t="str">
        <f>IF(Comp6!V13="","",Comp6!V13)</f>
        <v/>
      </c>
      <c r="W127" s="436" t="str">
        <f>IF(Comp6!W13="","",Comp6!W13)</f>
        <v/>
      </c>
      <c r="X127" s="438" t="str">
        <f>IF(Comp6!X13="","",Comp6!X13)</f>
        <v/>
      </c>
      <c r="Y127" s="435" t="str">
        <f>IF(Comp6!Y13="","",Comp6!Y13)</f>
        <v/>
      </c>
      <c r="Z127" s="478" t="str">
        <f>IF(Comp6!Z13="","",Comp6!Z13)</f>
        <v/>
      </c>
      <c r="AA127" s="437" t="str">
        <f>IF(Comp6!AA13="","",Comp6!AA13)</f>
        <v/>
      </c>
      <c r="AB127" s="439" t="str">
        <f>IF(Comp6!AB13="","",Comp6!AB13)</f>
        <v/>
      </c>
      <c r="AC127" s="502" t="str">
        <f>IF(Comp6!AC13="","",Comp6!AC13)</f>
        <v/>
      </c>
    </row>
    <row r="128" spans="1:29" ht="331.5" customHeight="1" thickBot="1" x14ac:dyDescent="0.3">
      <c r="A128" s="704"/>
      <c r="B128" s="460" t="str">
        <f>IF(Comp6!B14="","",Comp6!B14)</f>
        <v>1.2</v>
      </c>
      <c r="C128" s="479" t="str">
        <f>IF(Comp6!C14="","",Comp6!C14)</f>
        <v xml:space="preserve">Gestionar al interior de la entidad la construcción de la actividad propuesta por el ICBF para el IV Plan de Acción de la Alianza Gobierno Abierto. </v>
      </c>
      <c r="D128" s="479" t="str">
        <f>IF(Comp6!D14="","",Comp6!D14)</f>
        <v xml:space="preserve">Una (1) actividad propuesta del ICBF remitida a la Secretaria de Transparencia de la República, cuando esta requiera a las Entidades. </v>
      </c>
      <c r="E128" s="479" t="str">
        <f>IF(Comp6!E14="","",Comp6!E14)</f>
        <v>Dirección de Servicios y Atención</v>
      </c>
      <c r="F128" s="480">
        <f>IF(Comp6!F14="","",Comp6!F14)</f>
        <v>43814</v>
      </c>
      <c r="H128" s="435" t="str">
        <f>IF(Comp6!H14="","",Comp6!H14)</f>
        <v/>
      </c>
      <c r="I128" s="478" t="str">
        <f>IF(Comp6!I14="","",Comp6!I14)</f>
        <v>N/A</v>
      </c>
      <c r="J128" s="437" t="str">
        <f>IF(Comp6!J14="","",Comp6!J14)</f>
        <v/>
      </c>
      <c r="K128" s="439" t="str">
        <f>IF(Comp6!K14="","",Comp6!K14)</f>
        <v>Ángela V. Parra
Iván Y. Lerma</v>
      </c>
      <c r="L128" s="502" t="str">
        <f>IF(Comp6!L14="","",Comp6!L14)</f>
        <v>La Dirección de Servicios y Atención informa: "A la fecha la Secretaría de Transparencia de la Presidencia de la República, no ha realizado convocatoria a las entidades, para la construcción del Plan de Acción IV"
La periodicidad del reporte de esta actividad es "Único" sin detallar fecha de inicio.</v>
      </c>
      <c r="M128" s="386" t="str">
        <f>IF(Comp6!M14="","",Comp6!M14)</f>
        <v/>
      </c>
      <c r="N128" s="435" t="str">
        <f>IF(Comp6!N14="","",Comp6!N14)</f>
        <v/>
      </c>
      <c r="O128" s="454" t="str">
        <f>IF(Comp6!O14="","",Comp6!O14)</f>
        <v>N/A</v>
      </c>
      <c r="P128" s="437" t="str">
        <f>IF(Comp6!P14="","",Comp6!P14)</f>
        <v/>
      </c>
      <c r="Q128" s="439" t="str">
        <f>IF(Comp6!Q14="","",Comp6!Q14)</f>
        <v>Ángela V. Parra
Iván Y. Lerma</v>
      </c>
      <c r="R128" s="438" t="str">
        <f>IF(Comp6!R14="","",Comp6!R14)</f>
        <v xml:space="preserve">
La periodicidad del reporte de esta actividad es "Único" sin detallar fecha de inicio.
Esta actividad se incluyó dentro del Plan de Participación Ciudadana como Actividad No 16 (y no cuenta con fecha inicio ni final; con corte a diciembre deberá definirse su estado estado entre Cumplida o No Cumplida).  
La Dirección de Servicios y Atención informó que "Hasta el momento la Secretaria de Transparencia de la Presidencia de la República, no ha convocado a las entidades participantes de la Alianza Gobierno Abierto, para la construcción del IV Plan de Acción. Se espera que en el mes de octubre se realice esta convocatoria"
EVIDENCIAS
Matriz PPC 2019 ubicada en la ruta: \\icbf.gov.co\fs_dpc\DPC\Monitoreo Plan Anticorrupción\Comp 6. Participación Ciudadana\Subcomponente 2.  PPC 2019 Gestión participativa
RECOMENDACIÓN OCI
Se recomienda que para el cumplimiento de los diferentes planes institucionales las actividades sean de responsabilidad unicamente del ICBF ya que no se puede asegurar la realización o no por parte de un tercero y puede incidir en la evaluación final que se obtenga al cierre del plan. </v>
      </c>
      <c r="S128" s="389" t="str">
        <f>IF(Comp6!S14="","",Comp6!S14)</f>
        <v/>
      </c>
      <c r="T128" s="435" t="str">
        <f>IF(Comp6!T14="","",Comp6!T14)</f>
        <v/>
      </c>
      <c r="U128" s="454" t="str">
        <f>IF(Comp6!U14="","",Comp6!U14)</f>
        <v/>
      </c>
      <c r="V128" s="437" t="str">
        <f>IF(Comp6!V14="","",Comp6!V14)</f>
        <v/>
      </c>
      <c r="W128" s="436" t="str">
        <f>IF(Comp6!W14="","",Comp6!W14)</f>
        <v/>
      </c>
      <c r="X128" s="438" t="str">
        <f>IF(Comp6!X14="","",Comp6!X14)</f>
        <v/>
      </c>
      <c r="Y128" s="435" t="str">
        <f>IF(Comp6!Y14="","",Comp6!Y14)</f>
        <v/>
      </c>
      <c r="Z128" s="478" t="str">
        <f>IF(Comp6!Z14="","",Comp6!Z14)</f>
        <v/>
      </c>
      <c r="AA128" s="437" t="str">
        <f>IF(Comp6!AA14="","",Comp6!AA14)</f>
        <v/>
      </c>
      <c r="AB128" s="439" t="str">
        <f>IF(Comp6!AB14="","",Comp6!AB14)</f>
        <v/>
      </c>
      <c r="AC128" s="502" t="str">
        <f>IF(Comp6!AC14="","",Comp6!AC14)</f>
        <v/>
      </c>
    </row>
    <row r="129" spans="1:29" ht="50.1" customHeight="1" thickBot="1" x14ac:dyDescent="0.3">
      <c r="A129" s="703" t="s">
        <v>64</v>
      </c>
      <c r="B129" s="410"/>
      <c r="C129" s="411"/>
      <c r="D129" s="410"/>
      <c r="E129" s="410"/>
      <c r="F129" s="434"/>
      <c r="G129" s="1"/>
      <c r="H129" s="413">
        <f>IF(Comp6!H15="","",Comp6!H15)</f>
        <v>0</v>
      </c>
      <c r="I129" s="414">
        <f>IF(Comp6!I15="","",Comp6!I15)</f>
        <v>0</v>
      </c>
      <c r="J129" s="415" t="str">
        <f>IF(Comp6!J15="","",Comp6!J15)</f>
        <v>No se programaron actividades relacionadas con este objetivo</v>
      </c>
      <c r="K129" s="416" t="str">
        <f>IF(Comp6!K15="","",Comp6!K15)</f>
        <v/>
      </c>
      <c r="L129" s="503" t="str">
        <f>IF(Comp6!L15="","",Comp6!L15)</f>
        <v/>
      </c>
      <c r="M129" s="418" t="str">
        <f>IF(Comp6!M15="","",Comp6!M15)</f>
        <v/>
      </c>
      <c r="N129" s="413">
        <f>IF(Comp6!N15="","",Comp6!N15)</f>
        <v>1</v>
      </c>
      <c r="O129" s="419">
        <f>IF(Comp6!O15="","",Comp6!O15)</f>
        <v>0</v>
      </c>
      <c r="P129" s="421">
        <f>IF(Comp6!P15="","",Comp6!P15)</f>
        <v>0</v>
      </c>
      <c r="Q129" s="416" t="str">
        <f>IF(Comp6!Q15="","",Comp6!Q15)</f>
        <v/>
      </c>
      <c r="R129" s="417" t="str">
        <f>IF(Comp6!R15="","",Comp6!R15)</f>
        <v/>
      </c>
      <c r="S129" s="2" t="str">
        <f>IF(Comp6!S15="","",Comp6!S15)</f>
        <v/>
      </c>
      <c r="T129" s="413">
        <f>IF(Comp6!T15="","",Comp6!T15)</f>
        <v>0</v>
      </c>
      <c r="U129" s="419">
        <f>IF(Comp6!U15="","",Comp6!U15)</f>
        <v>0</v>
      </c>
      <c r="V129" s="421" t="str">
        <f>IF(Comp6!V15="","",Comp6!V15)</f>
        <v>No se programaron actividades relacionadas con este objetivo</v>
      </c>
      <c r="W129" s="416" t="str">
        <f>IF(Comp6!W15="","",Comp6!W15)</f>
        <v/>
      </c>
      <c r="X129" s="417" t="str">
        <f>IF(Comp6!X15="","",Comp6!X15)</f>
        <v/>
      </c>
      <c r="Y129" s="413" t="str">
        <f>IF(Comp6!Y15="","",Comp6!Y15)</f>
        <v/>
      </c>
      <c r="Z129" s="414" t="str">
        <f>IF(Comp6!Z15="","",Comp6!Z15)</f>
        <v/>
      </c>
      <c r="AA129" s="415" t="str">
        <f>IF(Comp6!AA15="","",Comp6!AA15)</f>
        <v/>
      </c>
      <c r="AB129" s="416" t="str">
        <f>IF(Comp6!AB15="","",Comp6!AB15)</f>
        <v/>
      </c>
      <c r="AC129" s="503" t="str">
        <f>IF(Comp6!AC15="","",Comp6!AC15)</f>
        <v/>
      </c>
    </row>
    <row r="130" spans="1:29" ht="216.75" customHeight="1" thickBot="1" x14ac:dyDescent="0.3">
      <c r="A130" s="708"/>
      <c r="B130" s="460" t="str">
        <f>IF(Comp6!B16="","",Comp6!B16)</f>
        <v>2.1</v>
      </c>
      <c r="C130" s="9" t="str">
        <f>IF(Comp6!C16="","",Comp6!C16)</f>
        <v>Monitorear la ejecución de las actividades del Plan de Participación Ciudadana 2019</v>
      </c>
      <c r="D130" s="479" t="str">
        <f>IF(Comp6!D16="","",Comp6!D16)</f>
        <v>Cuatro (4) reportes  de monitoreo remitidos   través de correo electrónico.</v>
      </c>
      <c r="E130" s="479" t="str">
        <f>IF(Comp6!E16="","",Comp6!E16)</f>
        <v>Dirección de Servicios y Atención</v>
      </c>
      <c r="F130" s="480">
        <f>IF(Comp6!F16="","",Comp6!F16)</f>
        <v>43830</v>
      </c>
      <c r="H130" s="468" t="str">
        <f>IF(Comp6!H16="","",Comp6!H16)</f>
        <v/>
      </c>
      <c r="I130" s="473" t="str">
        <f>IF(Comp6!I16="","",Comp6!I16)</f>
        <v>En Avance</v>
      </c>
      <c r="J130" s="470" t="str">
        <f>IF(Comp6!J16="","",Comp6!J16)</f>
        <v/>
      </c>
      <c r="K130" s="471" t="str">
        <f>IF(Comp6!K16="","",Comp6!K16)</f>
        <v>Ángela V. Parra
Iván Y. Lerma</v>
      </c>
      <c r="L130" s="504" t="str">
        <f>IF(Comp6!L16="","",Comp6!L16)</f>
        <v>Se constató correo electrónico del 09/04/2019 con asunto: Alerta No. 1 Monitoreo PPC ICBF 2019; donde la DSYA en su rol de monitoreo del Plan de Participación Ciudadana realizó la primer alerta frente al cumplimiento del mismo. 
EVIDENCIA
Correo electrónico del fecha 09/04/2019 con asunto: Alerta No. 1 Monitoreo PPC ICBF 2019
Herramienta: Reporte de monitoreo 01 ene-marz, donde se encuentra el Plan de Participación 2019 y la matriz de observaciones de monitoreo DSYA</v>
      </c>
      <c r="M130" s="386" t="str">
        <f>IF(Comp6!M16="","",Comp6!M16)</f>
        <v/>
      </c>
      <c r="N130" s="468" t="str">
        <f>IF(Comp6!N16="","",Comp6!N16)</f>
        <v/>
      </c>
      <c r="O130" s="473" t="str">
        <f>IF(Comp6!O16="","",Comp6!O16)</f>
        <v>En Avance</v>
      </c>
      <c r="P130" s="470" t="str">
        <f>IF(Comp6!P16="","",Comp6!P16)</f>
        <v/>
      </c>
      <c r="Q130" s="505" t="str">
        <f>IF(Comp6!Q16="","",Comp6!Q16)</f>
        <v>Ángela V. Parra
Iván Y. Lerma</v>
      </c>
      <c r="R130" s="472" t="str">
        <f>IF(Comp6!R16="","",Comp6!R16)</f>
        <v>Se verificó correo electrónico del 20/06/2019 con asunto: Alerta de Monitoreo 02 PPC 2019 con Adjunto; donde la DSYA en su rol de monitoreo del Plan de Participación Ciudadana realizó la segunda alerta frente al cumplimiento del mismo. 
EVIDENCIA
Correo electrónico del fecha 20/06/2019 con asunto: Alerta de Monitoreo 02 PPC 2019 con Adjunto Herramienta Reporte de monitoreo mensual donde se encuentra el Plan de Participación 2019 y la matriz de observaciones de monitoreo DSYA: Seguimiento Enero - Mayo
\\icbf.gov.co\fs_dpc\DPC\Monitoreo Plan Anticorrupción\Comp 6. Participación Ciudadana\Subcomponente 1. Fortalecimiento Institucional para la participación\Monitoreo PPC 2019\Monit_02_PPC2019
Recomendacion:
Es importante que la DSYA ejecute durante el próximo cuatrimestre los dos monitoreos al Plan de Participación 2019 teniendo en cuenta la meta propuesta.</v>
      </c>
      <c r="S130" s="389" t="str">
        <f>IF(Comp6!S16="","",Comp6!S16)</f>
        <v/>
      </c>
      <c r="T130" s="468" t="str">
        <f>IF(Comp6!T16="","",Comp6!T16)</f>
        <v/>
      </c>
      <c r="U130" s="473" t="str">
        <f>IF(Comp6!U16="","",Comp6!U16)</f>
        <v/>
      </c>
      <c r="V130" s="470" t="str">
        <f>IF(Comp6!V16="","",Comp6!V16)</f>
        <v/>
      </c>
      <c r="W130" s="474" t="str">
        <f>IF(Comp6!W16="","",Comp6!W16)</f>
        <v/>
      </c>
      <c r="X130" s="472" t="str">
        <f>IF(Comp6!X16="","",Comp6!X16)</f>
        <v/>
      </c>
      <c r="Y130" s="468" t="str">
        <f>IF(Comp6!Y16="","",Comp6!Y16)</f>
        <v/>
      </c>
      <c r="Z130" s="473" t="str">
        <f>IF(Comp6!Z16="","",Comp6!Z16)</f>
        <v/>
      </c>
      <c r="AA130" s="470" t="str">
        <f>IF(Comp6!AA16="","",Comp6!AA16)</f>
        <v/>
      </c>
      <c r="AB130" s="471" t="str">
        <f>IF(Comp6!AB16="","",Comp6!AB16)</f>
        <v/>
      </c>
      <c r="AC130" s="504" t="str">
        <f>IF(Comp6!AC16="","",Comp6!AC16)</f>
        <v/>
      </c>
    </row>
    <row r="131" spans="1:29" x14ac:dyDescent="0.25"/>
    <row r="132" spans="1:29" x14ac:dyDescent="0.25"/>
    <row r="133" spans="1:29" x14ac:dyDescent="0.25"/>
    <row r="134" spans="1:29" x14ac:dyDescent="0.25"/>
    <row r="135" spans="1:29" x14ac:dyDescent="0.25"/>
    <row r="136" spans="1:29" x14ac:dyDescent="0.25"/>
    <row r="137" spans="1:29" x14ac:dyDescent="0.25"/>
    <row r="138" spans="1:29" x14ac:dyDescent="0.25"/>
    <row r="139" spans="1:29" x14ac:dyDescent="0.25"/>
    <row r="140" spans="1:29" x14ac:dyDescent="0.25"/>
    <row r="141" spans="1:29" x14ac:dyDescent="0.25"/>
    <row r="142" spans="1:29" x14ac:dyDescent="0.25"/>
    <row r="143" spans="1:29" x14ac:dyDescent="0.25"/>
    <row r="144" spans="1:29" x14ac:dyDescent="0.25"/>
    <row r="145" x14ac:dyDescent="0.25"/>
    <row r="146" x14ac:dyDescent="0.25"/>
    <row r="147" x14ac:dyDescent="0.25"/>
    <row r="148" x14ac:dyDescent="0.25"/>
  </sheetData>
  <sheetProtection formatCells="0" formatColumns="0" formatRows="0"/>
  <customSheetViews>
    <customSheetView guid="{13CE4E0B-6D7C-47AC-BA40-02AD9E229BD1}" scale="70" showGridLines="0" fitToPage="1" hiddenColumns="1" topLeftCell="I6">
      <selection activeCell="V10" sqref="V10"/>
      <rowBreaks count="8" manualBreakCount="8">
        <brk id="34" max="20" man="1"/>
        <brk id="57" max="20" man="1"/>
        <brk id="65" max="20" man="1"/>
        <brk id="71" max="20" man="1"/>
        <brk id="76" max="20" man="1"/>
        <brk id="85" max="20" man="1"/>
        <brk id="92" max="20" man="1"/>
        <brk id="122"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1"/>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 guid="{A18BB86E-DB44-47F1-B842-D73307AB453F}" scale="70" showGridLines="0" fitToPage="1" hiddenColumns="1" topLeftCell="A127">
      <selection activeCell="L138" sqref="L138"/>
      <rowBreaks count="8" manualBreakCount="8">
        <brk id="34" max="20" man="1"/>
        <brk id="57" max="20" man="1"/>
        <brk id="65" max="20" man="1"/>
        <brk id="71" max="20" man="1"/>
        <brk id="76" max="20" man="1"/>
        <brk id="85" max="20" man="1"/>
        <brk id="92" max="20" man="1"/>
        <brk id="122"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2"/>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s>
  <mergeCells count="76">
    <mergeCell ref="AB124:AB125"/>
    <mergeCell ref="AC124:AC125"/>
    <mergeCell ref="AB33:AB34"/>
    <mergeCell ref="AC33:AC34"/>
    <mergeCell ref="AB68:AB69"/>
    <mergeCell ref="AC68:AC69"/>
    <mergeCell ref="AB89:AB90"/>
    <mergeCell ref="AC89:AC90"/>
    <mergeCell ref="W124:W125"/>
    <mergeCell ref="X124:X125"/>
    <mergeCell ref="B125:C125"/>
    <mergeCell ref="A126:A128"/>
    <mergeCell ref="A129:A130"/>
    <mergeCell ref="B124:F124"/>
    <mergeCell ref="K124:K125"/>
    <mergeCell ref="L124:L125"/>
    <mergeCell ref="Q124:Q125"/>
    <mergeCell ref="R124:R125"/>
    <mergeCell ref="D30:D31"/>
    <mergeCell ref="A12:A13"/>
    <mergeCell ref="A14:A18"/>
    <mergeCell ref="A19:A23"/>
    <mergeCell ref="A24:A28"/>
    <mergeCell ref="A29:A31"/>
    <mergeCell ref="B33:F33"/>
    <mergeCell ref="X33:X34"/>
    <mergeCell ref="B34:C34"/>
    <mergeCell ref="R33:R34"/>
    <mergeCell ref="L68:L69"/>
    <mergeCell ref="R68:R69"/>
    <mergeCell ref="K33:K34"/>
    <mergeCell ref="Q33:Q34"/>
    <mergeCell ref="W33:W34"/>
    <mergeCell ref="L33:L34"/>
    <mergeCell ref="B68:F68"/>
    <mergeCell ref="B89:F89"/>
    <mergeCell ref="L89:L90"/>
    <mergeCell ref="R89:R90"/>
    <mergeCell ref="X68:X69"/>
    <mergeCell ref="B69:C69"/>
    <mergeCell ref="K89:K90"/>
    <mergeCell ref="K68:K69"/>
    <mergeCell ref="Q68:Q69"/>
    <mergeCell ref="W68:W69"/>
    <mergeCell ref="W89:W90"/>
    <mergeCell ref="Q89:Q90"/>
    <mergeCell ref="A116:A117"/>
    <mergeCell ref="A118:A122"/>
    <mergeCell ref="T9:X9"/>
    <mergeCell ref="B10:F10"/>
    <mergeCell ref="L10:L11"/>
    <mergeCell ref="R10:R11"/>
    <mergeCell ref="X10:X11"/>
    <mergeCell ref="B11:C11"/>
    <mergeCell ref="A9:F9"/>
    <mergeCell ref="H9:L9"/>
    <mergeCell ref="N9:R9"/>
    <mergeCell ref="K10:K11"/>
    <mergeCell ref="Q10:Q11"/>
    <mergeCell ref="W10:W11"/>
    <mergeCell ref="X89:X90"/>
    <mergeCell ref="B90:C90"/>
    <mergeCell ref="A85:A87"/>
    <mergeCell ref="A91:A102"/>
    <mergeCell ref="A103:A104"/>
    <mergeCell ref="A105:A111"/>
    <mergeCell ref="A112:A115"/>
    <mergeCell ref="A35:A45"/>
    <mergeCell ref="A70:A71"/>
    <mergeCell ref="A72:A78"/>
    <mergeCell ref="A79:A80"/>
    <mergeCell ref="A81:A84"/>
    <mergeCell ref="A46:A51"/>
    <mergeCell ref="A52:A55"/>
    <mergeCell ref="A56:A61"/>
    <mergeCell ref="A62:A66"/>
  </mergeCells>
  <conditionalFormatting sqref="U124:U128 O124:O128 I124:I125 I127:I128 I12 U12:U34 O12:O34 I23:I34 I36:I39 U36:U118 I46:I118 O36:O118">
    <cfRule type="cellIs" dxfId="515" priority="193" operator="equal">
      <formula>"Vencida"</formula>
    </cfRule>
    <cfRule type="cellIs" dxfId="514" priority="1121" operator="equal">
      <formula>"No Cumplida"</formula>
    </cfRule>
    <cfRule type="cellIs" dxfId="513" priority="1122" operator="equal">
      <formula>"En Avance"</formula>
    </cfRule>
    <cfRule type="cellIs" dxfId="512" priority="1123" operator="equal">
      <formula>"Cumplida (FT)"</formula>
    </cfRule>
    <cfRule type="cellIs" dxfId="511" priority="1124" operator="equal">
      <formula>"Cumplida (DT)"</formula>
    </cfRule>
    <cfRule type="cellIs" dxfId="510" priority="1125" operator="equal">
      <formula>"Sin Avance"</formula>
    </cfRule>
  </conditionalFormatting>
  <conditionalFormatting sqref="I35">
    <cfRule type="cellIs" dxfId="509" priority="187" operator="equal">
      <formula>"Vencida"</formula>
    </cfRule>
    <cfRule type="cellIs" dxfId="508" priority="188" operator="equal">
      <formula>"No Cumplida"</formula>
    </cfRule>
    <cfRule type="cellIs" dxfId="507" priority="189" operator="equal">
      <formula>"En Avance"</formula>
    </cfRule>
    <cfRule type="cellIs" dxfId="506" priority="190" operator="equal">
      <formula>"Cumplida (FT)"</formula>
    </cfRule>
    <cfRule type="cellIs" dxfId="505" priority="191" operator="equal">
      <formula>"Cumplida (DT)"</formula>
    </cfRule>
    <cfRule type="cellIs" dxfId="504" priority="192" operator="equal">
      <formula>"Sin Avance"</formula>
    </cfRule>
  </conditionalFormatting>
  <conditionalFormatting sqref="O35">
    <cfRule type="cellIs" dxfId="503" priority="181" operator="equal">
      <formula>"Vencida"</formula>
    </cfRule>
    <cfRule type="cellIs" dxfId="502" priority="182" operator="equal">
      <formula>"No Cumplida"</formula>
    </cfRule>
    <cfRule type="cellIs" dxfId="501" priority="183" operator="equal">
      <formula>"En Avance"</formula>
    </cfRule>
    <cfRule type="cellIs" dxfId="500" priority="184" operator="equal">
      <formula>"Cumplida (FT)"</formula>
    </cfRule>
    <cfRule type="cellIs" dxfId="499" priority="185" operator="equal">
      <formula>"Cumplida (DT)"</formula>
    </cfRule>
    <cfRule type="cellIs" dxfId="498" priority="186" operator="equal">
      <formula>"Sin Avance"</formula>
    </cfRule>
  </conditionalFormatting>
  <conditionalFormatting sqref="U35">
    <cfRule type="cellIs" dxfId="497" priority="175" operator="equal">
      <formula>"Vencida"</formula>
    </cfRule>
    <cfRule type="cellIs" dxfId="496" priority="176" operator="equal">
      <formula>"No Cumplida"</formula>
    </cfRule>
    <cfRule type="cellIs" dxfId="495" priority="177" operator="equal">
      <formula>"En Avance"</formula>
    </cfRule>
    <cfRule type="cellIs" dxfId="494" priority="178" operator="equal">
      <formula>"Cumplida (FT)"</formula>
    </cfRule>
    <cfRule type="cellIs" dxfId="493" priority="179" operator="equal">
      <formula>"Cumplida (DT)"</formula>
    </cfRule>
    <cfRule type="cellIs" dxfId="492" priority="180" operator="equal">
      <formula>"Sin Avance"</formula>
    </cfRule>
  </conditionalFormatting>
  <conditionalFormatting sqref="U129:U130 O129:O130 I129:I130">
    <cfRule type="cellIs" dxfId="491" priority="163" operator="equal">
      <formula>"Vencida"</formula>
    </cfRule>
    <cfRule type="cellIs" dxfId="490" priority="164" operator="equal">
      <formula>"No Cumplida"</formula>
    </cfRule>
    <cfRule type="cellIs" dxfId="489" priority="165" operator="equal">
      <formula>"En Avance"</formula>
    </cfRule>
    <cfRule type="cellIs" dxfId="488" priority="166" operator="equal">
      <formula>"Cumplida (FT)"</formula>
    </cfRule>
    <cfRule type="cellIs" dxfId="487" priority="167" operator="equal">
      <formula>"Cumplida (DT)"</formula>
    </cfRule>
    <cfRule type="cellIs" dxfId="486" priority="168" operator="equal">
      <formula>"Sin Avance"</formula>
    </cfRule>
  </conditionalFormatting>
  <conditionalFormatting sqref="O123">
    <cfRule type="cellIs" dxfId="485" priority="157" operator="equal">
      <formula>"Vencida"</formula>
    </cfRule>
    <cfRule type="cellIs" dxfId="484" priority="158" operator="equal">
      <formula>"No Cumplida"</formula>
    </cfRule>
    <cfRule type="cellIs" dxfId="483" priority="159" operator="equal">
      <formula>"En Avance"</formula>
    </cfRule>
    <cfRule type="cellIs" dxfId="482" priority="160" operator="equal">
      <formula>"Cumplida (FT)"</formula>
    </cfRule>
    <cfRule type="cellIs" dxfId="481" priority="161" operator="equal">
      <formula>"Cumplida (DT)"</formula>
    </cfRule>
    <cfRule type="cellIs" dxfId="480" priority="162" operator="equal">
      <formula>"Sin Avance"</formula>
    </cfRule>
  </conditionalFormatting>
  <conditionalFormatting sqref="U123">
    <cfRule type="cellIs" dxfId="479" priority="151" operator="equal">
      <formula>"Vencida"</formula>
    </cfRule>
    <cfRule type="cellIs" dxfId="478" priority="152" operator="equal">
      <formula>"No Cumplida"</formula>
    </cfRule>
    <cfRule type="cellIs" dxfId="477" priority="153" operator="equal">
      <formula>"En Avance"</formula>
    </cfRule>
    <cfRule type="cellIs" dxfId="476" priority="154" operator="equal">
      <formula>"Cumplida (FT)"</formula>
    </cfRule>
    <cfRule type="cellIs" dxfId="475" priority="155" operator="equal">
      <formula>"Cumplida (DT)"</formula>
    </cfRule>
    <cfRule type="cellIs" dxfId="474" priority="156" operator="equal">
      <formula>"Sin Avance"</formula>
    </cfRule>
  </conditionalFormatting>
  <conditionalFormatting sqref="I126">
    <cfRule type="cellIs" dxfId="473" priority="127" operator="equal">
      <formula>"Vencida"</formula>
    </cfRule>
    <cfRule type="cellIs" dxfId="472" priority="128" operator="equal">
      <formula>"No Cumplida"</formula>
    </cfRule>
    <cfRule type="cellIs" dxfId="471" priority="129" operator="equal">
      <formula>"En Avance"</formula>
    </cfRule>
    <cfRule type="cellIs" dxfId="470" priority="130" operator="equal">
      <formula>"Cumplida (FT)"</formula>
    </cfRule>
    <cfRule type="cellIs" dxfId="469" priority="131" operator="equal">
      <formula>"Cumplida (DT)"</formula>
    </cfRule>
    <cfRule type="cellIs" dxfId="468" priority="132" operator="equal">
      <formula>"Sin Avance"</formula>
    </cfRule>
  </conditionalFormatting>
  <conditionalFormatting sqref="U119:U122 O119:O122 I119:I122">
    <cfRule type="cellIs" dxfId="467" priority="109" operator="equal">
      <formula>"Vencida"</formula>
    </cfRule>
    <cfRule type="cellIs" dxfId="466" priority="110" operator="equal">
      <formula>"No Cumplida"</formula>
    </cfRule>
    <cfRule type="cellIs" dxfId="465" priority="111" operator="equal">
      <formula>"En Avance"</formula>
    </cfRule>
    <cfRule type="cellIs" dxfId="464" priority="112" operator="equal">
      <formula>"Cumplida (FT)"</formula>
    </cfRule>
    <cfRule type="cellIs" dxfId="463" priority="113" operator="equal">
      <formula>"Cumplida (DT)"</formula>
    </cfRule>
    <cfRule type="cellIs" dxfId="462" priority="114" operator="equal">
      <formula>"Sin Avance"</formula>
    </cfRule>
  </conditionalFormatting>
  <conditionalFormatting sqref="J126">
    <cfRule type="cellIs" dxfId="461" priority="103" operator="equal">
      <formula>"Vencida"</formula>
    </cfRule>
    <cfRule type="cellIs" dxfId="460" priority="104" operator="equal">
      <formula>"No Cumplida"</formula>
    </cfRule>
    <cfRule type="cellIs" dxfId="459" priority="105" operator="equal">
      <formula>"En Avance"</formula>
    </cfRule>
    <cfRule type="cellIs" dxfId="458" priority="106" operator="equal">
      <formula>"Cumplida (FT)"</formula>
    </cfRule>
    <cfRule type="cellIs" dxfId="457" priority="107" operator="equal">
      <formula>"Cumplida (DT)"</formula>
    </cfRule>
    <cfRule type="cellIs" dxfId="456" priority="108" operator="equal">
      <formula>"Sin Avance"</formula>
    </cfRule>
  </conditionalFormatting>
  <conditionalFormatting sqref="I19 L19">
    <cfRule type="cellIs" dxfId="455" priority="73" operator="equal">
      <formula>"Vencida"</formula>
    </cfRule>
    <cfRule type="cellIs" dxfId="454" priority="74" operator="equal">
      <formula>"No Cumplida"</formula>
    </cfRule>
    <cfRule type="cellIs" dxfId="453" priority="75" operator="equal">
      <formula>"En Avance"</formula>
    </cfRule>
    <cfRule type="cellIs" dxfId="452" priority="76" operator="equal">
      <formula>"Cumplida (FT)"</formula>
    </cfRule>
    <cfRule type="cellIs" dxfId="451" priority="77" operator="equal">
      <formula>"Cumplida (DT)"</formula>
    </cfRule>
    <cfRule type="cellIs" dxfId="450" priority="78" operator="equal">
      <formula>"Sin Avance"</formula>
    </cfRule>
  </conditionalFormatting>
  <conditionalFormatting sqref="I13 I15:I18 I20:I22">
    <cfRule type="cellIs" dxfId="449" priority="85" operator="equal">
      <formula>"Vencida"</formula>
    </cfRule>
    <cfRule type="cellIs" dxfId="448" priority="86" operator="equal">
      <formula>"No Cumplida"</formula>
    </cfRule>
    <cfRule type="cellIs" dxfId="447" priority="87" operator="equal">
      <formula>"En Avance"</formula>
    </cfRule>
    <cfRule type="cellIs" dxfId="446" priority="88" operator="equal">
      <formula>"Cumplida (FT)"</formula>
    </cfRule>
    <cfRule type="cellIs" dxfId="445" priority="89" operator="equal">
      <formula>"Cumplida (DT)"</formula>
    </cfRule>
    <cfRule type="cellIs" dxfId="444" priority="90" operator="equal">
      <formula>"Sin Avance"</formula>
    </cfRule>
  </conditionalFormatting>
  <conditionalFormatting sqref="I14 L14">
    <cfRule type="cellIs" dxfId="443" priority="79" operator="equal">
      <formula>"Vencida"</formula>
    </cfRule>
    <cfRule type="cellIs" dxfId="442" priority="80" operator="equal">
      <formula>"No Cumplida"</formula>
    </cfRule>
    <cfRule type="cellIs" dxfId="441" priority="81" operator="equal">
      <formula>"En Avance"</formula>
    </cfRule>
    <cfRule type="cellIs" dxfId="440" priority="82" operator="equal">
      <formula>"Cumplida (FT)"</formula>
    </cfRule>
    <cfRule type="cellIs" dxfId="439" priority="83" operator="equal">
      <formula>"Cumplida (DT)"</formula>
    </cfRule>
    <cfRule type="cellIs" dxfId="438" priority="84" operator="equal">
      <formula>"Sin Avance"</formula>
    </cfRule>
  </conditionalFormatting>
  <conditionalFormatting sqref="I40:I45">
    <cfRule type="cellIs" dxfId="77" priority="67" operator="equal">
      <formula>"Vencida"</formula>
    </cfRule>
    <cfRule type="cellIs" dxfId="76" priority="68" operator="equal">
      <formula>"No Cumplida"</formula>
    </cfRule>
    <cfRule type="cellIs" dxfId="75" priority="69" operator="equal">
      <formula>"En Avance"</formula>
    </cfRule>
    <cfRule type="cellIs" dxfId="74" priority="70" operator="equal">
      <formula>"Cumplida (FT)"</formula>
    </cfRule>
    <cfRule type="cellIs" dxfId="73" priority="71" operator="equal">
      <formula>"Cumplida (DT)"</formula>
    </cfRule>
    <cfRule type="cellIs" dxfId="72" priority="72" operator="equal">
      <formula>"Sin Avance"</formula>
    </cfRule>
  </conditionalFormatting>
  <conditionalFormatting sqref="Z124:Z125 Z127:Z128 Z12 Z23:Z34 Z36:Z39 Z46:Z118">
    <cfRule type="cellIs" dxfId="71" priority="61" operator="equal">
      <formula>"Vencida"</formula>
    </cfRule>
    <cfRule type="cellIs" dxfId="70" priority="62" operator="equal">
      <formula>"No Cumplida"</formula>
    </cfRule>
    <cfRule type="cellIs" dxfId="69" priority="63" operator="equal">
      <formula>"En Avance"</formula>
    </cfRule>
    <cfRule type="cellIs" dxfId="68" priority="64" operator="equal">
      <formula>"Cumplida (FT)"</formula>
    </cfRule>
    <cfRule type="cellIs" dxfId="67" priority="65" operator="equal">
      <formula>"Cumplida (DT)"</formula>
    </cfRule>
    <cfRule type="cellIs" dxfId="66" priority="66" operator="equal">
      <formula>"Sin Avance"</formula>
    </cfRule>
  </conditionalFormatting>
  <conditionalFormatting sqref="Z35">
    <cfRule type="cellIs" dxfId="65" priority="55" operator="equal">
      <formula>"Vencida"</formula>
    </cfRule>
    <cfRule type="cellIs" dxfId="64" priority="56" operator="equal">
      <formula>"No Cumplida"</formula>
    </cfRule>
    <cfRule type="cellIs" dxfId="63" priority="57" operator="equal">
      <formula>"En Avance"</formula>
    </cfRule>
    <cfRule type="cellIs" dxfId="62" priority="58" operator="equal">
      <formula>"Cumplida (FT)"</formula>
    </cfRule>
    <cfRule type="cellIs" dxfId="61" priority="59" operator="equal">
      <formula>"Cumplida (DT)"</formula>
    </cfRule>
    <cfRule type="cellIs" dxfId="60" priority="60" operator="equal">
      <formula>"Sin Avance"</formula>
    </cfRule>
  </conditionalFormatting>
  <conditionalFormatting sqref="Z129:Z130">
    <cfRule type="cellIs" dxfId="59" priority="49" operator="equal">
      <formula>"Vencida"</formula>
    </cfRule>
    <cfRule type="cellIs" dxfId="58" priority="50" operator="equal">
      <formula>"No Cumplida"</formula>
    </cfRule>
    <cfRule type="cellIs" dxfId="57" priority="51" operator="equal">
      <formula>"En Avance"</formula>
    </cfRule>
    <cfRule type="cellIs" dxfId="56" priority="52" operator="equal">
      <formula>"Cumplida (FT)"</formula>
    </cfRule>
    <cfRule type="cellIs" dxfId="55" priority="53" operator="equal">
      <formula>"Cumplida (DT)"</formula>
    </cfRule>
    <cfRule type="cellIs" dxfId="54" priority="54" operator="equal">
      <formula>"Sin Avance"</formula>
    </cfRule>
  </conditionalFormatting>
  <conditionalFormatting sqref="Z126">
    <cfRule type="cellIs" dxfId="53" priority="43" operator="equal">
      <formula>"Vencida"</formula>
    </cfRule>
    <cfRule type="cellIs" dxfId="52" priority="44" operator="equal">
      <formula>"No Cumplida"</formula>
    </cfRule>
    <cfRule type="cellIs" dxfId="51" priority="45" operator="equal">
      <formula>"En Avance"</formula>
    </cfRule>
    <cfRule type="cellIs" dxfId="50" priority="46" operator="equal">
      <formula>"Cumplida (FT)"</formula>
    </cfRule>
    <cfRule type="cellIs" dxfId="49" priority="47" operator="equal">
      <formula>"Cumplida (DT)"</formula>
    </cfRule>
    <cfRule type="cellIs" dxfId="48" priority="48" operator="equal">
      <formula>"Sin Avance"</formula>
    </cfRule>
  </conditionalFormatting>
  <conditionalFormatting sqref="Z119:Z122">
    <cfRule type="cellIs" dxfId="47" priority="37" operator="equal">
      <formula>"Vencida"</formula>
    </cfRule>
    <cfRule type="cellIs" dxfId="46" priority="38" operator="equal">
      <formula>"No Cumplida"</formula>
    </cfRule>
    <cfRule type="cellIs" dxfId="45" priority="39" operator="equal">
      <formula>"En Avance"</formula>
    </cfRule>
    <cfRule type="cellIs" dxfId="44" priority="40" operator="equal">
      <formula>"Cumplida (FT)"</formula>
    </cfRule>
    <cfRule type="cellIs" dxfId="43" priority="41" operator="equal">
      <formula>"Cumplida (DT)"</formula>
    </cfRule>
    <cfRule type="cellIs" dxfId="42" priority="42" operator="equal">
      <formula>"Sin Avance"</formula>
    </cfRule>
  </conditionalFormatting>
  <conditionalFormatting sqref="AA126">
    <cfRule type="cellIs" dxfId="41" priority="31" operator="equal">
      <formula>"Vencida"</formula>
    </cfRule>
    <cfRule type="cellIs" dxfId="40" priority="32" operator="equal">
      <formula>"No Cumplida"</formula>
    </cfRule>
    <cfRule type="cellIs" dxfId="39" priority="33" operator="equal">
      <formula>"En Avance"</formula>
    </cfRule>
    <cfRule type="cellIs" dxfId="38" priority="34" operator="equal">
      <formula>"Cumplida (FT)"</formula>
    </cfRule>
    <cfRule type="cellIs" dxfId="37" priority="35" operator="equal">
      <formula>"Cumplida (DT)"</formula>
    </cfRule>
    <cfRule type="cellIs" dxfId="36" priority="36" operator="equal">
      <formula>"Sin Avance"</formula>
    </cfRule>
  </conditionalFormatting>
  <conditionalFormatting sqref="Z19 AC19">
    <cfRule type="cellIs" dxfId="35" priority="13" operator="equal">
      <formula>"Vencida"</formula>
    </cfRule>
    <cfRule type="cellIs" dxfId="34" priority="14" operator="equal">
      <formula>"No Cumplida"</formula>
    </cfRule>
    <cfRule type="cellIs" dxfId="33" priority="15" operator="equal">
      <formula>"En Avance"</formula>
    </cfRule>
    <cfRule type="cellIs" dxfId="32" priority="16" operator="equal">
      <formula>"Cumplida (FT)"</formula>
    </cfRule>
    <cfRule type="cellIs" dxfId="31" priority="17" operator="equal">
      <formula>"Cumplida (DT)"</formula>
    </cfRule>
    <cfRule type="cellIs" dxfId="30" priority="18" operator="equal">
      <formula>"Sin Avance"</formula>
    </cfRule>
  </conditionalFormatting>
  <conditionalFormatting sqref="Z13 Z15:Z18 Z20:Z22">
    <cfRule type="cellIs" dxfId="29" priority="25" operator="equal">
      <formula>"Vencida"</formula>
    </cfRule>
    <cfRule type="cellIs" dxfId="28" priority="26" operator="equal">
      <formula>"No Cumplida"</formula>
    </cfRule>
    <cfRule type="cellIs" dxfId="27" priority="27" operator="equal">
      <formula>"En Avance"</formula>
    </cfRule>
    <cfRule type="cellIs" dxfId="26" priority="28" operator="equal">
      <formula>"Cumplida (FT)"</formula>
    </cfRule>
    <cfRule type="cellIs" dxfId="25" priority="29" operator="equal">
      <formula>"Cumplida (DT)"</formula>
    </cfRule>
    <cfRule type="cellIs" dxfId="24" priority="30" operator="equal">
      <formula>"Sin Avance"</formula>
    </cfRule>
  </conditionalFormatting>
  <conditionalFormatting sqref="Z14 AC14">
    <cfRule type="cellIs" dxfId="23" priority="19" operator="equal">
      <formula>"Vencida"</formula>
    </cfRule>
    <cfRule type="cellIs" dxfId="22" priority="20" operator="equal">
      <formula>"No Cumplida"</formula>
    </cfRule>
    <cfRule type="cellIs" dxfId="21" priority="21" operator="equal">
      <formula>"En Avance"</formula>
    </cfRule>
    <cfRule type="cellIs" dxfId="20" priority="22" operator="equal">
      <formula>"Cumplida (FT)"</formula>
    </cfRule>
    <cfRule type="cellIs" dxfId="19" priority="23" operator="equal">
      <formula>"Cumplida (DT)"</formula>
    </cfRule>
    <cfRule type="cellIs" dxfId="18" priority="24" operator="equal">
      <formula>"Sin Avance"</formula>
    </cfRule>
  </conditionalFormatting>
  <conditionalFormatting sqref="Z40:Z45">
    <cfRule type="cellIs" dxfId="17" priority="7" operator="equal">
      <formula>"Vencida"</formula>
    </cfRule>
    <cfRule type="cellIs" dxfId="16" priority="8" operator="equal">
      <formula>"No Cumplida"</formula>
    </cfRule>
    <cfRule type="cellIs" dxfId="15" priority="9" operator="equal">
      <formula>"En Avance"</formula>
    </cfRule>
    <cfRule type="cellIs" dxfId="14" priority="10" operator="equal">
      <formula>"Cumplida (FT)"</formula>
    </cfRule>
    <cfRule type="cellIs" dxfId="13" priority="11" operator="equal">
      <formula>"Cumplida (DT)"</formula>
    </cfRule>
    <cfRule type="cellIs" dxfId="12" priority="12" operator="equal">
      <formula>"Sin Avance"</formula>
    </cfRule>
  </conditionalFormatting>
  <dataValidations count="2">
    <dataValidation type="list" allowBlank="1" showInputMessage="1" showErrorMessage="1" sqref="O127:O128 I119:I122 O15:O18 I25:I28 I30:I31 O117 I63:I66 I71 I80 I92:I102 I104 I106:I111 I113:I115 O104 O106:O111 O113:O115 O13 O119:O122 O20:O23 O25:O28 O30:O31 Z36:Z45 I127:I128 O63:O66 O71 O80 O92:O102 I23 I47:I51 O47:O51 O53:O55 I53:I55 O57:O61 I57:I61 O73:O78 I73:I78 O82:O84 I82:I84 O86:O87 I86:I87 I117 I36:I45 Z119:Z122 Z25:Z28 Z30:Z31 Z63:Z66 Z71 Z80 Z92:Z102 Z104 Z106:Z111 Z113:Z115 Z127:Z128 Z23 Z47:Z51 Z53:Z55 Z57:Z61 Z73:Z78 Z82:Z84 Z86:Z87 Z117 O36:O45">
      <formula1>Califica</formula1>
    </dataValidation>
    <dataValidation type="list" allowBlank="1" showInputMessage="1" showErrorMessage="1" sqref="U113:U115 U106:U111 U104 U92:U102 U80 U130 U71 U63:U66 U36:U45 U30:U31 U25:U28 U20:U23 I130 U13 U127:U128 U119:U122 O130 U15:U18 U47:U51 U53:U55 U57:U61 U73:U78 U82:U84 U86:U87 U117 Z130">
      <formula1>Califica2</formula1>
    </dataValidation>
  </dataValidations>
  <printOptions horizontalCentered="1"/>
  <pageMargins left="0.23622047244094491" right="0.23622047244094491" top="0.74803149606299213" bottom="0.74803149606299213" header="0.31496062992125984" footer="0.31496062992125984"/>
  <pageSetup scale="43" fitToHeight="0" orientation="landscape" r:id="rId3"/>
  <headerFooter>
    <oddHeader xml:space="preserve">&amp;L
</oddHeader>
    <oddFooter>&amp;L&amp;9Aprobó: Yanira Villamil S. - Jefe Oficina de Control Interno 
Revisó: Luis Antonio Guerrero/OCI 
Elaboró: Maritza Beltrán/Yaneth Burgos/Maria Lucerito Achury/Angela Parra/Giovanny Martinez/Emilse Rodríguez/Iván Lerma&amp;R&amp;9&amp;P de &amp;N</oddFooter>
  </headerFooter>
  <rowBreaks count="1" manualBreakCount="1">
    <brk id="23" max="16383" man="1"/>
  </rowBreaks>
  <colBreaks count="1" manualBreakCount="1">
    <brk id="12" max="1048575" man="1"/>
  </colBreaks>
  <legacyDrawing r:id="rId4"/>
  <picture r:id="rId5"/>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
    <pageSetUpPr fitToPage="1"/>
  </sheetPr>
  <dimension ref="A1:AG23"/>
  <sheetViews>
    <sheetView showGridLines="0" topLeftCell="A14" zoomScaleNormal="100" zoomScaleSheetLayoutView="80" workbookViewId="0">
      <pane xSplit="15" ySplit="3" topLeftCell="Z17" activePane="bottomRight" state="frozen"/>
      <selection activeCell="A14" sqref="A14"/>
      <selection pane="topRight" activeCell="P14" sqref="P14"/>
      <selection pane="bottomLeft" activeCell="A17" sqref="A17"/>
      <selection pane="bottomRight" activeCell="G17" sqref="G17"/>
    </sheetView>
  </sheetViews>
  <sheetFormatPr baseColWidth="10" defaultColWidth="0" defaultRowHeight="12.75" zeroHeight="1" x14ac:dyDescent="0.2"/>
  <cols>
    <col min="1" max="1" width="6.25" style="199" customWidth="1"/>
    <col min="2" max="2" width="8.875" style="199" customWidth="1"/>
    <col min="3" max="3" width="1.125" style="199" customWidth="1"/>
    <col min="4" max="4" width="12" style="199" customWidth="1"/>
    <col min="5" max="5" width="10.875" style="199" customWidth="1"/>
    <col min="6" max="6" width="14" style="199" customWidth="1"/>
    <col min="7" max="7" width="18.375" style="199" customWidth="1"/>
    <col min="8" max="9" width="5" style="199" customWidth="1"/>
    <col min="10" max="10" width="8.875" style="199" customWidth="1"/>
    <col min="11" max="11" width="5.375" style="199" customWidth="1"/>
    <col min="12" max="12" width="6.625" style="199" customWidth="1"/>
    <col min="13" max="13" width="6" style="199" customWidth="1"/>
    <col min="14" max="14" width="10.875" style="199" customWidth="1"/>
    <col min="15" max="15" width="17" style="199" customWidth="1"/>
    <col min="16" max="16" width="14" style="199" customWidth="1"/>
    <col min="17" max="17" width="12.875" style="199" customWidth="1"/>
    <col min="18" max="18" width="17.75" style="199" customWidth="1"/>
    <col min="19" max="19" width="14.375" style="199" customWidth="1"/>
    <col min="20" max="20" width="48.75" style="199" customWidth="1"/>
    <col min="21" max="21" width="1.75" style="200" customWidth="1"/>
    <col min="22" max="25" width="17.75" style="200" customWidth="1"/>
    <col min="26" max="26" width="52.25" style="199" customWidth="1"/>
    <col min="27" max="27" width="1.75" style="200" customWidth="1"/>
    <col min="28" max="31" width="17.75" style="200" customWidth="1"/>
    <col min="32" max="32" width="52.25" style="199" customWidth="1"/>
    <col min="33" max="33" width="9.125" style="199" customWidth="1"/>
    <col min="34" max="16384" width="9.125" style="199" hidden="1"/>
  </cols>
  <sheetData>
    <row r="1" spans="1:32" ht="15.95" customHeight="1" thickBot="1" x14ac:dyDescent="0.25">
      <c r="A1" s="670" t="s">
        <v>33</v>
      </c>
      <c r="B1" s="670"/>
      <c r="C1" s="670"/>
      <c r="D1" s="670"/>
      <c r="E1" s="670"/>
      <c r="F1" s="670"/>
      <c r="G1" s="670"/>
      <c r="H1" s="670"/>
      <c r="I1" s="670"/>
      <c r="J1" s="670"/>
      <c r="K1" s="670"/>
      <c r="L1" s="670"/>
      <c r="M1" s="670"/>
      <c r="N1" s="670"/>
      <c r="O1" s="670"/>
      <c r="P1" s="198"/>
      <c r="Q1" s="198"/>
      <c r="R1" s="198"/>
      <c r="S1" s="198"/>
    </row>
    <row r="2" spans="1:32" ht="19.5" customHeight="1" thickBot="1" x14ac:dyDescent="0.25">
      <c r="A2" s="680" t="s">
        <v>43</v>
      </c>
      <c r="B2" s="680"/>
      <c r="C2" s="681" t="s">
        <v>14</v>
      </c>
      <c r="D2" s="681"/>
      <c r="E2" s="681"/>
      <c r="F2" s="681"/>
      <c r="G2" s="681"/>
      <c r="H2" s="681"/>
      <c r="I2" s="201"/>
      <c r="J2" s="201"/>
      <c r="K2" s="201"/>
      <c r="L2" s="201"/>
      <c r="M2" s="201"/>
      <c r="N2" s="201"/>
      <c r="O2" s="201"/>
      <c r="P2" s="201"/>
      <c r="Q2" s="201"/>
      <c r="R2" s="201"/>
      <c r="S2" s="201"/>
    </row>
    <row r="3" spans="1:32" ht="9" customHeight="1" thickBot="1" x14ac:dyDescent="0.25">
      <c r="A3" s="201"/>
      <c r="B3" s="201"/>
      <c r="C3" s="201"/>
      <c r="D3" s="201"/>
      <c r="E3" s="201"/>
      <c r="F3" s="201"/>
      <c r="G3" s="201"/>
      <c r="H3" s="201"/>
      <c r="I3" s="201"/>
      <c r="J3" s="201"/>
      <c r="K3" s="680" t="s">
        <v>42</v>
      </c>
      <c r="L3" s="680"/>
      <c r="M3" s="681" t="s">
        <v>41</v>
      </c>
      <c r="N3" s="681"/>
      <c r="O3" s="681"/>
      <c r="P3" s="202"/>
      <c r="Q3" s="202"/>
      <c r="R3" s="202"/>
      <c r="S3" s="202"/>
    </row>
    <row r="4" spans="1:32" ht="15.95" customHeight="1" thickBot="1" x14ac:dyDescent="0.25">
      <c r="A4" s="680" t="s">
        <v>40</v>
      </c>
      <c r="B4" s="680"/>
      <c r="C4" s="681" t="s">
        <v>39</v>
      </c>
      <c r="D4" s="681"/>
      <c r="E4" s="681"/>
      <c r="F4" s="681"/>
      <c r="G4" s="681"/>
      <c r="H4" s="681"/>
      <c r="I4" s="201"/>
      <c r="J4" s="201"/>
      <c r="K4" s="680"/>
      <c r="L4" s="680"/>
      <c r="M4" s="681"/>
      <c r="N4" s="681"/>
      <c r="O4" s="681"/>
      <c r="P4" s="202"/>
      <c r="Q4" s="202"/>
      <c r="R4" s="202"/>
      <c r="S4" s="202"/>
    </row>
    <row r="5" spans="1:32" ht="9" customHeight="1" thickBot="1" x14ac:dyDescent="0.25">
      <c r="A5" s="680"/>
      <c r="B5" s="680"/>
      <c r="C5" s="681"/>
      <c r="D5" s="681"/>
      <c r="E5" s="681"/>
      <c r="F5" s="681"/>
      <c r="G5" s="681"/>
      <c r="H5" s="681"/>
      <c r="I5" s="201"/>
      <c r="J5" s="201"/>
      <c r="K5" s="201"/>
      <c r="L5" s="201"/>
      <c r="M5" s="201"/>
      <c r="N5" s="201"/>
      <c r="O5" s="201"/>
      <c r="P5" s="201"/>
      <c r="Q5" s="201"/>
      <c r="R5" s="201"/>
      <c r="S5" s="201"/>
    </row>
    <row r="6" spans="1:32" ht="9" customHeight="1" thickBot="1" x14ac:dyDescent="0.25">
      <c r="A6" s="201"/>
      <c r="B6" s="201"/>
      <c r="C6" s="201"/>
      <c r="D6" s="201"/>
      <c r="E6" s="201"/>
      <c r="F6" s="201"/>
      <c r="G6" s="201"/>
      <c r="H6" s="201"/>
      <c r="I6" s="201"/>
      <c r="J6" s="201"/>
      <c r="K6" s="680" t="s">
        <v>38</v>
      </c>
      <c r="L6" s="680"/>
      <c r="M6" s="681">
        <v>2019</v>
      </c>
      <c r="N6" s="681"/>
      <c r="O6" s="681"/>
      <c r="P6" s="202"/>
      <c r="Q6" s="202"/>
      <c r="R6" s="202"/>
      <c r="S6" s="202"/>
    </row>
    <row r="7" spans="1:32" ht="15.95" customHeight="1" thickBot="1" x14ac:dyDescent="0.25">
      <c r="A7" s="680" t="s">
        <v>37</v>
      </c>
      <c r="B7" s="680"/>
      <c r="C7" s="681" t="s">
        <v>36</v>
      </c>
      <c r="D7" s="681"/>
      <c r="E7" s="681"/>
      <c r="F7" s="681"/>
      <c r="G7" s="681"/>
      <c r="H7" s="681"/>
      <c r="I7" s="201"/>
      <c r="J7" s="201"/>
      <c r="K7" s="680"/>
      <c r="L7" s="680"/>
      <c r="M7" s="681"/>
      <c r="N7" s="681"/>
      <c r="O7" s="681"/>
      <c r="P7" s="202"/>
      <c r="Q7" s="202"/>
      <c r="R7" s="202"/>
      <c r="S7" s="202"/>
    </row>
    <row r="8" spans="1:32" ht="6" customHeight="1" thickBot="1" x14ac:dyDescent="0.25">
      <c r="A8" s="680"/>
      <c r="B8" s="680"/>
      <c r="C8" s="681"/>
      <c r="D8" s="681"/>
      <c r="E8" s="681"/>
      <c r="F8" s="681"/>
      <c r="G8" s="681"/>
      <c r="H8" s="681"/>
      <c r="I8" s="201"/>
      <c r="J8" s="201"/>
      <c r="K8" s="201"/>
      <c r="L8" s="201"/>
      <c r="M8" s="201"/>
      <c r="N8" s="201"/>
      <c r="O8" s="201"/>
      <c r="P8" s="201"/>
      <c r="Q8" s="201"/>
      <c r="R8" s="201"/>
      <c r="S8" s="201"/>
    </row>
    <row r="9" spans="1:32" ht="3" customHeight="1" thickBot="1" x14ac:dyDescent="0.25">
      <c r="A9" s="680"/>
      <c r="B9" s="680"/>
      <c r="C9" s="681"/>
      <c r="D9" s="681"/>
      <c r="E9" s="681"/>
      <c r="F9" s="681"/>
      <c r="G9" s="681"/>
      <c r="H9" s="681"/>
      <c r="I9" s="201"/>
      <c r="J9" s="201"/>
      <c r="K9" s="670" t="s">
        <v>33</v>
      </c>
      <c r="L9" s="670"/>
      <c r="M9" s="670"/>
      <c r="N9" s="670"/>
      <c r="O9" s="670"/>
      <c r="P9" s="198"/>
      <c r="Q9" s="198"/>
      <c r="R9" s="198"/>
      <c r="S9" s="198"/>
    </row>
    <row r="10" spans="1:32" ht="11.1" customHeight="1" thickBot="1" x14ac:dyDescent="0.25">
      <c r="A10" s="201"/>
      <c r="B10" s="201"/>
      <c r="C10" s="201"/>
      <c r="D10" s="201"/>
      <c r="E10" s="201"/>
      <c r="F10" s="201"/>
      <c r="G10" s="201"/>
      <c r="H10" s="201"/>
      <c r="I10" s="201"/>
      <c r="J10" s="201"/>
      <c r="K10" s="670"/>
      <c r="L10" s="670"/>
      <c r="M10" s="670"/>
      <c r="N10" s="670"/>
      <c r="O10" s="670"/>
      <c r="P10" s="198"/>
      <c r="Q10" s="198"/>
      <c r="R10" s="198"/>
      <c r="S10" s="198"/>
    </row>
    <row r="11" spans="1:32" ht="6" customHeight="1" thickBot="1" x14ac:dyDescent="0.25">
      <c r="A11" s="680" t="s">
        <v>35</v>
      </c>
      <c r="B11" s="680"/>
      <c r="C11" s="681" t="s">
        <v>34</v>
      </c>
      <c r="D11" s="681"/>
      <c r="E11" s="681"/>
      <c r="F11" s="681"/>
      <c r="G11" s="681"/>
      <c r="H11" s="681"/>
      <c r="I11" s="201"/>
      <c r="J11" s="201"/>
      <c r="K11" s="670"/>
      <c r="L11" s="670"/>
      <c r="M11" s="670"/>
      <c r="N11" s="670"/>
      <c r="O11" s="670"/>
      <c r="P11" s="198"/>
      <c r="Q11" s="198"/>
      <c r="R11" s="198"/>
      <c r="S11" s="198"/>
    </row>
    <row r="12" spans="1:32" ht="9.75" customHeight="1" thickBot="1" x14ac:dyDescent="0.25">
      <c r="A12" s="680"/>
      <c r="B12" s="680"/>
      <c r="C12" s="681"/>
      <c r="D12" s="681"/>
      <c r="E12" s="681"/>
      <c r="F12" s="681"/>
      <c r="G12" s="681"/>
      <c r="H12" s="681"/>
      <c r="I12" s="201"/>
      <c r="J12" s="201"/>
      <c r="K12" s="201"/>
      <c r="L12" s="201"/>
      <c r="M12" s="201"/>
      <c r="N12" s="201"/>
      <c r="O12" s="201"/>
      <c r="P12" s="201"/>
      <c r="Q12" s="201"/>
      <c r="R12" s="201"/>
      <c r="S12" s="201"/>
    </row>
    <row r="13" spans="1:32" ht="20.100000000000001" customHeight="1" thickBot="1" x14ac:dyDescent="0.25">
      <c r="A13" s="670" t="s">
        <v>33</v>
      </c>
      <c r="B13" s="670"/>
      <c r="C13" s="670"/>
      <c r="D13" s="670"/>
      <c r="E13" s="670"/>
      <c r="F13" s="670"/>
      <c r="G13" s="670"/>
      <c r="H13" s="670"/>
      <c r="I13" s="670"/>
      <c r="J13" s="670"/>
      <c r="K13" s="670"/>
      <c r="L13" s="670"/>
      <c r="M13" s="670"/>
      <c r="N13" s="670"/>
      <c r="O13" s="670"/>
      <c r="P13" s="198"/>
      <c r="Q13" s="198"/>
      <c r="R13" s="198"/>
      <c r="S13" s="198"/>
    </row>
    <row r="14" spans="1:32" ht="42" customHeight="1" thickBot="1" x14ac:dyDescent="0.25">
      <c r="A14" s="671" t="s">
        <v>32</v>
      </c>
      <c r="B14" s="671"/>
      <c r="C14" s="671"/>
      <c r="D14" s="671"/>
      <c r="E14" s="671"/>
      <c r="F14" s="671" t="s">
        <v>107</v>
      </c>
      <c r="G14" s="671"/>
      <c r="H14" s="671"/>
      <c r="I14" s="671"/>
      <c r="J14" s="671"/>
      <c r="K14" s="671"/>
      <c r="L14" s="671" t="s">
        <v>31</v>
      </c>
      <c r="M14" s="671"/>
      <c r="N14" s="671"/>
      <c r="O14" s="671"/>
      <c r="P14" s="679" t="s">
        <v>130</v>
      </c>
      <c r="Q14" s="676"/>
      <c r="R14" s="203">
        <v>43585</v>
      </c>
      <c r="S14" s="677" t="s">
        <v>125</v>
      </c>
      <c r="T14" s="673" t="s">
        <v>534</v>
      </c>
      <c r="U14" s="204"/>
      <c r="V14" s="675" t="s">
        <v>130</v>
      </c>
      <c r="W14" s="676"/>
      <c r="X14" s="203">
        <v>43708</v>
      </c>
      <c r="Y14" s="677" t="s">
        <v>125</v>
      </c>
      <c r="Z14" s="673" t="s">
        <v>533</v>
      </c>
      <c r="AA14" s="204"/>
      <c r="AB14" s="675" t="s">
        <v>130</v>
      </c>
      <c r="AC14" s="676"/>
      <c r="AD14" s="203">
        <v>43830</v>
      </c>
      <c r="AE14" s="677" t="s">
        <v>125</v>
      </c>
      <c r="AF14" s="673" t="s">
        <v>162</v>
      </c>
    </row>
    <row r="15" spans="1:32" ht="70.5" customHeight="1" thickBot="1" x14ac:dyDescent="0.25">
      <c r="A15" s="216" t="s">
        <v>30</v>
      </c>
      <c r="B15" s="671" t="s">
        <v>29</v>
      </c>
      <c r="C15" s="671"/>
      <c r="D15" s="216" t="s">
        <v>28</v>
      </c>
      <c r="E15" s="216" t="s">
        <v>27</v>
      </c>
      <c r="F15" s="216" t="s">
        <v>26</v>
      </c>
      <c r="G15" s="216" t="s">
        <v>25</v>
      </c>
      <c r="H15" s="671" t="s">
        <v>24</v>
      </c>
      <c r="I15" s="671"/>
      <c r="J15" s="671" t="s">
        <v>23</v>
      </c>
      <c r="K15" s="671"/>
      <c r="L15" s="671" t="s">
        <v>634</v>
      </c>
      <c r="M15" s="671"/>
      <c r="N15" s="216" t="s">
        <v>108</v>
      </c>
      <c r="O15" s="216" t="s">
        <v>15</v>
      </c>
      <c r="P15" s="214" t="s">
        <v>76</v>
      </c>
      <c r="Q15" s="205" t="s">
        <v>77</v>
      </c>
      <c r="R15" s="205" t="s">
        <v>124</v>
      </c>
      <c r="S15" s="678"/>
      <c r="T15" s="674"/>
      <c r="U15" s="206"/>
      <c r="V15" s="205" t="s">
        <v>76</v>
      </c>
      <c r="W15" s="205" t="s">
        <v>77</v>
      </c>
      <c r="X15" s="205" t="s">
        <v>124</v>
      </c>
      <c r="Y15" s="678"/>
      <c r="Z15" s="674"/>
      <c r="AA15" s="206"/>
      <c r="AB15" s="205" t="s">
        <v>76</v>
      </c>
      <c r="AC15" s="205" t="s">
        <v>77</v>
      </c>
      <c r="AD15" s="205" t="s">
        <v>124</v>
      </c>
      <c r="AE15" s="678"/>
      <c r="AF15" s="674"/>
    </row>
    <row r="16" spans="1:32" ht="39.950000000000003" customHeight="1" thickBot="1" x14ac:dyDescent="0.25">
      <c r="A16" s="672"/>
      <c r="B16" s="672"/>
      <c r="C16" s="672"/>
      <c r="D16" s="672"/>
      <c r="E16" s="672"/>
      <c r="F16" s="672"/>
      <c r="G16" s="672"/>
      <c r="H16" s="672"/>
      <c r="I16" s="672"/>
      <c r="J16" s="672"/>
      <c r="K16" s="672"/>
      <c r="L16" s="672"/>
      <c r="M16" s="672"/>
      <c r="N16" s="672"/>
      <c r="O16" s="672"/>
      <c r="P16" s="215">
        <f>+COUNTIF(P17:P17,"&lt;&gt;"&amp;"")</f>
        <v>0</v>
      </c>
      <c r="Q16" s="207">
        <f>+COUNTIF(Q17:Q17,"Cumplida "&amp;"*")</f>
        <v>0</v>
      </c>
      <c r="R16" s="208" t="str">
        <f>IFERROR(+Q16/P16,"No se programaron actividades relacionadas con este objetivo")</f>
        <v>No se programaron actividades relacionadas con este objetivo</v>
      </c>
      <c r="S16" s="207"/>
      <c r="T16" s="209"/>
      <c r="U16" s="210"/>
      <c r="V16" s="207">
        <f>+COUNTIF(V17:V17,"&lt;&gt;"&amp;"")</f>
        <v>0</v>
      </c>
      <c r="W16" s="207">
        <f>+COUNTIF(W17:W17,"Cumplida "&amp;"*")</f>
        <v>0</v>
      </c>
      <c r="X16" s="208" t="str">
        <f>IFERROR(+W16/V16,"No se programaron actividades relacionadas con este objetivo")</f>
        <v>No se programaron actividades relacionadas con este objetivo</v>
      </c>
      <c r="Y16" s="207"/>
      <c r="Z16" s="209"/>
      <c r="AA16" s="210"/>
      <c r="AB16" s="207">
        <f>+COUNTIF(AB17:AB17,"&lt;&gt;"&amp;"")</f>
        <v>0</v>
      </c>
      <c r="AC16" s="207">
        <f>+COUNTIF(AC17:AC17,"Cumplida "&amp;"*")</f>
        <v>0</v>
      </c>
      <c r="AD16" s="208" t="str">
        <f>IFERROR(+AC16/AB16,"No se programaron actividades relacionadas con este objetivo")</f>
        <v>No se programaron actividades relacionadas con este objetivo</v>
      </c>
      <c r="AE16" s="207"/>
      <c r="AF16" s="209"/>
    </row>
    <row r="17" spans="1:32" ht="297.75" customHeight="1" thickBot="1" x14ac:dyDescent="0.25">
      <c r="A17" s="506" t="s">
        <v>142</v>
      </c>
      <c r="B17" s="668">
        <v>3104</v>
      </c>
      <c r="C17" s="668"/>
      <c r="D17" s="507" t="s">
        <v>535</v>
      </c>
      <c r="E17" s="507" t="s">
        <v>141</v>
      </c>
      <c r="F17" s="507" t="s">
        <v>536</v>
      </c>
      <c r="G17" s="507" t="s">
        <v>636</v>
      </c>
      <c r="H17" s="668" t="s">
        <v>537</v>
      </c>
      <c r="I17" s="668"/>
      <c r="J17" s="668" t="s">
        <v>538</v>
      </c>
      <c r="K17" s="668"/>
      <c r="L17" s="669">
        <v>43480</v>
      </c>
      <c r="M17" s="668"/>
      <c r="N17" s="508">
        <v>43826</v>
      </c>
      <c r="O17" s="509" t="s">
        <v>637</v>
      </c>
      <c r="P17" s="217"/>
      <c r="Q17" s="218" t="s">
        <v>121</v>
      </c>
      <c r="R17" s="219"/>
      <c r="S17" s="219" t="s">
        <v>630</v>
      </c>
      <c r="T17" s="220" t="s">
        <v>695</v>
      </c>
      <c r="U17" s="211"/>
      <c r="V17" s="197"/>
      <c r="W17" s="552" t="s">
        <v>121</v>
      </c>
      <c r="X17" s="551"/>
      <c r="Y17" s="551" t="s">
        <v>776</v>
      </c>
      <c r="Z17" s="553" t="s">
        <v>778</v>
      </c>
      <c r="AA17" s="211"/>
      <c r="AB17" s="197"/>
      <c r="AC17" s="212"/>
      <c r="AD17" s="197"/>
      <c r="AE17" s="197"/>
      <c r="AF17" s="213"/>
    </row>
    <row r="18" spans="1:32" ht="200.25" customHeight="1" thickBot="1" x14ac:dyDescent="0.25">
      <c r="A18" s="510" t="s">
        <v>142</v>
      </c>
      <c r="B18" s="664">
        <v>59131</v>
      </c>
      <c r="C18" s="664"/>
      <c r="D18" s="511" t="s">
        <v>539</v>
      </c>
      <c r="E18" s="511" t="s">
        <v>141</v>
      </c>
      <c r="F18" s="511" t="s">
        <v>536</v>
      </c>
      <c r="G18" s="511" t="s">
        <v>540</v>
      </c>
      <c r="H18" s="664" t="s">
        <v>537</v>
      </c>
      <c r="I18" s="664"/>
      <c r="J18" s="664" t="s">
        <v>538</v>
      </c>
      <c r="K18" s="664"/>
      <c r="L18" s="665">
        <v>43480</v>
      </c>
      <c r="M18" s="664"/>
      <c r="N18" s="512">
        <v>43826</v>
      </c>
      <c r="O18" s="513" t="s">
        <v>637</v>
      </c>
      <c r="P18" s="221"/>
      <c r="Q18" s="222" t="s">
        <v>161</v>
      </c>
      <c r="R18" s="223"/>
      <c r="S18" s="223" t="s">
        <v>630</v>
      </c>
      <c r="T18" s="224" t="s">
        <v>696</v>
      </c>
      <c r="U18" s="211"/>
      <c r="V18" s="197"/>
      <c r="W18" s="552" t="s">
        <v>121</v>
      </c>
      <c r="X18" s="551"/>
      <c r="Y18" s="551" t="s">
        <v>776</v>
      </c>
      <c r="Z18" s="511" t="s">
        <v>777</v>
      </c>
      <c r="AA18" s="211"/>
      <c r="AB18" s="197"/>
      <c r="AC18" s="212"/>
      <c r="AD18" s="197"/>
      <c r="AE18" s="197"/>
      <c r="AF18" s="213"/>
    </row>
    <row r="19" spans="1:32" ht="297.75" customHeight="1" thickBot="1" x14ac:dyDescent="0.25">
      <c r="A19" s="514" t="s">
        <v>142</v>
      </c>
      <c r="B19" s="666">
        <v>59144</v>
      </c>
      <c r="C19" s="666"/>
      <c r="D19" s="515" t="s">
        <v>541</v>
      </c>
      <c r="E19" s="515" t="s">
        <v>141</v>
      </c>
      <c r="F19" s="515" t="s">
        <v>536</v>
      </c>
      <c r="G19" s="515" t="s">
        <v>542</v>
      </c>
      <c r="H19" s="666" t="s">
        <v>537</v>
      </c>
      <c r="I19" s="666"/>
      <c r="J19" s="666" t="s">
        <v>538</v>
      </c>
      <c r="K19" s="666"/>
      <c r="L19" s="667">
        <v>43480</v>
      </c>
      <c r="M19" s="666"/>
      <c r="N19" s="516">
        <v>43826</v>
      </c>
      <c r="O19" s="517" t="s">
        <v>637</v>
      </c>
      <c r="P19" s="225"/>
      <c r="Q19" s="226" t="s">
        <v>161</v>
      </c>
      <c r="R19" s="227"/>
      <c r="S19" s="227" t="s">
        <v>630</v>
      </c>
      <c r="T19" s="370" t="s">
        <v>635</v>
      </c>
      <c r="U19" s="211"/>
      <c r="V19" s="197"/>
      <c r="W19" s="552" t="s">
        <v>121</v>
      </c>
      <c r="X19" s="551"/>
      <c r="Y19" s="551" t="s">
        <v>776</v>
      </c>
      <c r="Z19" s="511" t="s">
        <v>777</v>
      </c>
      <c r="AA19" s="211"/>
      <c r="AB19" s="197"/>
      <c r="AC19" s="212"/>
      <c r="AD19" s="197"/>
      <c r="AE19" s="197"/>
      <c r="AF19" s="213"/>
    </row>
    <row r="20" spans="1:32" x14ac:dyDescent="0.2"/>
    <row r="21" spans="1:32" x14ac:dyDescent="0.2"/>
    <row r="22" spans="1:32" x14ac:dyDescent="0.2"/>
    <row r="23" spans="1:32" x14ac:dyDescent="0.2"/>
  </sheetData>
  <customSheetViews>
    <customSheetView guid="{13CE4E0B-6D7C-47AC-BA40-02AD9E229BD1}" scale="70" fitToPage="1" hiddenRows="1" hiddenColumns="1" topLeftCell="F4">
      <selection activeCell="Q17" sqref="Q17"/>
      <rowBreaks count="1" manualBreakCount="1">
        <brk id="46" max="16383" man="1"/>
      </rowBreaks>
      <pageMargins left="0.23622047244094491" right="0.23622047244094491" top="0.74803149606299213" bottom="0.74803149606299213" header="0.31496062992125984" footer="0.31496062992125984"/>
      <printOptions horizontalCentered="1"/>
      <pageSetup scale="23" fitToHeight="0" orientation="landscape" r:id="rId1"/>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 guid="{A18BB86E-DB44-47F1-B842-D73307AB453F}" scale="70" fitToPage="1" hiddenRows="1" hiddenColumns="1" topLeftCell="M4">
      <selection activeCell="T20" sqref="T20"/>
      <rowBreaks count="1" manualBreakCount="1">
        <brk id="46" max="16383" man="1"/>
      </rowBreaks>
      <pageMargins left="0.23622047244094491" right="0.23622047244094491" top="0.74803149606299213" bottom="0.74803149606299213" header="0.31496062992125984" footer="0.31496062992125984"/>
      <printOptions horizontalCentered="1"/>
      <pageSetup scale="23" fitToHeight="0" orientation="landscape" r:id="rId2"/>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s>
  <mergeCells count="44">
    <mergeCell ref="A1:O1"/>
    <mergeCell ref="A2:B2"/>
    <mergeCell ref="C2:H2"/>
    <mergeCell ref="K3:L4"/>
    <mergeCell ref="M3:O4"/>
    <mergeCell ref="A4:B5"/>
    <mergeCell ref="C4:H5"/>
    <mergeCell ref="K6:L7"/>
    <mergeCell ref="M6:O7"/>
    <mergeCell ref="A7:B9"/>
    <mergeCell ref="C7:H9"/>
    <mergeCell ref="K9:O11"/>
    <mergeCell ref="A11:B12"/>
    <mergeCell ref="C11:H12"/>
    <mergeCell ref="T14:T15"/>
    <mergeCell ref="AF14:AF15"/>
    <mergeCell ref="B15:C15"/>
    <mergeCell ref="H15:I15"/>
    <mergeCell ref="J15:K15"/>
    <mergeCell ref="L15:M15"/>
    <mergeCell ref="Z14:Z15"/>
    <mergeCell ref="AB14:AC14"/>
    <mergeCell ref="AE14:AE15"/>
    <mergeCell ref="S14:S15"/>
    <mergeCell ref="P14:Q14"/>
    <mergeCell ref="V14:W14"/>
    <mergeCell ref="Y14:Y15"/>
    <mergeCell ref="B17:C17"/>
    <mergeCell ref="H17:I17"/>
    <mergeCell ref="J17:K17"/>
    <mergeCell ref="L17:M17"/>
    <mergeCell ref="A13:O13"/>
    <mergeCell ref="A14:E14"/>
    <mergeCell ref="F14:K14"/>
    <mergeCell ref="L14:O14"/>
    <mergeCell ref="A16:O16"/>
    <mergeCell ref="B18:C18"/>
    <mergeCell ref="H18:I18"/>
    <mergeCell ref="J18:K18"/>
    <mergeCell ref="L18:M18"/>
    <mergeCell ref="B19:C19"/>
    <mergeCell ref="H19:I19"/>
    <mergeCell ref="J19:K19"/>
    <mergeCell ref="L19:M19"/>
  </mergeCells>
  <conditionalFormatting sqref="AC17">
    <cfRule type="cellIs" dxfId="905" priority="73" operator="equal">
      <formula>"Vencida"</formula>
    </cfRule>
    <cfRule type="cellIs" dxfId="904" priority="74" operator="equal">
      <formula>"No Cumplida"</formula>
    </cfRule>
    <cfRule type="cellIs" dxfId="903" priority="75" operator="equal">
      <formula>"En Avance"</formula>
    </cfRule>
    <cfRule type="cellIs" dxfId="902" priority="76" operator="equal">
      <formula>"Cumplida (FT)"</formula>
    </cfRule>
    <cfRule type="cellIs" dxfId="901" priority="77" operator="equal">
      <formula>"Cumplida (DT)"</formula>
    </cfRule>
    <cfRule type="cellIs" dxfId="900" priority="78" operator="equal">
      <formula>"Sin Avance"</formula>
    </cfRule>
  </conditionalFormatting>
  <conditionalFormatting sqref="AC18:AC19">
    <cfRule type="cellIs" dxfId="899" priority="25" operator="equal">
      <formula>"Vencida"</formula>
    </cfRule>
    <cfRule type="cellIs" dxfId="898" priority="26" operator="equal">
      <formula>"No Cumplida"</formula>
    </cfRule>
    <cfRule type="cellIs" dxfId="897" priority="27" operator="equal">
      <formula>"En Avance"</formula>
    </cfRule>
    <cfRule type="cellIs" dxfId="896" priority="28" operator="equal">
      <formula>"Cumplida (FT)"</formula>
    </cfRule>
    <cfRule type="cellIs" dxfId="895" priority="29" operator="equal">
      <formula>"Cumplida (DT)"</formula>
    </cfRule>
    <cfRule type="cellIs" dxfId="894" priority="30" operator="equal">
      <formula>"Sin Avance"</formula>
    </cfRule>
  </conditionalFormatting>
  <conditionalFormatting sqref="W17">
    <cfRule type="cellIs" dxfId="893" priority="31" operator="equal">
      <formula>"Vencida"</formula>
    </cfRule>
    <cfRule type="cellIs" dxfId="892" priority="32" operator="equal">
      <formula>"No Cumplida"</formula>
    </cfRule>
    <cfRule type="cellIs" dxfId="891" priority="33" operator="equal">
      <formula>"En Avance"</formula>
    </cfRule>
    <cfRule type="cellIs" dxfId="890" priority="34" operator="equal">
      <formula>"Cumplida (FT)"</formula>
    </cfRule>
    <cfRule type="cellIs" dxfId="889" priority="35" operator="equal">
      <formula>"Cumplida (DT)"</formula>
    </cfRule>
    <cfRule type="cellIs" dxfId="888" priority="36" operator="equal">
      <formula>"Sin Avance"</formula>
    </cfRule>
  </conditionalFormatting>
  <conditionalFormatting sqref="Q17">
    <cfRule type="cellIs" dxfId="887" priority="7" operator="equal">
      <formula>"Vencida"</formula>
    </cfRule>
    <cfRule type="cellIs" dxfId="886" priority="8" operator="equal">
      <formula>"No Cumplida"</formula>
    </cfRule>
    <cfRule type="cellIs" dxfId="885" priority="9" operator="equal">
      <formula>"En Avance"</formula>
    </cfRule>
    <cfRule type="cellIs" dxfId="884" priority="10" operator="equal">
      <formula>"Cumplida (FT)"</formula>
    </cfRule>
    <cfRule type="cellIs" dxfId="883" priority="11" operator="equal">
      <formula>"Cumplida (DT)"</formula>
    </cfRule>
    <cfRule type="cellIs" dxfId="882" priority="12" operator="equal">
      <formula>"Sin Avance"</formula>
    </cfRule>
  </conditionalFormatting>
  <conditionalFormatting sqref="W18:W19">
    <cfRule type="cellIs" dxfId="881" priority="13" operator="equal">
      <formula>"Vencida"</formula>
    </cfRule>
    <cfRule type="cellIs" dxfId="880" priority="14" operator="equal">
      <formula>"No Cumplida"</formula>
    </cfRule>
    <cfRule type="cellIs" dxfId="879" priority="15" operator="equal">
      <formula>"En Avance"</formula>
    </cfRule>
    <cfRule type="cellIs" dxfId="878" priority="16" operator="equal">
      <formula>"Cumplida (FT)"</formula>
    </cfRule>
    <cfRule type="cellIs" dxfId="877" priority="17" operator="equal">
      <formula>"Cumplida (DT)"</formula>
    </cfRule>
    <cfRule type="cellIs" dxfId="876" priority="18" operator="equal">
      <formula>"Sin Avance"</formula>
    </cfRule>
  </conditionalFormatting>
  <conditionalFormatting sqref="Q18:Q19">
    <cfRule type="cellIs" dxfId="875" priority="1" operator="equal">
      <formula>"Vencida"</formula>
    </cfRule>
    <cfRule type="cellIs" dxfId="874" priority="2" operator="equal">
      <formula>"No Cumplida"</formula>
    </cfRule>
    <cfRule type="cellIs" dxfId="873" priority="3" operator="equal">
      <formula>"En Avance"</formula>
    </cfRule>
    <cfRule type="cellIs" dxfId="872" priority="4" operator="equal">
      <formula>"Cumplida (FT)"</formula>
    </cfRule>
    <cfRule type="cellIs" dxfId="871" priority="5" operator="equal">
      <formula>"Cumplida (DT)"</formula>
    </cfRule>
    <cfRule type="cellIs" dxfId="870" priority="6" operator="equal">
      <formula>"Sin Avance"</formula>
    </cfRule>
  </conditionalFormatting>
  <dataValidations count="2">
    <dataValidation type="list" allowBlank="1" showInputMessage="1" showErrorMessage="1" sqref="AC17:AC19 W17:W19">
      <formula1>Califica</formula1>
    </dataValidation>
    <dataValidation type="list" allowBlank="1" showInputMessage="1" showErrorMessage="1" sqref="Q17:Q19">
      <formula1>bvxbv</formula1>
    </dataValidation>
  </dataValidations>
  <printOptions horizontalCentered="1"/>
  <pageMargins left="0.23622047244094491" right="0.23622047244094491" top="0.74803149606299213" bottom="0.74803149606299213" header="0.31496062992125984" footer="0.31496062992125984"/>
  <pageSetup scale="50" fitToHeight="0" orientation="landscape" r:id="rId3"/>
  <headerFooter>
    <oddHeader xml:space="preserve">&amp;L
</oddHeader>
    <oddFooter>&amp;L&amp;9Aprobó: Yanira Villamil S. - Jefe Oficina de Control Interno 
Revisó: Luis Antonio Guerrero/OCI 
Elaboró: Maritza Beltran&amp;R&amp;9&amp;P de &amp;N</oddFooter>
  </headerFooter>
  <rowBreaks count="1" manualBreakCount="1">
    <brk id="44" max="16383" man="1"/>
  </rowBreaks>
  <legacyDrawing r:id="rId4"/>
  <picture r:id="rId5"/>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
    <tabColor rgb="FF92D050"/>
  </sheetPr>
  <dimension ref="A1:AL23"/>
  <sheetViews>
    <sheetView topLeftCell="AK12" zoomScale="70" zoomScaleNormal="70" zoomScaleSheetLayoutView="55" workbookViewId="0">
      <selection activeCell="AK13" sqref="AK13"/>
    </sheetView>
  </sheetViews>
  <sheetFormatPr baseColWidth="10" defaultColWidth="11.375" defaultRowHeight="12.75" x14ac:dyDescent="0.2"/>
  <cols>
    <col min="1" max="1" width="23" style="350" customWidth="1"/>
    <col min="2" max="2" width="41.75" style="350" customWidth="1"/>
    <col min="3" max="3" width="52.375" style="350" customWidth="1"/>
    <col min="4" max="4" width="27.75" style="350" customWidth="1"/>
    <col min="5" max="5" width="13.875" style="350" customWidth="1"/>
    <col min="6" max="6" width="35.125" style="350" customWidth="1"/>
    <col min="7" max="7" width="38" style="350" customWidth="1"/>
    <col min="8" max="8" width="26.375" style="350" customWidth="1"/>
    <col min="9" max="9" width="15" style="350" customWidth="1"/>
    <col min="10" max="10" width="17.625" style="350" customWidth="1"/>
    <col min="11" max="11" width="18.625" style="350" customWidth="1"/>
    <col min="12" max="12" width="26.375" style="350" customWidth="1"/>
    <col min="13" max="13" width="21.375" style="350" customWidth="1"/>
    <col min="14" max="14" width="26.75" style="350" customWidth="1"/>
    <col min="15" max="15" width="40.875" style="350" customWidth="1"/>
    <col min="16" max="16" width="24.125" style="350" customWidth="1"/>
    <col min="17" max="17" width="27.75" style="363" customWidth="1"/>
    <col min="18" max="18" width="30.25" style="350" customWidth="1"/>
    <col min="19" max="19" width="57.375" style="350" customWidth="1"/>
    <col min="20" max="20" width="17.375" style="350" customWidth="1"/>
    <col min="21" max="21" width="23.375" style="350" customWidth="1"/>
    <col min="22" max="22" width="36.625" style="350" customWidth="1"/>
    <col min="23" max="23" width="36.25" style="350" customWidth="1"/>
    <col min="24" max="24" width="10" style="350" hidden="1" customWidth="1"/>
    <col min="25" max="25" width="12.625" style="364" hidden="1" customWidth="1"/>
    <col min="26" max="26" width="10.625" style="350" hidden="1" customWidth="1"/>
    <col min="27" max="27" width="8.375" style="365" hidden="1" customWidth="1"/>
    <col min="28" max="29" width="9.375" style="365" hidden="1" customWidth="1"/>
    <col min="30" max="30" width="8.75" style="350" hidden="1" customWidth="1"/>
    <col min="31" max="31" width="12.125" style="350" hidden="1" customWidth="1"/>
    <col min="32" max="32" width="8" style="350" hidden="1" customWidth="1"/>
    <col min="33" max="33" width="12.625" style="365" hidden="1" customWidth="1"/>
    <col min="34" max="34" width="8.125" style="350" hidden="1" customWidth="1"/>
    <col min="35" max="35" width="15.375" style="350" hidden="1" customWidth="1"/>
    <col min="36" max="36" width="146.875" style="350" customWidth="1"/>
    <col min="37" max="37" width="193" style="350" customWidth="1"/>
    <col min="38" max="38" width="8.625" style="350" hidden="1" customWidth="1"/>
    <col min="39" max="16384" width="11.375" style="350"/>
  </cols>
  <sheetData>
    <row r="1" spans="1:38" s="336" customFormat="1" ht="41.25" customHeight="1" x14ac:dyDescent="0.2">
      <c r="A1" s="747"/>
      <c r="B1" s="748" t="s">
        <v>751</v>
      </c>
      <c r="C1" s="749"/>
      <c r="D1" s="749"/>
      <c r="E1" s="749"/>
      <c r="F1" s="749"/>
      <c r="G1" s="749"/>
      <c r="H1" s="749"/>
      <c r="I1" s="749"/>
      <c r="J1" s="749"/>
      <c r="K1" s="749"/>
      <c r="L1" s="749"/>
      <c r="M1" s="749"/>
      <c r="N1" s="749"/>
      <c r="O1" s="749"/>
      <c r="P1" s="749"/>
      <c r="Q1" s="749"/>
      <c r="R1" s="749"/>
      <c r="S1" s="749"/>
      <c r="T1" s="749"/>
      <c r="U1" s="749"/>
      <c r="V1" s="749"/>
      <c r="W1" s="749"/>
      <c r="X1" s="749"/>
      <c r="Y1" s="749"/>
      <c r="Z1" s="749"/>
      <c r="AA1" s="749"/>
      <c r="AB1" s="749"/>
      <c r="AC1" s="749"/>
      <c r="AD1" s="749"/>
      <c r="AE1" s="749"/>
      <c r="AF1" s="752" t="s">
        <v>385</v>
      </c>
      <c r="AG1" s="752"/>
      <c r="AH1" s="753">
        <v>43496</v>
      </c>
      <c r="AI1" s="752"/>
    </row>
    <row r="2" spans="1:38" s="336" customFormat="1" ht="12" customHeight="1" x14ac:dyDescent="0.2">
      <c r="A2" s="747"/>
      <c r="B2" s="748"/>
      <c r="C2" s="749"/>
      <c r="D2" s="749"/>
      <c r="E2" s="749"/>
      <c r="F2" s="749"/>
      <c r="G2" s="749"/>
      <c r="H2" s="749"/>
      <c r="I2" s="749"/>
      <c r="J2" s="749"/>
      <c r="K2" s="749"/>
      <c r="L2" s="749"/>
      <c r="M2" s="749"/>
      <c r="N2" s="749"/>
      <c r="O2" s="749"/>
      <c r="P2" s="749"/>
      <c r="Q2" s="749"/>
      <c r="R2" s="749"/>
      <c r="S2" s="749"/>
      <c r="T2" s="749"/>
      <c r="U2" s="749"/>
      <c r="V2" s="749"/>
      <c r="W2" s="749"/>
      <c r="X2" s="749"/>
      <c r="Y2" s="749"/>
      <c r="Z2" s="749"/>
      <c r="AA2" s="749"/>
      <c r="AB2" s="749"/>
      <c r="AC2" s="749"/>
      <c r="AD2" s="749"/>
      <c r="AE2" s="749"/>
      <c r="AF2" s="752" t="s">
        <v>386</v>
      </c>
      <c r="AG2" s="752"/>
      <c r="AH2" s="754" t="s">
        <v>387</v>
      </c>
      <c r="AI2" s="754"/>
    </row>
    <row r="3" spans="1:38" s="336" customFormat="1" ht="37.5" customHeight="1" x14ac:dyDescent="0.2">
      <c r="A3" s="747"/>
      <c r="B3" s="750"/>
      <c r="C3" s="751"/>
      <c r="D3" s="751"/>
      <c r="E3" s="751"/>
      <c r="F3" s="751"/>
      <c r="G3" s="751"/>
      <c r="H3" s="751"/>
      <c r="I3" s="751"/>
      <c r="J3" s="751"/>
      <c r="K3" s="751"/>
      <c r="L3" s="751"/>
      <c r="M3" s="751"/>
      <c r="N3" s="751"/>
      <c r="O3" s="751"/>
      <c r="P3" s="751"/>
      <c r="Q3" s="751"/>
      <c r="R3" s="751"/>
      <c r="S3" s="751"/>
      <c r="T3" s="751"/>
      <c r="U3" s="751"/>
      <c r="V3" s="751"/>
      <c r="W3" s="751"/>
      <c r="X3" s="751"/>
      <c r="Y3" s="751"/>
      <c r="Z3" s="751"/>
      <c r="AA3" s="751"/>
      <c r="AB3" s="751"/>
      <c r="AC3" s="751"/>
      <c r="AD3" s="751"/>
      <c r="AE3" s="751"/>
      <c r="AF3" s="755" t="s">
        <v>388</v>
      </c>
      <c r="AG3" s="755"/>
      <c r="AH3" s="755"/>
      <c r="AI3" s="755"/>
    </row>
    <row r="4" spans="1:38" s="337" customFormat="1" ht="21" customHeight="1" x14ac:dyDescent="0.25">
      <c r="A4" s="736" t="s">
        <v>322</v>
      </c>
      <c r="B4" s="736"/>
      <c r="C4" s="736"/>
      <c r="D4" s="736"/>
      <c r="E4" s="736"/>
      <c r="F4" s="736"/>
      <c r="G4" s="736"/>
      <c r="H4" s="736"/>
      <c r="I4" s="736"/>
      <c r="J4" s="736"/>
      <c r="K4" s="736"/>
      <c r="L4" s="744" t="s">
        <v>321</v>
      </c>
      <c r="M4" s="744"/>
      <c r="N4" s="744"/>
      <c r="O4" s="745" t="s">
        <v>320</v>
      </c>
      <c r="P4" s="745"/>
      <c r="Q4" s="745"/>
      <c r="R4" s="746" t="s">
        <v>319</v>
      </c>
      <c r="S4" s="746"/>
      <c r="T4" s="746"/>
      <c r="U4" s="746"/>
      <c r="V4" s="746"/>
      <c r="W4" s="746"/>
      <c r="X4" s="739" t="s">
        <v>389</v>
      </c>
      <c r="Y4" s="739"/>
      <c r="Z4" s="739"/>
      <c r="AA4" s="739"/>
      <c r="AB4" s="739"/>
      <c r="AC4" s="739"/>
      <c r="AD4" s="739"/>
      <c r="AE4" s="739"/>
      <c r="AF4" s="739"/>
      <c r="AG4" s="739"/>
      <c r="AH4" s="739"/>
      <c r="AI4" s="739"/>
      <c r="AJ4" s="738" t="s">
        <v>372</v>
      </c>
      <c r="AK4" s="726" t="s">
        <v>380</v>
      </c>
      <c r="AL4" s="727" t="s">
        <v>384</v>
      </c>
    </row>
    <row r="5" spans="1:38" s="337" customFormat="1" ht="31.5" customHeight="1" x14ac:dyDescent="0.25">
      <c r="A5" s="736" t="s">
        <v>318</v>
      </c>
      <c r="B5" s="736" t="s">
        <v>317</v>
      </c>
      <c r="C5" s="736" t="s">
        <v>316</v>
      </c>
      <c r="D5" s="736" t="s">
        <v>315</v>
      </c>
      <c r="E5" s="736" t="s">
        <v>314</v>
      </c>
      <c r="F5" s="739" t="s">
        <v>313</v>
      </c>
      <c r="G5" s="739" t="s">
        <v>312</v>
      </c>
      <c r="H5" s="739" t="s">
        <v>311</v>
      </c>
      <c r="I5" s="739" t="s">
        <v>310</v>
      </c>
      <c r="J5" s="739"/>
      <c r="K5" s="739"/>
      <c r="L5" s="744"/>
      <c r="M5" s="744"/>
      <c r="N5" s="744"/>
      <c r="O5" s="745"/>
      <c r="P5" s="745"/>
      <c r="Q5" s="745"/>
      <c r="R5" s="746"/>
      <c r="S5" s="746"/>
      <c r="T5" s="746"/>
      <c r="U5" s="746"/>
      <c r="V5" s="746"/>
      <c r="W5" s="746"/>
      <c r="X5" s="739"/>
      <c r="Y5" s="739"/>
      <c r="Z5" s="739"/>
      <c r="AA5" s="739"/>
      <c r="AB5" s="739"/>
      <c r="AC5" s="739"/>
      <c r="AD5" s="739"/>
      <c r="AE5" s="739"/>
      <c r="AF5" s="739"/>
      <c r="AG5" s="739"/>
      <c r="AH5" s="739"/>
      <c r="AI5" s="739"/>
      <c r="AJ5" s="738"/>
      <c r="AK5" s="726"/>
      <c r="AL5" s="727"/>
    </row>
    <row r="6" spans="1:38" s="337" customFormat="1" ht="54.95" customHeight="1" x14ac:dyDescent="0.25">
      <c r="A6" s="736"/>
      <c r="B6" s="736"/>
      <c r="C6" s="736"/>
      <c r="D6" s="736"/>
      <c r="E6" s="736"/>
      <c r="F6" s="739"/>
      <c r="G6" s="739"/>
      <c r="H6" s="739"/>
      <c r="I6" s="338" t="s">
        <v>309</v>
      </c>
      <c r="J6" s="338" t="s">
        <v>308</v>
      </c>
      <c r="K6" s="338" t="s">
        <v>307</v>
      </c>
      <c r="L6" s="339" t="s">
        <v>306</v>
      </c>
      <c r="M6" s="339" t="s">
        <v>305</v>
      </c>
      <c r="N6" s="339" t="s">
        <v>304</v>
      </c>
      <c r="O6" s="340" t="s">
        <v>390</v>
      </c>
      <c r="P6" s="340" t="s">
        <v>303</v>
      </c>
      <c r="Q6" s="340" t="s">
        <v>302</v>
      </c>
      <c r="R6" s="341" t="s">
        <v>301</v>
      </c>
      <c r="S6" s="342" t="s">
        <v>300</v>
      </c>
      <c r="T6" s="342" t="s">
        <v>299</v>
      </c>
      <c r="U6" s="342" t="s">
        <v>298</v>
      </c>
      <c r="V6" s="342" t="s">
        <v>297</v>
      </c>
      <c r="W6" s="342" t="s">
        <v>296</v>
      </c>
      <c r="X6" s="343" t="s">
        <v>391</v>
      </c>
      <c r="Y6" s="343" t="s">
        <v>392</v>
      </c>
      <c r="Z6" s="343" t="s">
        <v>393</v>
      </c>
      <c r="AA6" s="343" t="s">
        <v>394</v>
      </c>
      <c r="AB6" s="343" t="s">
        <v>395</v>
      </c>
      <c r="AC6" s="343" t="s">
        <v>396</v>
      </c>
      <c r="AD6" s="343" t="s">
        <v>397</v>
      </c>
      <c r="AE6" s="343" t="s">
        <v>398</v>
      </c>
      <c r="AF6" s="343" t="s">
        <v>399</v>
      </c>
      <c r="AG6" s="343" t="s">
        <v>400</v>
      </c>
      <c r="AH6" s="343" t="s">
        <v>401</v>
      </c>
      <c r="AI6" s="343" t="s">
        <v>402</v>
      </c>
      <c r="AJ6" s="738"/>
      <c r="AK6" s="726"/>
      <c r="AL6" s="727"/>
    </row>
    <row r="7" spans="1:38" ht="408.75" customHeight="1" thickBot="1" x14ac:dyDescent="0.25">
      <c r="A7" s="344" t="s">
        <v>144</v>
      </c>
      <c r="B7" s="344" t="s">
        <v>295</v>
      </c>
      <c r="C7" s="345" t="s">
        <v>747</v>
      </c>
      <c r="D7" s="263" t="s">
        <v>292</v>
      </c>
      <c r="E7" s="345" t="s">
        <v>291</v>
      </c>
      <c r="F7" s="344" t="s">
        <v>403</v>
      </c>
      <c r="G7" s="345" t="s">
        <v>748</v>
      </c>
      <c r="H7" s="344" t="s">
        <v>182</v>
      </c>
      <c r="I7" s="344" t="s">
        <v>178</v>
      </c>
      <c r="J7" s="344" t="s">
        <v>178</v>
      </c>
      <c r="K7" s="344" t="s">
        <v>178</v>
      </c>
      <c r="L7" s="344" t="s">
        <v>189</v>
      </c>
      <c r="M7" s="344" t="s">
        <v>213</v>
      </c>
      <c r="N7" s="346" t="s">
        <v>224</v>
      </c>
      <c r="O7" s="348" t="s">
        <v>404</v>
      </c>
      <c r="P7" s="348" t="s">
        <v>181</v>
      </c>
      <c r="Q7" s="347" t="s">
        <v>187</v>
      </c>
      <c r="R7" s="348" t="s">
        <v>405</v>
      </c>
      <c r="S7" s="348" t="s">
        <v>749</v>
      </c>
      <c r="T7" s="359" t="s">
        <v>406</v>
      </c>
      <c r="U7" s="359" t="s">
        <v>407</v>
      </c>
      <c r="V7" s="348" t="s">
        <v>408</v>
      </c>
      <c r="W7" s="348" t="s">
        <v>409</v>
      </c>
      <c r="X7" s="155"/>
      <c r="Y7" s="155"/>
      <c r="Z7" s="155"/>
      <c r="AA7" s="155"/>
      <c r="AB7" s="518"/>
      <c r="AC7" s="155"/>
      <c r="AD7" s="155"/>
      <c r="AE7" s="518"/>
      <c r="AF7" s="155"/>
      <c r="AG7" s="518"/>
      <c r="AH7" s="155"/>
      <c r="AI7" s="519"/>
      <c r="AJ7" s="520" t="s">
        <v>750</v>
      </c>
      <c r="AK7" s="585" t="s">
        <v>845</v>
      </c>
      <c r="AL7" s="349"/>
    </row>
    <row r="8" spans="1:38" ht="409.5" x14ac:dyDescent="0.2">
      <c r="A8" s="734" t="s">
        <v>146</v>
      </c>
      <c r="B8" s="741" t="s">
        <v>410</v>
      </c>
      <c r="C8" s="351" t="s">
        <v>274</v>
      </c>
      <c r="D8" s="352" t="s">
        <v>411</v>
      </c>
      <c r="E8" s="345" t="s">
        <v>412</v>
      </c>
      <c r="F8" s="344" t="s">
        <v>273</v>
      </c>
      <c r="G8" s="352" t="s">
        <v>272</v>
      </c>
      <c r="H8" s="344" t="s">
        <v>182</v>
      </c>
      <c r="I8" s="344"/>
      <c r="J8" s="344"/>
      <c r="K8" s="344" t="s">
        <v>178</v>
      </c>
      <c r="L8" s="344" t="s">
        <v>192</v>
      </c>
      <c r="M8" s="344" t="s">
        <v>188</v>
      </c>
      <c r="N8" s="346" t="s">
        <v>224</v>
      </c>
      <c r="O8" s="348" t="s">
        <v>413</v>
      </c>
      <c r="P8" s="348" t="s">
        <v>204</v>
      </c>
      <c r="Q8" s="347" t="s">
        <v>187</v>
      </c>
      <c r="R8" s="348" t="s">
        <v>414</v>
      </c>
      <c r="S8" s="348" t="s">
        <v>415</v>
      </c>
      <c r="T8" s="359" t="s">
        <v>416</v>
      </c>
      <c r="U8" s="359" t="s">
        <v>417</v>
      </c>
      <c r="V8" s="348" t="s">
        <v>418</v>
      </c>
      <c r="W8" s="348" t="s">
        <v>419</v>
      </c>
      <c r="X8" s="155"/>
      <c r="Y8" s="155"/>
      <c r="Z8" s="155"/>
      <c r="AA8" s="155"/>
      <c r="AB8" s="155"/>
      <c r="AC8" s="155"/>
      <c r="AD8" s="155"/>
      <c r="AE8" s="348"/>
      <c r="AF8" s="155"/>
      <c r="AG8" s="348"/>
      <c r="AH8" s="155"/>
      <c r="AI8" s="155"/>
      <c r="AJ8" s="521" t="s">
        <v>836</v>
      </c>
      <c r="AK8" s="632" t="s">
        <v>844</v>
      </c>
      <c r="AL8" s="349"/>
    </row>
    <row r="9" spans="1:38" ht="210" customHeight="1" thickBot="1" x14ac:dyDescent="0.25">
      <c r="A9" s="740"/>
      <c r="B9" s="742"/>
      <c r="C9" s="352" t="s">
        <v>268</v>
      </c>
      <c r="D9" s="352" t="s">
        <v>267</v>
      </c>
      <c r="E9" s="345" t="s">
        <v>420</v>
      </c>
      <c r="F9" s="352" t="s">
        <v>265</v>
      </c>
      <c r="G9" s="352" t="s">
        <v>421</v>
      </c>
      <c r="H9" s="344" t="s">
        <v>182</v>
      </c>
      <c r="I9" s="344" t="s">
        <v>178</v>
      </c>
      <c r="J9" s="344" t="s">
        <v>178</v>
      </c>
      <c r="K9" s="344"/>
      <c r="L9" s="344" t="s">
        <v>189</v>
      </c>
      <c r="M9" s="344" t="s">
        <v>188</v>
      </c>
      <c r="N9" s="347" t="s">
        <v>187</v>
      </c>
      <c r="O9" s="348" t="s">
        <v>422</v>
      </c>
      <c r="P9" s="348" t="s">
        <v>204</v>
      </c>
      <c r="Q9" s="353" t="s">
        <v>180</v>
      </c>
      <c r="R9" s="348" t="s">
        <v>423</v>
      </c>
      <c r="S9" s="348" t="s">
        <v>707</v>
      </c>
      <c r="T9" s="359" t="s">
        <v>424</v>
      </c>
      <c r="U9" s="359" t="s">
        <v>425</v>
      </c>
      <c r="V9" s="348" t="s">
        <v>426</v>
      </c>
      <c r="W9" s="348" t="s">
        <v>427</v>
      </c>
      <c r="X9" s="155"/>
      <c r="Y9" s="155"/>
      <c r="Z9" s="155"/>
      <c r="AA9" s="155"/>
      <c r="AB9" s="155"/>
      <c r="AC9" s="155"/>
      <c r="AD9" s="155"/>
      <c r="AE9" s="348"/>
      <c r="AF9" s="155"/>
      <c r="AG9" s="348"/>
      <c r="AH9" s="155"/>
      <c r="AI9" s="155"/>
      <c r="AJ9" s="521" t="s">
        <v>708</v>
      </c>
      <c r="AK9" s="587" t="s">
        <v>846</v>
      </c>
      <c r="AL9" s="349"/>
    </row>
    <row r="10" spans="1:38" ht="186" customHeight="1" x14ac:dyDescent="0.2">
      <c r="A10" s="735"/>
      <c r="B10" s="743"/>
      <c r="C10" s="348" t="s">
        <v>264</v>
      </c>
      <c r="D10" s="348" t="s">
        <v>263</v>
      </c>
      <c r="E10" s="345" t="s">
        <v>266</v>
      </c>
      <c r="F10" s="352" t="s">
        <v>262</v>
      </c>
      <c r="G10" s="348" t="s">
        <v>428</v>
      </c>
      <c r="H10" s="344" t="s">
        <v>182</v>
      </c>
      <c r="I10" s="344"/>
      <c r="J10" s="344" t="s">
        <v>178</v>
      </c>
      <c r="K10" s="344"/>
      <c r="L10" s="344" t="s">
        <v>189</v>
      </c>
      <c r="M10" s="344" t="s">
        <v>188</v>
      </c>
      <c r="N10" s="347" t="s">
        <v>187</v>
      </c>
      <c r="O10" s="348" t="s">
        <v>429</v>
      </c>
      <c r="P10" s="348" t="s">
        <v>204</v>
      </c>
      <c r="Q10" s="353" t="s">
        <v>180</v>
      </c>
      <c r="R10" s="348" t="s">
        <v>430</v>
      </c>
      <c r="S10" s="348" t="s">
        <v>431</v>
      </c>
      <c r="T10" s="359" t="s">
        <v>424</v>
      </c>
      <c r="U10" s="359" t="s">
        <v>425</v>
      </c>
      <c r="V10" s="348" t="s">
        <v>432</v>
      </c>
      <c r="W10" s="348" t="s">
        <v>433</v>
      </c>
      <c r="X10" s="155"/>
      <c r="Y10" s="155"/>
      <c r="Z10" s="155"/>
      <c r="AA10" s="155"/>
      <c r="AB10" s="155"/>
      <c r="AC10" s="155"/>
      <c r="AD10" s="155"/>
      <c r="AE10" s="348"/>
      <c r="AF10" s="155"/>
      <c r="AG10" s="348"/>
      <c r="AH10" s="155"/>
      <c r="AI10" s="155"/>
      <c r="AJ10" s="521" t="s">
        <v>706</v>
      </c>
      <c r="AK10" s="585" t="s">
        <v>847</v>
      </c>
      <c r="AL10" s="349"/>
    </row>
    <row r="11" spans="1:38" ht="312.75" customHeight="1" x14ac:dyDescent="0.2">
      <c r="A11" s="344" t="s">
        <v>145</v>
      </c>
      <c r="B11" s="354" t="s">
        <v>434</v>
      </c>
      <c r="C11" s="345" t="s">
        <v>435</v>
      </c>
      <c r="D11" s="345" t="s">
        <v>382</v>
      </c>
      <c r="E11" s="345" t="s">
        <v>436</v>
      </c>
      <c r="F11" s="344" t="s">
        <v>437</v>
      </c>
      <c r="G11" s="348" t="s">
        <v>438</v>
      </c>
      <c r="H11" s="344" t="s">
        <v>182</v>
      </c>
      <c r="I11" s="344"/>
      <c r="J11" s="344" t="s">
        <v>178</v>
      </c>
      <c r="K11" s="344" t="s">
        <v>178</v>
      </c>
      <c r="L11" s="344" t="s">
        <v>192</v>
      </c>
      <c r="M11" s="344" t="s">
        <v>213</v>
      </c>
      <c r="N11" s="355" t="s">
        <v>439</v>
      </c>
      <c r="O11" s="348" t="s">
        <v>440</v>
      </c>
      <c r="P11" s="348" t="s">
        <v>204</v>
      </c>
      <c r="Q11" s="346" t="s">
        <v>224</v>
      </c>
      <c r="R11" s="348" t="s">
        <v>383</v>
      </c>
      <c r="S11" s="348" t="s">
        <v>441</v>
      </c>
      <c r="T11" s="359" t="s">
        <v>442</v>
      </c>
      <c r="U11" s="359" t="s">
        <v>443</v>
      </c>
      <c r="V11" s="348" t="s">
        <v>709</v>
      </c>
      <c r="W11" s="348" t="s">
        <v>444</v>
      </c>
      <c r="X11" s="155"/>
      <c r="Y11" s="155"/>
      <c r="Z11" s="155"/>
      <c r="AA11" s="155"/>
      <c r="AB11" s="155"/>
      <c r="AC11" s="155"/>
      <c r="AD11" s="348"/>
      <c r="AE11" s="348"/>
      <c r="AF11" s="348"/>
      <c r="AG11" s="348"/>
      <c r="AH11" s="348"/>
      <c r="AI11" s="348"/>
      <c r="AJ11" s="520" t="s">
        <v>710</v>
      </c>
      <c r="AK11" s="585" t="s">
        <v>848</v>
      </c>
      <c r="AL11" s="349"/>
    </row>
    <row r="12" spans="1:38" ht="327.75" customHeight="1" x14ac:dyDescent="0.2">
      <c r="A12" s="344" t="s">
        <v>147</v>
      </c>
      <c r="B12" s="344" t="s">
        <v>445</v>
      </c>
      <c r="C12" s="345" t="s">
        <v>711</v>
      </c>
      <c r="D12" s="345" t="s">
        <v>249</v>
      </c>
      <c r="E12" s="345" t="s">
        <v>248</v>
      </c>
      <c r="F12" s="348" t="s">
        <v>247</v>
      </c>
      <c r="G12" s="348" t="s">
        <v>246</v>
      </c>
      <c r="H12" s="348" t="s">
        <v>182</v>
      </c>
      <c r="I12" s="344" t="s">
        <v>178</v>
      </c>
      <c r="J12" s="344"/>
      <c r="K12" s="344"/>
      <c r="L12" s="344" t="s">
        <v>177</v>
      </c>
      <c r="M12" s="344" t="s">
        <v>188</v>
      </c>
      <c r="N12" s="346" t="s">
        <v>200</v>
      </c>
      <c r="O12" s="348" t="s">
        <v>446</v>
      </c>
      <c r="P12" s="348" t="s">
        <v>181</v>
      </c>
      <c r="Q12" s="347" t="s">
        <v>187</v>
      </c>
      <c r="R12" s="348" t="s">
        <v>447</v>
      </c>
      <c r="S12" s="348" t="s">
        <v>712</v>
      </c>
      <c r="T12" s="359" t="s">
        <v>448</v>
      </c>
      <c r="U12" s="359" t="s">
        <v>449</v>
      </c>
      <c r="V12" s="348" t="s">
        <v>450</v>
      </c>
      <c r="W12" s="348" t="s">
        <v>713</v>
      </c>
      <c r="X12" s="155"/>
      <c r="Y12" s="155"/>
      <c r="Z12" s="155"/>
      <c r="AA12" s="155"/>
      <c r="AB12" s="522"/>
      <c r="AC12" s="155"/>
      <c r="AD12" s="269"/>
      <c r="AE12" s="269"/>
      <c r="AF12" s="269"/>
      <c r="AG12" s="269"/>
      <c r="AH12" s="269"/>
      <c r="AI12" s="269"/>
      <c r="AJ12" s="520" t="s">
        <v>714</v>
      </c>
      <c r="AK12" s="586" t="s">
        <v>849</v>
      </c>
      <c r="AL12" s="349"/>
    </row>
    <row r="13" spans="1:38" ht="409.5" x14ac:dyDescent="0.2">
      <c r="A13" s="728" t="s">
        <v>148</v>
      </c>
      <c r="B13" s="731" t="s">
        <v>451</v>
      </c>
      <c r="C13" s="348" t="s">
        <v>715</v>
      </c>
      <c r="D13" s="348" t="s">
        <v>452</v>
      </c>
      <c r="E13" s="345" t="s">
        <v>453</v>
      </c>
      <c r="F13" s="348" t="s">
        <v>454</v>
      </c>
      <c r="G13" s="348" t="s">
        <v>716</v>
      </c>
      <c r="H13" s="348" t="s">
        <v>182</v>
      </c>
      <c r="I13" s="348" t="s">
        <v>178</v>
      </c>
      <c r="J13" s="348" t="s">
        <v>178</v>
      </c>
      <c r="K13" s="348"/>
      <c r="L13" s="344" t="s">
        <v>192</v>
      </c>
      <c r="M13" s="344" t="s">
        <v>213</v>
      </c>
      <c r="N13" s="355" t="s">
        <v>439</v>
      </c>
      <c r="O13" s="348" t="s">
        <v>455</v>
      </c>
      <c r="P13" s="348" t="s">
        <v>204</v>
      </c>
      <c r="Q13" s="346" t="s">
        <v>224</v>
      </c>
      <c r="R13" s="348" t="s">
        <v>456</v>
      </c>
      <c r="S13" s="345" t="s">
        <v>684</v>
      </c>
      <c r="T13" s="523" t="s">
        <v>685</v>
      </c>
      <c r="U13" s="523" t="s">
        <v>686</v>
      </c>
      <c r="V13" s="345" t="s">
        <v>717</v>
      </c>
      <c r="W13" s="345" t="s">
        <v>718</v>
      </c>
      <c r="X13" s="155"/>
      <c r="Y13" s="155"/>
      <c r="Z13" s="155"/>
      <c r="AA13" s="155"/>
      <c r="AB13" s="155"/>
      <c r="AC13" s="155"/>
      <c r="AD13" s="348"/>
      <c r="AE13" s="348"/>
      <c r="AF13" s="348"/>
      <c r="AG13" s="348"/>
      <c r="AH13" s="269"/>
      <c r="AI13" s="348"/>
      <c r="AJ13" s="384" t="s">
        <v>754</v>
      </c>
      <c r="AK13" s="630" t="s">
        <v>850</v>
      </c>
      <c r="AL13" s="349"/>
    </row>
    <row r="14" spans="1:38" ht="409.5" x14ac:dyDescent="0.2">
      <c r="A14" s="729"/>
      <c r="B14" s="732"/>
      <c r="C14" s="348" t="s">
        <v>154</v>
      </c>
      <c r="D14" s="348" t="s">
        <v>457</v>
      </c>
      <c r="E14" s="345" t="s">
        <v>236</v>
      </c>
      <c r="F14" s="348" t="s">
        <v>235</v>
      </c>
      <c r="G14" s="348" t="s">
        <v>719</v>
      </c>
      <c r="H14" s="348" t="s">
        <v>182</v>
      </c>
      <c r="I14" s="348" t="s">
        <v>178</v>
      </c>
      <c r="J14" s="348" t="s">
        <v>178</v>
      </c>
      <c r="K14" s="348"/>
      <c r="L14" s="344" t="s">
        <v>192</v>
      </c>
      <c r="M14" s="344" t="s">
        <v>188</v>
      </c>
      <c r="N14" s="346" t="s">
        <v>224</v>
      </c>
      <c r="O14" s="348" t="s">
        <v>234</v>
      </c>
      <c r="P14" s="348" t="s">
        <v>181</v>
      </c>
      <c r="Q14" s="346" t="s">
        <v>200</v>
      </c>
      <c r="R14" s="345" t="s">
        <v>458</v>
      </c>
      <c r="S14" s="345" t="s">
        <v>687</v>
      </c>
      <c r="T14" s="345" t="s">
        <v>688</v>
      </c>
      <c r="U14" s="345" t="s">
        <v>689</v>
      </c>
      <c r="V14" s="345" t="s">
        <v>720</v>
      </c>
      <c r="W14" s="345" t="s">
        <v>721</v>
      </c>
      <c r="X14" s="155"/>
      <c r="Y14" s="155"/>
      <c r="Z14" s="155"/>
      <c r="AA14" s="155"/>
      <c r="AB14" s="155"/>
      <c r="AC14" s="155"/>
      <c r="AD14" s="348"/>
      <c r="AE14" s="348"/>
      <c r="AF14" s="348"/>
      <c r="AG14" s="348"/>
      <c r="AH14" s="269"/>
      <c r="AI14" s="348"/>
      <c r="AJ14" s="384" t="s">
        <v>753</v>
      </c>
      <c r="AK14" s="629" t="s">
        <v>851</v>
      </c>
      <c r="AL14" s="349"/>
    </row>
    <row r="15" spans="1:38" ht="264" customHeight="1" x14ac:dyDescent="0.2">
      <c r="A15" s="730"/>
      <c r="B15" s="733"/>
      <c r="C15" s="348" t="s">
        <v>722</v>
      </c>
      <c r="D15" s="348" t="s">
        <v>459</v>
      </c>
      <c r="E15" s="345" t="s">
        <v>233</v>
      </c>
      <c r="F15" s="348" t="s">
        <v>723</v>
      </c>
      <c r="G15" s="348" t="s">
        <v>724</v>
      </c>
      <c r="H15" s="348" t="s">
        <v>182</v>
      </c>
      <c r="I15" s="348" t="s">
        <v>178</v>
      </c>
      <c r="J15" s="348" t="s">
        <v>178</v>
      </c>
      <c r="K15" s="348" t="s">
        <v>178</v>
      </c>
      <c r="L15" s="344" t="s">
        <v>192</v>
      </c>
      <c r="M15" s="344" t="s">
        <v>188</v>
      </c>
      <c r="N15" s="346" t="s">
        <v>224</v>
      </c>
      <c r="O15" s="348" t="s">
        <v>460</v>
      </c>
      <c r="P15" s="348" t="s">
        <v>181</v>
      </c>
      <c r="Q15" s="346" t="s">
        <v>200</v>
      </c>
      <c r="R15" s="345" t="s">
        <v>461</v>
      </c>
      <c r="S15" s="345" t="s">
        <v>725</v>
      </c>
      <c r="T15" s="345" t="s">
        <v>690</v>
      </c>
      <c r="U15" s="345" t="s">
        <v>691</v>
      </c>
      <c r="V15" s="345" t="s">
        <v>692</v>
      </c>
      <c r="W15" s="345" t="s">
        <v>726</v>
      </c>
      <c r="X15" s="155"/>
      <c r="Y15" s="155"/>
      <c r="Z15" s="155"/>
      <c r="AA15" s="155"/>
      <c r="AB15" s="155"/>
      <c r="AC15" s="155"/>
      <c r="AD15" s="348"/>
      <c r="AE15" s="348"/>
      <c r="AF15" s="348"/>
      <c r="AG15" s="348"/>
      <c r="AH15" s="269"/>
      <c r="AI15" s="348"/>
      <c r="AJ15" s="384" t="s">
        <v>752</v>
      </c>
      <c r="AK15" s="631" t="s">
        <v>852</v>
      </c>
      <c r="AL15" s="349"/>
    </row>
    <row r="16" spans="1:38" ht="409.5" customHeight="1" x14ac:dyDescent="0.2">
      <c r="A16" s="344" t="s">
        <v>149</v>
      </c>
      <c r="B16" s="357" t="s">
        <v>462</v>
      </c>
      <c r="C16" s="348" t="s">
        <v>226</v>
      </c>
      <c r="D16" s="348" t="s">
        <v>225</v>
      </c>
      <c r="E16" s="345" t="s">
        <v>463</v>
      </c>
      <c r="F16" s="344" t="s">
        <v>464</v>
      </c>
      <c r="G16" s="348" t="s">
        <v>727</v>
      </c>
      <c r="H16" s="344" t="s">
        <v>465</v>
      </c>
      <c r="I16" s="348" t="s">
        <v>178</v>
      </c>
      <c r="J16" s="348"/>
      <c r="K16" s="348"/>
      <c r="L16" s="344" t="s">
        <v>177</v>
      </c>
      <c r="M16" s="344" t="s">
        <v>188</v>
      </c>
      <c r="N16" s="346" t="s">
        <v>200</v>
      </c>
      <c r="O16" s="348"/>
      <c r="P16" s="348"/>
      <c r="Q16" s="346" t="s">
        <v>200</v>
      </c>
      <c r="R16" s="348" t="s">
        <v>728</v>
      </c>
      <c r="S16" s="348" t="s">
        <v>729</v>
      </c>
      <c r="T16" s="359" t="s">
        <v>466</v>
      </c>
      <c r="U16" s="359" t="s">
        <v>467</v>
      </c>
      <c r="V16" s="348" t="s">
        <v>468</v>
      </c>
      <c r="W16" s="348" t="s">
        <v>730</v>
      </c>
      <c r="X16" s="155"/>
      <c r="Y16" s="155"/>
      <c r="Z16" s="155"/>
      <c r="AA16" s="155"/>
      <c r="AB16" s="155"/>
      <c r="AC16" s="155"/>
      <c r="AD16" s="348"/>
      <c r="AE16" s="348"/>
      <c r="AF16" s="348"/>
      <c r="AG16" s="348"/>
      <c r="AH16" s="348"/>
      <c r="AI16" s="348"/>
      <c r="AJ16" s="520" t="s">
        <v>731</v>
      </c>
      <c r="AK16" s="586" t="s">
        <v>800</v>
      </c>
      <c r="AL16" s="349"/>
    </row>
    <row r="17" spans="1:38" ht="140.25" x14ac:dyDescent="0.2">
      <c r="A17" s="348" t="s">
        <v>221</v>
      </c>
      <c r="B17" s="357" t="s">
        <v>469</v>
      </c>
      <c r="C17" s="348" t="s">
        <v>470</v>
      </c>
      <c r="D17" s="345" t="s">
        <v>471</v>
      </c>
      <c r="E17" s="345" t="s">
        <v>472</v>
      </c>
      <c r="F17" s="344" t="s">
        <v>732</v>
      </c>
      <c r="G17" s="344" t="s">
        <v>473</v>
      </c>
      <c r="H17" s="344" t="s">
        <v>182</v>
      </c>
      <c r="I17" s="348" t="s">
        <v>178</v>
      </c>
      <c r="J17" s="348" t="s">
        <v>178</v>
      </c>
      <c r="K17" s="344"/>
      <c r="L17" s="344" t="s">
        <v>260</v>
      </c>
      <c r="M17" s="344" t="s">
        <v>188</v>
      </c>
      <c r="N17" s="358" t="s">
        <v>180</v>
      </c>
      <c r="O17" s="348" t="s">
        <v>733</v>
      </c>
      <c r="P17" s="348" t="s">
        <v>204</v>
      </c>
      <c r="Q17" s="358" t="s">
        <v>245</v>
      </c>
      <c r="R17" s="348" t="s">
        <v>734</v>
      </c>
      <c r="S17" s="348" t="s">
        <v>474</v>
      </c>
      <c r="T17" s="359" t="s">
        <v>475</v>
      </c>
      <c r="U17" s="359" t="s">
        <v>476</v>
      </c>
      <c r="V17" s="359" t="s">
        <v>735</v>
      </c>
      <c r="W17" s="348" t="s">
        <v>477</v>
      </c>
      <c r="X17" s="155"/>
      <c r="Y17" s="155"/>
      <c r="Z17" s="155"/>
      <c r="AA17" s="155"/>
      <c r="AB17" s="155"/>
      <c r="AC17" s="155"/>
      <c r="AD17" s="348"/>
      <c r="AE17" s="348"/>
      <c r="AF17" s="348"/>
      <c r="AG17" s="348"/>
      <c r="AH17" s="348"/>
      <c r="AI17" s="348"/>
      <c r="AJ17" s="520" t="s">
        <v>705</v>
      </c>
      <c r="AK17" s="586" t="s">
        <v>801</v>
      </c>
      <c r="AL17" s="349"/>
    </row>
    <row r="18" spans="1:38" ht="273.75" customHeight="1" x14ac:dyDescent="0.2">
      <c r="A18" s="344" t="s">
        <v>151</v>
      </c>
      <c r="B18" s="344" t="s">
        <v>478</v>
      </c>
      <c r="C18" s="348" t="s">
        <v>155</v>
      </c>
      <c r="D18" s="345" t="s">
        <v>736</v>
      </c>
      <c r="E18" s="345" t="s">
        <v>203</v>
      </c>
      <c r="F18" s="344" t="s">
        <v>202</v>
      </c>
      <c r="G18" s="348" t="s">
        <v>201</v>
      </c>
      <c r="H18" s="344" t="s">
        <v>182</v>
      </c>
      <c r="I18" s="344" t="s">
        <v>178</v>
      </c>
      <c r="J18" s="344"/>
      <c r="K18" s="344"/>
      <c r="L18" s="344" t="s">
        <v>177</v>
      </c>
      <c r="M18" s="344" t="s">
        <v>188</v>
      </c>
      <c r="N18" s="346" t="s">
        <v>200</v>
      </c>
      <c r="O18" s="348" t="s">
        <v>737</v>
      </c>
      <c r="P18" s="348" t="s">
        <v>204</v>
      </c>
      <c r="Q18" s="353" t="s">
        <v>180</v>
      </c>
      <c r="R18" s="348" t="s">
        <v>479</v>
      </c>
      <c r="S18" s="348" t="s">
        <v>480</v>
      </c>
      <c r="T18" s="359">
        <v>43466</v>
      </c>
      <c r="U18" s="359">
        <v>43830</v>
      </c>
      <c r="V18" s="359" t="s">
        <v>481</v>
      </c>
      <c r="W18" s="348" t="s">
        <v>482</v>
      </c>
      <c r="X18" s="155"/>
      <c r="Y18" s="155"/>
      <c r="Z18" s="155"/>
      <c r="AA18" s="155"/>
      <c r="AB18" s="155"/>
      <c r="AC18" s="155"/>
      <c r="AD18" s="155"/>
      <c r="AE18" s="348"/>
      <c r="AF18" s="155"/>
      <c r="AG18" s="348"/>
      <c r="AH18" s="155"/>
      <c r="AI18" s="155"/>
      <c r="AJ18" s="520" t="s">
        <v>738</v>
      </c>
      <c r="AK18" s="586" t="s">
        <v>815</v>
      </c>
      <c r="AL18" s="349"/>
    </row>
    <row r="19" spans="1:38" ht="409.5" x14ac:dyDescent="0.2">
      <c r="A19" s="348" t="s">
        <v>152</v>
      </c>
      <c r="B19" s="526" t="s">
        <v>739</v>
      </c>
      <c r="C19" s="348" t="s">
        <v>483</v>
      </c>
      <c r="D19" s="345" t="s">
        <v>484</v>
      </c>
      <c r="E19" s="345" t="s">
        <v>196</v>
      </c>
      <c r="F19" s="348" t="s">
        <v>740</v>
      </c>
      <c r="G19" s="348" t="s">
        <v>485</v>
      </c>
      <c r="H19" s="348" t="s">
        <v>465</v>
      </c>
      <c r="I19" s="348" t="s">
        <v>178</v>
      </c>
      <c r="J19" s="348" t="s">
        <v>178</v>
      </c>
      <c r="K19" s="348"/>
      <c r="L19" s="348" t="s">
        <v>177</v>
      </c>
      <c r="M19" s="348" t="s">
        <v>188</v>
      </c>
      <c r="N19" s="346" t="s">
        <v>200</v>
      </c>
      <c r="O19" s="348" t="s">
        <v>741</v>
      </c>
      <c r="P19" s="348" t="s">
        <v>181</v>
      </c>
      <c r="Q19" s="347" t="s">
        <v>187</v>
      </c>
      <c r="R19" s="348" t="s">
        <v>486</v>
      </c>
      <c r="S19" s="348" t="s">
        <v>487</v>
      </c>
      <c r="T19" s="359">
        <v>43497</v>
      </c>
      <c r="U19" s="359">
        <v>43830</v>
      </c>
      <c r="V19" s="348" t="s">
        <v>488</v>
      </c>
      <c r="W19" s="348" t="s">
        <v>489</v>
      </c>
      <c r="X19" s="155"/>
      <c r="Y19" s="155"/>
      <c r="Z19" s="155"/>
      <c r="AA19" s="155"/>
      <c r="AB19" s="518"/>
      <c r="AC19" s="155"/>
      <c r="AD19" s="348"/>
      <c r="AE19" s="518"/>
      <c r="AF19" s="348"/>
      <c r="AG19" s="518"/>
      <c r="AH19" s="348"/>
      <c r="AI19" s="348"/>
      <c r="AJ19" s="368" t="s">
        <v>742</v>
      </c>
      <c r="AK19" s="633" t="s">
        <v>814</v>
      </c>
      <c r="AL19" s="349"/>
    </row>
    <row r="20" spans="1:38" ht="180" customHeight="1" x14ac:dyDescent="0.2">
      <c r="A20" s="734" t="s">
        <v>153</v>
      </c>
      <c r="B20" s="734" t="s">
        <v>490</v>
      </c>
      <c r="C20" s="360" t="s">
        <v>491</v>
      </c>
      <c r="D20" s="345" t="s">
        <v>156</v>
      </c>
      <c r="E20" s="345" t="s">
        <v>191</v>
      </c>
      <c r="F20" s="344" t="s">
        <v>190</v>
      </c>
      <c r="G20" s="360" t="s">
        <v>492</v>
      </c>
      <c r="H20" s="344" t="s">
        <v>182</v>
      </c>
      <c r="I20" s="344" t="s">
        <v>178</v>
      </c>
      <c r="J20" s="344"/>
      <c r="K20" s="344"/>
      <c r="L20" s="344" t="s">
        <v>189</v>
      </c>
      <c r="M20" s="344" t="s">
        <v>188</v>
      </c>
      <c r="N20" s="347" t="s">
        <v>187</v>
      </c>
      <c r="O20" s="348" t="s">
        <v>743</v>
      </c>
      <c r="P20" s="348" t="s">
        <v>204</v>
      </c>
      <c r="Q20" s="353" t="s">
        <v>245</v>
      </c>
      <c r="R20" s="348" t="s">
        <v>493</v>
      </c>
      <c r="S20" s="348" t="s">
        <v>494</v>
      </c>
      <c r="T20" s="359" t="s">
        <v>495</v>
      </c>
      <c r="U20" s="359" t="s">
        <v>496</v>
      </c>
      <c r="V20" s="348" t="s">
        <v>497</v>
      </c>
      <c r="W20" s="348" t="s">
        <v>498</v>
      </c>
      <c r="X20" s="155"/>
      <c r="Y20" s="155"/>
      <c r="Z20" s="155"/>
      <c r="AA20" s="155"/>
      <c r="AB20" s="518"/>
      <c r="AC20" s="155"/>
      <c r="AD20" s="348"/>
      <c r="AE20" s="524"/>
      <c r="AF20" s="348"/>
      <c r="AG20" s="524"/>
      <c r="AH20" s="348"/>
      <c r="AI20" s="348"/>
      <c r="AJ20" s="521" t="s">
        <v>744</v>
      </c>
      <c r="AK20" s="586" t="s">
        <v>802</v>
      </c>
      <c r="AL20" s="349"/>
    </row>
    <row r="21" spans="1:38" ht="217.5" customHeight="1" x14ac:dyDescent="0.2">
      <c r="A21" s="735"/>
      <c r="B21" s="735"/>
      <c r="C21" s="360" t="s">
        <v>745</v>
      </c>
      <c r="D21" s="345" t="s">
        <v>186</v>
      </c>
      <c r="E21" s="345" t="s">
        <v>185</v>
      </c>
      <c r="F21" s="344" t="s">
        <v>184</v>
      </c>
      <c r="G21" s="348" t="s">
        <v>183</v>
      </c>
      <c r="H21" s="344" t="s">
        <v>182</v>
      </c>
      <c r="I21" s="344" t="s">
        <v>178</v>
      </c>
      <c r="J21" s="344"/>
      <c r="K21" s="344"/>
      <c r="L21" s="344" t="s">
        <v>189</v>
      </c>
      <c r="M21" s="344" t="s">
        <v>188</v>
      </c>
      <c r="N21" s="347" t="s">
        <v>187</v>
      </c>
      <c r="O21" s="348" t="s">
        <v>499</v>
      </c>
      <c r="P21" s="348" t="s">
        <v>204</v>
      </c>
      <c r="Q21" s="353" t="s">
        <v>245</v>
      </c>
      <c r="R21" s="348" t="s">
        <v>500</v>
      </c>
      <c r="S21" s="348" t="s">
        <v>746</v>
      </c>
      <c r="T21" s="359" t="s">
        <v>495</v>
      </c>
      <c r="U21" s="359" t="s">
        <v>496</v>
      </c>
      <c r="V21" s="348" t="s">
        <v>497</v>
      </c>
      <c r="W21" s="348" t="s">
        <v>498</v>
      </c>
      <c r="X21" s="155"/>
      <c r="Y21" s="155"/>
      <c r="Z21" s="155"/>
      <c r="AA21" s="155"/>
      <c r="AB21" s="518"/>
      <c r="AC21" s="155"/>
      <c r="AD21" s="348"/>
      <c r="AE21" s="524"/>
      <c r="AF21" s="348"/>
      <c r="AG21" s="524"/>
      <c r="AH21" s="348"/>
      <c r="AI21" s="348"/>
      <c r="AJ21" s="521" t="s">
        <v>744</v>
      </c>
      <c r="AK21" s="585" t="s">
        <v>803</v>
      </c>
      <c r="AL21" s="349"/>
    </row>
    <row r="23" spans="1:38" s="362" customFormat="1" ht="34.5" customHeight="1" x14ac:dyDescent="0.25">
      <c r="A23" s="737" t="s">
        <v>693</v>
      </c>
      <c r="B23" s="737"/>
      <c r="C23" s="737"/>
      <c r="D23" s="737"/>
      <c r="E23" s="737"/>
      <c r="F23" s="737"/>
      <c r="G23" s="737"/>
      <c r="H23" s="737"/>
      <c r="I23" s="737"/>
      <c r="J23" s="737"/>
      <c r="K23" s="737"/>
      <c r="L23" s="737"/>
      <c r="M23" s="737"/>
      <c r="N23" s="737"/>
      <c r="O23" s="737"/>
      <c r="P23" s="737"/>
      <c r="Q23" s="737"/>
      <c r="R23" s="737"/>
      <c r="S23" s="737"/>
      <c r="T23" s="737"/>
      <c r="U23" s="737"/>
      <c r="V23" s="737"/>
      <c r="W23" s="737"/>
      <c r="X23" s="737"/>
      <c r="Y23" s="737"/>
      <c r="Z23" s="737"/>
      <c r="AA23" s="737"/>
      <c r="AB23" s="737"/>
      <c r="AC23" s="737"/>
      <c r="AD23" s="737"/>
      <c r="AE23" s="737"/>
      <c r="AF23" s="737"/>
      <c r="AG23" s="361"/>
    </row>
  </sheetData>
  <autoFilter ref="A6:AL21"/>
  <mergeCells count="31">
    <mergeCell ref="A1:A3"/>
    <mergeCell ref="B1:AE3"/>
    <mergeCell ref="AF1:AG1"/>
    <mergeCell ref="AH1:AI1"/>
    <mergeCell ref="AF2:AG2"/>
    <mergeCell ref="AH2:AI2"/>
    <mergeCell ref="AF3:AI3"/>
    <mergeCell ref="A23:AF23"/>
    <mergeCell ref="AJ4:AJ6"/>
    <mergeCell ref="F5:F6"/>
    <mergeCell ref="G5:G6"/>
    <mergeCell ref="H5:H6"/>
    <mergeCell ref="I5:K5"/>
    <mergeCell ref="A8:A10"/>
    <mergeCell ref="B8:B10"/>
    <mergeCell ref="A4:K4"/>
    <mergeCell ref="L4:N5"/>
    <mergeCell ref="O4:Q5"/>
    <mergeCell ref="R4:W5"/>
    <mergeCell ref="X4:AI5"/>
    <mergeCell ref="A5:A6"/>
    <mergeCell ref="B5:B6"/>
    <mergeCell ref="C5:C6"/>
    <mergeCell ref="AK4:AK6"/>
    <mergeCell ref="AL4:AL6"/>
    <mergeCell ref="A13:A15"/>
    <mergeCell ref="B13:B15"/>
    <mergeCell ref="A20:A21"/>
    <mergeCell ref="B20:B21"/>
    <mergeCell ref="D5:D6"/>
    <mergeCell ref="E5:E6"/>
  </mergeCells>
  <conditionalFormatting sqref="N7 N16">
    <cfRule type="cellIs" dxfId="437" priority="336" operator="equal">
      <formula>"EXTREMA-INACEPTABLE 25"</formula>
    </cfRule>
    <cfRule type="cellIs" dxfId="436" priority="337" operator="equal">
      <formula>"EXTREMA-INACEPTABLE 20"</formula>
    </cfRule>
    <cfRule type="cellIs" dxfId="435" priority="338" operator="equal">
      <formula>"EXTREMA-INACEPTABLE 15"</formula>
    </cfRule>
    <cfRule type="cellIs" dxfId="434" priority="339" operator="equal">
      <formula>"EXTREMA-INACEPTABLE 10"</formula>
    </cfRule>
    <cfRule type="cellIs" dxfId="433" priority="340" operator="equal">
      <formula>"EXTREMA-INACEPTABLE 20"</formula>
    </cfRule>
    <cfRule type="cellIs" dxfId="432" priority="341" operator="equal">
      <formula>"EXTREMA-INACEPTABLE 16"</formula>
    </cfRule>
    <cfRule type="cellIs" dxfId="431" priority="342" operator="equal">
      <formula>"EXTREMA-INACEPTABLE 12"</formula>
    </cfRule>
    <cfRule type="cellIs" dxfId="430" priority="343" operator="equal">
      <formula>"EXTREMA- INACEPTABLE 15"</formula>
    </cfRule>
    <cfRule type="cellIs" dxfId="429" priority="344" operator="equal">
      <formula>"ALTA-IMPORTANTE 5"</formula>
    </cfRule>
    <cfRule type="cellIs" dxfId="428" priority="345" operator="equal">
      <formula>"ALTA-IMPORTANTE 8"</formula>
    </cfRule>
    <cfRule type="cellIs" dxfId="427" priority="346" operator="equal">
      <formula>"ALTA-IMPORTANTE 4"</formula>
    </cfRule>
    <cfRule type="cellIs" dxfId="426" priority="347" operator="equal">
      <formula>"ALTA-IMPORTANTE 12"</formula>
    </cfRule>
    <cfRule type="cellIs" dxfId="425" priority="348" operator="equal">
      <formula>"ALTA-IMPORTANTE 9"</formula>
    </cfRule>
    <cfRule type="cellIs" dxfId="424" priority="349" operator="equal">
      <formula>"ALTA-IMPORTANTE 10"</formula>
    </cfRule>
    <cfRule type="cellIs" dxfId="423" priority="350" operator="equal">
      <formula>"ALTA-IMPORTANTE 8"</formula>
    </cfRule>
    <cfRule type="cellIs" dxfId="422" priority="351" operator="equal">
      <formula>"ALTA-IMPORTANTE 5"</formula>
    </cfRule>
    <cfRule type="cellIs" dxfId="421" priority="352" operator="equal">
      <formula>"MODERADO 4"</formula>
    </cfRule>
    <cfRule type="cellIs" dxfId="420" priority="353" operator="equal">
      <formula>"MODERADO 6"</formula>
    </cfRule>
    <cfRule type="cellIs" dxfId="419" priority="354" operator="equal">
      <formula>"MODERADO 6"</formula>
    </cfRule>
    <cfRule type="cellIs" dxfId="418" priority="355" operator="equal">
      <formula>"MODERADO 3"</formula>
    </cfRule>
    <cfRule type="cellIs" dxfId="417" priority="356" operator="equal">
      <formula>"BAJO-TRIVIAL 3"</formula>
    </cfRule>
    <cfRule type="cellIs" dxfId="416" priority="357" operator="equal">
      <formula>"BAJO-ACEPTABLE 4"</formula>
    </cfRule>
    <cfRule type="cellIs" dxfId="415" priority="358" operator="equal">
      <formula>"BAJO-TRIVIAL 2"</formula>
    </cfRule>
    <cfRule type="cellIs" dxfId="414" priority="359" operator="equal">
      <formula>"BAJO-ACEPTABLE 2"</formula>
    </cfRule>
    <cfRule type="cellIs" dxfId="413" priority="360" operator="equal">
      <formula>"BAJO-TRIVIAL 1"</formula>
    </cfRule>
  </conditionalFormatting>
  <conditionalFormatting sqref="Q17">
    <cfRule type="cellIs" dxfId="412" priority="296" operator="equal">
      <formula>"EXTREMA-INACEPTABLE 25"</formula>
    </cfRule>
    <cfRule type="cellIs" dxfId="411" priority="297" operator="equal">
      <formula>"EXTREMA-INACEPTABLE 20"</formula>
    </cfRule>
    <cfRule type="cellIs" dxfId="410" priority="298" operator="equal">
      <formula>"EXTREMA-INACEPTABLE 15"</formula>
    </cfRule>
    <cfRule type="cellIs" dxfId="409" priority="299" operator="equal">
      <formula>"EXTREMA-INACEPTABLE 5"</formula>
    </cfRule>
    <cfRule type="cellIs" dxfId="408" priority="300" operator="equal">
      <formula>"EXTREMA-INACEPTABLE 20"</formula>
    </cfRule>
    <cfRule type="cellIs" dxfId="407" priority="301" operator="equal">
      <formula>"EXTREMA-INACEPTABLE 16"</formula>
    </cfRule>
    <cfRule type="cellIs" dxfId="406" priority="302" operator="equal">
      <formula>"EXTREMA-INACEPTABLE 12"</formula>
    </cfRule>
    <cfRule type="cellIs" dxfId="405" priority="303" operator="equal">
      <formula>"EXTREMA- INACEPTABLE 15"</formula>
    </cfRule>
    <cfRule type="cellIs" dxfId="404" priority="304" operator="equal">
      <formula>"ALTA-IMPORTANTE 5"</formula>
    </cfRule>
    <cfRule type="cellIs" dxfId="403" priority="305" operator="equal">
      <formula>"ALTA-IMPORTANTE 8"</formula>
    </cfRule>
    <cfRule type="cellIs" dxfId="402" priority="306" operator="equal">
      <formula>"ALTA-IMPORTANTE 4"</formula>
    </cfRule>
    <cfRule type="cellIs" dxfId="401" priority="307" operator="equal">
      <formula>"ALTA-IMPORTANTE 12"</formula>
    </cfRule>
    <cfRule type="cellIs" dxfId="400" priority="308" operator="equal">
      <formula>"ALTA-IMPORTANTE 9"</formula>
    </cfRule>
    <cfRule type="cellIs" dxfId="399" priority="309" operator="equal">
      <formula>"ALTA-IMPORTANTE 10"</formula>
    </cfRule>
    <cfRule type="cellIs" dxfId="398" priority="310" operator="equal">
      <formula>"ALTA-IMPORTANTE 8"</formula>
    </cfRule>
    <cfRule type="cellIs" dxfId="397" priority="311" operator="equal">
      <formula>"ALTA-IMPORTANTE 5"</formula>
    </cfRule>
    <cfRule type="cellIs" dxfId="396" priority="312" operator="equal">
      <formula>"MODERADO 4"</formula>
    </cfRule>
    <cfRule type="cellIs" dxfId="395" priority="313" operator="equal">
      <formula>"MODERADO 6"</formula>
    </cfRule>
    <cfRule type="cellIs" dxfId="394" priority="314" operator="equal">
      <formula>"MODERADO 6"</formula>
    </cfRule>
    <cfRule type="cellIs" dxfId="393" priority="315" operator="equal">
      <formula>"MODERADO 3"</formula>
    </cfRule>
    <cfRule type="cellIs" dxfId="392" priority="316" operator="equal">
      <formula>"BAJO-TRIVIAL 3"</formula>
    </cfRule>
    <cfRule type="cellIs" dxfId="391" priority="317" operator="equal">
      <formula>"BAJO-ACEPTABLE 4"</formula>
    </cfRule>
    <cfRule type="cellIs" dxfId="390" priority="318" operator="equal">
      <formula>"BAJO-TRIVIAL 2"</formula>
    </cfRule>
    <cfRule type="cellIs" dxfId="389" priority="319" operator="equal">
      <formula>"BAJO-ACEPTABLE 2"</formula>
    </cfRule>
    <cfRule type="cellIs" dxfId="388" priority="320" operator="equal">
      <formula>"BAJO-TRIVIAL 1"</formula>
    </cfRule>
  </conditionalFormatting>
  <conditionalFormatting sqref="N9">
    <cfRule type="cellIs" dxfId="387" priority="241" operator="equal">
      <formula>"EXTREMA-INACEPTABLE 25"</formula>
    </cfRule>
    <cfRule type="cellIs" dxfId="386" priority="242" operator="equal">
      <formula>"EXTREMA-INACEPTABLE 20"</formula>
    </cfRule>
    <cfRule type="cellIs" dxfId="385" priority="243" operator="equal">
      <formula>"EXTREMA-INACEPTABLE 15"</formula>
    </cfRule>
    <cfRule type="cellIs" dxfId="384" priority="244" operator="equal">
      <formula>"EXTREMA-INACEPTABLE 10"</formula>
    </cfRule>
    <cfRule type="cellIs" dxfId="383" priority="245" operator="equal">
      <formula>"EXTREMA-INACEPTABLE 20"</formula>
    </cfRule>
    <cfRule type="cellIs" dxfId="382" priority="246" operator="equal">
      <formula>"EXTREMA-INACEPTABLE 16"</formula>
    </cfRule>
    <cfRule type="cellIs" dxfId="381" priority="247" operator="equal">
      <formula>"EXTREMA-INACEPTABLE 12"</formula>
    </cfRule>
    <cfRule type="cellIs" dxfId="380" priority="248" operator="equal">
      <formula>"EXTREMA- INACEPTABLE 15"</formula>
    </cfRule>
    <cfRule type="cellIs" dxfId="379" priority="249" operator="equal">
      <formula>"ALTA-IMPORTANTE 5"</formula>
    </cfRule>
    <cfRule type="cellIs" dxfId="378" priority="250" operator="equal">
      <formula>"ALTA-IMPORTANTE 8"</formula>
    </cfRule>
    <cfRule type="cellIs" dxfId="377" priority="251" operator="equal">
      <formula>"ALTA-IMPORTANTE 4"</formula>
    </cfRule>
    <cfRule type="cellIs" dxfId="376" priority="252" operator="equal">
      <formula>"ALTA-IMPORTANTE 12"</formula>
    </cfRule>
    <cfRule type="cellIs" dxfId="375" priority="253" operator="equal">
      <formula>"ALTA-IMPORTANTE 9"</formula>
    </cfRule>
    <cfRule type="cellIs" dxfId="374" priority="254" operator="equal">
      <formula>"ALTA-IMPORTANTE 10"</formula>
    </cfRule>
    <cfRule type="cellIs" dxfId="373" priority="255" operator="equal">
      <formula>"ALTA-IMPORTANTE 8"</formula>
    </cfRule>
    <cfRule type="cellIs" dxfId="372" priority="256" operator="equal">
      <formula>"ALTA-IMPORTANTE 5"</formula>
    </cfRule>
    <cfRule type="cellIs" dxfId="371" priority="257" operator="equal">
      <formula>"MODERADO 4"</formula>
    </cfRule>
    <cfRule type="cellIs" dxfId="370" priority="258" operator="equal">
      <formula>"MODERADO 6"</formula>
    </cfRule>
    <cfRule type="cellIs" dxfId="369" priority="259" operator="equal">
      <formula>"MODERADO 6"</formula>
    </cfRule>
    <cfRule type="cellIs" dxfId="368" priority="260" operator="equal">
      <formula>"MODERADO 3"</formula>
    </cfRule>
    <cfRule type="cellIs" dxfId="367" priority="261" operator="equal">
      <formula>"BAJO-TRIVIAL 3"</formula>
    </cfRule>
    <cfRule type="cellIs" dxfId="366" priority="262" operator="equal">
      <formula>"BAJO-ACEPTABLE 4"</formula>
    </cfRule>
    <cfRule type="cellIs" dxfId="365" priority="263" operator="equal">
      <formula>"BAJO-TRIVIAL 2"</formula>
    </cfRule>
    <cfRule type="cellIs" dxfId="364" priority="264" operator="equal">
      <formula>"BAJO-ACEPTABLE 2"</formula>
    </cfRule>
    <cfRule type="cellIs" dxfId="363" priority="265" operator="equal">
      <formula>"BAJO-TRIVIAL 1"</formula>
    </cfRule>
  </conditionalFormatting>
  <conditionalFormatting sqref="Q9">
    <cfRule type="cellIs" dxfId="362" priority="201" operator="equal">
      <formula>"EXTREMA-INACEPTABLE 25"</formula>
    </cfRule>
    <cfRule type="cellIs" dxfId="361" priority="202" operator="equal">
      <formula>"EXTREMA-INACEPTABLE 20"</formula>
    </cfRule>
    <cfRule type="cellIs" dxfId="360" priority="203" operator="equal">
      <formula>"EXTREMA-INACEPTABLE 15"</formula>
    </cfRule>
    <cfRule type="cellIs" dxfId="359" priority="204" operator="equal">
      <formula>"EXTREMA-INACEPTABLE 10"</formula>
    </cfRule>
    <cfRule type="cellIs" dxfId="358" priority="205" operator="equal">
      <formula>"EXTREMA-INACEPTABLE 20"</formula>
    </cfRule>
    <cfRule type="cellIs" dxfId="357" priority="206" operator="equal">
      <formula>"EXTREMA-INACEPTABLE 16"</formula>
    </cfRule>
    <cfRule type="cellIs" dxfId="356" priority="207" operator="equal">
      <formula>"EXTREMA-INACEPTABLE 12"</formula>
    </cfRule>
    <cfRule type="cellIs" dxfId="355" priority="208" operator="equal">
      <formula>"EXTREMA- INACEPTABLE 15"</formula>
    </cfRule>
    <cfRule type="cellIs" dxfId="354" priority="209" operator="equal">
      <formula>"ALTA-IMPORTANTE 5"</formula>
    </cfRule>
    <cfRule type="cellIs" dxfId="353" priority="210" operator="equal">
      <formula>"ALTA-IMPORTANTE 8"</formula>
    </cfRule>
    <cfRule type="cellIs" dxfId="352" priority="211" operator="equal">
      <formula>"ALTA-IMPORTANTE 4"</formula>
    </cfRule>
    <cfRule type="cellIs" dxfId="351" priority="212" operator="equal">
      <formula>"ALTA-IMPORTANTE 12"</formula>
    </cfRule>
    <cfRule type="cellIs" dxfId="350" priority="213" operator="equal">
      <formula>"ALTA-IMPORTANTE 9"</formula>
    </cfRule>
    <cfRule type="cellIs" dxfId="349" priority="214" operator="equal">
      <formula>"ALTA-IMPORTANTE 10"</formula>
    </cfRule>
    <cfRule type="cellIs" dxfId="348" priority="215" operator="equal">
      <formula>"ALTA-IMPORTANTE 8"</formula>
    </cfRule>
    <cfRule type="cellIs" dxfId="347" priority="216" operator="equal">
      <formula>"ALTA-IMPORTANTE 5"</formula>
    </cfRule>
    <cfRule type="cellIs" dxfId="346" priority="217" operator="equal">
      <formula>"MODERADO 4"</formula>
    </cfRule>
    <cfRule type="cellIs" dxfId="345" priority="218" operator="equal">
      <formula>"MODERADO 6"</formula>
    </cfRule>
    <cfRule type="cellIs" dxfId="344" priority="219" operator="equal">
      <formula>"MODERADO 6"</formula>
    </cfRule>
    <cfRule type="cellIs" dxfId="343" priority="220" operator="equal">
      <formula>"MODERADO 3"</formula>
    </cfRule>
    <cfRule type="cellIs" dxfId="342" priority="221" operator="equal">
      <formula>"BAJO-TRIVIAL 3"</formula>
    </cfRule>
    <cfRule type="cellIs" dxfId="341" priority="222" operator="equal">
      <formula>"BAJO-ACEPTABLE 4"</formula>
    </cfRule>
    <cfRule type="cellIs" dxfId="340" priority="223" operator="equal">
      <formula>"BAJO-TRIVIAL 2"</formula>
    </cfRule>
    <cfRule type="cellIs" dxfId="339" priority="224" operator="equal">
      <formula>"BAJO-ACEPTABLE 2"</formula>
    </cfRule>
    <cfRule type="cellIs" dxfId="338" priority="225" operator="equal">
      <formula>"BAJO-TRIVIAL 1"</formula>
    </cfRule>
  </conditionalFormatting>
  <conditionalFormatting sqref="Q10">
    <cfRule type="cellIs" dxfId="337" priority="161" operator="equal">
      <formula>"EXTREMA-INACEPTABLE 25"</formula>
    </cfRule>
    <cfRule type="cellIs" dxfId="336" priority="162" operator="equal">
      <formula>"EXTREMA-INACEPTABLE 20"</formula>
    </cfRule>
    <cfRule type="cellIs" dxfId="335" priority="163" operator="equal">
      <formula>"EXTREMA-INACEPTABLE 15"</formula>
    </cfRule>
    <cfRule type="cellIs" dxfId="334" priority="164" operator="equal">
      <formula>"EXTREMA-INACEPTABLE 10"</formula>
    </cfRule>
    <cfRule type="cellIs" dxfId="333" priority="165" operator="equal">
      <formula>"EXTREMA-INACEPTABLE 20"</formula>
    </cfRule>
    <cfRule type="cellIs" dxfId="332" priority="166" operator="equal">
      <formula>"EXTREMA-INACEPTABLE 16"</formula>
    </cfRule>
    <cfRule type="cellIs" dxfId="331" priority="167" operator="equal">
      <formula>"EXTREMA-INACEPTABLE 12"</formula>
    </cfRule>
    <cfRule type="cellIs" dxfId="330" priority="168" operator="equal">
      <formula>"EXTREMA- INACEPTABLE 15"</formula>
    </cfRule>
    <cfRule type="cellIs" dxfId="329" priority="169" operator="equal">
      <formula>"ALTA-IMPORTANTE 5"</formula>
    </cfRule>
    <cfRule type="cellIs" dxfId="328" priority="170" operator="equal">
      <formula>"ALTA-IMPORTANTE 8"</formula>
    </cfRule>
    <cfRule type="cellIs" dxfId="327" priority="171" operator="equal">
      <formula>"ALTA-IMPORTANTE 4"</formula>
    </cfRule>
    <cfRule type="cellIs" dxfId="326" priority="172" operator="equal">
      <formula>"ALTA-IMPORTANTE 12"</formula>
    </cfRule>
    <cfRule type="cellIs" dxfId="325" priority="173" operator="equal">
      <formula>"ALTA-IMPORTANTE 9"</formula>
    </cfRule>
    <cfRule type="cellIs" dxfId="324" priority="174" operator="equal">
      <formula>"ALTA-IMPORTANTE 10"</formula>
    </cfRule>
    <cfRule type="cellIs" dxfId="323" priority="175" operator="equal">
      <formula>"ALTA-IMPORTANTE 8"</formula>
    </cfRule>
    <cfRule type="cellIs" dxfId="322" priority="176" operator="equal">
      <formula>"ALTA-IMPORTANTE 5"</formula>
    </cfRule>
    <cfRule type="cellIs" dxfId="321" priority="177" operator="equal">
      <formula>"MODERADO 4"</formula>
    </cfRule>
    <cfRule type="cellIs" dxfId="320" priority="178" operator="equal">
      <formula>"MODERADO 6"</formula>
    </cfRule>
    <cfRule type="cellIs" dxfId="319" priority="179" operator="equal">
      <formula>"MODERADO 6"</formula>
    </cfRule>
    <cfRule type="cellIs" dxfId="318" priority="180" operator="equal">
      <formula>"MODERADO 3"</formula>
    </cfRule>
    <cfRule type="cellIs" dxfId="317" priority="181" operator="equal">
      <formula>"BAJO-TRIVIAL 3"</formula>
    </cfRule>
    <cfRule type="cellIs" dxfId="316" priority="182" operator="equal">
      <formula>"BAJO-ACEPTABLE 4"</formula>
    </cfRule>
    <cfRule type="cellIs" dxfId="315" priority="183" operator="equal">
      <formula>"BAJO-TRIVIAL 2"</formula>
    </cfRule>
    <cfRule type="cellIs" dxfId="314" priority="184" operator="equal">
      <formula>"BAJO-ACEPTABLE 2"</formula>
    </cfRule>
    <cfRule type="cellIs" dxfId="313" priority="185" operator="equal">
      <formula>"BAJO-TRIVIAL 1"</formula>
    </cfRule>
  </conditionalFormatting>
  <conditionalFormatting sqref="N10">
    <cfRule type="cellIs" dxfId="312" priority="121" operator="equal">
      <formula>"EXTREMA-INACEPTABLE 25"</formula>
    </cfRule>
    <cfRule type="cellIs" dxfId="311" priority="122" operator="equal">
      <formula>"EXTREMA-INACEPTABLE 20"</formula>
    </cfRule>
    <cfRule type="cellIs" dxfId="310" priority="123" operator="equal">
      <formula>"EXTREMA-INACEPTABLE 15"</formula>
    </cfRule>
    <cfRule type="cellIs" dxfId="309" priority="124" operator="equal">
      <formula>"EXTREMA-INACEPTABLE 10"</formula>
    </cfRule>
    <cfRule type="cellIs" dxfId="308" priority="125" operator="equal">
      <formula>"EXTREMA-INACEPTABLE 20"</formula>
    </cfRule>
    <cfRule type="cellIs" dxfId="307" priority="126" operator="equal">
      <formula>"EXTREMA-INACEPTABLE 16"</formula>
    </cfRule>
    <cfRule type="cellIs" dxfId="306" priority="127" operator="equal">
      <formula>"EXTREMA-INACEPTABLE 12"</formula>
    </cfRule>
    <cfRule type="cellIs" dxfId="305" priority="128" operator="equal">
      <formula>"EXTREMA- INACEPTABLE 15"</formula>
    </cfRule>
    <cfRule type="cellIs" dxfId="304" priority="129" operator="equal">
      <formula>"ALTA-IMPORTANTE 5"</formula>
    </cfRule>
    <cfRule type="cellIs" dxfId="303" priority="130" operator="equal">
      <formula>"ALTA-IMPORTANTE 8"</formula>
    </cfRule>
    <cfRule type="cellIs" dxfId="302" priority="131" operator="equal">
      <formula>"ALTA-IMPORTANTE 4"</formula>
    </cfRule>
    <cfRule type="cellIs" dxfId="301" priority="132" operator="equal">
      <formula>"ALTA-IMPORTANTE 12"</formula>
    </cfRule>
    <cfRule type="cellIs" dxfId="300" priority="133" operator="equal">
      <formula>"ALTA-IMPORTANTE 9"</formula>
    </cfRule>
    <cfRule type="cellIs" dxfId="299" priority="134" operator="equal">
      <formula>"ALTA-IMPORTANTE 10"</formula>
    </cfRule>
    <cfRule type="cellIs" dxfId="298" priority="135" operator="equal">
      <formula>"ALTA-IMPORTANTE 8"</formula>
    </cfRule>
    <cfRule type="cellIs" dxfId="297" priority="136" operator="equal">
      <formula>"ALTA-IMPORTANTE 5"</formula>
    </cfRule>
    <cfRule type="cellIs" dxfId="296" priority="137" operator="equal">
      <formula>"MODERADO 4"</formula>
    </cfRule>
    <cfRule type="cellIs" dxfId="295" priority="138" operator="equal">
      <formula>"MODERADO 6"</formula>
    </cfRule>
    <cfRule type="cellIs" dxfId="294" priority="139" operator="equal">
      <formula>"MODERADO 6"</formula>
    </cfRule>
    <cfRule type="cellIs" dxfId="293" priority="140" operator="equal">
      <formula>"MODERADO 3"</formula>
    </cfRule>
    <cfRule type="cellIs" dxfId="292" priority="141" operator="equal">
      <formula>"BAJO-TRIVIAL 3"</formula>
    </cfRule>
    <cfRule type="cellIs" dxfId="291" priority="142" operator="equal">
      <formula>"BAJO-ACEPTABLE 4"</formula>
    </cfRule>
    <cfRule type="cellIs" dxfId="290" priority="143" operator="equal">
      <formula>"BAJO-TRIVIAL 2"</formula>
    </cfRule>
    <cfRule type="cellIs" dxfId="289" priority="144" operator="equal">
      <formula>"BAJO-ACEPTABLE 2"</formula>
    </cfRule>
    <cfRule type="cellIs" dxfId="288" priority="145" operator="equal">
      <formula>"BAJO-TRIVIAL 1"</formula>
    </cfRule>
  </conditionalFormatting>
  <conditionalFormatting sqref="Q16">
    <cfRule type="cellIs" dxfId="287" priority="81" operator="equal">
      <formula>"EXTREMA-INACEPTABLE 25"</formula>
    </cfRule>
    <cfRule type="cellIs" dxfId="286" priority="82" operator="equal">
      <formula>"EXTREMA-INACEPTABLE 20"</formula>
    </cfRule>
    <cfRule type="cellIs" dxfId="285" priority="83" operator="equal">
      <formula>"EXTREMA-INACEPTABLE 15"</formula>
    </cfRule>
    <cfRule type="cellIs" dxfId="284" priority="84" operator="equal">
      <formula>"EXTREMA-INACEPTABLE 10"</formula>
    </cfRule>
    <cfRule type="cellIs" dxfId="283" priority="85" operator="equal">
      <formula>"EXTREMA-INACEPTABLE 20"</formula>
    </cfRule>
    <cfRule type="cellIs" dxfId="282" priority="86" operator="equal">
      <formula>"EXTREMA-INACEPTABLE 16"</formula>
    </cfRule>
    <cfRule type="cellIs" dxfId="281" priority="87" operator="equal">
      <formula>"EXTREMA-INACEPTABLE 12"</formula>
    </cfRule>
    <cfRule type="cellIs" dxfId="280" priority="88" operator="equal">
      <formula>"EXTREMA- INACEPTABLE 15"</formula>
    </cfRule>
    <cfRule type="cellIs" dxfId="279" priority="89" operator="equal">
      <formula>"ALTA-IMPORTANTE 5"</formula>
    </cfRule>
    <cfRule type="cellIs" dxfId="278" priority="90" operator="equal">
      <formula>"ALTA-IMPORTANTE 8"</formula>
    </cfRule>
    <cfRule type="cellIs" dxfId="277" priority="91" operator="equal">
      <formula>"ALTA-IMPORTANTE 4"</formula>
    </cfRule>
    <cfRule type="cellIs" dxfId="276" priority="92" operator="equal">
      <formula>"ALTA-IMPORTANTE 12"</formula>
    </cfRule>
    <cfRule type="cellIs" dxfId="275" priority="93" operator="equal">
      <formula>"ALTA-IMPORTANTE 9"</formula>
    </cfRule>
    <cfRule type="cellIs" dxfId="274" priority="94" operator="equal">
      <formula>"ALTA-IMPORTANTE 10"</formula>
    </cfRule>
    <cfRule type="cellIs" dxfId="273" priority="95" operator="equal">
      <formula>"ALTA-IMPORTANTE 8"</formula>
    </cfRule>
    <cfRule type="cellIs" dxfId="272" priority="96" operator="equal">
      <formula>"ALTA-IMPORTANTE 5"</formula>
    </cfRule>
    <cfRule type="cellIs" dxfId="271" priority="97" operator="equal">
      <formula>"MODERADO 4"</formula>
    </cfRule>
    <cfRule type="cellIs" dxfId="270" priority="98" operator="equal">
      <formula>"MODERADO 6"</formula>
    </cfRule>
    <cfRule type="cellIs" dxfId="269" priority="99" operator="equal">
      <formula>"MODERADO 6"</formula>
    </cfRule>
    <cfRule type="cellIs" dxfId="268" priority="100" operator="equal">
      <formula>"MODERADO 3"</formula>
    </cfRule>
    <cfRule type="cellIs" dxfId="267" priority="101" operator="equal">
      <formula>"BAJO-TRIVIAL 3"</formula>
    </cfRule>
    <cfRule type="cellIs" dxfId="266" priority="102" operator="equal">
      <formula>"BAJO-ACEPTABLE 4"</formula>
    </cfRule>
    <cfRule type="cellIs" dxfId="265" priority="103" operator="equal">
      <formula>"BAJO-TRIVIAL 2"</formula>
    </cfRule>
    <cfRule type="cellIs" dxfId="264" priority="104" operator="equal">
      <formula>"BAJO-ACEPTABLE 2"</formula>
    </cfRule>
    <cfRule type="cellIs" dxfId="263" priority="105" operator="equal">
      <formula>"BAJO-TRIVIAL 1"</formula>
    </cfRule>
  </conditionalFormatting>
  <conditionalFormatting sqref="N17">
    <cfRule type="cellIs" dxfId="262" priority="41" operator="equal">
      <formula>"EXTREMA-INACEPTABLE 25"</formula>
    </cfRule>
    <cfRule type="cellIs" dxfId="261" priority="42" operator="equal">
      <formula>"EXTREMA-INACEPTABLE 20"</formula>
    </cfRule>
    <cfRule type="cellIs" dxfId="260" priority="43" operator="equal">
      <formula>"EXTREMA-INACEPTABLE 15"</formula>
    </cfRule>
    <cfRule type="cellIs" dxfId="259" priority="44" operator="equal">
      <formula>"EXTREMA-INACEPTABLE 5"</formula>
    </cfRule>
    <cfRule type="cellIs" dxfId="258" priority="45" operator="equal">
      <formula>"EXTREMA-INACEPTABLE 20"</formula>
    </cfRule>
    <cfRule type="cellIs" dxfId="257" priority="46" operator="equal">
      <formula>"EXTREMA-INACEPTABLE 16"</formula>
    </cfRule>
    <cfRule type="cellIs" dxfId="256" priority="47" operator="equal">
      <formula>"EXTREMA-INACEPTABLE 12"</formula>
    </cfRule>
    <cfRule type="cellIs" dxfId="255" priority="48" operator="equal">
      <formula>"EXTREMA- INACEPTABLE 15"</formula>
    </cfRule>
    <cfRule type="cellIs" dxfId="254" priority="49" operator="equal">
      <formula>"ALTA-IMPORTANTE 5"</formula>
    </cfRule>
    <cfRule type="cellIs" dxfId="253" priority="50" operator="equal">
      <formula>"ALTA-IMPORTANTE 8"</formula>
    </cfRule>
    <cfRule type="cellIs" dxfId="252" priority="51" operator="equal">
      <formula>"ALTA-IMPORTANTE 4"</formula>
    </cfRule>
    <cfRule type="cellIs" dxfId="251" priority="52" operator="equal">
      <formula>"ALTA-IMPORTANTE 12"</formula>
    </cfRule>
    <cfRule type="cellIs" dxfId="250" priority="53" operator="equal">
      <formula>"ALTA-IMPORTANTE 9"</formula>
    </cfRule>
    <cfRule type="cellIs" dxfId="249" priority="54" operator="equal">
      <formula>"ALTA-IMPORTANTE 10"</formula>
    </cfRule>
    <cfRule type="cellIs" dxfId="248" priority="55" operator="equal">
      <formula>"ALTA-IMPORTANTE 8"</formula>
    </cfRule>
    <cfRule type="cellIs" dxfId="247" priority="56" operator="equal">
      <formula>"ALTA-IMPORTANTE 5"</formula>
    </cfRule>
    <cfRule type="cellIs" dxfId="246" priority="57" operator="equal">
      <formula>"MODERADO 4"</formula>
    </cfRule>
    <cfRule type="cellIs" dxfId="245" priority="58" operator="equal">
      <formula>"MODERADO 6"</formula>
    </cfRule>
    <cfRule type="cellIs" dxfId="244" priority="59" operator="equal">
      <formula>"MODERADO 6"</formula>
    </cfRule>
    <cfRule type="cellIs" dxfId="243" priority="60" operator="equal">
      <formula>"MODERADO 3"</formula>
    </cfRule>
    <cfRule type="cellIs" dxfId="242" priority="61" operator="equal">
      <formula>"BAJO-TRIVIAL 3"</formula>
    </cfRule>
    <cfRule type="cellIs" dxfId="241" priority="62" operator="equal">
      <formula>"BAJO-ACEPTABLE 4"</formula>
    </cfRule>
    <cfRule type="cellIs" dxfId="240" priority="63" operator="equal">
      <formula>"BAJO-TRIVIAL 2"</formula>
    </cfRule>
    <cfRule type="cellIs" dxfId="239" priority="64" operator="equal">
      <formula>"BAJO-ACEPTABLE 2"</formula>
    </cfRule>
    <cfRule type="cellIs" dxfId="238" priority="65" operator="equal">
      <formula>"BAJO-TRIVIAL 1"</formula>
    </cfRule>
  </conditionalFormatting>
  <conditionalFormatting sqref="N17">
    <cfRule type="cellIs" dxfId="237" priority="16" operator="equal">
      <formula>"EXTREMA-INACEPTABLE 25"</formula>
    </cfRule>
    <cfRule type="cellIs" dxfId="236" priority="17" operator="equal">
      <formula>"EXTREMA-INACEPTABLE 20"</formula>
    </cfRule>
    <cfRule type="cellIs" dxfId="235" priority="18" operator="equal">
      <formula>"EXTREMA-INACEPTABLE 15"</formula>
    </cfRule>
    <cfRule type="cellIs" dxfId="234" priority="19" operator="equal">
      <formula>"EXTREMA-INACEPTABLE 5"</formula>
    </cfRule>
    <cfRule type="cellIs" dxfId="233" priority="20" operator="equal">
      <formula>"EXTREMA-INACEPTABLE 20"</formula>
    </cfRule>
    <cfRule type="cellIs" dxfId="232" priority="21" operator="equal">
      <formula>"EXTREMA-INACEPTABLE 16"</formula>
    </cfRule>
    <cfRule type="cellIs" dxfId="231" priority="22" operator="equal">
      <formula>"EXTREMA-INACEPTABLE 12"</formula>
    </cfRule>
    <cfRule type="cellIs" dxfId="230" priority="23" operator="equal">
      <formula>"EXTREMA- INACEPTABLE 15"</formula>
    </cfRule>
    <cfRule type="cellIs" dxfId="229" priority="24" operator="equal">
      <formula>"ALTA-IMPORTANTE 5"</formula>
    </cfRule>
    <cfRule type="cellIs" dxfId="228" priority="25" operator="equal">
      <formula>"ALTA-IMPORTANTE 8"</formula>
    </cfRule>
    <cfRule type="cellIs" dxfId="227" priority="26" operator="equal">
      <formula>"ALTA-IMPORTANTE 4"</formula>
    </cfRule>
    <cfRule type="cellIs" dxfId="226" priority="27" operator="equal">
      <formula>"ALTA-IMPORTANTE 12"</formula>
    </cfRule>
    <cfRule type="cellIs" dxfId="225" priority="28" operator="equal">
      <formula>"ALTA-IMPORTANTE 9"</formula>
    </cfRule>
    <cfRule type="cellIs" dxfId="224" priority="29" operator="equal">
      <formula>"ALTA-IMPORTANTE 10"</formula>
    </cfRule>
    <cfRule type="cellIs" dxfId="223" priority="30" operator="equal">
      <formula>"ALTA-IMPORTANTE 8"</formula>
    </cfRule>
    <cfRule type="cellIs" dxfId="222" priority="31" operator="equal">
      <formula>"ALTA-IMPORTANTE 5"</formula>
    </cfRule>
    <cfRule type="cellIs" dxfId="221" priority="32" operator="equal">
      <formula>"MODERADO 4"</formula>
    </cfRule>
    <cfRule type="cellIs" dxfId="220" priority="33" operator="equal">
      <formula>"MODERADO 6"</formula>
    </cfRule>
    <cfRule type="cellIs" dxfId="219" priority="34" operator="equal">
      <formula>"MODERADO 6"</formula>
    </cfRule>
    <cfRule type="cellIs" dxfId="218" priority="35" operator="equal">
      <formula>"MODERADO 3"</formula>
    </cfRule>
    <cfRule type="cellIs" dxfId="217" priority="36" operator="equal">
      <formula>"BAJO-TRIVIAL 3"</formula>
    </cfRule>
    <cfRule type="cellIs" dxfId="216" priority="37" operator="equal">
      <formula>"BAJO-ACEPTABLE 4"</formula>
    </cfRule>
    <cfRule type="cellIs" dxfId="215" priority="38" operator="equal">
      <formula>"BAJO-TRIVIAL 2"</formula>
    </cfRule>
    <cfRule type="cellIs" dxfId="214" priority="39" operator="equal">
      <formula>"BAJO-ACEPTABLE 2"</formula>
    </cfRule>
    <cfRule type="cellIs" dxfId="213" priority="40" operator="equal">
      <formula>"BAJO-TRIVIAL 1"</formula>
    </cfRule>
  </conditionalFormatting>
  <pageMargins left="0.70866141732283472" right="0.70866141732283472" top="0.74803149606299213" bottom="0.74803149606299213" header="0.31496062992125984" footer="0.31496062992125984"/>
  <pageSetup paperSize="9" scale="20" orientation="landscape" r:id="rId1"/>
  <rowBreaks count="1" manualBreakCount="1">
    <brk id="15" max="16383" man="1"/>
  </rowBreaks>
  <colBreaks count="1" manualBreakCount="1">
    <brk id="17" max="1048575" man="1"/>
  </colBreaks>
  <legacyDrawing r:id="rId2"/>
  <picture r:id="rId3"/>
  <extLst>
    <ext xmlns:x14="http://schemas.microsoft.com/office/spreadsheetml/2009/9/main" uri="{78C0D931-6437-407d-A8EE-F0AAD7539E65}">
      <x14:conditionalFormattings>
        <x14:conditionalFormatting xmlns:xm="http://schemas.microsoft.com/office/excel/2006/main">
          <x14:cfRule type="cellIs" priority="321" operator="equal" id="{A15F5779-A589-4DA9-87EC-BDE757C09522}">
            <xm:f>'\0 José Horacio\5 Gestión de Riesgos\11 Revisión y Actualización de Riesgos 2016\[10 Gestión del Talento Humano.xlsm]DATOS'!#REF!</xm:f>
            <x14:dxf>
              <fill>
                <patternFill>
                  <bgColor rgb="FFFF0000"/>
                </patternFill>
              </fill>
            </x14:dxf>
          </x14:cfRule>
          <x14:cfRule type="cellIs" priority="322" operator="equal" id="{EBD979D3-AFFA-4FD8-935C-F4ED00F3B27E}">
            <xm:f>'\0 José Horacio\5 Gestión de Riesgos\11 Revisión y Actualización de Riesgos 2016\[10 Gestión del Talento Humano.xlsm]DATOS'!#REF!</xm:f>
            <x14:dxf>
              <fill>
                <patternFill>
                  <bgColor rgb="FFFF0000"/>
                </patternFill>
              </fill>
            </x14:dxf>
          </x14:cfRule>
          <x14:cfRule type="cellIs" priority="323" operator="equal" id="{F12956D8-098F-4AF1-BDF4-D804F49CFDC5}">
            <xm:f>'\0 José Horacio\5 Gestión de Riesgos\11 Revisión y Actualización de Riesgos 2016\[10 Gestión del Talento Humano.xlsm]DATOS'!#REF!</xm:f>
            <x14:dxf>
              <fill>
                <patternFill>
                  <bgColor rgb="FFFF0000"/>
                </patternFill>
              </fill>
            </x14:dxf>
          </x14:cfRule>
          <x14:cfRule type="cellIs" priority="324" operator="equal" id="{D2574811-A2F4-4AC5-9A08-A7A66B39C1CE}">
            <xm:f>'\0 José Horacio\5 Gestión de Riesgos\11 Revisión y Actualización de Riesgos 2016\[10 Gestión del Talento Humano.xlsm]DATOS'!#REF!</xm:f>
            <x14:dxf>
              <fill>
                <patternFill>
                  <bgColor rgb="FFFFC000"/>
                </patternFill>
              </fill>
            </x14:dxf>
          </x14:cfRule>
          <x14:cfRule type="cellIs" priority="325" operator="equal" id="{02AD28D6-8F9A-48F2-AB22-7120819EF60A}">
            <xm:f>'\0 José Horacio\5 Gestión de Riesgos\11 Revisión y Actualización de Riesgos 2016\[10 Gestión del Talento Humano.xlsm]DATOS'!#REF!</xm:f>
            <x14:dxf>
              <fill>
                <patternFill>
                  <bgColor rgb="FFFFC000"/>
                </patternFill>
              </fill>
            </x14:dxf>
          </x14:cfRule>
          <x14:cfRule type="cellIs" priority="326" operator="equal" id="{656CC7A9-E367-4D72-8145-67B5FE2E1E41}">
            <xm:f>'\0 José Horacio\5 Gestión de Riesgos\11 Revisión y Actualización de Riesgos 2016\[10 Gestión del Talento Humano.xlsm]DATOS'!#REF!</xm:f>
            <x14:dxf>
              <fill>
                <patternFill>
                  <bgColor rgb="FFFFC000"/>
                </patternFill>
              </fill>
            </x14:dxf>
          </x14:cfRule>
          <x14:cfRule type="cellIs" priority="327" operator="equal" id="{DB24DC82-E8B9-4E0C-94C8-8D006389E96C}">
            <xm:f>'\0 José Horacio\5 Gestión de Riesgos\11 Revisión y Actualización de Riesgos 2016\[10 Gestión del Talento Humano.xlsm]DATOS'!#REF!</xm:f>
            <x14:dxf>
              <fill>
                <patternFill>
                  <bgColor rgb="FFFFC000"/>
                </patternFill>
              </fill>
            </x14:dxf>
          </x14:cfRule>
          <x14:cfRule type="cellIs" priority="328" operator="equal" id="{165C7975-8866-4F60-B4B8-780FEAA51BEF}">
            <xm:f>'\0 José Horacio\5 Gestión de Riesgos\11 Revisión y Actualización de Riesgos 2016\[10 Gestión del Talento Humano.xlsm]DATOS'!#REF!</xm:f>
            <x14:dxf>
              <fill>
                <patternFill>
                  <bgColor rgb="FFFFFF00"/>
                </patternFill>
              </fill>
            </x14:dxf>
          </x14:cfRule>
          <x14:cfRule type="cellIs" priority="329" operator="equal" id="{D27E7DC2-59CC-4E66-9558-E01492E180FD}">
            <xm:f>'\0 José Horacio\5 Gestión de Riesgos\11 Revisión y Actualización de Riesgos 2016\[10 Gestión del Talento Humano.xlsm]DATOS'!#REF!</xm:f>
            <x14:dxf>
              <fill>
                <patternFill>
                  <bgColor rgb="FFFFFF00"/>
                </patternFill>
              </fill>
            </x14:dxf>
          </x14:cfRule>
          <x14:cfRule type="cellIs" priority="330" operator="equal" id="{64684FBB-7EC3-4EA4-91ED-9D35469D8707}">
            <xm:f>'\0 José Horacio\5 Gestión de Riesgos\11 Revisión y Actualización de Riesgos 2016\[10 Gestión del Talento Humano.xlsm]DATOS'!#REF!</xm:f>
            <x14:dxf>
              <fill>
                <patternFill>
                  <bgColor rgb="FFFFFF00"/>
                </patternFill>
              </fill>
            </x14:dxf>
          </x14:cfRule>
          <x14:cfRule type="cellIs" priority="331" operator="equal" id="{CE89E25F-2A6E-44F3-8A8E-18FEFBD64891}">
            <xm:f>'\0 José Horacio\5 Gestión de Riesgos\11 Revisión y Actualización de Riesgos 2016\[10 Gestión del Talento Humano.xlsm]DATOS'!#REF!</xm:f>
            <x14:dxf>
              <fill>
                <patternFill>
                  <bgColor rgb="FFFFFF00"/>
                </patternFill>
              </fill>
            </x14:dxf>
          </x14:cfRule>
          <x14:cfRule type="cellIs" priority="332" operator="equal" id="{00625021-9740-4F4F-8DE6-70C79873132F}">
            <xm:f>'\0 José Horacio\5 Gestión de Riesgos\11 Revisión y Actualización de Riesgos 2016\[10 Gestión del Talento Humano.xlsm]DATOS'!#REF!</xm:f>
            <x14:dxf>
              <fill>
                <patternFill>
                  <bgColor rgb="FFFFFF00"/>
                </patternFill>
              </fill>
            </x14:dxf>
          </x14:cfRule>
          <x14:cfRule type="cellIs" priority="333" operator="equal" id="{E7E8221D-9D05-4BAA-B574-0B044646F88B}">
            <xm:f>'\0 José Horacio\5 Gestión de Riesgos\11 Revisión y Actualización de Riesgos 2016\[10 Gestión del Talento Humano.xlsm]DATOS'!#REF!</xm:f>
            <x14:dxf>
              <fill>
                <patternFill>
                  <bgColor theme="9"/>
                </patternFill>
              </fill>
            </x14:dxf>
          </x14:cfRule>
          <x14:cfRule type="cellIs" priority="334" operator="equal" id="{BF42096F-F849-4B2F-A881-DD6DB1DA650C}">
            <xm:f>'\0 José Horacio\5 Gestión de Riesgos\11 Revisión y Actualización de Riesgos 2016\[10 Gestión del Talento Humano.xlsm]DATOS'!#REF!</xm:f>
            <x14:dxf>
              <fill>
                <patternFill>
                  <bgColor theme="9"/>
                </patternFill>
              </fill>
            </x14:dxf>
          </x14:cfRule>
          <x14:cfRule type="cellIs" priority="335" operator="equal" id="{9BAD456C-2576-4740-BA87-CBE684CA131E}">
            <xm:f>'\0 José Horacio\5 Gestión de Riesgos\11 Revisión y Actualización de Riesgos 2016\[10 Gestión del Talento Humano.xlsm]DATOS'!#REF!</xm:f>
            <x14:dxf>
              <fill>
                <patternFill>
                  <bgColor theme="9"/>
                </patternFill>
              </fill>
            </x14:dxf>
          </x14:cfRule>
          <xm:sqref>N16</xm:sqref>
        </x14:conditionalFormatting>
        <x14:conditionalFormatting xmlns:xm="http://schemas.microsoft.com/office/excel/2006/main">
          <x14:cfRule type="cellIs" priority="281" operator="equal" id="{E1AD5CDD-942D-4A74-9452-68032919521C}">
            <xm:f>'\0 José Horacio\5 Gestión de Riesgos\11 Revisión y Actualización de Riesgos 2016\[11 Gestión Jurídica.xlsm]DATOS'!#REF!</xm:f>
            <x14:dxf>
              <fill>
                <patternFill>
                  <bgColor rgb="FFFFFF00"/>
                </patternFill>
              </fill>
            </x14:dxf>
          </x14:cfRule>
          <x14:cfRule type="cellIs" priority="282" operator="equal" id="{23B826A3-7024-4A58-BFFD-6D08B6B64255}">
            <xm:f>'\0 José Horacio\5 Gestión de Riesgos\11 Revisión y Actualización de Riesgos 2016\[11 Gestión Jurídica.xlsm]DATOS'!#REF!</xm:f>
            <x14:dxf>
              <fill>
                <patternFill>
                  <bgColor rgb="FFFFC000"/>
                </patternFill>
              </fill>
            </x14:dxf>
          </x14:cfRule>
          <x14:cfRule type="cellIs" priority="283" operator="equal" id="{63A10A5D-7783-4FDD-9B1A-B04EDC1546E4}">
            <xm:f>'\0 José Horacio\5 Gestión de Riesgos\11 Revisión y Actualización de Riesgos 2016\[11 Gestión Jurídica.xlsm]DATOS'!#REF!</xm:f>
            <x14:dxf>
              <fill>
                <patternFill>
                  <bgColor rgb="FFFF0000"/>
                </patternFill>
              </fill>
            </x14:dxf>
          </x14:cfRule>
          <x14:cfRule type="cellIs" priority="284" operator="equal" id="{EF1EE557-5882-4799-9D38-21590A10E2DF}">
            <xm:f>'\0 José Horacio\5 Gestión de Riesgos\11 Revisión y Actualización de Riesgos 2016\[11 Gestión Jurídica.xlsm]DATOS'!#REF!</xm:f>
            <x14:dxf>
              <fill>
                <patternFill>
                  <bgColor rgb="FFFF0000"/>
                </patternFill>
              </fill>
            </x14:dxf>
          </x14:cfRule>
          <x14:cfRule type="cellIs" priority="285" operator="equal" id="{BFBC204F-3C12-46B4-80F9-76562387AA07}">
            <xm:f>'\0 José Horacio\5 Gestión de Riesgos\11 Revisión y Actualización de Riesgos 2016\[11 Gestión Jurídica.xlsm]DATOS'!#REF!</xm:f>
            <x14:dxf>
              <fill>
                <patternFill>
                  <bgColor rgb="FFFF0000"/>
                </patternFill>
              </fill>
            </x14:dxf>
          </x14:cfRule>
          <x14:cfRule type="cellIs" priority="286" operator="equal" id="{69E6C942-C2E2-466F-97A3-DBC8F4BCD3BB}">
            <xm:f>'\0 José Horacio\5 Gestión de Riesgos\11 Revisión y Actualización de Riesgos 2016\[11 Gestión Jurídica.xlsm]DATOS'!#REF!</xm:f>
            <x14:dxf>
              <fill>
                <patternFill>
                  <bgColor rgb="FF70AD47"/>
                </patternFill>
              </fill>
            </x14:dxf>
          </x14:cfRule>
          <x14:cfRule type="cellIs" priority="287" operator="equal" id="{023A94EE-FA5A-406E-A386-58165B6B0A97}">
            <xm:f>'\0 José Horacio\5 Gestión de Riesgos\11 Revisión y Actualización de Riesgos 2016\[11 Gestión Jurídica.xlsm]DATOS'!#REF!</xm:f>
            <x14:dxf>
              <fill>
                <patternFill>
                  <bgColor rgb="FFFFFF00"/>
                </patternFill>
              </fill>
            </x14:dxf>
          </x14:cfRule>
          <x14:cfRule type="cellIs" priority="288" operator="equal" id="{BA172D17-5A35-4C99-B13C-DCFE9F63EB39}">
            <xm:f>'\0 José Horacio\5 Gestión de Riesgos\11 Revisión y Actualización de Riesgos 2016\[11 Gestión Jurídica.xlsm]DATOS'!#REF!</xm:f>
            <x14:dxf>
              <fill>
                <patternFill>
                  <bgColor rgb="FFFFC000"/>
                </patternFill>
              </fill>
            </x14:dxf>
          </x14:cfRule>
          <x14:cfRule type="cellIs" priority="289" operator="equal" id="{FDB5A425-C27E-4281-9CDE-ADE10F1D2CB9}">
            <xm:f>'\0 José Horacio\5 Gestión de Riesgos\11 Revisión y Actualización de Riesgos 2016\[11 Gestión Jurídica.xlsm]DATOS'!#REF!</xm:f>
            <x14:dxf>
              <fill>
                <patternFill>
                  <bgColor rgb="FFFFC000"/>
                </patternFill>
              </fill>
            </x14:dxf>
          </x14:cfRule>
          <x14:cfRule type="cellIs" priority="290" operator="equal" id="{F31E0BC6-773F-4DDC-922D-DC2C6E922A14}">
            <xm:f>'\0 José Horacio\5 Gestión de Riesgos\11 Revisión y Actualización de Riesgos 2016\[11 Gestión Jurídica.xlsm]DATOS'!#REF!</xm:f>
            <x14:dxf>
              <fill>
                <patternFill>
                  <bgColor rgb="FFFFC000"/>
                </patternFill>
              </fill>
            </x14:dxf>
          </x14:cfRule>
          <x14:cfRule type="cellIs" priority="291" operator="equal" id="{CE53FC95-3890-4DC8-BB22-FF69A81C1F45}">
            <xm:f>'\0 José Horacio\5 Gestión de Riesgos\11 Revisión y Actualización de Riesgos 2016\[11 Gestión Jurídica.xlsm]DATOS'!#REF!</xm:f>
            <x14:dxf>
              <fill>
                <patternFill>
                  <bgColor rgb="FF70AD47"/>
                </patternFill>
              </fill>
            </x14:dxf>
          </x14:cfRule>
          <x14:cfRule type="cellIs" priority="292" operator="equal" id="{FF7A351D-B17A-49DC-9B3C-76A731461E21}">
            <xm:f>'\0 José Horacio\5 Gestión de Riesgos\11 Revisión y Actualización de Riesgos 2016\[11 Gestión Jurídica.xlsm]DATOS'!#REF!</xm:f>
            <x14:dxf>
              <fill>
                <patternFill>
                  <bgColor rgb="FF70AD47"/>
                </patternFill>
              </fill>
            </x14:dxf>
          </x14:cfRule>
          <x14:cfRule type="cellIs" priority="293" operator="equal" id="{33FABE28-7BC4-4777-AAE7-B7B9FB5C819A}">
            <xm:f>'\0 José Horacio\5 Gestión de Riesgos\11 Revisión y Actualización de Riesgos 2016\[11 Gestión Jurídica.xlsm]DATOS'!#REF!</xm:f>
            <x14:dxf>
              <fill>
                <patternFill>
                  <bgColor rgb="FFFFFF00"/>
                </patternFill>
              </fill>
            </x14:dxf>
          </x14:cfRule>
          <x14:cfRule type="cellIs" priority="294" operator="equal" id="{91856979-0F16-4754-83C2-AE18AFCEA6E0}">
            <xm:f>'\0 José Horacio\5 Gestión de Riesgos\11 Revisión y Actualización de Riesgos 2016\[11 Gestión Jurídica.xlsm]DATOS'!#REF!</xm:f>
            <x14:dxf>
              <fill>
                <patternFill>
                  <bgColor rgb="FFFFFF00"/>
                </patternFill>
              </fill>
            </x14:dxf>
          </x14:cfRule>
          <x14:cfRule type="cellIs" priority="295" operator="equal" id="{C7C658DC-6F3C-4331-94EF-74EA5E5FB2D7}">
            <xm:f>'\0 José Horacio\5 Gestión de Riesgos\11 Revisión y Actualización de Riesgos 2016\[11 Gestión Jurídica.xlsm]DATOS'!#REF!</xm:f>
            <x14:dxf>
              <fill>
                <patternFill>
                  <bgColor rgb="FFFFFF00"/>
                </patternFill>
              </fill>
            </x14:dxf>
          </x14:cfRule>
          <xm:sqref>Q17</xm:sqref>
        </x14:conditionalFormatting>
        <x14:conditionalFormatting xmlns:xm="http://schemas.microsoft.com/office/excel/2006/main">
          <x14:cfRule type="cellIs" priority="266" operator="equal" id="{E11640DB-408A-46DB-B59C-21C5F1C88B5E}">
            <xm:f>'\Users\jorge.alvarez\Documents\1. Direccionamiento Estratégico\[1. Direccionamiento Estratégico BK.xlsm]DATOS'!#REF!</xm:f>
            <x14:dxf>
              <fill>
                <patternFill>
                  <bgColor rgb="FFFF0000"/>
                </patternFill>
              </fill>
            </x14:dxf>
          </x14:cfRule>
          <x14:cfRule type="cellIs" priority="267" operator="equal" id="{5E9C312C-4235-4D93-AF76-9C274B2C4DA5}">
            <xm:f>'\Users\jorge.alvarez\Documents\1. Direccionamiento Estratégico\[1. Direccionamiento Estratégico BK.xlsm]DATOS'!#REF!</xm:f>
            <x14:dxf>
              <fill>
                <patternFill>
                  <bgColor rgb="FFFF0000"/>
                </patternFill>
              </fill>
            </x14:dxf>
          </x14:cfRule>
          <x14:cfRule type="cellIs" priority="268" operator="equal" id="{D875FC4B-A6D1-447A-A4B5-9E722FEC278A}">
            <xm:f>'\Users\jorge.alvarez\Documents\1. Direccionamiento Estratégico\[1. Direccionamiento Estratégico BK.xlsm]DATOS'!#REF!</xm:f>
            <x14:dxf>
              <fill>
                <patternFill>
                  <bgColor rgb="FFFF0000"/>
                </patternFill>
              </fill>
            </x14:dxf>
          </x14:cfRule>
          <x14:cfRule type="cellIs" priority="269" operator="equal" id="{769F8094-0395-4088-A809-4A2C4F6527B2}">
            <xm:f>'\Users\jorge.alvarez\Documents\1. Direccionamiento Estratégico\[1. Direccionamiento Estratégico BK.xlsm]DATOS'!#REF!</xm:f>
            <x14:dxf>
              <fill>
                <patternFill>
                  <bgColor rgb="FFFFC000"/>
                </patternFill>
              </fill>
            </x14:dxf>
          </x14:cfRule>
          <x14:cfRule type="cellIs" priority="270" operator="equal" id="{7DFDD998-83AA-400A-A695-4101F3C98107}">
            <xm:f>'\Users\jorge.alvarez\Documents\1. Direccionamiento Estratégico\[1. Direccionamiento Estratégico BK.xlsm]DATOS'!#REF!</xm:f>
            <x14:dxf>
              <fill>
                <patternFill>
                  <bgColor rgb="FFFFC000"/>
                </patternFill>
              </fill>
            </x14:dxf>
          </x14:cfRule>
          <x14:cfRule type="cellIs" priority="271" operator="equal" id="{670545A8-7593-4BB1-B656-85607C56919E}">
            <xm:f>'\Users\jorge.alvarez\Documents\1. Direccionamiento Estratégico\[1. Direccionamiento Estratégico BK.xlsm]DATOS'!#REF!</xm:f>
            <x14:dxf>
              <fill>
                <patternFill>
                  <bgColor rgb="FFFFC000"/>
                </patternFill>
              </fill>
            </x14:dxf>
          </x14:cfRule>
          <x14:cfRule type="cellIs" priority="272" operator="equal" id="{5E239B29-94EC-497B-93DB-10332A6655A5}">
            <xm:f>'\Users\jorge.alvarez\Documents\1. Direccionamiento Estratégico\[1. Direccionamiento Estratégico BK.xlsm]DATOS'!#REF!</xm:f>
            <x14:dxf>
              <fill>
                <patternFill>
                  <bgColor rgb="FFFFC000"/>
                </patternFill>
              </fill>
            </x14:dxf>
          </x14:cfRule>
          <x14:cfRule type="cellIs" priority="273" operator="equal" id="{C0929A1F-B9FA-47F7-9F48-B22393BFC50A}">
            <xm:f>'\Users\jorge.alvarez\Documents\1. Direccionamiento Estratégico\[1. Direccionamiento Estratégico BK.xlsm]DATOS'!#REF!</xm:f>
            <x14:dxf>
              <fill>
                <patternFill>
                  <bgColor rgb="FFFFFF00"/>
                </patternFill>
              </fill>
            </x14:dxf>
          </x14:cfRule>
          <x14:cfRule type="cellIs" priority="274" operator="equal" id="{51CC2611-ADC3-4C3F-A924-38D2B1284B4D}">
            <xm:f>'\Users\jorge.alvarez\Documents\1. Direccionamiento Estratégico\[1. Direccionamiento Estratégico BK.xlsm]DATOS'!#REF!</xm:f>
            <x14:dxf>
              <fill>
                <patternFill>
                  <bgColor rgb="FFFFFF00"/>
                </patternFill>
              </fill>
            </x14:dxf>
          </x14:cfRule>
          <x14:cfRule type="cellIs" priority="275" operator="equal" id="{BDDB52F2-8C0C-4234-A55D-24DD046C6728}">
            <xm:f>'\Users\jorge.alvarez\Documents\1. Direccionamiento Estratégico\[1. Direccionamiento Estratégico BK.xlsm]DATOS'!#REF!</xm:f>
            <x14:dxf>
              <fill>
                <patternFill>
                  <bgColor rgb="FFFFFF00"/>
                </patternFill>
              </fill>
            </x14:dxf>
          </x14:cfRule>
          <x14:cfRule type="cellIs" priority="276" operator="equal" id="{40BC3EDB-EA23-4342-82DA-79FFEAC2B499}">
            <xm:f>'\Users\jorge.alvarez\Documents\1. Direccionamiento Estratégico\[1. Direccionamiento Estratégico BK.xlsm]DATOS'!#REF!</xm:f>
            <x14:dxf>
              <fill>
                <patternFill>
                  <bgColor rgb="FFFFFF00"/>
                </patternFill>
              </fill>
            </x14:dxf>
          </x14:cfRule>
          <x14:cfRule type="cellIs" priority="277" operator="equal" id="{9084CCE6-B6C2-45F3-9282-2976740BC2ED}">
            <xm:f>'\Users\jorge.alvarez\Documents\1. Direccionamiento Estratégico\[1. Direccionamiento Estratégico BK.xlsm]DATOS'!#REF!</xm:f>
            <x14:dxf>
              <fill>
                <patternFill>
                  <bgColor rgb="FFFFFF00"/>
                </patternFill>
              </fill>
            </x14:dxf>
          </x14:cfRule>
          <x14:cfRule type="cellIs" priority="278" operator="equal" id="{7BE7BDF1-E7D4-4E19-96BC-831D054909F0}">
            <xm:f>'\Users\jorge.alvarez\Documents\1. Direccionamiento Estratégico\[1. Direccionamiento Estratégico BK.xlsm]DATOS'!#REF!</xm:f>
            <x14:dxf>
              <fill>
                <patternFill>
                  <bgColor theme="9"/>
                </patternFill>
              </fill>
            </x14:dxf>
          </x14:cfRule>
          <x14:cfRule type="cellIs" priority="279" operator="equal" id="{286DA649-BD86-4D2D-A16A-C74159246477}">
            <xm:f>'\Users\jorge.alvarez\Documents\1. Direccionamiento Estratégico\[1. Direccionamiento Estratégico BK.xlsm]DATOS'!#REF!</xm:f>
            <x14:dxf>
              <fill>
                <patternFill>
                  <bgColor theme="9"/>
                </patternFill>
              </fill>
            </x14:dxf>
          </x14:cfRule>
          <x14:cfRule type="cellIs" priority="280" operator="equal" id="{64DC144C-E1A1-489F-B904-D15582850F5A}">
            <xm:f>'\Users\jorge.alvarez\Documents\1. Direccionamiento Estratégico\[1. Direccionamiento Estratégico BK.xlsm]DATOS'!#REF!</xm:f>
            <x14:dxf>
              <fill>
                <patternFill>
                  <bgColor theme="9"/>
                </patternFill>
              </fill>
            </x14:dxf>
          </x14:cfRule>
          <xm:sqref>N7</xm:sqref>
        </x14:conditionalFormatting>
        <x14:conditionalFormatting xmlns:xm="http://schemas.microsoft.com/office/excel/2006/main">
          <x14:cfRule type="cellIs" priority="226" operator="equal" id="{436A5F7C-9CAF-4403-BA97-638B4D5385F0}">
            <xm:f>'\Users\Javier.Bermudez\Documents\Matrices 2017\En validaciones\[Matriz de Riesgos de Procesos Protección 2017 VF.xlsm]DATOS'!#REF!</xm:f>
            <x14:dxf>
              <fill>
                <patternFill>
                  <bgColor rgb="FFFF0000"/>
                </patternFill>
              </fill>
            </x14:dxf>
          </x14:cfRule>
          <x14:cfRule type="cellIs" priority="227" operator="equal" id="{C309DC48-FA53-4FBF-9556-760F797BCD18}">
            <xm:f>'\Users\Javier.Bermudez\Documents\Matrices 2017\En validaciones\[Matriz de Riesgos de Procesos Protección 2017 VF.xlsm]DATOS'!#REF!</xm:f>
            <x14:dxf>
              <fill>
                <patternFill>
                  <bgColor rgb="FFFF0000"/>
                </patternFill>
              </fill>
            </x14:dxf>
          </x14:cfRule>
          <x14:cfRule type="cellIs" priority="228" operator="equal" id="{E9AA639E-D1AD-4513-B97A-44D923F327C7}">
            <xm:f>'\Users\Javier.Bermudez\Documents\Matrices 2017\En validaciones\[Matriz de Riesgos de Procesos Protección 2017 VF.xlsm]DATOS'!#REF!</xm:f>
            <x14:dxf>
              <fill>
                <patternFill>
                  <bgColor rgb="FFFF0000"/>
                </patternFill>
              </fill>
            </x14:dxf>
          </x14:cfRule>
          <x14:cfRule type="cellIs" priority="229" operator="equal" id="{8B552C32-0144-4CDF-85D8-11625D0D0A4D}">
            <xm:f>'\Users\Javier.Bermudez\Documents\Matrices 2017\En validaciones\[Matriz de Riesgos de Procesos Protección 2017 VF.xlsm]DATOS'!#REF!</xm:f>
            <x14:dxf>
              <fill>
                <patternFill>
                  <bgColor rgb="FFFFC000"/>
                </patternFill>
              </fill>
            </x14:dxf>
          </x14:cfRule>
          <x14:cfRule type="cellIs" priority="230" operator="equal" id="{FF56BC25-B354-4029-8258-D5DFC24F3BDD}">
            <xm:f>'\Users\Javier.Bermudez\Documents\Matrices 2017\En validaciones\[Matriz de Riesgos de Procesos Protección 2017 VF.xlsm]DATOS'!#REF!</xm:f>
            <x14:dxf>
              <fill>
                <patternFill>
                  <bgColor rgb="FFFFC000"/>
                </patternFill>
              </fill>
            </x14:dxf>
          </x14:cfRule>
          <x14:cfRule type="cellIs" priority="231" operator="equal" id="{FED7AA03-B886-42C8-AF29-0BC7F6253E51}">
            <xm:f>'\Users\Javier.Bermudez\Documents\Matrices 2017\En validaciones\[Matriz de Riesgos de Procesos Protección 2017 VF.xlsm]DATOS'!#REF!</xm:f>
            <x14:dxf>
              <fill>
                <patternFill>
                  <bgColor rgb="FFFFC000"/>
                </patternFill>
              </fill>
            </x14:dxf>
          </x14:cfRule>
          <x14:cfRule type="cellIs" priority="232" operator="equal" id="{07B395D2-8173-4954-A8F9-C0992AED7417}">
            <xm:f>'\Users\Javier.Bermudez\Documents\Matrices 2017\En validaciones\[Matriz de Riesgos de Procesos Protección 2017 VF.xlsm]DATOS'!#REF!</xm:f>
            <x14:dxf>
              <fill>
                <patternFill>
                  <bgColor rgb="FFFFC000"/>
                </patternFill>
              </fill>
            </x14:dxf>
          </x14:cfRule>
          <x14:cfRule type="cellIs" priority="233" operator="equal" id="{45C4CB10-EBE5-43BD-B0B9-E37B91C9022D}">
            <xm:f>'\Users\Javier.Bermudez\Documents\Matrices 2017\En validaciones\[Matriz de Riesgos de Procesos Protección 2017 VF.xlsm]DATOS'!#REF!</xm:f>
            <x14:dxf>
              <fill>
                <patternFill>
                  <bgColor rgb="FFFFFF00"/>
                </patternFill>
              </fill>
            </x14:dxf>
          </x14:cfRule>
          <x14:cfRule type="cellIs" priority="234" operator="equal" id="{5F2124A0-2784-41C9-8B9D-006707E5C166}">
            <xm:f>'\Users\Javier.Bermudez\Documents\Matrices 2017\En validaciones\[Matriz de Riesgos de Procesos Protección 2017 VF.xlsm]DATOS'!#REF!</xm:f>
            <x14:dxf>
              <fill>
                <patternFill>
                  <bgColor rgb="FFFFFF00"/>
                </patternFill>
              </fill>
            </x14:dxf>
          </x14:cfRule>
          <x14:cfRule type="cellIs" priority="235" operator="equal" id="{DCAB1047-A691-4229-A509-32A60DCC6F36}">
            <xm:f>'\Users\Javier.Bermudez\Documents\Matrices 2017\En validaciones\[Matriz de Riesgos de Procesos Protección 2017 VF.xlsm]DATOS'!#REF!</xm:f>
            <x14:dxf>
              <fill>
                <patternFill>
                  <bgColor rgb="FFFFFF00"/>
                </patternFill>
              </fill>
            </x14:dxf>
          </x14:cfRule>
          <x14:cfRule type="cellIs" priority="236" operator="equal" id="{02E0E417-F131-4922-B3F4-FA1949CDEA47}">
            <xm:f>'\Users\Javier.Bermudez\Documents\Matrices 2017\En validaciones\[Matriz de Riesgos de Procesos Protección 2017 VF.xlsm]DATOS'!#REF!</xm:f>
            <x14:dxf>
              <fill>
                <patternFill>
                  <bgColor rgb="FFFFFF00"/>
                </patternFill>
              </fill>
            </x14:dxf>
          </x14:cfRule>
          <x14:cfRule type="cellIs" priority="237" operator="equal" id="{4F7B171A-CB70-4277-86BA-34FCCCE98DB7}">
            <xm:f>'\Users\Javier.Bermudez\Documents\Matrices 2017\En validaciones\[Matriz de Riesgos de Procesos Protección 2017 VF.xlsm]DATOS'!#REF!</xm:f>
            <x14:dxf>
              <fill>
                <patternFill>
                  <bgColor rgb="FFFFFF00"/>
                </patternFill>
              </fill>
            </x14:dxf>
          </x14:cfRule>
          <x14:cfRule type="cellIs" priority="238" operator="equal" id="{EDAB239D-8071-4866-A5EF-615F6C38AB7E}">
            <xm:f>'\Users\Javier.Bermudez\Documents\Matrices 2017\En validaciones\[Matriz de Riesgos de Procesos Protección 2017 VF.xlsm]DATOS'!#REF!</xm:f>
            <x14:dxf>
              <fill>
                <patternFill>
                  <bgColor theme="9"/>
                </patternFill>
              </fill>
            </x14:dxf>
          </x14:cfRule>
          <x14:cfRule type="cellIs" priority="239" operator="equal" id="{94EAB9CB-7B65-4CC0-BA45-CCF845C8C6A1}">
            <xm:f>'\Users\Javier.Bermudez\Documents\Matrices 2017\En validaciones\[Matriz de Riesgos de Procesos Protección 2017 VF.xlsm]DATOS'!#REF!</xm:f>
            <x14:dxf>
              <fill>
                <patternFill>
                  <bgColor theme="9"/>
                </patternFill>
              </fill>
            </x14:dxf>
          </x14:cfRule>
          <x14:cfRule type="cellIs" priority="240" operator="equal" id="{5D57F370-265A-456A-A4BF-94F5ABA176F3}">
            <xm:f>'\Users\Javier.Bermudez\Documents\Matrices 2017\En validaciones\[Matriz de Riesgos de Procesos Protección 2017 VF.xlsm]DATOS'!#REF!</xm:f>
            <x14:dxf>
              <fill>
                <patternFill>
                  <bgColor theme="9"/>
                </patternFill>
              </fill>
            </x14:dxf>
          </x14:cfRule>
          <xm:sqref>N9</xm:sqref>
        </x14:conditionalFormatting>
        <x14:conditionalFormatting xmlns:xm="http://schemas.microsoft.com/office/excel/2006/main">
          <x14:cfRule type="cellIs" priority="186" operator="equal" id="{F2BD2898-5569-429B-81F6-73C34659E030}">
            <xm:f>'\Users\Javier.Bermudez\Documents\Matrices 2017\En validaciones\[Matriz de Riesgos de Procesos Protección 2017 VF.xlsm]DATOS'!#REF!</xm:f>
            <x14:dxf>
              <fill>
                <patternFill>
                  <bgColor rgb="FFFF0000"/>
                </patternFill>
              </fill>
            </x14:dxf>
          </x14:cfRule>
          <x14:cfRule type="cellIs" priority="187" operator="equal" id="{06AD420A-3CE2-43B4-A435-5DF3CAC5DFE5}">
            <xm:f>'\Users\Javier.Bermudez\Documents\Matrices 2017\En validaciones\[Matriz de Riesgos de Procesos Protección 2017 VF.xlsm]DATOS'!#REF!</xm:f>
            <x14:dxf>
              <fill>
                <patternFill>
                  <bgColor rgb="FFFF0000"/>
                </patternFill>
              </fill>
            </x14:dxf>
          </x14:cfRule>
          <x14:cfRule type="cellIs" priority="188" operator="equal" id="{E7958687-5F5D-4FA3-B26C-4EA225408D4C}">
            <xm:f>'\Users\Javier.Bermudez\Documents\Matrices 2017\En validaciones\[Matriz de Riesgos de Procesos Protección 2017 VF.xlsm]DATOS'!#REF!</xm:f>
            <x14:dxf>
              <fill>
                <patternFill>
                  <bgColor rgb="FFFF0000"/>
                </patternFill>
              </fill>
            </x14:dxf>
          </x14:cfRule>
          <x14:cfRule type="cellIs" priority="189" operator="equal" id="{A5BC9BF6-B064-444C-9502-1D7D581A19F5}">
            <xm:f>'\Users\Javier.Bermudez\Documents\Matrices 2017\En validaciones\[Matriz de Riesgos de Procesos Protección 2017 VF.xlsm]DATOS'!#REF!</xm:f>
            <x14:dxf>
              <fill>
                <patternFill>
                  <bgColor rgb="FFFFC000"/>
                </patternFill>
              </fill>
            </x14:dxf>
          </x14:cfRule>
          <x14:cfRule type="cellIs" priority="190" operator="equal" id="{0C26C984-D29B-4B47-9D80-460E58DAF3F4}">
            <xm:f>'\Users\Javier.Bermudez\Documents\Matrices 2017\En validaciones\[Matriz de Riesgos de Procesos Protección 2017 VF.xlsm]DATOS'!#REF!</xm:f>
            <x14:dxf>
              <fill>
                <patternFill>
                  <bgColor rgb="FFFFC000"/>
                </patternFill>
              </fill>
            </x14:dxf>
          </x14:cfRule>
          <x14:cfRule type="cellIs" priority="191" operator="equal" id="{96D445C4-A417-4F10-AE7B-085E0F1BE889}">
            <xm:f>'\Users\Javier.Bermudez\Documents\Matrices 2017\En validaciones\[Matriz de Riesgos de Procesos Protección 2017 VF.xlsm]DATOS'!#REF!</xm:f>
            <x14:dxf>
              <fill>
                <patternFill>
                  <bgColor rgb="FFFFC000"/>
                </patternFill>
              </fill>
            </x14:dxf>
          </x14:cfRule>
          <x14:cfRule type="cellIs" priority="192" operator="equal" id="{A64BA2E6-5C9D-405E-9117-48C758553287}">
            <xm:f>'\Users\Javier.Bermudez\Documents\Matrices 2017\En validaciones\[Matriz de Riesgos de Procesos Protección 2017 VF.xlsm]DATOS'!#REF!</xm:f>
            <x14:dxf>
              <fill>
                <patternFill>
                  <bgColor rgb="FFFFC000"/>
                </patternFill>
              </fill>
            </x14:dxf>
          </x14:cfRule>
          <x14:cfRule type="cellIs" priority="193" operator="equal" id="{E390BBDC-D775-47A7-8FA6-953E72BA7281}">
            <xm:f>'\Users\Javier.Bermudez\Documents\Matrices 2017\En validaciones\[Matriz de Riesgos de Procesos Protección 2017 VF.xlsm]DATOS'!#REF!</xm:f>
            <x14:dxf>
              <fill>
                <patternFill>
                  <bgColor rgb="FFFFFF00"/>
                </patternFill>
              </fill>
            </x14:dxf>
          </x14:cfRule>
          <x14:cfRule type="cellIs" priority="194" operator="equal" id="{0808A538-A619-494E-BFD6-DBA102B15CA9}">
            <xm:f>'\Users\Javier.Bermudez\Documents\Matrices 2017\En validaciones\[Matriz de Riesgos de Procesos Protección 2017 VF.xlsm]DATOS'!#REF!</xm:f>
            <x14:dxf>
              <fill>
                <patternFill>
                  <bgColor rgb="FFFFFF00"/>
                </patternFill>
              </fill>
            </x14:dxf>
          </x14:cfRule>
          <x14:cfRule type="cellIs" priority="195" operator="equal" id="{5C5092FD-AA77-4789-837B-0A4731B37442}">
            <xm:f>'\Users\Javier.Bermudez\Documents\Matrices 2017\En validaciones\[Matriz de Riesgos de Procesos Protección 2017 VF.xlsm]DATOS'!#REF!</xm:f>
            <x14:dxf>
              <fill>
                <patternFill>
                  <bgColor rgb="FFFFFF00"/>
                </patternFill>
              </fill>
            </x14:dxf>
          </x14:cfRule>
          <x14:cfRule type="cellIs" priority="196" operator="equal" id="{1897E0D7-6006-4BCE-82C2-291EE5DF68B3}">
            <xm:f>'\Users\Javier.Bermudez\Documents\Matrices 2017\En validaciones\[Matriz de Riesgos de Procesos Protección 2017 VF.xlsm]DATOS'!#REF!</xm:f>
            <x14:dxf>
              <fill>
                <patternFill>
                  <bgColor rgb="FFFFFF00"/>
                </patternFill>
              </fill>
            </x14:dxf>
          </x14:cfRule>
          <x14:cfRule type="cellIs" priority="197" operator="equal" id="{3C7BF077-37AA-4A8A-9DCA-0385351AD736}">
            <xm:f>'\Users\Javier.Bermudez\Documents\Matrices 2017\En validaciones\[Matriz de Riesgos de Procesos Protección 2017 VF.xlsm]DATOS'!#REF!</xm:f>
            <x14:dxf>
              <fill>
                <patternFill>
                  <bgColor rgb="FFFFFF00"/>
                </patternFill>
              </fill>
            </x14:dxf>
          </x14:cfRule>
          <x14:cfRule type="cellIs" priority="198" operator="equal" id="{AB5742C4-B5E4-499B-8B71-819E853CBEF1}">
            <xm:f>'\Users\Javier.Bermudez\Documents\Matrices 2017\En validaciones\[Matriz de Riesgos de Procesos Protección 2017 VF.xlsm]DATOS'!#REF!</xm:f>
            <x14:dxf>
              <fill>
                <patternFill>
                  <bgColor theme="9"/>
                </patternFill>
              </fill>
            </x14:dxf>
          </x14:cfRule>
          <x14:cfRule type="cellIs" priority="199" operator="equal" id="{10C1E2A0-3745-41C4-B7E2-09F44FC6CC91}">
            <xm:f>'\Users\Javier.Bermudez\Documents\Matrices 2017\En validaciones\[Matriz de Riesgos de Procesos Protección 2017 VF.xlsm]DATOS'!#REF!</xm:f>
            <x14:dxf>
              <fill>
                <patternFill>
                  <bgColor theme="9"/>
                </patternFill>
              </fill>
            </x14:dxf>
          </x14:cfRule>
          <x14:cfRule type="cellIs" priority="200" operator="equal" id="{3BBF496A-27B6-4EA6-A0AD-A0CDBB4C9785}">
            <xm:f>'\Users\Javier.Bermudez\Documents\Matrices 2017\En validaciones\[Matriz de Riesgos de Procesos Protección 2017 VF.xlsm]DATOS'!#REF!</xm:f>
            <x14:dxf>
              <fill>
                <patternFill>
                  <bgColor theme="9"/>
                </patternFill>
              </fill>
            </x14:dxf>
          </x14:cfRule>
          <xm:sqref>Q9</xm:sqref>
        </x14:conditionalFormatting>
        <x14:conditionalFormatting xmlns:xm="http://schemas.microsoft.com/office/excel/2006/main">
          <x14:cfRule type="cellIs" priority="146" operator="equal" id="{8C66B7D1-D1C1-42CB-92B3-5BEA082C5D54}">
            <xm:f>'\Users\Javier.Bermudez\Documents\Matrices 2017\En validaciones\[Matriz de Riesgos de Procesos Protección 2017 VF.xlsm]DATOS'!#REF!</xm:f>
            <x14:dxf>
              <fill>
                <patternFill>
                  <bgColor rgb="FFFF0000"/>
                </patternFill>
              </fill>
            </x14:dxf>
          </x14:cfRule>
          <x14:cfRule type="cellIs" priority="147" operator="equal" id="{E233AB85-958C-4B13-91D8-3D15033516D1}">
            <xm:f>'\Users\Javier.Bermudez\Documents\Matrices 2017\En validaciones\[Matriz de Riesgos de Procesos Protección 2017 VF.xlsm]DATOS'!#REF!</xm:f>
            <x14:dxf>
              <fill>
                <patternFill>
                  <bgColor rgb="FFFF0000"/>
                </patternFill>
              </fill>
            </x14:dxf>
          </x14:cfRule>
          <x14:cfRule type="cellIs" priority="148" operator="equal" id="{D74B1EBB-E492-41A5-A58D-ED41F199EB0F}">
            <xm:f>'\Users\Javier.Bermudez\Documents\Matrices 2017\En validaciones\[Matriz de Riesgos de Procesos Protección 2017 VF.xlsm]DATOS'!#REF!</xm:f>
            <x14:dxf>
              <fill>
                <patternFill>
                  <bgColor rgb="FFFF0000"/>
                </patternFill>
              </fill>
            </x14:dxf>
          </x14:cfRule>
          <x14:cfRule type="cellIs" priority="149" operator="equal" id="{5395024F-29AD-47B0-9338-1288C38ADFFA}">
            <xm:f>'\Users\Javier.Bermudez\Documents\Matrices 2017\En validaciones\[Matriz de Riesgos de Procesos Protección 2017 VF.xlsm]DATOS'!#REF!</xm:f>
            <x14:dxf>
              <fill>
                <patternFill>
                  <bgColor rgb="FFFFC000"/>
                </patternFill>
              </fill>
            </x14:dxf>
          </x14:cfRule>
          <x14:cfRule type="cellIs" priority="150" operator="equal" id="{C71DE759-4B3B-45F5-B741-F0DE24E2026C}">
            <xm:f>'\Users\Javier.Bermudez\Documents\Matrices 2017\En validaciones\[Matriz de Riesgos de Procesos Protección 2017 VF.xlsm]DATOS'!#REF!</xm:f>
            <x14:dxf>
              <fill>
                <patternFill>
                  <bgColor rgb="FFFFC000"/>
                </patternFill>
              </fill>
            </x14:dxf>
          </x14:cfRule>
          <x14:cfRule type="cellIs" priority="151" operator="equal" id="{75F0DA10-F0E7-41B9-B89B-CDE7AD0ECB70}">
            <xm:f>'\Users\Javier.Bermudez\Documents\Matrices 2017\En validaciones\[Matriz de Riesgos de Procesos Protección 2017 VF.xlsm]DATOS'!#REF!</xm:f>
            <x14:dxf>
              <fill>
                <patternFill>
                  <bgColor rgb="FFFFC000"/>
                </patternFill>
              </fill>
            </x14:dxf>
          </x14:cfRule>
          <x14:cfRule type="cellIs" priority="152" operator="equal" id="{C1B48445-5775-4C2C-8A13-2962E0E62B83}">
            <xm:f>'\Users\Javier.Bermudez\Documents\Matrices 2017\En validaciones\[Matriz de Riesgos de Procesos Protección 2017 VF.xlsm]DATOS'!#REF!</xm:f>
            <x14:dxf>
              <fill>
                <patternFill>
                  <bgColor rgb="FFFFC000"/>
                </patternFill>
              </fill>
            </x14:dxf>
          </x14:cfRule>
          <x14:cfRule type="cellIs" priority="153" operator="equal" id="{01DE9C1F-43C2-406C-BB2B-FCB12073C18E}">
            <xm:f>'\Users\Javier.Bermudez\Documents\Matrices 2017\En validaciones\[Matriz de Riesgos de Procesos Protección 2017 VF.xlsm]DATOS'!#REF!</xm:f>
            <x14:dxf>
              <fill>
                <patternFill>
                  <bgColor rgb="FFFFFF00"/>
                </patternFill>
              </fill>
            </x14:dxf>
          </x14:cfRule>
          <x14:cfRule type="cellIs" priority="154" operator="equal" id="{5AA2FFCF-C242-4165-BF4E-2794C2F3B15D}">
            <xm:f>'\Users\Javier.Bermudez\Documents\Matrices 2017\En validaciones\[Matriz de Riesgos de Procesos Protección 2017 VF.xlsm]DATOS'!#REF!</xm:f>
            <x14:dxf>
              <fill>
                <patternFill>
                  <bgColor rgb="FFFFFF00"/>
                </patternFill>
              </fill>
            </x14:dxf>
          </x14:cfRule>
          <x14:cfRule type="cellIs" priority="155" operator="equal" id="{F3CF3830-3796-43FB-9D10-58BF4A7A8C9B}">
            <xm:f>'\Users\Javier.Bermudez\Documents\Matrices 2017\En validaciones\[Matriz de Riesgos de Procesos Protección 2017 VF.xlsm]DATOS'!#REF!</xm:f>
            <x14:dxf>
              <fill>
                <patternFill>
                  <bgColor rgb="FFFFFF00"/>
                </patternFill>
              </fill>
            </x14:dxf>
          </x14:cfRule>
          <x14:cfRule type="cellIs" priority="156" operator="equal" id="{1DD42BF9-DBBD-4A0E-84C9-565B960CFC00}">
            <xm:f>'\Users\Javier.Bermudez\Documents\Matrices 2017\En validaciones\[Matriz de Riesgos de Procesos Protección 2017 VF.xlsm]DATOS'!#REF!</xm:f>
            <x14:dxf>
              <fill>
                <patternFill>
                  <bgColor rgb="FFFFFF00"/>
                </patternFill>
              </fill>
            </x14:dxf>
          </x14:cfRule>
          <x14:cfRule type="cellIs" priority="157" operator="equal" id="{F103B4C3-7F0B-4E5A-A195-D5D4C938677A}">
            <xm:f>'\Users\Javier.Bermudez\Documents\Matrices 2017\En validaciones\[Matriz de Riesgos de Procesos Protección 2017 VF.xlsm]DATOS'!#REF!</xm:f>
            <x14:dxf>
              <fill>
                <patternFill>
                  <bgColor rgb="FFFFFF00"/>
                </patternFill>
              </fill>
            </x14:dxf>
          </x14:cfRule>
          <x14:cfRule type="cellIs" priority="158" operator="equal" id="{9E68EDB8-8308-4408-A8F0-71ADE98CEEC9}">
            <xm:f>'\Users\Javier.Bermudez\Documents\Matrices 2017\En validaciones\[Matriz de Riesgos de Procesos Protección 2017 VF.xlsm]DATOS'!#REF!</xm:f>
            <x14:dxf>
              <fill>
                <patternFill>
                  <bgColor theme="9"/>
                </patternFill>
              </fill>
            </x14:dxf>
          </x14:cfRule>
          <x14:cfRule type="cellIs" priority="159" operator="equal" id="{C3316858-32F6-45AD-ABF3-820D07E14C3F}">
            <xm:f>'\Users\Javier.Bermudez\Documents\Matrices 2017\En validaciones\[Matriz de Riesgos de Procesos Protección 2017 VF.xlsm]DATOS'!#REF!</xm:f>
            <x14:dxf>
              <fill>
                <patternFill>
                  <bgColor theme="9"/>
                </patternFill>
              </fill>
            </x14:dxf>
          </x14:cfRule>
          <x14:cfRule type="cellIs" priority="160" operator="equal" id="{E80F504A-5DCC-486A-88D8-DC9C889AE4BE}">
            <xm:f>'\Users\Javier.Bermudez\Documents\Matrices 2017\En validaciones\[Matriz de Riesgos de Procesos Protección 2017 VF.xlsm]DATOS'!#REF!</xm:f>
            <x14:dxf>
              <fill>
                <patternFill>
                  <bgColor theme="9"/>
                </patternFill>
              </fill>
            </x14:dxf>
          </x14:cfRule>
          <xm:sqref>Q10</xm:sqref>
        </x14:conditionalFormatting>
        <x14:conditionalFormatting xmlns:xm="http://schemas.microsoft.com/office/excel/2006/main">
          <x14:cfRule type="cellIs" priority="106" operator="equal" id="{A848FB4C-9EE0-4076-8A50-BC199DEECE4A}">
            <xm:f>'\Users\Javier.Bermudez\Documents\Matrices 2017\En validaciones\[Matriz de Riesgos de Procesos Protección 2017 VF.xlsm]DATOS'!#REF!</xm:f>
            <x14:dxf>
              <fill>
                <patternFill>
                  <bgColor rgb="FFFF0000"/>
                </patternFill>
              </fill>
            </x14:dxf>
          </x14:cfRule>
          <x14:cfRule type="cellIs" priority="107" operator="equal" id="{2943F54F-D50B-4095-821E-A645AAD5E06D}">
            <xm:f>'\Users\Javier.Bermudez\Documents\Matrices 2017\En validaciones\[Matriz de Riesgos de Procesos Protección 2017 VF.xlsm]DATOS'!#REF!</xm:f>
            <x14:dxf>
              <fill>
                <patternFill>
                  <bgColor rgb="FFFF0000"/>
                </patternFill>
              </fill>
            </x14:dxf>
          </x14:cfRule>
          <x14:cfRule type="cellIs" priority="108" operator="equal" id="{DE3CB9E3-A0ED-445E-BB62-F06427CDA2F4}">
            <xm:f>'\Users\Javier.Bermudez\Documents\Matrices 2017\En validaciones\[Matriz de Riesgos de Procesos Protección 2017 VF.xlsm]DATOS'!#REF!</xm:f>
            <x14:dxf>
              <fill>
                <patternFill>
                  <bgColor rgb="FFFF0000"/>
                </patternFill>
              </fill>
            </x14:dxf>
          </x14:cfRule>
          <x14:cfRule type="cellIs" priority="109" operator="equal" id="{07E2396D-1D37-49A4-8221-B75E85D9DF4E}">
            <xm:f>'\Users\Javier.Bermudez\Documents\Matrices 2017\En validaciones\[Matriz de Riesgos de Procesos Protección 2017 VF.xlsm]DATOS'!#REF!</xm:f>
            <x14:dxf>
              <fill>
                <patternFill>
                  <bgColor rgb="FFFFC000"/>
                </patternFill>
              </fill>
            </x14:dxf>
          </x14:cfRule>
          <x14:cfRule type="cellIs" priority="110" operator="equal" id="{1A788282-B06F-4735-9290-868B4FA1032F}">
            <xm:f>'\Users\Javier.Bermudez\Documents\Matrices 2017\En validaciones\[Matriz de Riesgos de Procesos Protección 2017 VF.xlsm]DATOS'!#REF!</xm:f>
            <x14:dxf>
              <fill>
                <patternFill>
                  <bgColor rgb="FFFFC000"/>
                </patternFill>
              </fill>
            </x14:dxf>
          </x14:cfRule>
          <x14:cfRule type="cellIs" priority="111" operator="equal" id="{C1293A24-D525-44F7-9250-F2358C2BD368}">
            <xm:f>'\Users\Javier.Bermudez\Documents\Matrices 2017\En validaciones\[Matriz de Riesgos de Procesos Protección 2017 VF.xlsm]DATOS'!#REF!</xm:f>
            <x14:dxf>
              <fill>
                <patternFill>
                  <bgColor rgb="FFFFC000"/>
                </patternFill>
              </fill>
            </x14:dxf>
          </x14:cfRule>
          <x14:cfRule type="cellIs" priority="112" operator="equal" id="{142A0B2A-1E7D-4333-AF3E-43BEC4ADD212}">
            <xm:f>'\Users\Javier.Bermudez\Documents\Matrices 2017\En validaciones\[Matriz de Riesgos de Procesos Protección 2017 VF.xlsm]DATOS'!#REF!</xm:f>
            <x14:dxf>
              <fill>
                <patternFill>
                  <bgColor rgb="FFFFC000"/>
                </patternFill>
              </fill>
            </x14:dxf>
          </x14:cfRule>
          <x14:cfRule type="cellIs" priority="113" operator="equal" id="{9C72EAA0-8936-4CF8-8C01-D714217D2D75}">
            <xm:f>'\Users\Javier.Bermudez\Documents\Matrices 2017\En validaciones\[Matriz de Riesgos de Procesos Protección 2017 VF.xlsm]DATOS'!#REF!</xm:f>
            <x14:dxf>
              <fill>
                <patternFill>
                  <bgColor rgb="FFFFFF00"/>
                </patternFill>
              </fill>
            </x14:dxf>
          </x14:cfRule>
          <x14:cfRule type="cellIs" priority="114" operator="equal" id="{A7D5EF9B-DA49-457E-AD02-93D85DCA6881}">
            <xm:f>'\Users\Javier.Bermudez\Documents\Matrices 2017\En validaciones\[Matriz de Riesgos de Procesos Protección 2017 VF.xlsm]DATOS'!#REF!</xm:f>
            <x14:dxf>
              <fill>
                <patternFill>
                  <bgColor rgb="FFFFFF00"/>
                </patternFill>
              </fill>
            </x14:dxf>
          </x14:cfRule>
          <x14:cfRule type="cellIs" priority="115" operator="equal" id="{FDCB5321-950E-4EFC-8900-DA466B475022}">
            <xm:f>'\Users\Javier.Bermudez\Documents\Matrices 2017\En validaciones\[Matriz de Riesgos de Procesos Protección 2017 VF.xlsm]DATOS'!#REF!</xm:f>
            <x14:dxf>
              <fill>
                <patternFill>
                  <bgColor rgb="FFFFFF00"/>
                </patternFill>
              </fill>
            </x14:dxf>
          </x14:cfRule>
          <x14:cfRule type="cellIs" priority="116" operator="equal" id="{B7338F25-D1B3-40A0-A3AE-CCEB078ADFB9}">
            <xm:f>'\Users\Javier.Bermudez\Documents\Matrices 2017\En validaciones\[Matriz de Riesgos de Procesos Protección 2017 VF.xlsm]DATOS'!#REF!</xm:f>
            <x14:dxf>
              <fill>
                <patternFill>
                  <bgColor rgb="FFFFFF00"/>
                </patternFill>
              </fill>
            </x14:dxf>
          </x14:cfRule>
          <x14:cfRule type="cellIs" priority="117" operator="equal" id="{E4FA714B-EDF8-40B5-A503-F7F7549BA1FA}">
            <xm:f>'\Users\Javier.Bermudez\Documents\Matrices 2017\En validaciones\[Matriz de Riesgos de Procesos Protección 2017 VF.xlsm]DATOS'!#REF!</xm:f>
            <x14:dxf>
              <fill>
                <patternFill>
                  <bgColor rgb="FFFFFF00"/>
                </patternFill>
              </fill>
            </x14:dxf>
          </x14:cfRule>
          <x14:cfRule type="cellIs" priority="118" operator="equal" id="{525D5135-B7AA-406C-AD55-542651C04A2A}">
            <xm:f>'\Users\Javier.Bermudez\Documents\Matrices 2017\En validaciones\[Matriz de Riesgos de Procesos Protección 2017 VF.xlsm]DATOS'!#REF!</xm:f>
            <x14:dxf>
              <fill>
                <patternFill>
                  <bgColor theme="9"/>
                </patternFill>
              </fill>
            </x14:dxf>
          </x14:cfRule>
          <x14:cfRule type="cellIs" priority="119" operator="equal" id="{D11A0A89-EB87-4D16-922E-7390B91A3E56}">
            <xm:f>'\Users\Javier.Bermudez\Documents\Matrices 2017\En validaciones\[Matriz de Riesgos de Procesos Protección 2017 VF.xlsm]DATOS'!#REF!</xm:f>
            <x14:dxf>
              <fill>
                <patternFill>
                  <bgColor theme="9"/>
                </patternFill>
              </fill>
            </x14:dxf>
          </x14:cfRule>
          <x14:cfRule type="cellIs" priority="120" operator="equal" id="{4E9F5CA8-B277-4043-82BB-4E4D7B79A8D1}">
            <xm:f>'\Users\Javier.Bermudez\Documents\Matrices 2017\En validaciones\[Matriz de Riesgos de Procesos Protección 2017 VF.xlsm]DATOS'!#REF!</xm:f>
            <x14:dxf>
              <fill>
                <patternFill>
                  <bgColor theme="9"/>
                </patternFill>
              </fill>
            </x14:dxf>
          </x14:cfRule>
          <xm:sqref>N10</xm:sqref>
        </x14:conditionalFormatting>
        <x14:conditionalFormatting xmlns:xm="http://schemas.microsoft.com/office/excel/2006/main">
          <x14:cfRule type="cellIs" priority="66" operator="equal" id="{0089EAD0-9F30-494F-A293-B7424B44BEFC}">
            <xm:f>'\0 José Horacio\5 Gestión de Riesgos\11 Revisión y Actualización de Riesgos 2016\[10 Gestión del Talento Humano.xlsm]DATOS'!#REF!</xm:f>
            <x14:dxf>
              <fill>
                <patternFill>
                  <bgColor rgb="FFFF0000"/>
                </patternFill>
              </fill>
            </x14:dxf>
          </x14:cfRule>
          <x14:cfRule type="cellIs" priority="67" operator="equal" id="{ADC1F7A0-7241-47AA-8A1B-66201953FEB8}">
            <xm:f>'\0 José Horacio\5 Gestión de Riesgos\11 Revisión y Actualización de Riesgos 2016\[10 Gestión del Talento Humano.xlsm]DATOS'!#REF!</xm:f>
            <x14:dxf>
              <fill>
                <patternFill>
                  <bgColor rgb="FFFF0000"/>
                </patternFill>
              </fill>
            </x14:dxf>
          </x14:cfRule>
          <x14:cfRule type="cellIs" priority="68" operator="equal" id="{B33B7B13-AA2B-497D-8432-28C9DB2379AD}">
            <xm:f>'\0 José Horacio\5 Gestión de Riesgos\11 Revisión y Actualización de Riesgos 2016\[10 Gestión del Talento Humano.xlsm]DATOS'!#REF!</xm:f>
            <x14:dxf>
              <fill>
                <patternFill>
                  <bgColor rgb="FFFF0000"/>
                </patternFill>
              </fill>
            </x14:dxf>
          </x14:cfRule>
          <x14:cfRule type="cellIs" priority="69" operator="equal" id="{255E0045-1BCF-4FB7-A40E-9D336C50B975}">
            <xm:f>'\0 José Horacio\5 Gestión de Riesgos\11 Revisión y Actualización de Riesgos 2016\[10 Gestión del Talento Humano.xlsm]DATOS'!#REF!</xm:f>
            <x14:dxf>
              <fill>
                <patternFill>
                  <bgColor rgb="FFFFC000"/>
                </patternFill>
              </fill>
            </x14:dxf>
          </x14:cfRule>
          <x14:cfRule type="cellIs" priority="70" operator="equal" id="{385F7638-5197-4171-8753-CF9F19111A09}">
            <xm:f>'\0 José Horacio\5 Gestión de Riesgos\11 Revisión y Actualización de Riesgos 2016\[10 Gestión del Talento Humano.xlsm]DATOS'!#REF!</xm:f>
            <x14:dxf>
              <fill>
                <patternFill>
                  <bgColor rgb="FFFFC000"/>
                </patternFill>
              </fill>
            </x14:dxf>
          </x14:cfRule>
          <x14:cfRule type="cellIs" priority="71" operator="equal" id="{206EB129-EE7B-4B18-A205-E8F5DD0FB35D}">
            <xm:f>'\0 José Horacio\5 Gestión de Riesgos\11 Revisión y Actualización de Riesgos 2016\[10 Gestión del Talento Humano.xlsm]DATOS'!#REF!</xm:f>
            <x14:dxf>
              <fill>
                <patternFill>
                  <bgColor rgb="FFFFC000"/>
                </patternFill>
              </fill>
            </x14:dxf>
          </x14:cfRule>
          <x14:cfRule type="cellIs" priority="72" operator="equal" id="{A896A5AE-AB93-457D-8E9A-D4F9085DA48C}">
            <xm:f>'\0 José Horacio\5 Gestión de Riesgos\11 Revisión y Actualización de Riesgos 2016\[10 Gestión del Talento Humano.xlsm]DATOS'!#REF!</xm:f>
            <x14:dxf>
              <fill>
                <patternFill>
                  <bgColor rgb="FFFFC000"/>
                </patternFill>
              </fill>
            </x14:dxf>
          </x14:cfRule>
          <x14:cfRule type="cellIs" priority="73" operator="equal" id="{B883D062-879F-402A-B7D1-75DB8A834D01}">
            <xm:f>'\0 José Horacio\5 Gestión de Riesgos\11 Revisión y Actualización de Riesgos 2016\[10 Gestión del Talento Humano.xlsm]DATOS'!#REF!</xm:f>
            <x14:dxf>
              <fill>
                <patternFill>
                  <bgColor rgb="FFFFFF00"/>
                </patternFill>
              </fill>
            </x14:dxf>
          </x14:cfRule>
          <x14:cfRule type="cellIs" priority="74" operator="equal" id="{29E16476-0BA8-406A-9311-15684C5145F9}">
            <xm:f>'\0 José Horacio\5 Gestión de Riesgos\11 Revisión y Actualización de Riesgos 2016\[10 Gestión del Talento Humano.xlsm]DATOS'!#REF!</xm:f>
            <x14:dxf>
              <fill>
                <patternFill>
                  <bgColor rgb="FFFFFF00"/>
                </patternFill>
              </fill>
            </x14:dxf>
          </x14:cfRule>
          <x14:cfRule type="cellIs" priority="75" operator="equal" id="{F35D6905-002B-4F4E-B735-ECBEA7EFC423}">
            <xm:f>'\0 José Horacio\5 Gestión de Riesgos\11 Revisión y Actualización de Riesgos 2016\[10 Gestión del Talento Humano.xlsm]DATOS'!#REF!</xm:f>
            <x14:dxf>
              <fill>
                <patternFill>
                  <bgColor rgb="FFFFFF00"/>
                </patternFill>
              </fill>
            </x14:dxf>
          </x14:cfRule>
          <x14:cfRule type="cellIs" priority="76" operator="equal" id="{4C58209F-F4A5-4FF3-BD6F-860088E6F941}">
            <xm:f>'\0 José Horacio\5 Gestión de Riesgos\11 Revisión y Actualización de Riesgos 2016\[10 Gestión del Talento Humano.xlsm]DATOS'!#REF!</xm:f>
            <x14:dxf>
              <fill>
                <patternFill>
                  <bgColor rgb="FFFFFF00"/>
                </patternFill>
              </fill>
            </x14:dxf>
          </x14:cfRule>
          <x14:cfRule type="cellIs" priority="77" operator="equal" id="{252E8CB1-B6D8-4559-94E0-FB22DBBE70B1}">
            <xm:f>'\0 José Horacio\5 Gestión de Riesgos\11 Revisión y Actualización de Riesgos 2016\[10 Gestión del Talento Humano.xlsm]DATOS'!#REF!</xm:f>
            <x14:dxf>
              <fill>
                <patternFill>
                  <bgColor rgb="FFFFFF00"/>
                </patternFill>
              </fill>
            </x14:dxf>
          </x14:cfRule>
          <x14:cfRule type="cellIs" priority="78" operator="equal" id="{DE7119D4-1EEF-44A9-A85B-324B55FCA016}">
            <xm:f>'\0 José Horacio\5 Gestión de Riesgos\11 Revisión y Actualización de Riesgos 2016\[10 Gestión del Talento Humano.xlsm]DATOS'!#REF!</xm:f>
            <x14:dxf>
              <fill>
                <patternFill>
                  <bgColor theme="9"/>
                </patternFill>
              </fill>
            </x14:dxf>
          </x14:cfRule>
          <x14:cfRule type="cellIs" priority="79" operator="equal" id="{6C45436D-5DE1-453A-B4F7-71D81B600B17}">
            <xm:f>'\0 José Horacio\5 Gestión de Riesgos\11 Revisión y Actualización de Riesgos 2016\[10 Gestión del Talento Humano.xlsm]DATOS'!#REF!</xm:f>
            <x14:dxf>
              <fill>
                <patternFill>
                  <bgColor theme="9"/>
                </patternFill>
              </fill>
            </x14:dxf>
          </x14:cfRule>
          <x14:cfRule type="cellIs" priority="80" operator="equal" id="{894BFF7C-053D-4107-B672-5682CE76D4CF}">
            <xm:f>'\0 José Horacio\5 Gestión de Riesgos\11 Revisión y Actualización de Riesgos 2016\[10 Gestión del Talento Humano.xlsm]DATOS'!#REF!</xm:f>
            <x14:dxf>
              <fill>
                <patternFill>
                  <bgColor theme="9"/>
                </patternFill>
              </fill>
            </x14:dxf>
          </x14:cfRule>
          <xm:sqref>Q16</xm:sqref>
        </x14:conditionalFormatting>
        <x14:conditionalFormatting xmlns:xm="http://schemas.microsoft.com/office/excel/2006/main">
          <x14:cfRule type="cellIs" priority="1" operator="equal" id="{53C0E875-9D9F-4948-86A7-EFDA469FADD9}">
            <xm:f>'\0 José Horacio\5 Gestión de Riesgos\11 Revisión y Actualización de Riesgos 2016\[11 Gestión Jurídica.xlsm]DATOS'!#REF!</xm:f>
            <x14:dxf>
              <fill>
                <patternFill>
                  <bgColor rgb="FFFFFF00"/>
                </patternFill>
              </fill>
            </x14:dxf>
          </x14:cfRule>
          <x14:cfRule type="cellIs" priority="2" operator="equal" id="{B0C61D3C-A033-46D2-8277-9AFA0397B7C2}">
            <xm:f>'\0 José Horacio\5 Gestión de Riesgos\11 Revisión y Actualización de Riesgos 2016\[11 Gestión Jurídica.xlsm]DATOS'!#REF!</xm:f>
            <x14:dxf>
              <fill>
                <patternFill>
                  <bgColor rgb="FFFFC000"/>
                </patternFill>
              </fill>
            </x14:dxf>
          </x14:cfRule>
          <x14:cfRule type="cellIs" priority="3" operator="equal" id="{6A8E1BA6-F3A5-4C8F-A4C3-D0DD5AB963AB}">
            <xm:f>'\0 José Horacio\5 Gestión de Riesgos\11 Revisión y Actualización de Riesgos 2016\[11 Gestión Jurídica.xlsm]DATOS'!#REF!</xm:f>
            <x14:dxf>
              <fill>
                <patternFill>
                  <bgColor rgb="FFFF0000"/>
                </patternFill>
              </fill>
            </x14:dxf>
          </x14:cfRule>
          <x14:cfRule type="cellIs" priority="4" operator="equal" id="{371572A0-7501-477C-8BC5-F331ADFA5B94}">
            <xm:f>'\0 José Horacio\5 Gestión de Riesgos\11 Revisión y Actualización de Riesgos 2016\[11 Gestión Jurídica.xlsm]DATOS'!#REF!</xm:f>
            <x14:dxf>
              <fill>
                <patternFill>
                  <bgColor rgb="FFFF0000"/>
                </patternFill>
              </fill>
            </x14:dxf>
          </x14:cfRule>
          <x14:cfRule type="cellIs" priority="5" operator="equal" id="{DFDD8CD6-E95F-4C24-B275-33BC952F237A}">
            <xm:f>'\0 José Horacio\5 Gestión de Riesgos\11 Revisión y Actualización de Riesgos 2016\[11 Gestión Jurídica.xlsm]DATOS'!#REF!</xm:f>
            <x14:dxf>
              <fill>
                <patternFill>
                  <bgColor rgb="FFFF0000"/>
                </patternFill>
              </fill>
            </x14:dxf>
          </x14:cfRule>
          <x14:cfRule type="cellIs" priority="6" operator="equal" id="{3F1607FE-DAF5-4B15-967D-8E155DFE65B1}">
            <xm:f>'\0 José Horacio\5 Gestión de Riesgos\11 Revisión y Actualización de Riesgos 2016\[11 Gestión Jurídica.xlsm]DATOS'!#REF!</xm:f>
            <x14:dxf>
              <fill>
                <patternFill>
                  <bgColor rgb="FF70AD47"/>
                </patternFill>
              </fill>
            </x14:dxf>
          </x14:cfRule>
          <x14:cfRule type="cellIs" priority="7" operator="equal" id="{85B53857-E795-4403-905D-8BCE7F1182E8}">
            <xm:f>'\0 José Horacio\5 Gestión de Riesgos\11 Revisión y Actualización de Riesgos 2016\[11 Gestión Jurídica.xlsm]DATOS'!#REF!</xm:f>
            <x14:dxf>
              <fill>
                <patternFill>
                  <bgColor rgb="FFFFFF00"/>
                </patternFill>
              </fill>
            </x14:dxf>
          </x14:cfRule>
          <x14:cfRule type="cellIs" priority="8" operator="equal" id="{3D1B97DC-94FE-451E-B4FA-13528F57A0D1}">
            <xm:f>'\0 José Horacio\5 Gestión de Riesgos\11 Revisión y Actualización de Riesgos 2016\[11 Gestión Jurídica.xlsm]DATOS'!#REF!</xm:f>
            <x14:dxf>
              <fill>
                <patternFill>
                  <bgColor rgb="FFFFC000"/>
                </patternFill>
              </fill>
            </x14:dxf>
          </x14:cfRule>
          <x14:cfRule type="cellIs" priority="9" operator="equal" id="{7C816D7D-1913-4142-9E13-DFC18E18D03C}">
            <xm:f>'\0 José Horacio\5 Gestión de Riesgos\11 Revisión y Actualización de Riesgos 2016\[11 Gestión Jurídica.xlsm]DATOS'!#REF!</xm:f>
            <x14:dxf>
              <fill>
                <patternFill>
                  <bgColor rgb="FFFFC000"/>
                </patternFill>
              </fill>
            </x14:dxf>
          </x14:cfRule>
          <x14:cfRule type="cellIs" priority="10" operator="equal" id="{D3ADAD9E-BC17-4EF2-AD49-B999A3BADEA7}">
            <xm:f>'\0 José Horacio\5 Gestión de Riesgos\11 Revisión y Actualización de Riesgos 2016\[11 Gestión Jurídica.xlsm]DATOS'!#REF!</xm:f>
            <x14:dxf>
              <fill>
                <patternFill>
                  <bgColor rgb="FFFFC000"/>
                </patternFill>
              </fill>
            </x14:dxf>
          </x14:cfRule>
          <x14:cfRule type="cellIs" priority="11" operator="equal" id="{94BF8346-7AF5-4E78-A3BE-37A39BC10FCF}">
            <xm:f>'\0 José Horacio\5 Gestión de Riesgos\11 Revisión y Actualización de Riesgos 2016\[11 Gestión Jurídica.xlsm]DATOS'!#REF!</xm:f>
            <x14:dxf>
              <fill>
                <patternFill>
                  <bgColor rgb="FF70AD47"/>
                </patternFill>
              </fill>
            </x14:dxf>
          </x14:cfRule>
          <x14:cfRule type="cellIs" priority="12" operator="equal" id="{261A14E1-E89E-45E6-890B-9487FDA8AB07}">
            <xm:f>'\0 José Horacio\5 Gestión de Riesgos\11 Revisión y Actualización de Riesgos 2016\[11 Gestión Jurídica.xlsm]DATOS'!#REF!</xm:f>
            <x14:dxf>
              <fill>
                <patternFill>
                  <bgColor rgb="FF70AD47"/>
                </patternFill>
              </fill>
            </x14:dxf>
          </x14:cfRule>
          <x14:cfRule type="cellIs" priority="13" operator="equal" id="{85CD59FE-6FA8-4099-B3DE-9DAD53182511}">
            <xm:f>'\0 José Horacio\5 Gestión de Riesgos\11 Revisión y Actualización de Riesgos 2016\[11 Gestión Jurídica.xlsm]DATOS'!#REF!</xm:f>
            <x14:dxf>
              <fill>
                <patternFill>
                  <bgColor rgb="FFFFFF00"/>
                </patternFill>
              </fill>
            </x14:dxf>
          </x14:cfRule>
          <x14:cfRule type="cellIs" priority="14" operator="equal" id="{7862119C-E50B-4968-A99D-7BD5922CE697}">
            <xm:f>'\0 José Horacio\5 Gestión de Riesgos\11 Revisión y Actualización de Riesgos 2016\[11 Gestión Jurídica.xlsm]DATOS'!#REF!</xm:f>
            <x14:dxf>
              <fill>
                <patternFill>
                  <bgColor rgb="FFFFFF00"/>
                </patternFill>
              </fill>
            </x14:dxf>
          </x14:cfRule>
          <x14:cfRule type="cellIs" priority="15" operator="equal" id="{552DC427-51C1-4FB1-A10D-470BC71FA442}">
            <xm:f>'\0 José Horacio\5 Gestión de Riesgos\11 Revisión y Actualización de Riesgos 2016\[11 Gestión Jurídica.xlsm]DATOS'!#REF!</xm:f>
            <x14:dxf>
              <fill>
                <patternFill>
                  <bgColor rgb="FFFFFF00"/>
                </patternFill>
              </fill>
            </x14:dxf>
          </x14:cfRule>
          <xm:sqref>N17</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DA27"/>
  <sheetViews>
    <sheetView zoomScale="75" zoomScaleNormal="75" workbookViewId="0">
      <pane xSplit="4" ySplit="3" topLeftCell="CU24" activePane="bottomRight" state="frozen"/>
      <selection pane="topRight" activeCell="E1" sqref="E1"/>
      <selection pane="bottomLeft" activeCell="A4" sqref="A4"/>
      <selection pane="bottomRight" activeCell="C30" sqref="C30"/>
    </sheetView>
  </sheetViews>
  <sheetFormatPr baseColWidth="10" defaultColWidth="11.375" defaultRowHeight="18.75" x14ac:dyDescent="0.25"/>
  <cols>
    <col min="1" max="1" width="6.75" style="864" customWidth="1"/>
    <col min="2" max="2" width="40.75" style="865" customWidth="1"/>
    <col min="3" max="3" width="84.5" style="866" customWidth="1"/>
    <col min="4" max="4" width="37.625" style="865" customWidth="1"/>
    <col min="5" max="5" width="18.125" style="867" customWidth="1"/>
    <col min="6" max="6" width="18.625" style="864" customWidth="1"/>
    <col min="7" max="7" width="16.875" style="864" customWidth="1"/>
    <col min="8" max="8" width="18" style="864" customWidth="1"/>
    <col min="9" max="9" width="26.625" style="865" customWidth="1"/>
    <col min="10" max="10" width="16.625" style="867" customWidth="1"/>
    <col min="11" max="11" width="24.125" style="867" customWidth="1"/>
    <col min="12" max="12" width="24.875" style="867" customWidth="1"/>
    <col min="13" max="13" width="19.25" style="867" customWidth="1"/>
    <col min="14" max="14" width="23" style="867" customWidth="1"/>
    <col min="15" max="15" width="20.5" style="867" customWidth="1"/>
    <col min="16" max="17" width="22.75" style="867" customWidth="1"/>
    <col min="18" max="18" width="20.125" style="867" customWidth="1"/>
    <col min="19" max="19" width="72.625" style="867" customWidth="1"/>
    <col min="20" max="20" width="20.125" style="867" customWidth="1"/>
    <col min="21" max="21" width="46.125" style="867" customWidth="1"/>
    <col min="22" max="22" width="29.625" style="867" customWidth="1"/>
    <col min="23" max="23" width="69.125" style="867" customWidth="1"/>
    <col min="24" max="24" width="39.125" style="867" customWidth="1"/>
    <col min="25" max="25" width="28.5" style="867" customWidth="1"/>
    <col min="26" max="34" width="20.125" style="867" customWidth="1"/>
    <col min="35" max="35" width="83.625" style="829" customWidth="1"/>
    <col min="36" max="36" width="170.75" style="829" customWidth="1"/>
    <col min="37" max="37" width="57" style="867" customWidth="1"/>
    <col min="38" max="38" width="20.125" style="867" customWidth="1"/>
    <col min="39" max="39" width="56.25" style="867" customWidth="1"/>
    <col min="40" max="40" width="39.875" style="867" customWidth="1"/>
    <col min="41" max="41" width="20.125" style="867" customWidth="1"/>
    <col min="42" max="42" width="39.375" style="867" customWidth="1"/>
    <col min="43" max="43" width="46.875" style="867" customWidth="1"/>
    <col min="44" max="46" width="20.125" style="867" customWidth="1"/>
    <col min="47" max="47" width="47.75" style="867" customWidth="1"/>
    <col min="48" max="52" width="20.125" style="867" customWidth="1"/>
    <col min="53" max="53" width="79.5" style="829" customWidth="1"/>
    <col min="54" max="54" width="133.125" style="829" customWidth="1"/>
    <col min="55" max="55" width="71.75" style="867" customWidth="1"/>
    <col min="56" max="56" width="20.125" style="867" customWidth="1"/>
    <col min="57" max="57" width="51.125" style="867" customWidth="1"/>
    <col min="58" max="58" width="34.125" style="867" customWidth="1"/>
    <col min="59" max="59" width="53.375" style="867" customWidth="1"/>
    <col min="60" max="60" width="30.125" style="867" customWidth="1"/>
    <col min="61" max="61" width="36.125" style="867" customWidth="1"/>
    <col min="62" max="70" width="20.125" style="867" customWidth="1"/>
    <col min="71" max="71" width="80.625" style="829" customWidth="1"/>
    <col min="72" max="72" width="115.875" style="829" customWidth="1"/>
    <col min="73" max="73" width="44.625" style="867" customWidth="1"/>
    <col min="74" max="74" width="20.125" style="867" customWidth="1"/>
    <col min="75" max="75" width="33.875" style="867" customWidth="1"/>
    <col min="76" max="76" width="20.125" style="867" customWidth="1"/>
    <col min="77" max="77" width="43.625" style="867" customWidth="1"/>
    <col min="78" max="78" width="27.875" style="867" customWidth="1"/>
    <col min="79" max="79" width="29.125" style="867" customWidth="1"/>
    <col min="80" max="80" width="55.25" style="829" customWidth="1"/>
    <col min="81" max="81" width="56.25" style="829" customWidth="1"/>
    <col min="82" max="82" width="86.125" style="867" customWidth="1"/>
    <col min="83" max="83" width="20.125" style="867" customWidth="1"/>
    <col min="84" max="84" width="108.125" style="867" customWidth="1"/>
    <col min="85" max="85" width="53.625" style="867" customWidth="1"/>
    <col min="86" max="86" width="34.375" style="867" customWidth="1"/>
    <col min="87" max="87" width="25.875" style="867" customWidth="1"/>
    <col min="88" max="88" width="32.625" style="867" customWidth="1"/>
    <col min="89" max="89" width="74.875" style="829" customWidth="1"/>
    <col min="90" max="90" width="70.875" style="829" customWidth="1"/>
    <col min="91" max="91" width="64.625" style="785" customWidth="1"/>
    <col min="92" max="92" width="16.25" style="785" customWidth="1"/>
    <col min="93" max="96" width="60.875" style="785" customWidth="1"/>
    <col min="97" max="97" width="32.875" style="785" customWidth="1"/>
    <col min="98" max="98" width="119.875" style="785" customWidth="1"/>
    <col min="99" max="99" width="114.125" style="785" customWidth="1"/>
    <col min="100" max="16384" width="11.375" style="785"/>
  </cols>
  <sheetData>
    <row r="1" spans="1:105" ht="38.25" customHeight="1" x14ac:dyDescent="0.25">
      <c r="A1" s="779" t="s">
        <v>853</v>
      </c>
      <c r="B1" s="779" t="s">
        <v>854</v>
      </c>
      <c r="C1" s="779" t="s">
        <v>855</v>
      </c>
      <c r="D1" s="779" t="s">
        <v>856</v>
      </c>
      <c r="E1" s="779" t="s">
        <v>857</v>
      </c>
      <c r="F1" s="779" t="s">
        <v>858</v>
      </c>
      <c r="G1" s="779" t="s">
        <v>859</v>
      </c>
      <c r="H1" s="779" t="s">
        <v>860</v>
      </c>
      <c r="I1" s="779" t="s">
        <v>861</v>
      </c>
      <c r="J1" s="779" t="s">
        <v>862</v>
      </c>
      <c r="K1" s="779" t="s">
        <v>863</v>
      </c>
      <c r="L1" s="779" t="s">
        <v>864</v>
      </c>
      <c r="M1" s="779" t="s">
        <v>865</v>
      </c>
      <c r="N1" s="779" t="s">
        <v>866</v>
      </c>
      <c r="O1" s="779" t="s">
        <v>867</v>
      </c>
      <c r="P1" s="779" t="s">
        <v>299</v>
      </c>
      <c r="Q1" s="779" t="s">
        <v>868</v>
      </c>
      <c r="R1" s="779" t="s">
        <v>869</v>
      </c>
      <c r="S1" s="780" t="s">
        <v>870</v>
      </c>
      <c r="T1" s="780"/>
      <c r="U1" s="780"/>
      <c r="V1" s="780"/>
      <c r="W1" s="780"/>
      <c r="X1" s="780"/>
      <c r="Y1" s="780"/>
      <c r="Z1" s="781" t="s">
        <v>871</v>
      </c>
      <c r="AA1" s="781"/>
      <c r="AB1" s="781"/>
      <c r="AC1" s="781"/>
      <c r="AD1" s="781"/>
      <c r="AE1" s="782" t="s">
        <v>872</v>
      </c>
      <c r="AF1" s="782"/>
      <c r="AG1" s="782"/>
      <c r="AH1" s="782"/>
      <c r="AI1" s="783" t="s">
        <v>873</v>
      </c>
      <c r="AJ1" s="783" t="s">
        <v>874</v>
      </c>
      <c r="AK1" s="780" t="s">
        <v>875</v>
      </c>
      <c r="AL1" s="780"/>
      <c r="AM1" s="780"/>
      <c r="AN1" s="780"/>
      <c r="AO1" s="780"/>
      <c r="AP1" s="780"/>
      <c r="AQ1" s="780"/>
      <c r="AR1" s="781" t="s">
        <v>876</v>
      </c>
      <c r="AS1" s="781"/>
      <c r="AT1" s="781"/>
      <c r="AU1" s="781"/>
      <c r="AV1" s="781"/>
      <c r="AW1" s="782" t="s">
        <v>877</v>
      </c>
      <c r="AX1" s="782"/>
      <c r="AY1" s="782"/>
      <c r="AZ1" s="782"/>
      <c r="BA1" s="783" t="s">
        <v>873</v>
      </c>
      <c r="BB1" s="783" t="s">
        <v>874</v>
      </c>
      <c r="BC1" s="780"/>
      <c r="BD1" s="780"/>
      <c r="BE1" s="780"/>
      <c r="BF1" s="780"/>
      <c r="BG1" s="780"/>
      <c r="BH1" s="780"/>
      <c r="BI1" s="780"/>
      <c r="BJ1" s="781" t="s">
        <v>878</v>
      </c>
      <c r="BK1" s="781"/>
      <c r="BL1" s="781"/>
      <c r="BM1" s="781"/>
      <c r="BN1" s="781"/>
      <c r="BO1" s="782" t="s">
        <v>879</v>
      </c>
      <c r="BP1" s="782"/>
      <c r="BQ1" s="782"/>
      <c r="BR1" s="782"/>
      <c r="BS1" s="783" t="s">
        <v>873</v>
      </c>
      <c r="BT1" s="783" t="s">
        <v>874</v>
      </c>
      <c r="BU1" s="784" t="s">
        <v>880</v>
      </c>
      <c r="BV1" s="784"/>
      <c r="BW1" s="784"/>
      <c r="BX1" s="784"/>
      <c r="BY1" s="784"/>
      <c r="BZ1" s="784"/>
      <c r="CA1" s="784"/>
      <c r="CB1" s="783" t="s">
        <v>873</v>
      </c>
      <c r="CC1" s="783" t="s">
        <v>874</v>
      </c>
      <c r="CD1" s="784" t="s">
        <v>881</v>
      </c>
      <c r="CE1" s="784"/>
      <c r="CF1" s="784"/>
      <c r="CG1" s="784"/>
      <c r="CH1" s="784"/>
      <c r="CI1" s="784"/>
      <c r="CJ1" s="784"/>
      <c r="CK1" s="783" t="s">
        <v>873</v>
      </c>
      <c r="CL1" s="783" t="s">
        <v>874</v>
      </c>
      <c r="CM1" s="784" t="s">
        <v>882</v>
      </c>
      <c r="CN1" s="784"/>
      <c r="CO1" s="784"/>
      <c r="CP1" s="784"/>
      <c r="CQ1" s="784"/>
      <c r="CR1" s="784"/>
      <c r="CS1" s="784"/>
      <c r="CT1" s="783" t="s">
        <v>873</v>
      </c>
      <c r="CU1" s="783" t="s">
        <v>874</v>
      </c>
    </row>
    <row r="2" spans="1:105" ht="42.75" customHeight="1" x14ac:dyDescent="0.25">
      <c r="A2" s="779"/>
      <c r="B2" s="779"/>
      <c r="C2" s="779"/>
      <c r="D2" s="779"/>
      <c r="E2" s="779"/>
      <c r="F2" s="779"/>
      <c r="G2" s="779"/>
      <c r="H2" s="779"/>
      <c r="I2" s="779"/>
      <c r="J2" s="779"/>
      <c r="K2" s="779"/>
      <c r="L2" s="779"/>
      <c r="M2" s="779"/>
      <c r="N2" s="779"/>
      <c r="O2" s="779"/>
      <c r="P2" s="779"/>
      <c r="Q2" s="779"/>
      <c r="R2" s="779"/>
      <c r="S2" s="786" t="s">
        <v>883</v>
      </c>
      <c r="T2" s="787" t="s">
        <v>884</v>
      </c>
      <c r="U2" s="787"/>
      <c r="V2" s="787"/>
      <c r="W2" s="787"/>
      <c r="X2" s="787"/>
      <c r="Y2" s="787"/>
      <c r="Z2" s="781"/>
      <c r="AA2" s="781"/>
      <c r="AB2" s="781"/>
      <c r="AC2" s="781"/>
      <c r="AD2" s="781"/>
      <c r="AE2" s="782"/>
      <c r="AF2" s="782"/>
      <c r="AG2" s="782"/>
      <c r="AH2" s="782"/>
      <c r="AI2" s="783"/>
      <c r="AJ2" s="783"/>
      <c r="AK2" s="786" t="s">
        <v>883</v>
      </c>
      <c r="AL2" s="787" t="s">
        <v>884</v>
      </c>
      <c r="AM2" s="787"/>
      <c r="AN2" s="787"/>
      <c r="AO2" s="787"/>
      <c r="AP2" s="787"/>
      <c r="AQ2" s="787"/>
      <c r="AR2" s="781"/>
      <c r="AS2" s="781"/>
      <c r="AT2" s="781"/>
      <c r="AU2" s="781"/>
      <c r="AV2" s="781"/>
      <c r="AW2" s="782"/>
      <c r="AX2" s="782"/>
      <c r="AY2" s="782"/>
      <c r="AZ2" s="782"/>
      <c r="BA2" s="783"/>
      <c r="BB2" s="783"/>
      <c r="BC2" s="786" t="s">
        <v>883</v>
      </c>
      <c r="BD2" s="788"/>
      <c r="BE2" s="789"/>
      <c r="BF2" s="788"/>
      <c r="BG2" s="788"/>
      <c r="BH2" s="788"/>
      <c r="BI2" s="788"/>
      <c r="BJ2" s="781"/>
      <c r="BK2" s="781"/>
      <c r="BL2" s="781"/>
      <c r="BM2" s="781"/>
      <c r="BN2" s="781"/>
      <c r="BO2" s="782"/>
      <c r="BP2" s="782"/>
      <c r="BQ2" s="782"/>
      <c r="BR2" s="782"/>
      <c r="BS2" s="783"/>
      <c r="BT2" s="783"/>
      <c r="BU2" s="786" t="s">
        <v>883</v>
      </c>
      <c r="BV2" s="788"/>
      <c r="BW2" s="788"/>
      <c r="BX2" s="788"/>
      <c r="BY2" s="788"/>
      <c r="BZ2" s="788"/>
      <c r="CA2" s="788"/>
      <c r="CB2" s="783"/>
      <c r="CC2" s="783"/>
      <c r="CD2" s="786" t="s">
        <v>883</v>
      </c>
      <c r="CE2" s="788"/>
      <c r="CF2" s="788"/>
      <c r="CG2" s="788"/>
      <c r="CH2" s="788"/>
      <c r="CI2" s="788"/>
      <c r="CJ2" s="788"/>
      <c r="CK2" s="783"/>
      <c r="CL2" s="783"/>
      <c r="CM2" s="786" t="s">
        <v>885</v>
      </c>
      <c r="CN2" s="790" t="s">
        <v>886</v>
      </c>
      <c r="CO2" s="787" t="s">
        <v>887</v>
      </c>
      <c r="CP2" s="787" t="s">
        <v>888</v>
      </c>
      <c r="CQ2" s="787" t="s">
        <v>889</v>
      </c>
      <c r="CR2" s="787" t="s">
        <v>890</v>
      </c>
      <c r="CS2" s="787" t="s">
        <v>891</v>
      </c>
      <c r="CT2" s="783"/>
      <c r="CU2" s="783"/>
    </row>
    <row r="3" spans="1:105" s="797" customFormat="1" ht="155.25" customHeight="1" x14ac:dyDescent="0.25">
      <c r="A3" s="779"/>
      <c r="B3" s="779"/>
      <c r="C3" s="779"/>
      <c r="D3" s="779"/>
      <c r="E3" s="779"/>
      <c r="F3" s="779"/>
      <c r="G3" s="779"/>
      <c r="H3" s="779"/>
      <c r="I3" s="779"/>
      <c r="J3" s="779"/>
      <c r="K3" s="779"/>
      <c r="L3" s="779"/>
      <c r="M3" s="779"/>
      <c r="N3" s="779"/>
      <c r="O3" s="779"/>
      <c r="P3" s="779"/>
      <c r="Q3" s="779"/>
      <c r="R3" s="779"/>
      <c r="S3" s="786"/>
      <c r="T3" s="791" t="s">
        <v>886</v>
      </c>
      <c r="U3" s="788" t="s">
        <v>887</v>
      </c>
      <c r="V3" s="788" t="s">
        <v>888</v>
      </c>
      <c r="W3" s="788" t="s">
        <v>889</v>
      </c>
      <c r="X3" s="788" t="s">
        <v>890</v>
      </c>
      <c r="Y3" s="788" t="s">
        <v>891</v>
      </c>
      <c r="Z3" s="792" t="s">
        <v>883</v>
      </c>
      <c r="AA3" s="792" t="s">
        <v>892</v>
      </c>
      <c r="AB3" s="792" t="s">
        <v>893</v>
      </c>
      <c r="AC3" s="792" t="s">
        <v>894</v>
      </c>
      <c r="AD3" s="793" t="s">
        <v>895</v>
      </c>
      <c r="AE3" s="794" t="s">
        <v>896</v>
      </c>
      <c r="AF3" s="794" t="s">
        <v>897</v>
      </c>
      <c r="AG3" s="794" t="s">
        <v>898</v>
      </c>
      <c r="AH3" s="794" t="s">
        <v>899</v>
      </c>
      <c r="AI3" s="783"/>
      <c r="AJ3" s="783"/>
      <c r="AK3" s="786"/>
      <c r="AL3" s="791" t="s">
        <v>886</v>
      </c>
      <c r="AM3" s="788" t="s">
        <v>887</v>
      </c>
      <c r="AN3" s="788" t="s">
        <v>900</v>
      </c>
      <c r="AO3" s="788" t="s">
        <v>889</v>
      </c>
      <c r="AP3" s="788" t="s">
        <v>890</v>
      </c>
      <c r="AQ3" s="788" t="s">
        <v>891</v>
      </c>
      <c r="AR3" s="792" t="s">
        <v>883</v>
      </c>
      <c r="AS3" s="792" t="s">
        <v>892</v>
      </c>
      <c r="AT3" s="792" t="s">
        <v>893</v>
      </c>
      <c r="AU3" s="792" t="s">
        <v>894</v>
      </c>
      <c r="AV3" s="793" t="s">
        <v>901</v>
      </c>
      <c r="AW3" s="794" t="s">
        <v>896</v>
      </c>
      <c r="AX3" s="794" t="s">
        <v>897</v>
      </c>
      <c r="AY3" s="795" t="s">
        <v>902</v>
      </c>
      <c r="AZ3" s="795" t="s">
        <v>903</v>
      </c>
      <c r="BA3" s="783"/>
      <c r="BB3" s="783"/>
      <c r="BC3" s="786"/>
      <c r="BD3" s="791" t="s">
        <v>886</v>
      </c>
      <c r="BE3" s="789" t="s">
        <v>887</v>
      </c>
      <c r="BF3" s="788" t="s">
        <v>888</v>
      </c>
      <c r="BG3" s="788" t="s">
        <v>889</v>
      </c>
      <c r="BH3" s="788" t="s">
        <v>890</v>
      </c>
      <c r="BI3" s="788" t="s">
        <v>891</v>
      </c>
      <c r="BJ3" s="792" t="s">
        <v>883</v>
      </c>
      <c r="BK3" s="792" t="s">
        <v>892</v>
      </c>
      <c r="BL3" s="792" t="s">
        <v>893</v>
      </c>
      <c r="BM3" s="792" t="s">
        <v>894</v>
      </c>
      <c r="BN3" s="793" t="s">
        <v>904</v>
      </c>
      <c r="BO3" s="794" t="s">
        <v>896</v>
      </c>
      <c r="BP3" s="794" t="s">
        <v>897</v>
      </c>
      <c r="BQ3" s="795" t="s">
        <v>905</v>
      </c>
      <c r="BR3" s="795" t="s">
        <v>906</v>
      </c>
      <c r="BS3" s="783"/>
      <c r="BT3" s="783"/>
      <c r="BU3" s="786"/>
      <c r="BV3" s="791" t="s">
        <v>886</v>
      </c>
      <c r="BW3" s="788" t="s">
        <v>887</v>
      </c>
      <c r="BX3" s="788" t="s">
        <v>888</v>
      </c>
      <c r="BY3" s="788" t="s">
        <v>889</v>
      </c>
      <c r="BZ3" s="788" t="s">
        <v>890</v>
      </c>
      <c r="CA3" s="788" t="s">
        <v>891</v>
      </c>
      <c r="CB3" s="783"/>
      <c r="CC3" s="783"/>
      <c r="CD3" s="786"/>
      <c r="CE3" s="791" t="s">
        <v>886</v>
      </c>
      <c r="CF3" s="788" t="s">
        <v>887</v>
      </c>
      <c r="CG3" s="788" t="s">
        <v>888</v>
      </c>
      <c r="CH3" s="788" t="s">
        <v>889</v>
      </c>
      <c r="CI3" s="788" t="s">
        <v>890</v>
      </c>
      <c r="CJ3" s="788" t="s">
        <v>891</v>
      </c>
      <c r="CK3" s="783"/>
      <c r="CL3" s="783"/>
      <c r="CM3" s="786"/>
      <c r="CN3" s="790"/>
      <c r="CO3" s="787"/>
      <c r="CP3" s="787"/>
      <c r="CQ3" s="787"/>
      <c r="CR3" s="787"/>
      <c r="CS3" s="787"/>
      <c r="CT3" s="783"/>
      <c r="CU3" s="783"/>
      <c r="CV3" s="796"/>
    </row>
    <row r="4" spans="1:105" ht="409.6" customHeight="1" x14ac:dyDescent="0.25">
      <c r="A4" s="798">
        <v>1</v>
      </c>
      <c r="B4" s="799" t="s">
        <v>907</v>
      </c>
      <c r="C4" s="837" t="s">
        <v>908</v>
      </c>
      <c r="D4" s="815" t="s">
        <v>909</v>
      </c>
      <c r="E4" s="812" t="s">
        <v>910</v>
      </c>
      <c r="F4" s="841"/>
      <c r="G4" s="840" t="s">
        <v>178</v>
      </c>
      <c r="H4" s="841"/>
      <c r="I4" s="815" t="s">
        <v>911</v>
      </c>
      <c r="J4" s="812" t="s">
        <v>41</v>
      </c>
      <c r="K4" s="812" t="s">
        <v>912</v>
      </c>
      <c r="L4" s="812" t="s">
        <v>560</v>
      </c>
      <c r="M4" s="812" t="s">
        <v>913</v>
      </c>
      <c r="N4" s="812" t="s">
        <v>914</v>
      </c>
      <c r="O4" s="812" t="s">
        <v>915</v>
      </c>
      <c r="P4" s="812" t="s">
        <v>916</v>
      </c>
      <c r="Q4" s="812" t="s">
        <v>917</v>
      </c>
      <c r="R4" s="812" t="s">
        <v>918</v>
      </c>
      <c r="S4" s="800" t="s">
        <v>919</v>
      </c>
      <c r="T4" s="801">
        <v>0</v>
      </c>
      <c r="U4" s="802" t="s">
        <v>161</v>
      </c>
      <c r="V4" s="802" t="s">
        <v>161</v>
      </c>
      <c r="W4" s="802" t="s">
        <v>161</v>
      </c>
      <c r="X4" s="802" t="s">
        <v>161</v>
      </c>
      <c r="Y4" s="802" t="s">
        <v>920</v>
      </c>
      <c r="Z4" s="803" t="s">
        <v>921</v>
      </c>
      <c r="AA4" s="803" t="s">
        <v>922</v>
      </c>
      <c r="AB4" s="803" t="s">
        <v>921</v>
      </c>
      <c r="AC4" s="803" t="s">
        <v>161</v>
      </c>
      <c r="AD4" s="804" t="s">
        <v>923</v>
      </c>
      <c r="AE4" s="802">
        <v>4.7699999999999996</v>
      </c>
      <c r="AF4" s="802">
        <f>AE4/6</f>
        <v>0.79499999999999993</v>
      </c>
      <c r="AG4" s="802">
        <v>0</v>
      </c>
      <c r="AH4" s="805">
        <f>AF4*AG4</f>
        <v>0</v>
      </c>
      <c r="AI4" s="807" t="s">
        <v>1520</v>
      </c>
      <c r="AJ4" s="806" t="s">
        <v>924</v>
      </c>
      <c r="AK4" s="807" t="s">
        <v>925</v>
      </c>
      <c r="AL4" s="801">
        <v>0</v>
      </c>
      <c r="AM4" s="802" t="s">
        <v>926</v>
      </c>
      <c r="AN4" s="802" t="s">
        <v>926</v>
      </c>
      <c r="AO4" s="802" t="s">
        <v>161</v>
      </c>
      <c r="AP4" s="802" t="s">
        <v>161</v>
      </c>
      <c r="AQ4" s="808" t="s">
        <v>920</v>
      </c>
      <c r="AR4" s="803" t="s">
        <v>927</v>
      </c>
      <c r="AS4" s="803" t="s">
        <v>161</v>
      </c>
      <c r="AT4" s="803" t="s">
        <v>927</v>
      </c>
      <c r="AU4" s="803"/>
      <c r="AV4" s="804" t="s">
        <v>928</v>
      </c>
      <c r="AW4" s="802">
        <v>4.7699999999999996</v>
      </c>
      <c r="AX4" s="802">
        <f>AW4/6</f>
        <v>0.79499999999999993</v>
      </c>
      <c r="AY4" s="802">
        <v>0</v>
      </c>
      <c r="AZ4" s="805">
        <f>AX4*AY4</f>
        <v>0</v>
      </c>
      <c r="BA4" s="807" t="s">
        <v>929</v>
      </c>
      <c r="BB4" s="809" t="s">
        <v>930</v>
      </c>
      <c r="BC4" s="812" t="s">
        <v>161</v>
      </c>
      <c r="BD4" s="801">
        <v>6</v>
      </c>
      <c r="BE4" s="807" t="s">
        <v>931</v>
      </c>
      <c r="BF4" s="882" t="s">
        <v>932</v>
      </c>
      <c r="BG4" s="807" t="s">
        <v>933</v>
      </c>
      <c r="BH4" s="802" t="s">
        <v>934</v>
      </c>
      <c r="BI4" s="808" t="s">
        <v>935</v>
      </c>
      <c r="BJ4" s="803" t="s">
        <v>161</v>
      </c>
      <c r="BK4" s="803" t="s">
        <v>927</v>
      </c>
      <c r="BL4" s="803" t="s">
        <v>921</v>
      </c>
      <c r="BM4" s="803" t="s">
        <v>161</v>
      </c>
      <c r="BN4" s="804" t="s">
        <v>928</v>
      </c>
      <c r="BO4" s="802">
        <v>4.7699999999999996</v>
      </c>
      <c r="BP4" s="802">
        <f>4.77/6</f>
        <v>0.79499999999999993</v>
      </c>
      <c r="BQ4" s="802">
        <v>6</v>
      </c>
      <c r="BR4" s="805">
        <f>BP4*BQ4</f>
        <v>4.7699999999999996</v>
      </c>
      <c r="BS4" s="807" t="s">
        <v>936</v>
      </c>
      <c r="BT4" s="809" t="s">
        <v>937</v>
      </c>
      <c r="BU4" s="815" t="s">
        <v>938</v>
      </c>
      <c r="BV4" s="814">
        <v>0</v>
      </c>
      <c r="BW4" s="812" t="s">
        <v>926</v>
      </c>
      <c r="BX4" s="812" t="s">
        <v>926</v>
      </c>
      <c r="BY4" s="812" t="s">
        <v>926</v>
      </c>
      <c r="BZ4" s="812" t="s">
        <v>926</v>
      </c>
      <c r="CA4" s="812" t="s">
        <v>939</v>
      </c>
      <c r="CB4" s="807" t="s">
        <v>929</v>
      </c>
      <c r="CC4" s="809" t="s">
        <v>940</v>
      </c>
      <c r="CD4" s="812" t="s">
        <v>161</v>
      </c>
      <c r="CE4" s="814">
        <v>2</v>
      </c>
      <c r="CF4" s="815" t="s">
        <v>941</v>
      </c>
      <c r="CG4" s="812" t="s">
        <v>942</v>
      </c>
      <c r="CH4" s="815" t="s">
        <v>943</v>
      </c>
      <c r="CI4" s="815" t="s">
        <v>944</v>
      </c>
      <c r="CJ4" s="812" t="s">
        <v>945</v>
      </c>
      <c r="CK4" s="807" t="s">
        <v>946</v>
      </c>
      <c r="CL4" s="883" t="s">
        <v>947</v>
      </c>
      <c r="CM4" s="807" t="s">
        <v>948</v>
      </c>
      <c r="CN4" s="801">
        <v>2</v>
      </c>
      <c r="CO4" s="807" t="s">
        <v>949</v>
      </c>
      <c r="CP4" s="802" t="s">
        <v>950</v>
      </c>
      <c r="CQ4" s="807" t="s">
        <v>951</v>
      </c>
      <c r="CR4" s="801" t="s">
        <v>934</v>
      </c>
      <c r="CS4" s="802" t="s">
        <v>952</v>
      </c>
      <c r="CT4" s="807" t="s">
        <v>953</v>
      </c>
      <c r="CU4" s="883" t="s">
        <v>954</v>
      </c>
    </row>
    <row r="5" spans="1:105" ht="315" customHeight="1" x14ac:dyDescent="0.25">
      <c r="A5" s="810">
        <v>2</v>
      </c>
      <c r="B5" s="811" t="s">
        <v>955</v>
      </c>
      <c r="C5" s="815" t="s">
        <v>956</v>
      </c>
      <c r="D5" s="815" t="s">
        <v>957</v>
      </c>
      <c r="E5" s="812" t="s">
        <v>958</v>
      </c>
      <c r="F5" s="841"/>
      <c r="G5" s="840" t="s">
        <v>178</v>
      </c>
      <c r="H5" s="841"/>
      <c r="I5" s="815" t="s">
        <v>959</v>
      </c>
      <c r="J5" s="812" t="s">
        <v>41</v>
      </c>
      <c r="K5" s="812" t="s">
        <v>912</v>
      </c>
      <c r="L5" s="812" t="s">
        <v>960</v>
      </c>
      <c r="M5" s="812" t="s">
        <v>961</v>
      </c>
      <c r="N5" s="812" t="s">
        <v>962</v>
      </c>
      <c r="O5" s="812" t="s">
        <v>963</v>
      </c>
      <c r="P5" s="812" t="s">
        <v>964</v>
      </c>
      <c r="Q5" s="812" t="s">
        <v>965</v>
      </c>
      <c r="R5" s="812" t="s">
        <v>966</v>
      </c>
      <c r="S5" s="813" t="s">
        <v>967</v>
      </c>
      <c r="T5" s="814">
        <v>0</v>
      </c>
      <c r="U5" s="812" t="s">
        <v>161</v>
      </c>
      <c r="V5" s="815" t="s">
        <v>968</v>
      </c>
      <c r="W5" s="802" t="s">
        <v>161</v>
      </c>
      <c r="X5" s="814" t="s">
        <v>161</v>
      </c>
      <c r="Y5" s="815" t="s">
        <v>969</v>
      </c>
      <c r="Z5" s="803" t="s">
        <v>927</v>
      </c>
      <c r="AA5" s="803" t="s">
        <v>922</v>
      </c>
      <c r="AB5" s="803" t="s">
        <v>921</v>
      </c>
      <c r="AC5" s="803" t="s">
        <v>161</v>
      </c>
      <c r="AD5" s="804" t="s">
        <v>923</v>
      </c>
      <c r="AE5" s="802">
        <v>4.7699999999999996</v>
      </c>
      <c r="AF5" s="802">
        <f>AE5/30</f>
        <v>0.15899999999999997</v>
      </c>
      <c r="AG5" s="802">
        <v>0</v>
      </c>
      <c r="AH5" s="805">
        <f t="shared" ref="AH5:AH17" si="0">AF5*AG5</f>
        <v>0</v>
      </c>
      <c r="AI5" s="816" t="s">
        <v>970</v>
      </c>
      <c r="AJ5" s="816" t="s">
        <v>971</v>
      </c>
      <c r="AK5" s="817" t="s">
        <v>972</v>
      </c>
      <c r="AL5" s="814">
        <v>0</v>
      </c>
      <c r="AM5" s="812" t="s">
        <v>161</v>
      </c>
      <c r="AN5" s="814" t="s">
        <v>161</v>
      </c>
      <c r="AO5" s="814" t="s">
        <v>161</v>
      </c>
      <c r="AP5" s="812" t="s">
        <v>161</v>
      </c>
      <c r="AQ5" s="813" t="s">
        <v>973</v>
      </c>
      <c r="AR5" s="803" t="s">
        <v>927</v>
      </c>
      <c r="AS5" s="803" t="s">
        <v>161</v>
      </c>
      <c r="AT5" s="803" t="s">
        <v>927</v>
      </c>
      <c r="AU5" s="803" t="s">
        <v>161</v>
      </c>
      <c r="AV5" s="804" t="s">
        <v>928</v>
      </c>
      <c r="AW5" s="802">
        <v>4.7699999999999996</v>
      </c>
      <c r="AX5" s="802">
        <f>AW5/30</f>
        <v>0.15899999999999997</v>
      </c>
      <c r="AY5" s="802">
        <v>0</v>
      </c>
      <c r="AZ5" s="805">
        <f t="shared" ref="AZ5:AZ6" si="1">AX5*AY5</f>
        <v>0</v>
      </c>
      <c r="BA5" s="816" t="s">
        <v>974</v>
      </c>
      <c r="BB5" s="816" t="s">
        <v>975</v>
      </c>
      <c r="BC5" s="807" t="s">
        <v>976</v>
      </c>
      <c r="BD5" s="814">
        <v>0</v>
      </c>
      <c r="BE5" s="812" t="s">
        <v>161</v>
      </c>
      <c r="BF5" s="814" t="s">
        <v>161</v>
      </c>
      <c r="BG5" s="814" t="s">
        <v>161</v>
      </c>
      <c r="BH5" s="812" t="s">
        <v>161</v>
      </c>
      <c r="BI5" s="815" t="s">
        <v>977</v>
      </c>
      <c r="BJ5" s="803" t="s">
        <v>927</v>
      </c>
      <c r="BK5" s="803" t="s">
        <v>161</v>
      </c>
      <c r="BL5" s="803" t="s">
        <v>927</v>
      </c>
      <c r="BM5" s="803" t="s">
        <v>161</v>
      </c>
      <c r="BN5" s="804" t="s">
        <v>928</v>
      </c>
      <c r="BO5" s="802">
        <v>4.7699999999999996</v>
      </c>
      <c r="BP5" s="802">
        <f>BO5/30</f>
        <v>0.15899999999999997</v>
      </c>
      <c r="BQ5" s="802">
        <v>0</v>
      </c>
      <c r="BR5" s="805">
        <f t="shared" ref="BR5:BR6" si="2">BP5*BQ5</f>
        <v>0</v>
      </c>
      <c r="BS5" s="807" t="s">
        <v>978</v>
      </c>
      <c r="BT5" s="816" t="s">
        <v>1521</v>
      </c>
      <c r="BU5" s="807" t="s">
        <v>979</v>
      </c>
      <c r="BV5" s="814">
        <v>0</v>
      </c>
      <c r="BW5" s="812" t="s">
        <v>161</v>
      </c>
      <c r="BX5" s="812" t="s">
        <v>161</v>
      </c>
      <c r="BY5" s="812" t="s">
        <v>161</v>
      </c>
      <c r="BZ5" s="812" t="s">
        <v>161</v>
      </c>
      <c r="CA5" s="812" t="s">
        <v>161</v>
      </c>
      <c r="CB5" s="807" t="s">
        <v>980</v>
      </c>
      <c r="CC5" s="807" t="s">
        <v>981</v>
      </c>
      <c r="CD5" s="884" t="s">
        <v>982</v>
      </c>
      <c r="CE5" s="885">
        <v>3</v>
      </c>
      <c r="CF5" s="818" t="s">
        <v>983</v>
      </c>
      <c r="CG5" s="818" t="s">
        <v>984</v>
      </c>
      <c r="CH5" s="818" t="s">
        <v>985</v>
      </c>
      <c r="CI5" s="818" t="s">
        <v>986</v>
      </c>
      <c r="CJ5" s="818" t="s">
        <v>987</v>
      </c>
      <c r="CK5" s="815" t="s">
        <v>988</v>
      </c>
      <c r="CL5" s="807" t="s">
        <v>989</v>
      </c>
      <c r="CM5" s="884" t="s">
        <v>1522</v>
      </c>
      <c r="CN5" s="885">
        <v>8</v>
      </c>
      <c r="CO5" s="818" t="s">
        <v>990</v>
      </c>
      <c r="CP5" s="818" t="s">
        <v>991</v>
      </c>
      <c r="CQ5" s="818" t="s">
        <v>985</v>
      </c>
      <c r="CR5" s="818" t="s">
        <v>986</v>
      </c>
      <c r="CS5" s="818" t="s">
        <v>992</v>
      </c>
      <c r="CT5" s="807" t="s">
        <v>993</v>
      </c>
      <c r="CU5" s="886" t="s">
        <v>994</v>
      </c>
    </row>
    <row r="6" spans="1:105" ht="184.5" customHeight="1" x14ac:dyDescent="0.25">
      <c r="A6" s="810">
        <v>3</v>
      </c>
      <c r="B6" s="811" t="s">
        <v>995</v>
      </c>
      <c r="C6" s="815" t="s">
        <v>996</v>
      </c>
      <c r="D6" s="815" t="s">
        <v>997</v>
      </c>
      <c r="E6" s="812" t="s">
        <v>958</v>
      </c>
      <c r="F6" s="840" t="s">
        <v>178</v>
      </c>
      <c r="G6" s="841"/>
      <c r="H6" s="841"/>
      <c r="I6" s="815" t="s">
        <v>998</v>
      </c>
      <c r="J6" s="812" t="s">
        <v>41</v>
      </c>
      <c r="K6" s="887" t="s">
        <v>912</v>
      </c>
      <c r="L6" s="812" t="s">
        <v>960</v>
      </c>
      <c r="M6" s="812" t="s">
        <v>999</v>
      </c>
      <c r="N6" s="812" t="s">
        <v>1000</v>
      </c>
      <c r="O6" s="812" t="s">
        <v>1001</v>
      </c>
      <c r="P6" s="812" t="s">
        <v>1002</v>
      </c>
      <c r="Q6" s="812" t="s">
        <v>965</v>
      </c>
      <c r="R6" s="812" t="s">
        <v>966</v>
      </c>
      <c r="S6" s="813" t="s">
        <v>1003</v>
      </c>
      <c r="T6" s="814">
        <v>0</v>
      </c>
      <c r="U6" s="812" t="s">
        <v>161</v>
      </c>
      <c r="V6" s="815" t="s">
        <v>1004</v>
      </c>
      <c r="W6" s="802" t="s">
        <v>161</v>
      </c>
      <c r="X6" s="814" t="s">
        <v>161</v>
      </c>
      <c r="Y6" s="815" t="s">
        <v>1005</v>
      </c>
      <c r="Z6" s="803" t="s">
        <v>927</v>
      </c>
      <c r="AA6" s="803" t="s">
        <v>922</v>
      </c>
      <c r="AB6" s="803" t="s">
        <v>921</v>
      </c>
      <c r="AC6" s="803" t="s">
        <v>161</v>
      </c>
      <c r="AD6" s="804" t="s">
        <v>923</v>
      </c>
      <c r="AE6" s="802">
        <v>4.7699999999999996</v>
      </c>
      <c r="AF6" s="802">
        <f>AE6/1</f>
        <v>4.7699999999999996</v>
      </c>
      <c r="AG6" s="802">
        <v>0</v>
      </c>
      <c r="AH6" s="805">
        <f t="shared" si="0"/>
        <v>0</v>
      </c>
      <c r="AI6" s="816" t="s">
        <v>1006</v>
      </c>
      <c r="AJ6" s="816" t="s">
        <v>971</v>
      </c>
      <c r="AK6" s="819" t="s">
        <v>1007</v>
      </c>
      <c r="AL6" s="814">
        <v>0</v>
      </c>
      <c r="AM6" s="812" t="s">
        <v>161</v>
      </c>
      <c r="AN6" s="814" t="s">
        <v>161</v>
      </c>
      <c r="AO6" s="814" t="s">
        <v>161</v>
      </c>
      <c r="AP6" s="812" t="s">
        <v>161</v>
      </c>
      <c r="AQ6" s="812" t="s">
        <v>161</v>
      </c>
      <c r="AR6" s="803" t="s">
        <v>161</v>
      </c>
      <c r="AS6" s="803" t="s">
        <v>161</v>
      </c>
      <c r="AT6" s="803" t="s">
        <v>161</v>
      </c>
      <c r="AU6" s="803" t="s">
        <v>161</v>
      </c>
      <c r="AV6" s="804" t="s">
        <v>928</v>
      </c>
      <c r="AW6" s="802">
        <v>4.7699999999999996</v>
      </c>
      <c r="AX6" s="802">
        <f>AW6/1</f>
        <v>4.7699999999999996</v>
      </c>
      <c r="AY6" s="802">
        <v>0</v>
      </c>
      <c r="AZ6" s="805">
        <f t="shared" si="1"/>
        <v>0</v>
      </c>
      <c r="BA6" s="807" t="s">
        <v>980</v>
      </c>
      <c r="BB6" s="807" t="s">
        <v>981</v>
      </c>
      <c r="BC6" s="807" t="s">
        <v>1008</v>
      </c>
      <c r="BD6" s="814">
        <v>0</v>
      </c>
      <c r="BE6" s="812" t="s">
        <v>161</v>
      </c>
      <c r="BF6" s="814" t="s">
        <v>161</v>
      </c>
      <c r="BG6" s="814" t="s">
        <v>161</v>
      </c>
      <c r="BH6" s="812" t="s">
        <v>161</v>
      </c>
      <c r="BI6" s="812" t="s">
        <v>161</v>
      </c>
      <c r="BJ6" s="803" t="s">
        <v>161</v>
      </c>
      <c r="BK6" s="803" t="s">
        <v>161</v>
      </c>
      <c r="BL6" s="803" t="s">
        <v>161</v>
      </c>
      <c r="BM6" s="803" t="s">
        <v>161</v>
      </c>
      <c r="BN6" s="804" t="s">
        <v>928</v>
      </c>
      <c r="BO6" s="802">
        <v>4.7699999999999996</v>
      </c>
      <c r="BP6" s="802">
        <f>BO6/1</f>
        <v>4.7699999999999996</v>
      </c>
      <c r="BQ6" s="802">
        <v>0</v>
      </c>
      <c r="BR6" s="805">
        <f t="shared" si="2"/>
        <v>0</v>
      </c>
      <c r="BS6" s="807" t="s">
        <v>1009</v>
      </c>
      <c r="BT6" s="807" t="s">
        <v>981</v>
      </c>
      <c r="BU6" s="819" t="s">
        <v>1010</v>
      </c>
      <c r="BV6" s="814">
        <v>1</v>
      </c>
      <c r="BW6" s="812" t="s">
        <v>161</v>
      </c>
      <c r="BX6" s="812" t="s">
        <v>161</v>
      </c>
      <c r="BY6" s="812" t="s">
        <v>161</v>
      </c>
      <c r="BZ6" s="812" t="s">
        <v>161</v>
      </c>
      <c r="CA6" s="812" t="s">
        <v>161</v>
      </c>
      <c r="CB6" s="807" t="s">
        <v>1009</v>
      </c>
      <c r="CC6" s="807" t="s">
        <v>981</v>
      </c>
      <c r="CD6" s="888"/>
      <c r="CE6" s="885"/>
      <c r="CF6" s="889"/>
      <c r="CG6" s="885"/>
      <c r="CH6" s="885"/>
      <c r="CI6" s="889"/>
      <c r="CJ6" s="889"/>
      <c r="CK6" s="807" t="s">
        <v>980</v>
      </c>
      <c r="CL6" s="807" t="s">
        <v>981</v>
      </c>
      <c r="CM6" s="819" t="s">
        <v>1011</v>
      </c>
      <c r="CN6" s="801">
        <v>0</v>
      </c>
      <c r="CO6" s="801" t="s">
        <v>161</v>
      </c>
      <c r="CP6" s="801" t="s">
        <v>161</v>
      </c>
      <c r="CQ6" s="801" t="s">
        <v>161</v>
      </c>
      <c r="CR6" s="801" t="s">
        <v>161</v>
      </c>
      <c r="CS6" s="801" t="s">
        <v>161</v>
      </c>
      <c r="CT6" s="815" t="s">
        <v>1012</v>
      </c>
      <c r="CU6" s="815" t="s">
        <v>1013</v>
      </c>
    </row>
    <row r="7" spans="1:105" ht="262.5" customHeight="1" x14ac:dyDescent="0.25">
      <c r="A7" s="820">
        <v>4</v>
      </c>
      <c r="B7" s="821" t="s">
        <v>1014</v>
      </c>
      <c r="C7" s="837" t="s">
        <v>1015</v>
      </c>
      <c r="D7" s="815" t="s">
        <v>1016</v>
      </c>
      <c r="E7" s="812" t="s">
        <v>1017</v>
      </c>
      <c r="F7" s="841"/>
      <c r="G7" s="840" t="s">
        <v>178</v>
      </c>
      <c r="H7" s="841"/>
      <c r="I7" s="815" t="s">
        <v>1018</v>
      </c>
      <c r="J7" s="812" t="s">
        <v>41</v>
      </c>
      <c r="K7" s="887" t="s">
        <v>912</v>
      </c>
      <c r="L7" s="812" t="s">
        <v>1019</v>
      </c>
      <c r="M7" s="812" t="s">
        <v>161</v>
      </c>
      <c r="N7" s="812" t="s">
        <v>1020</v>
      </c>
      <c r="O7" s="812" t="s">
        <v>1021</v>
      </c>
      <c r="P7" s="890" t="s">
        <v>1022</v>
      </c>
      <c r="Q7" s="844" t="s">
        <v>917</v>
      </c>
      <c r="R7" s="812" t="s">
        <v>1023</v>
      </c>
      <c r="S7" s="822" t="s">
        <v>1024</v>
      </c>
      <c r="T7" s="808">
        <v>1</v>
      </c>
      <c r="U7" s="816" t="s">
        <v>1025</v>
      </c>
      <c r="V7" s="816" t="s">
        <v>1026</v>
      </c>
      <c r="W7" s="802" t="s">
        <v>161</v>
      </c>
      <c r="X7" s="816" t="s">
        <v>1027</v>
      </c>
      <c r="Y7" s="816" t="s">
        <v>1028</v>
      </c>
      <c r="Z7" s="803" t="s">
        <v>161</v>
      </c>
      <c r="AA7" s="803" t="s">
        <v>927</v>
      </c>
      <c r="AB7" s="803" t="s">
        <v>921</v>
      </c>
      <c r="AC7" s="803" t="s">
        <v>161</v>
      </c>
      <c r="AD7" s="804" t="s">
        <v>923</v>
      </c>
      <c r="AE7" s="802">
        <v>4.7699999999999996</v>
      </c>
      <c r="AF7" s="802">
        <f>AE7/2</f>
        <v>2.3849999999999998</v>
      </c>
      <c r="AG7" s="808">
        <v>1</v>
      </c>
      <c r="AH7" s="805">
        <f t="shared" si="0"/>
        <v>2.3849999999999998</v>
      </c>
      <c r="AI7" s="822" t="s">
        <v>1029</v>
      </c>
      <c r="AJ7" s="822" t="s">
        <v>1030</v>
      </c>
      <c r="AK7" s="808" t="s">
        <v>161</v>
      </c>
      <c r="AL7" s="808">
        <v>1</v>
      </c>
      <c r="AM7" s="816" t="s">
        <v>1031</v>
      </c>
      <c r="AN7" s="808" t="s">
        <v>1032</v>
      </c>
      <c r="AO7" s="802" t="s">
        <v>161</v>
      </c>
      <c r="AP7" s="802" t="s">
        <v>161</v>
      </c>
      <c r="AQ7" s="816" t="s">
        <v>1033</v>
      </c>
      <c r="AR7" s="803" t="s">
        <v>161</v>
      </c>
      <c r="AS7" s="803" t="s">
        <v>927</v>
      </c>
      <c r="AT7" s="803" t="s">
        <v>927</v>
      </c>
      <c r="AU7" s="803" t="s">
        <v>161</v>
      </c>
      <c r="AV7" s="804" t="s">
        <v>928</v>
      </c>
      <c r="AW7" s="802">
        <v>4.7699999999999996</v>
      </c>
      <c r="AX7" s="802">
        <f>AW7/2</f>
        <v>2.3849999999999998</v>
      </c>
      <c r="AY7" s="808">
        <v>1</v>
      </c>
      <c r="AZ7" s="805">
        <f>AX7*AY7</f>
        <v>2.3849999999999998</v>
      </c>
      <c r="BA7" s="816" t="s">
        <v>1034</v>
      </c>
      <c r="BB7" s="816" t="s">
        <v>1035</v>
      </c>
      <c r="BC7" s="802" t="s">
        <v>161</v>
      </c>
      <c r="BD7" s="802" t="s">
        <v>161</v>
      </c>
      <c r="BE7" s="802" t="s">
        <v>1036</v>
      </c>
      <c r="BF7" s="802" t="s">
        <v>161</v>
      </c>
      <c r="BG7" s="802" t="s">
        <v>161</v>
      </c>
      <c r="BH7" s="802" t="s">
        <v>161</v>
      </c>
      <c r="BI7" s="802" t="s">
        <v>161</v>
      </c>
      <c r="BJ7" s="803" t="s">
        <v>161</v>
      </c>
      <c r="BK7" s="803" t="s">
        <v>161</v>
      </c>
      <c r="BL7" s="803" t="s">
        <v>161</v>
      </c>
      <c r="BM7" s="803" t="s">
        <v>161</v>
      </c>
      <c r="BN7" s="804" t="s">
        <v>928</v>
      </c>
      <c r="BO7" s="802">
        <v>4.7699999999999996</v>
      </c>
      <c r="BP7" s="802">
        <f>BO7/2</f>
        <v>2.3849999999999998</v>
      </c>
      <c r="BQ7" s="808">
        <v>0</v>
      </c>
      <c r="BR7" s="805">
        <f>BP7*BQ7</f>
        <v>0</v>
      </c>
      <c r="BS7" s="812" t="s">
        <v>980</v>
      </c>
      <c r="BT7" s="812" t="s">
        <v>981</v>
      </c>
      <c r="BU7" s="812" t="s">
        <v>161</v>
      </c>
      <c r="BV7" s="812" t="s">
        <v>161</v>
      </c>
      <c r="BW7" s="812" t="s">
        <v>161</v>
      </c>
      <c r="BX7" s="812" t="s">
        <v>161</v>
      </c>
      <c r="BY7" s="812" t="s">
        <v>161</v>
      </c>
      <c r="BZ7" s="812" t="s">
        <v>161</v>
      </c>
      <c r="CA7" s="812" t="s">
        <v>161</v>
      </c>
      <c r="CB7" s="812" t="s">
        <v>980</v>
      </c>
      <c r="CC7" s="812" t="s">
        <v>981</v>
      </c>
      <c r="CD7" s="812" t="s">
        <v>161</v>
      </c>
      <c r="CE7" s="812" t="s">
        <v>161</v>
      </c>
      <c r="CF7" s="812" t="s">
        <v>1037</v>
      </c>
      <c r="CG7" s="812" t="s">
        <v>161</v>
      </c>
      <c r="CH7" s="812" t="s">
        <v>161</v>
      </c>
      <c r="CI7" s="812" t="s">
        <v>161</v>
      </c>
      <c r="CJ7" s="812" t="s">
        <v>161</v>
      </c>
      <c r="CK7" s="816" t="s">
        <v>1038</v>
      </c>
      <c r="CL7" s="816" t="s">
        <v>1039</v>
      </c>
      <c r="CM7" s="801" t="s">
        <v>161</v>
      </c>
      <c r="CN7" s="801" t="s">
        <v>161</v>
      </c>
      <c r="CO7" s="801" t="s">
        <v>1040</v>
      </c>
      <c r="CP7" s="801" t="s">
        <v>161</v>
      </c>
      <c r="CQ7" s="801" t="s">
        <v>161</v>
      </c>
      <c r="CR7" s="801" t="s">
        <v>161</v>
      </c>
      <c r="CS7" s="801" t="s">
        <v>161</v>
      </c>
      <c r="CT7" s="816" t="s">
        <v>1038</v>
      </c>
      <c r="CU7" s="816" t="s">
        <v>1039</v>
      </c>
    </row>
    <row r="8" spans="1:105" ht="176.25" customHeight="1" x14ac:dyDescent="0.25">
      <c r="A8" s="820">
        <v>5</v>
      </c>
      <c r="B8" s="821" t="s">
        <v>1041</v>
      </c>
      <c r="C8" s="837" t="s">
        <v>1042</v>
      </c>
      <c r="D8" s="815" t="s">
        <v>1043</v>
      </c>
      <c r="E8" s="812" t="s">
        <v>1017</v>
      </c>
      <c r="F8" s="841"/>
      <c r="G8" s="840" t="s">
        <v>178</v>
      </c>
      <c r="H8" s="841"/>
      <c r="I8" s="815" t="s">
        <v>1044</v>
      </c>
      <c r="J8" s="812" t="s">
        <v>1045</v>
      </c>
      <c r="K8" s="887" t="s">
        <v>912</v>
      </c>
      <c r="L8" s="812" t="s">
        <v>1019</v>
      </c>
      <c r="M8" s="812" t="s">
        <v>161</v>
      </c>
      <c r="N8" s="812" t="s">
        <v>1046</v>
      </c>
      <c r="O8" s="812" t="s">
        <v>1047</v>
      </c>
      <c r="P8" s="890" t="s">
        <v>1048</v>
      </c>
      <c r="Q8" s="812" t="s">
        <v>917</v>
      </c>
      <c r="R8" s="812" t="s">
        <v>1049</v>
      </c>
      <c r="S8" s="802" t="s">
        <v>1050</v>
      </c>
      <c r="T8" s="802">
        <v>1</v>
      </c>
      <c r="U8" s="807" t="s">
        <v>1051</v>
      </c>
      <c r="V8" s="807" t="s">
        <v>1026</v>
      </c>
      <c r="W8" s="802" t="s">
        <v>161</v>
      </c>
      <c r="X8" s="807" t="s">
        <v>1052</v>
      </c>
      <c r="Y8" s="807" t="s">
        <v>1053</v>
      </c>
      <c r="Z8" s="803" t="s">
        <v>161</v>
      </c>
      <c r="AA8" s="803" t="s">
        <v>927</v>
      </c>
      <c r="AB8" s="803" t="s">
        <v>921</v>
      </c>
      <c r="AC8" s="803" t="s">
        <v>161</v>
      </c>
      <c r="AD8" s="804" t="s">
        <v>923</v>
      </c>
      <c r="AE8" s="802">
        <v>4.7699999999999996</v>
      </c>
      <c r="AF8" s="802">
        <f>AE8/2</f>
        <v>2.3849999999999998</v>
      </c>
      <c r="AG8" s="802">
        <v>1</v>
      </c>
      <c r="AH8" s="805">
        <f t="shared" si="0"/>
        <v>2.3849999999999998</v>
      </c>
      <c r="AI8" s="816" t="s">
        <v>1054</v>
      </c>
      <c r="AJ8" s="816" t="s">
        <v>1055</v>
      </c>
      <c r="AK8" s="807" t="s">
        <v>1056</v>
      </c>
      <c r="AL8" s="808">
        <v>0</v>
      </c>
      <c r="AM8" s="801" t="s">
        <v>161</v>
      </c>
      <c r="AN8" s="801" t="s">
        <v>161</v>
      </c>
      <c r="AO8" s="801" t="s">
        <v>161</v>
      </c>
      <c r="AP8" s="801" t="s">
        <v>161</v>
      </c>
      <c r="AQ8" s="801" t="s">
        <v>161</v>
      </c>
      <c r="AR8" s="803" t="s">
        <v>161</v>
      </c>
      <c r="AS8" s="803" t="s">
        <v>161</v>
      </c>
      <c r="AT8" s="803" t="s">
        <v>161</v>
      </c>
      <c r="AU8" s="803" t="s">
        <v>161</v>
      </c>
      <c r="AV8" s="804" t="s">
        <v>928</v>
      </c>
      <c r="AW8" s="802">
        <v>4.7699999999999996</v>
      </c>
      <c r="AX8" s="802">
        <f>AW8/2</f>
        <v>2.3849999999999998</v>
      </c>
      <c r="AY8" s="802">
        <v>0</v>
      </c>
      <c r="AZ8" s="805">
        <f t="shared" ref="AZ8:AZ17" si="3">AX8*AY8</f>
        <v>0</v>
      </c>
      <c r="BA8" s="807" t="s">
        <v>980</v>
      </c>
      <c r="BB8" s="807" t="s">
        <v>981</v>
      </c>
      <c r="BC8" s="802" t="s">
        <v>161</v>
      </c>
      <c r="BD8" s="808">
        <v>1</v>
      </c>
      <c r="BE8" s="807" t="s">
        <v>1057</v>
      </c>
      <c r="BF8" s="802" t="s">
        <v>1058</v>
      </c>
      <c r="BG8" s="802" t="s">
        <v>161</v>
      </c>
      <c r="BH8" s="807" t="s">
        <v>1059</v>
      </c>
      <c r="BI8" s="807" t="s">
        <v>1060</v>
      </c>
      <c r="BJ8" s="803" t="s">
        <v>161</v>
      </c>
      <c r="BK8" s="803" t="s">
        <v>161</v>
      </c>
      <c r="BL8" s="803" t="s">
        <v>161</v>
      </c>
      <c r="BM8" s="803" t="s">
        <v>161</v>
      </c>
      <c r="BN8" s="804" t="s">
        <v>928</v>
      </c>
      <c r="BO8" s="802">
        <v>4.7699999999999996</v>
      </c>
      <c r="BP8" s="802">
        <f>BO8/2</f>
        <v>2.3849999999999998</v>
      </c>
      <c r="BQ8" s="802">
        <v>1</v>
      </c>
      <c r="BR8" s="805">
        <f t="shared" ref="BR8:BR17" si="4">BP8*BQ8</f>
        <v>2.3849999999999998</v>
      </c>
      <c r="BS8" s="816" t="s">
        <v>1061</v>
      </c>
      <c r="BT8" s="816" t="s">
        <v>1062</v>
      </c>
      <c r="BU8" s="812" t="s">
        <v>161</v>
      </c>
      <c r="BV8" s="812" t="s">
        <v>161</v>
      </c>
      <c r="BW8" s="812" t="s">
        <v>161</v>
      </c>
      <c r="BX8" s="812" t="s">
        <v>161</v>
      </c>
      <c r="BY8" s="812" t="s">
        <v>161</v>
      </c>
      <c r="BZ8" s="812" t="s">
        <v>161</v>
      </c>
      <c r="CA8" s="812" t="s">
        <v>161</v>
      </c>
      <c r="CB8" s="816" t="s">
        <v>1063</v>
      </c>
      <c r="CC8" s="808"/>
      <c r="CD8" s="812" t="s">
        <v>161</v>
      </c>
      <c r="CE8" s="812" t="s">
        <v>161</v>
      </c>
      <c r="CF8" s="812" t="s">
        <v>1037</v>
      </c>
      <c r="CG8" s="812" t="s">
        <v>161</v>
      </c>
      <c r="CH8" s="812" t="s">
        <v>161</v>
      </c>
      <c r="CI8" s="812" t="s">
        <v>161</v>
      </c>
      <c r="CJ8" s="812" t="s">
        <v>161</v>
      </c>
      <c r="CK8" s="816" t="s">
        <v>1063</v>
      </c>
      <c r="CL8" s="808"/>
      <c r="CM8" s="801" t="s">
        <v>161</v>
      </c>
      <c r="CN8" s="801" t="s">
        <v>161</v>
      </c>
      <c r="CO8" s="801" t="s">
        <v>1040</v>
      </c>
      <c r="CP8" s="801" t="s">
        <v>161</v>
      </c>
      <c r="CQ8" s="801" t="s">
        <v>161</v>
      </c>
      <c r="CR8" s="801" t="s">
        <v>161</v>
      </c>
      <c r="CS8" s="801" t="s">
        <v>161</v>
      </c>
      <c r="CT8" s="816" t="s">
        <v>1063</v>
      </c>
      <c r="CU8" s="891"/>
    </row>
    <row r="9" spans="1:105" s="825" customFormat="1" ht="241.5" customHeight="1" x14ac:dyDescent="0.25">
      <c r="A9" s="823">
        <v>6</v>
      </c>
      <c r="B9" s="824" t="s">
        <v>1064</v>
      </c>
      <c r="C9" s="815" t="s">
        <v>1065</v>
      </c>
      <c r="D9" s="815" t="s">
        <v>1066</v>
      </c>
      <c r="E9" s="812" t="s">
        <v>910</v>
      </c>
      <c r="F9" s="840" t="s">
        <v>178</v>
      </c>
      <c r="G9" s="847"/>
      <c r="H9" s="847"/>
      <c r="I9" s="815" t="s">
        <v>1067</v>
      </c>
      <c r="J9" s="812" t="s">
        <v>41</v>
      </c>
      <c r="K9" s="887" t="s">
        <v>912</v>
      </c>
      <c r="L9" s="812" t="s">
        <v>1068</v>
      </c>
      <c r="M9" s="812" t="s">
        <v>161</v>
      </c>
      <c r="N9" s="812" t="s">
        <v>1069</v>
      </c>
      <c r="O9" s="812" t="s">
        <v>1070</v>
      </c>
      <c r="P9" s="812" t="s">
        <v>1022</v>
      </c>
      <c r="Q9" s="812" t="s">
        <v>917</v>
      </c>
      <c r="R9" s="812" t="s">
        <v>1071</v>
      </c>
      <c r="S9" s="801" t="s">
        <v>1072</v>
      </c>
      <c r="T9" s="801">
        <v>0</v>
      </c>
      <c r="U9" s="807" t="s">
        <v>1073</v>
      </c>
      <c r="V9" s="802" t="s">
        <v>161</v>
      </c>
      <c r="W9" s="802" t="s">
        <v>161</v>
      </c>
      <c r="X9" s="801" t="s">
        <v>161</v>
      </c>
      <c r="Y9" s="801" t="s">
        <v>161</v>
      </c>
      <c r="Z9" s="803" t="s">
        <v>922</v>
      </c>
      <c r="AA9" s="803" t="s">
        <v>922</v>
      </c>
      <c r="AB9" s="803" t="s">
        <v>161</v>
      </c>
      <c r="AC9" s="803" t="s">
        <v>161</v>
      </c>
      <c r="AD9" s="804" t="s">
        <v>923</v>
      </c>
      <c r="AE9" s="802">
        <v>4.7699999999999996</v>
      </c>
      <c r="AF9" s="802">
        <f>AE9/2500</f>
        <v>1.9079999999999998E-3</v>
      </c>
      <c r="AG9" s="802">
        <v>0</v>
      </c>
      <c r="AH9" s="805">
        <f t="shared" si="0"/>
        <v>0</v>
      </c>
      <c r="AI9" s="807" t="s">
        <v>980</v>
      </c>
      <c r="AJ9" s="807" t="s">
        <v>981</v>
      </c>
      <c r="AK9" s="807" t="s">
        <v>1074</v>
      </c>
      <c r="AL9" s="801">
        <v>0</v>
      </c>
      <c r="AM9" s="801" t="s">
        <v>161</v>
      </c>
      <c r="AN9" s="801" t="s">
        <v>161</v>
      </c>
      <c r="AO9" s="802" t="s">
        <v>161</v>
      </c>
      <c r="AP9" s="801" t="s">
        <v>161</v>
      </c>
      <c r="AQ9" s="801" t="s">
        <v>161</v>
      </c>
      <c r="AR9" s="803" t="s">
        <v>161</v>
      </c>
      <c r="AS9" s="803" t="s">
        <v>161</v>
      </c>
      <c r="AT9" s="803" t="s">
        <v>161</v>
      </c>
      <c r="AU9" s="803" t="s">
        <v>161</v>
      </c>
      <c r="AV9" s="804" t="s">
        <v>928</v>
      </c>
      <c r="AW9" s="802">
        <v>4.7699999999999996</v>
      </c>
      <c r="AX9" s="802">
        <f>AW9/2500</f>
        <v>1.9079999999999998E-3</v>
      </c>
      <c r="AY9" s="802">
        <v>0</v>
      </c>
      <c r="AZ9" s="805">
        <f t="shared" si="3"/>
        <v>0</v>
      </c>
      <c r="BA9" s="807" t="s">
        <v>980</v>
      </c>
      <c r="BB9" s="807" t="s">
        <v>981</v>
      </c>
      <c r="BC9" s="807" t="s">
        <v>1075</v>
      </c>
      <c r="BD9" s="801">
        <v>0</v>
      </c>
      <c r="BE9" s="802" t="s">
        <v>161</v>
      </c>
      <c r="BF9" s="801">
        <v>0</v>
      </c>
      <c r="BG9" s="802" t="s">
        <v>161</v>
      </c>
      <c r="BH9" s="801" t="s">
        <v>161</v>
      </c>
      <c r="BI9" s="801" t="s">
        <v>161</v>
      </c>
      <c r="BJ9" s="803" t="s">
        <v>161</v>
      </c>
      <c r="BK9" s="803" t="s">
        <v>161</v>
      </c>
      <c r="BL9" s="803" t="s">
        <v>161</v>
      </c>
      <c r="BM9" s="803" t="s">
        <v>161</v>
      </c>
      <c r="BN9" s="804" t="s">
        <v>928</v>
      </c>
      <c r="BO9" s="802">
        <v>4.7699999999999996</v>
      </c>
      <c r="BP9" s="802">
        <f>BO9/2500</f>
        <v>1.9079999999999998E-3</v>
      </c>
      <c r="BQ9" s="802">
        <v>0</v>
      </c>
      <c r="BR9" s="805">
        <f t="shared" si="4"/>
        <v>0</v>
      </c>
      <c r="BS9" s="807" t="s">
        <v>980</v>
      </c>
      <c r="BT9" s="807" t="s">
        <v>981</v>
      </c>
      <c r="BU9" s="815" t="s">
        <v>1076</v>
      </c>
      <c r="BV9" s="814">
        <v>0</v>
      </c>
      <c r="BW9" s="815" t="s">
        <v>1077</v>
      </c>
      <c r="BX9" s="814">
        <v>0</v>
      </c>
      <c r="BY9" s="815" t="s">
        <v>1078</v>
      </c>
      <c r="BZ9" s="815" t="s">
        <v>1079</v>
      </c>
      <c r="CA9" s="815" t="s">
        <v>1080</v>
      </c>
      <c r="CB9" s="816" t="s">
        <v>1081</v>
      </c>
      <c r="CC9" s="816" t="s">
        <v>1082</v>
      </c>
      <c r="CD9" s="815" t="s">
        <v>762</v>
      </c>
      <c r="CE9" s="814" t="s">
        <v>161</v>
      </c>
      <c r="CF9" s="815" t="s">
        <v>161</v>
      </c>
      <c r="CG9" s="814" t="s">
        <v>161</v>
      </c>
      <c r="CH9" s="815" t="s">
        <v>161</v>
      </c>
      <c r="CI9" s="815" t="s">
        <v>161</v>
      </c>
      <c r="CJ9" s="815" t="s">
        <v>161</v>
      </c>
      <c r="CK9" s="807" t="s">
        <v>980</v>
      </c>
      <c r="CL9" s="807" t="s">
        <v>981</v>
      </c>
      <c r="CM9" s="801" t="s">
        <v>1083</v>
      </c>
      <c r="CN9" s="801" t="s">
        <v>1083</v>
      </c>
      <c r="CO9" s="801" t="s">
        <v>1083</v>
      </c>
      <c r="CP9" s="801" t="s">
        <v>1083</v>
      </c>
      <c r="CQ9" s="801" t="s">
        <v>1083</v>
      </c>
      <c r="CR9" s="801" t="s">
        <v>1083</v>
      </c>
      <c r="CS9" s="801" t="s">
        <v>1083</v>
      </c>
      <c r="CT9" s="807" t="s">
        <v>980</v>
      </c>
      <c r="CU9" s="807" t="s">
        <v>981</v>
      </c>
    </row>
    <row r="10" spans="1:105" ht="350.25" customHeight="1" x14ac:dyDescent="0.25">
      <c r="A10" s="823">
        <v>7</v>
      </c>
      <c r="B10" s="824" t="s">
        <v>1084</v>
      </c>
      <c r="C10" s="815" t="s">
        <v>1085</v>
      </c>
      <c r="D10" s="815" t="s">
        <v>1086</v>
      </c>
      <c r="E10" s="812" t="s">
        <v>1087</v>
      </c>
      <c r="F10" s="840" t="s">
        <v>178</v>
      </c>
      <c r="G10" s="847"/>
      <c r="H10" s="847"/>
      <c r="I10" s="815" t="s">
        <v>1067</v>
      </c>
      <c r="J10" s="812" t="s">
        <v>41</v>
      </c>
      <c r="K10" s="812" t="s">
        <v>912</v>
      </c>
      <c r="L10" s="812" t="s">
        <v>1068</v>
      </c>
      <c r="M10" s="812" t="s">
        <v>161</v>
      </c>
      <c r="N10" s="812" t="s">
        <v>1088</v>
      </c>
      <c r="O10" s="812" t="s">
        <v>1089</v>
      </c>
      <c r="P10" s="812" t="s">
        <v>1022</v>
      </c>
      <c r="Q10" s="812" t="s">
        <v>917</v>
      </c>
      <c r="R10" s="812" t="s">
        <v>1049</v>
      </c>
      <c r="S10" s="801" t="s">
        <v>1072</v>
      </c>
      <c r="T10" s="801">
        <v>0</v>
      </c>
      <c r="U10" s="807" t="s">
        <v>1090</v>
      </c>
      <c r="V10" s="802" t="s">
        <v>161</v>
      </c>
      <c r="W10" s="802" t="s">
        <v>161</v>
      </c>
      <c r="X10" s="801" t="s">
        <v>161</v>
      </c>
      <c r="Y10" s="801" t="s">
        <v>161</v>
      </c>
      <c r="Z10" s="803" t="s">
        <v>1091</v>
      </c>
      <c r="AA10" s="803" t="s">
        <v>922</v>
      </c>
      <c r="AB10" s="803" t="s">
        <v>161</v>
      </c>
      <c r="AC10" s="803" t="s">
        <v>161</v>
      </c>
      <c r="AD10" s="804" t="s">
        <v>923</v>
      </c>
      <c r="AE10" s="802">
        <v>4.7699999999999996</v>
      </c>
      <c r="AF10" s="802">
        <f>AE10/3</f>
        <v>1.5899999999999999</v>
      </c>
      <c r="AG10" s="802">
        <v>0</v>
      </c>
      <c r="AH10" s="805">
        <f t="shared" si="0"/>
        <v>0</v>
      </c>
      <c r="AI10" s="807" t="s">
        <v>980</v>
      </c>
      <c r="AJ10" s="807" t="s">
        <v>981</v>
      </c>
      <c r="AK10" s="801" t="s">
        <v>161</v>
      </c>
      <c r="AL10" s="801">
        <v>1</v>
      </c>
      <c r="AM10" s="814"/>
      <c r="AN10" s="826">
        <v>8</v>
      </c>
      <c r="AO10" s="802" t="s">
        <v>161</v>
      </c>
      <c r="AP10" s="816" t="s">
        <v>1092</v>
      </c>
      <c r="AQ10" s="807" t="s">
        <v>1093</v>
      </c>
      <c r="AR10" s="803" t="s">
        <v>161</v>
      </c>
      <c r="AS10" s="803" t="s">
        <v>927</v>
      </c>
      <c r="AT10" s="803" t="s">
        <v>927</v>
      </c>
      <c r="AU10" s="816" t="s">
        <v>1094</v>
      </c>
      <c r="AV10" s="804" t="s">
        <v>928</v>
      </c>
      <c r="AW10" s="802">
        <v>4.7699999999999996</v>
      </c>
      <c r="AX10" s="802">
        <f>AW10/3</f>
        <v>1.5899999999999999</v>
      </c>
      <c r="AY10" s="802">
        <v>1</v>
      </c>
      <c r="AZ10" s="805">
        <f t="shared" si="3"/>
        <v>1.5899999999999999</v>
      </c>
      <c r="BA10" s="807" t="s">
        <v>1095</v>
      </c>
      <c r="BB10" s="807" t="s">
        <v>1096</v>
      </c>
      <c r="BC10" s="802" t="s">
        <v>161</v>
      </c>
      <c r="BD10" s="801">
        <v>1</v>
      </c>
      <c r="BE10" s="807" t="s">
        <v>1097</v>
      </c>
      <c r="BF10" s="802" t="s">
        <v>1098</v>
      </c>
      <c r="BG10" s="802" t="s">
        <v>161</v>
      </c>
      <c r="BH10" s="807" t="s">
        <v>1099</v>
      </c>
      <c r="BI10" s="802" t="s">
        <v>1100</v>
      </c>
      <c r="BJ10" s="803" t="s">
        <v>161</v>
      </c>
      <c r="BK10" s="803" t="s">
        <v>927</v>
      </c>
      <c r="BL10" s="803" t="s">
        <v>927</v>
      </c>
      <c r="BM10" s="803" t="s">
        <v>161</v>
      </c>
      <c r="BN10" s="804" t="s">
        <v>928</v>
      </c>
      <c r="BO10" s="802">
        <v>4.7699999999999996</v>
      </c>
      <c r="BP10" s="802">
        <f>BO10/3</f>
        <v>1.5899999999999999</v>
      </c>
      <c r="BQ10" s="802">
        <v>1</v>
      </c>
      <c r="BR10" s="805">
        <f t="shared" si="4"/>
        <v>1.5899999999999999</v>
      </c>
      <c r="BS10" s="816" t="s">
        <v>1101</v>
      </c>
      <c r="BT10" s="816" t="s">
        <v>1102</v>
      </c>
      <c r="BU10" s="812" t="s">
        <v>1103</v>
      </c>
      <c r="BV10" s="814">
        <v>0</v>
      </c>
      <c r="BW10" s="812" t="s">
        <v>161</v>
      </c>
      <c r="BX10" s="814">
        <v>0</v>
      </c>
      <c r="BY10" s="812" t="s">
        <v>161</v>
      </c>
      <c r="BZ10" s="812" t="s">
        <v>161</v>
      </c>
      <c r="CA10" s="812" t="s">
        <v>161</v>
      </c>
      <c r="CB10" s="807" t="s">
        <v>980</v>
      </c>
      <c r="CC10" s="807" t="s">
        <v>981</v>
      </c>
      <c r="CD10" s="812"/>
      <c r="CE10" s="814">
        <v>2</v>
      </c>
      <c r="CF10" s="812" t="s">
        <v>1104</v>
      </c>
      <c r="CG10" s="814">
        <v>19</v>
      </c>
      <c r="CH10" s="812" t="s">
        <v>1105</v>
      </c>
      <c r="CI10" s="812" t="s">
        <v>1106</v>
      </c>
      <c r="CJ10" s="812" t="s">
        <v>1107</v>
      </c>
      <c r="CK10" s="816" t="s">
        <v>1108</v>
      </c>
      <c r="CL10" s="808" t="s">
        <v>1109</v>
      </c>
      <c r="CM10" s="801" t="s">
        <v>1083</v>
      </c>
      <c r="CN10" s="801" t="s">
        <v>1083</v>
      </c>
      <c r="CO10" s="801" t="s">
        <v>1083</v>
      </c>
      <c r="CP10" s="801" t="s">
        <v>1083</v>
      </c>
      <c r="CQ10" s="801" t="s">
        <v>1083</v>
      </c>
      <c r="CR10" s="801" t="s">
        <v>1083</v>
      </c>
      <c r="CS10" s="801" t="s">
        <v>1083</v>
      </c>
      <c r="CT10" s="807" t="s">
        <v>980</v>
      </c>
      <c r="CU10" s="807" t="s">
        <v>981</v>
      </c>
    </row>
    <row r="11" spans="1:105" ht="408.75" customHeight="1" x14ac:dyDescent="0.25">
      <c r="A11" s="827">
        <v>8</v>
      </c>
      <c r="B11" s="828" t="s">
        <v>1110</v>
      </c>
      <c r="C11" s="815" t="s">
        <v>1111</v>
      </c>
      <c r="D11" s="815" t="s">
        <v>1112</v>
      </c>
      <c r="E11" s="812" t="s">
        <v>958</v>
      </c>
      <c r="F11" s="847"/>
      <c r="G11" s="840" t="s">
        <v>178</v>
      </c>
      <c r="H11" s="847"/>
      <c r="I11" s="815" t="s">
        <v>1113</v>
      </c>
      <c r="J11" s="812" t="s">
        <v>41</v>
      </c>
      <c r="K11" s="812" t="s">
        <v>1114</v>
      </c>
      <c r="L11" s="812" t="s">
        <v>1115</v>
      </c>
      <c r="M11" s="812" t="s">
        <v>1115</v>
      </c>
      <c r="N11" s="812" t="s">
        <v>1116</v>
      </c>
      <c r="O11" s="812" t="s">
        <v>1117</v>
      </c>
      <c r="P11" s="890" t="s">
        <v>1118</v>
      </c>
      <c r="Q11" s="890" t="s">
        <v>965</v>
      </c>
      <c r="R11" s="812" t="s">
        <v>918</v>
      </c>
      <c r="S11" s="807" t="s">
        <v>1119</v>
      </c>
      <c r="T11" s="802">
        <v>0</v>
      </c>
      <c r="U11" s="802" t="s">
        <v>161</v>
      </c>
      <c r="V11" s="802">
        <v>0</v>
      </c>
      <c r="W11" s="802" t="s">
        <v>161</v>
      </c>
      <c r="X11" s="801" t="s">
        <v>161</v>
      </c>
      <c r="Y11" s="802" t="s">
        <v>161</v>
      </c>
      <c r="Z11" s="803" t="s">
        <v>1091</v>
      </c>
      <c r="AA11" s="803" t="s">
        <v>922</v>
      </c>
      <c r="AB11" s="803" t="s">
        <v>161</v>
      </c>
      <c r="AC11" s="803" t="s">
        <v>161</v>
      </c>
      <c r="AD11" s="804" t="s">
        <v>923</v>
      </c>
      <c r="AE11" s="802">
        <v>4.7699999999999996</v>
      </c>
      <c r="AF11" s="802">
        <f>AE11/10</f>
        <v>0.47699999999999998</v>
      </c>
      <c r="AG11" s="802">
        <v>0</v>
      </c>
      <c r="AH11" s="805">
        <f t="shared" si="0"/>
        <v>0</v>
      </c>
      <c r="AI11" s="892"/>
      <c r="AJ11" s="892"/>
      <c r="AK11" s="807" t="s">
        <v>1120</v>
      </c>
      <c r="AL11" s="802">
        <v>0</v>
      </c>
      <c r="AM11" s="801" t="s">
        <v>161</v>
      </c>
      <c r="AN11" s="801">
        <v>0</v>
      </c>
      <c r="AO11" s="802" t="s">
        <v>161</v>
      </c>
      <c r="AP11" s="801" t="s">
        <v>161</v>
      </c>
      <c r="AQ11" s="802" t="s">
        <v>1121</v>
      </c>
      <c r="AR11" s="803" t="s">
        <v>161</v>
      </c>
      <c r="AS11" s="830" t="s">
        <v>161</v>
      </c>
      <c r="AT11" s="803" t="s">
        <v>161</v>
      </c>
      <c r="AU11" s="830" t="s">
        <v>161</v>
      </c>
      <c r="AV11" s="804" t="s">
        <v>928</v>
      </c>
      <c r="AW11" s="802">
        <v>4.7699999999999996</v>
      </c>
      <c r="AX11" s="802">
        <f>AW11/10</f>
        <v>0.47699999999999998</v>
      </c>
      <c r="AY11" s="802">
        <v>0</v>
      </c>
      <c r="AZ11" s="805">
        <f t="shared" si="3"/>
        <v>0</v>
      </c>
      <c r="BA11" s="816" t="s">
        <v>1122</v>
      </c>
      <c r="BB11" s="816" t="s">
        <v>1121</v>
      </c>
      <c r="BC11" s="807" t="s">
        <v>1123</v>
      </c>
      <c r="BD11" s="802">
        <v>1</v>
      </c>
      <c r="BE11" s="807" t="s">
        <v>1124</v>
      </c>
      <c r="BF11" s="807" t="s">
        <v>1125</v>
      </c>
      <c r="BG11" s="802" t="s">
        <v>1126</v>
      </c>
      <c r="BH11" s="802" t="s">
        <v>1127</v>
      </c>
      <c r="BI11" s="802" t="s">
        <v>1128</v>
      </c>
      <c r="BJ11" s="803" t="s">
        <v>161</v>
      </c>
      <c r="BK11" s="830" t="s">
        <v>161</v>
      </c>
      <c r="BL11" s="803" t="s">
        <v>161</v>
      </c>
      <c r="BM11" s="803" t="s">
        <v>161</v>
      </c>
      <c r="BN11" s="804" t="s">
        <v>928</v>
      </c>
      <c r="BO11" s="802">
        <v>4.7699999999999996</v>
      </c>
      <c r="BP11" s="802">
        <f>BO11/10</f>
        <v>0.47699999999999998</v>
      </c>
      <c r="BQ11" s="802">
        <v>1</v>
      </c>
      <c r="BR11" s="805">
        <f t="shared" si="4"/>
        <v>0.47699999999999998</v>
      </c>
      <c r="BS11" s="816" t="s">
        <v>1129</v>
      </c>
      <c r="BT11" s="816" t="s">
        <v>1130</v>
      </c>
      <c r="BU11" s="812" t="s">
        <v>926</v>
      </c>
      <c r="BV11" s="802">
        <v>1</v>
      </c>
      <c r="BW11" s="807" t="s">
        <v>1131</v>
      </c>
      <c r="BX11" s="807" t="s">
        <v>1132</v>
      </c>
      <c r="BY11" s="807" t="s">
        <v>1133</v>
      </c>
      <c r="BZ11" s="807" t="s">
        <v>1134</v>
      </c>
      <c r="CA11" s="802" t="s">
        <v>1135</v>
      </c>
      <c r="CB11" s="816" t="s">
        <v>1136</v>
      </c>
      <c r="CC11" s="816" t="s">
        <v>1137</v>
      </c>
      <c r="CD11" s="815" t="s">
        <v>1138</v>
      </c>
      <c r="CE11" s="802">
        <v>0</v>
      </c>
      <c r="CF11" s="812" t="s">
        <v>926</v>
      </c>
      <c r="CG11" s="814" t="s">
        <v>926</v>
      </c>
      <c r="CH11" s="812" t="s">
        <v>926</v>
      </c>
      <c r="CI11" s="812" t="s">
        <v>926</v>
      </c>
      <c r="CJ11" s="812" t="s">
        <v>926</v>
      </c>
      <c r="CK11" s="807" t="s">
        <v>980</v>
      </c>
      <c r="CL11" s="807" t="s">
        <v>981</v>
      </c>
      <c r="CM11" s="815" t="s">
        <v>1139</v>
      </c>
      <c r="CN11" s="814">
        <v>4</v>
      </c>
      <c r="CO11" s="815" t="s">
        <v>1140</v>
      </c>
      <c r="CP11" s="815" t="s">
        <v>1141</v>
      </c>
      <c r="CQ11" s="815" t="s">
        <v>1523</v>
      </c>
      <c r="CR11" s="815" t="s">
        <v>1524</v>
      </c>
      <c r="CS11" s="815" t="s">
        <v>1142</v>
      </c>
      <c r="CT11" s="816" t="s">
        <v>1143</v>
      </c>
      <c r="CU11" s="816" t="s">
        <v>1144</v>
      </c>
      <c r="CV11" s="831"/>
      <c r="CW11" s="831"/>
      <c r="CX11" s="831"/>
      <c r="CY11" s="831"/>
      <c r="CZ11" s="831"/>
      <c r="DA11" s="831"/>
    </row>
    <row r="12" spans="1:105" ht="229.5" customHeight="1" x14ac:dyDescent="0.25">
      <c r="A12" s="827">
        <v>9</v>
      </c>
      <c r="B12" s="832" t="s">
        <v>1145</v>
      </c>
      <c r="C12" s="893" t="s">
        <v>1525</v>
      </c>
      <c r="D12" s="815" t="s">
        <v>1146</v>
      </c>
      <c r="E12" s="894" t="s">
        <v>1147</v>
      </c>
      <c r="F12" s="895"/>
      <c r="G12" s="895"/>
      <c r="H12" s="840" t="s">
        <v>178</v>
      </c>
      <c r="I12" s="815" t="s">
        <v>1148</v>
      </c>
      <c r="J12" s="894" t="s">
        <v>1149</v>
      </c>
      <c r="K12" s="894" t="s">
        <v>912</v>
      </c>
      <c r="L12" s="812" t="s">
        <v>1115</v>
      </c>
      <c r="M12" s="894" t="s">
        <v>1526</v>
      </c>
      <c r="N12" s="894" t="s">
        <v>1150</v>
      </c>
      <c r="O12" s="894" t="s">
        <v>1151</v>
      </c>
      <c r="P12" s="896" t="s">
        <v>1152</v>
      </c>
      <c r="Q12" s="890" t="s">
        <v>917</v>
      </c>
      <c r="R12" s="894" t="s">
        <v>918</v>
      </c>
      <c r="S12" s="807" t="s">
        <v>1119</v>
      </c>
      <c r="T12" s="802">
        <v>0</v>
      </c>
      <c r="U12" s="802" t="s">
        <v>161</v>
      </c>
      <c r="V12" s="802">
        <v>0</v>
      </c>
      <c r="W12" s="802" t="s">
        <v>161</v>
      </c>
      <c r="X12" s="801" t="s">
        <v>161</v>
      </c>
      <c r="Y12" s="802" t="s">
        <v>161</v>
      </c>
      <c r="Z12" s="803" t="s">
        <v>1091</v>
      </c>
      <c r="AA12" s="803" t="s">
        <v>922</v>
      </c>
      <c r="AB12" s="803" t="s">
        <v>161</v>
      </c>
      <c r="AC12" s="803" t="s">
        <v>161</v>
      </c>
      <c r="AD12" s="804" t="s">
        <v>923</v>
      </c>
      <c r="AE12" s="802">
        <v>4.7699999999999996</v>
      </c>
      <c r="AF12" s="802">
        <f>AE12/3</f>
        <v>1.5899999999999999</v>
      </c>
      <c r="AG12" s="802">
        <v>0</v>
      </c>
      <c r="AH12" s="805">
        <f t="shared" si="0"/>
        <v>0</v>
      </c>
      <c r="AI12" s="808" t="s">
        <v>1153</v>
      </c>
      <c r="AJ12" s="808" t="s">
        <v>1154</v>
      </c>
      <c r="AK12" s="807" t="s">
        <v>1155</v>
      </c>
      <c r="AL12" s="802">
        <v>0</v>
      </c>
      <c r="AM12" s="801" t="s">
        <v>161</v>
      </c>
      <c r="AN12" s="801">
        <v>0</v>
      </c>
      <c r="AO12" s="802" t="s">
        <v>161</v>
      </c>
      <c r="AP12" s="801" t="s">
        <v>161</v>
      </c>
      <c r="AQ12" s="802" t="s">
        <v>161</v>
      </c>
      <c r="AR12" s="803" t="s">
        <v>161</v>
      </c>
      <c r="AS12" s="830" t="s">
        <v>161</v>
      </c>
      <c r="AT12" s="803" t="s">
        <v>161</v>
      </c>
      <c r="AU12" s="830" t="s">
        <v>161</v>
      </c>
      <c r="AV12" s="804" t="s">
        <v>928</v>
      </c>
      <c r="AW12" s="802">
        <v>4.7699999999999996</v>
      </c>
      <c r="AX12" s="802">
        <f>AW12/3</f>
        <v>1.5899999999999999</v>
      </c>
      <c r="AY12" s="802">
        <v>0</v>
      </c>
      <c r="AZ12" s="805">
        <f t="shared" si="3"/>
        <v>0</v>
      </c>
      <c r="BA12" s="808" t="s">
        <v>1153</v>
      </c>
      <c r="BB12" s="808" t="s">
        <v>1154</v>
      </c>
      <c r="BC12" s="807" t="s">
        <v>1156</v>
      </c>
      <c r="BD12" s="802">
        <v>0</v>
      </c>
      <c r="BE12" s="802" t="s">
        <v>161</v>
      </c>
      <c r="BF12" s="801">
        <v>0</v>
      </c>
      <c r="BG12" s="802" t="s">
        <v>161</v>
      </c>
      <c r="BH12" s="802" t="s">
        <v>161</v>
      </c>
      <c r="BI12" s="802" t="s">
        <v>161</v>
      </c>
      <c r="BJ12" s="803" t="s">
        <v>161</v>
      </c>
      <c r="BK12" s="830" t="s">
        <v>161</v>
      </c>
      <c r="BL12" s="803" t="s">
        <v>161</v>
      </c>
      <c r="BM12" s="830" t="s">
        <v>161</v>
      </c>
      <c r="BN12" s="804" t="s">
        <v>928</v>
      </c>
      <c r="BO12" s="802">
        <v>4.7699999999999996</v>
      </c>
      <c r="BP12" s="802">
        <f>BO12/3</f>
        <v>1.5899999999999999</v>
      </c>
      <c r="BQ12" s="802">
        <v>0</v>
      </c>
      <c r="BR12" s="805">
        <f t="shared" si="4"/>
        <v>0</v>
      </c>
      <c r="BS12" s="808" t="s">
        <v>1153</v>
      </c>
      <c r="BT12" s="808" t="s">
        <v>1154</v>
      </c>
      <c r="BU12" s="815" t="s">
        <v>1157</v>
      </c>
      <c r="BV12" s="812">
        <v>0</v>
      </c>
      <c r="BW12" s="812" t="s">
        <v>926</v>
      </c>
      <c r="BX12" s="814" t="s">
        <v>926</v>
      </c>
      <c r="BY12" s="812" t="s">
        <v>926</v>
      </c>
      <c r="BZ12" s="812" t="s">
        <v>926</v>
      </c>
      <c r="CA12" s="812" t="s">
        <v>926</v>
      </c>
      <c r="CB12" s="808" t="s">
        <v>1153</v>
      </c>
      <c r="CC12" s="808" t="s">
        <v>1154</v>
      </c>
      <c r="CD12" s="815" t="s">
        <v>1158</v>
      </c>
      <c r="CE12" s="812">
        <v>0</v>
      </c>
      <c r="CF12" s="812" t="s">
        <v>926</v>
      </c>
      <c r="CG12" s="814" t="s">
        <v>926</v>
      </c>
      <c r="CH12" s="812" t="s">
        <v>926</v>
      </c>
      <c r="CI12" s="812" t="s">
        <v>926</v>
      </c>
      <c r="CJ12" s="812" t="s">
        <v>926</v>
      </c>
      <c r="CK12" s="808" t="s">
        <v>1153</v>
      </c>
      <c r="CL12" s="808" t="s">
        <v>1154</v>
      </c>
      <c r="CM12" s="815" t="s">
        <v>1159</v>
      </c>
      <c r="CN12" s="812">
        <v>0</v>
      </c>
      <c r="CO12" s="812" t="s">
        <v>926</v>
      </c>
      <c r="CP12" s="814" t="s">
        <v>926</v>
      </c>
      <c r="CQ12" s="812" t="s">
        <v>926</v>
      </c>
      <c r="CR12" s="812" t="s">
        <v>926</v>
      </c>
      <c r="CS12" s="812" t="s">
        <v>926</v>
      </c>
      <c r="CT12" s="808" t="s">
        <v>1153</v>
      </c>
      <c r="CU12" s="808" t="s">
        <v>1154</v>
      </c>
    </row>
    <row r="13" spans="1:105" ht="408.75" customHeight="1" x14ac:dyDescent="0.25">
      <c r="A13" s="833">
        <v>10</v>
      </c>
      <c r="B13" s="834" t="s">
        <v>1160</v>
      </c>
      <c r="C13" s="816" t="s">
        <v>1161</v>
      </c>
      <c r="D13" s="816" t="s">
        <v>1162</v>
      </c>
      <c r="E13" s="808" t="s">
        <v>1163</v>
      </c>
      <c r="F13" s="897"/>
      <c r="G13" s="898" t="s">
        <v>178</v>
      </c>
      <c r="H13" s="897"/>
      <c r="I13" s="816" t="s">
        <v>1164</v>
      </c>
      <c r="J13" s="808" t="s">
        <v>1165</v>
      </c>
      <c r="K13" s="899" t="s">
        <v>912</v>
      </c>
      <c r="L13" s="808" t="s">
        <v>1166</v>
      </c>
      <c r="M13" s="808" t="s">
        <v>1167</v>
      </c>
      <c r="N13" s="808" t="s">
        <v>1168</v>
      </c>
      <c r="O13" s="808" t="s">
        <v>1169</v>
      </c>
      <c r="P13" s="808" t="s">
        <v>1170</v>
      </c>
      <c r="Q13" s="900" t="s">
        <v>1171</v>
      </c>
      <c r="R13" s="808" t="s">
        <v>918</v>
      </c>
      <c r="S13" s="822" t="s">
        <v>1172</v>
      </c>
      <c r="T13" s="835">
        <v>0</v>
      </c>
      <c r="U13" s="808" t="s">
        <v>161</v>
      </c>
      <c r="V13" s="816" t="s">
        <v>1173</v>
      </c>
      <c r="W13" s="816" t="s">
        <v>1174</v>
      </c>
      <c r="X13" s="816" t="s">
        <v>1175</v>
      </c>
      <c r="Y13" s="816" t="s">
        <v>1176</v>
      </c>
      <c r="Z13" s="808" t="s">
        <v>927</v>
      </c>
      <c r="AA13" s="808" t="s">
        <v>922</v>
      </c>
      <c r="AB13" s="808" t="s">
        <v>921</v>
      </c>
      <c r="AC13" s="808" t="s">
        <v>161</v>
      </c>
      <c r="AD13" s="804" t="s">
        <v>923</v>
      </c>
      <c r="AE13" s="808">
        <v>4.7699999999999996</v>
      </c>
      <c r="AF13" s="808">
        <f>AE13/1400</f>
        <v>3.4071428571428568E-3</v>
      </c>
      <c r="AG13" s="808">
        <v>0</v>
      </c>
      <c r="AH13" s="805">
        <f t="shared" si="0"/>
        <v>0</v>
      </c>
      <c r="AI13" s="816" t="s">
        <v>1177</v>
      </c>
      <c r="AJ13" s="836" t="s">
        <v>1178</v>
      </c>
      <c r="AK13" s="812" t="s">
        <v>1179</v>
      </c>
      <c r="AL13" s="814">
        <v>400</v>
      </c>
      <c r="AM13" s="808" t="s">
        <v>1180</v>
      </c>
      <c r="AN13" s="808" t="s">
        <v>1181</v>
      </c>
      <c r="AO13" s="812" t="s">
        <v>161</v>
      </c>
      <c r="AP13" s="812" t="s">
        <v>161</v>
      </c>
      <c r="AQ13" s="815" t="s">
        <v>1182</v>
      </c>
      <c r="AR13" s="803" t="s">
        <v>927</v>
      </c>
      <c r="AS13" s="803" t="s">
        <v>927</v>
      </c>
      <c r="AT13" s="803" t="s">
        <v>927</v>
      </c>
      <c r="AU13" s="803" t="s">
        <v>161</v>
      </c>
      <c r="AV13" s="804" t="s">
        <v>928</v>
      </c>
      <c r="AW13" s="802">
        <v>4.7699999999999996</v>
      </c>
      <c r="AX13" s="802">
        <f>AW13/1400</f>
        <v>3.4071428571428568E-3</v>
      </c>
      <c r="AY13" s="802">
        <v>400</v>
      </c>
      <c r="AZ13" s="805">
        <f t="shared" si="3"/>
        <v>1.3628571428571428</v>
      </c>
      <c r="BA13" s="816" t="s">
        <v>1183</v>
      </c>
      <c r="BB13" s="816" t="s">
        <v>1184</v>
      </c>
      <c r="BC13" s="815" t="s">
        <v>1185</v>
      </c>
      <c r="BD13" s="814">
        <v>0</v>
      </c>
      <c r="BE13" s="835" t="s">
        <v>161</v>
      </c>
      <c r="BF13" s="812">
        <v>0</v>
      </c>
      <c r="BG13" s="812" t="s">
        <v>1186</v>
      </c>
      <c r="BH13" s="812" t="s">
        <v>161</v>
      </c>
      <c r="BI13" s="812" t="s">
        <v>1187</v>
      </c>
      <c r="BJ13" s="803" t="s">
        <v>161</v>
      </c>
      <c r="BK13" s="803" t="s">
        <v>161</v>
      </c>
      <c r="BL13" s="803" t="s">
        <v>161</v>
      </c>
      <c r="BM13" s="803" t="s">
        <v>161</v>
      </c>
      <c r="BN13" s="804" t="s">
        <v>928</v>
      </c>
      <c r="BO13" s="802">
        <v>4.7699999999999996</v>
      </c>
      <c r="BP13" s="802">
        <f>BO13/1400</f>
        <v>3.4071428571428568E-3</v>
      </c>
      <c r="BQ13" s="802">
        <v>0</v>
      </c>
      <c r="BR13" s="805">
        <f t="shared" si="4"/>
        <v>0</v>
      </c>
      <c r="BS13" s="816" t="s">
        <v>1188</v>
      </c>
      <c r="BT13" s="816" t="s">
        <v>1527</v>
      </c>
      <c r="BU13" s="812" t="s">
        <v>1189</v>
      </c>
      <c r="BV13" s="814">
        <v>1400</v>
      </c>
      <c r="BW13" s="812" t="s">
        <v>1190</v>
      </c>
      <c r="BX13" s="815" t="s">
        <v>1191</v>
      </c>
      <c r="BY13" s="815" t="s">
        <v>1192</v>
      </c>
      <c r="BZ13" s="815" t="s">
        <v>1193</v>
      </c>
      <c r="CA13" s="815" t="s">
        <v>1194</v>
      </c>
      <c r="CB13" s="816" t="s">
        <v>1195</v>
      </c>
      <c r="CC13" s="816" t="s">
        <v>1196</v>
      </c>
      <c r="CD13" s="812" t="s">
        <v>1197</v>
      </c>
      <c r="CE13" s="814">
        <v>0</v>
      </c>
      <c r="CF13" s="812" t="s">
        <v>926</v>
      </c>
      <c r="CG13" s="815" t="s">
        <v>1198</v>
      </c>
      <c r="CH13" s="815" t="s">
        <v>1199</v>
      </c>
      <c r="CI13" s="815" t="s">
        <v>926</v>
      </c>
      <c r="CJ13" s="815" t="s">
        <v>1200</v>
      </c>
      <c r="CK13" s="816" t="s">
        <v>1201</v>
      </c>
      <c r="CL13" s="816" t="s">
        <v>1196</v>
      </c>
      <c r="CM13" s="802" t="s">
        <v>1202</v>
      </c>
      <c r="CN13" s="801">
        <v>0</v>
      </c>
      <c r="CO13" s="801" t="s">
        <v>926</v>
      </c>
      <c r="CP13" s="801" t="s">
        <v>926</v>
      </c>
      <c r="CQ13" s="801" t="s">
        <v>926</v>
      </c>
      <c r="CR13" s="801" t="s">
        <v>926</v>
      </c>
      <c r="CS13" s="801" t="s">
        <v>926</v>
      </c>
      <c r="CT13" s="808" t="s">
        <v>1203</v>
      </c>
      <c r="CU13" s="808" t="s">
        <v>1154</v>
      </c>
    </row>
    <row r="14" spans="1:105" ht="396.75" customHeight="1" x14ac:dyDescent="0.25">
      <c r="A14" s="833">
        <v>11</v>
      </c>
      <c r="B14" s="834" t="s">
        <v>1204</v>
      </c>
      <c r="C14" s="807" t="s">
        <v>1205</v>
      </c>
      <c r="D14" s="807" t="s">
        <v>1206</v>
      </c>
      <c r="E14" s="802" t="s">
        <v>1207</v>
      </c>
      <c r="F14" s="895"/>
      <c r="G14" s="901" t="s">
        <v>178</v>
      </c>
      <c r="H14" s="901" t="s">
        <v>178</v>
      </c>
      <c r="I14" s="807" t="s">
        <v>1208</v>
      </c>
      <c r="J14" s="802" t="s">
        <v>1165</v>
      </c>
      <c r="K14" s="894" t="s">
        <v>912</v>
      </c>
      <c r="L14" s="802" t="s">
        <v>1166</v>
      </c>
      <c r="M14" s="802" t="s">
        <v>1167</v>
      </c>
      <c r="N14" s="802" t="s">
        <v>1209</v>
      </c>
      <c r="O14" s="802" t="s">
        <v>1210</v>
      </c>
      <c r="P14" s="802" t="s">
        <v>1211</v>
      </c>
      <c r="Q14" s="802" t="s">
        <v>1212</v>
      </c>
      <c r="R14" s="802" t="s">
        <v>1213</v>
      </c>
      <c r="S14" s="837" t="s">
        <v>1214</v>
      </c>
      <c r="T14" s="814">
        <v>0</v>
      </c>
      <c r="U14" s="812" t="s">
        <v>161</v>
      </c>
      <c r="V14" s="812" t="s">
        <v>1215</v>
      </c>
      <c r="W14" s="802" t="s">
        <v>161</v>
      </c>
      <c r="X14" s="812" t="s">
        <v>1215</v>
      </c>
      <c r="Y14" s="812" t="s">
        <v>1215</v>
      </c>
      <c r="Z14" s="803" t="s">
        <v>927</v>
      </c>
      <c r="AA14" s="803" t="s">
        <v>922</v>
      </c>
      <c r="AB14" s="803" t="s">
        <v>161</v>
      </c>
      <c r="AC14" s="803" t="s">
        <v>161</v>
      </c>
      <c r="AD14" s="804" t="s">
        <v>923</v>
      </c>
      <c r="AE14" s="802">
        <v>4.7699999999999996</v>
      </c>
      <c r="AF14" s="802">
        <f>AE14/33</f>
        <v>0.14454545454545453</v>
      </c>
      <c r="AG14" s="802">
        <v>0</v>
      </c>
      <c r="AH14" s="805">
        <f t="shared" si="0"/>
        <v>0</v>
      </c>
      <c r="AI14" s="812" t="s">
        <v>1216</v>
      </c>
      <c r="AJ14" s="808" t="s">
        <v>1154</v>
      </c>
      <c r="AK14" s="812" t="s">
        <v>1217</v>
      </c>
      <c r="AL14" s="814">
        <v>0</v>
      </c>
      <c r="AM14" s="801" t="s">
        <v>161</v>
      </c>
      <c r="AN14" s="812">
        <v>0</v>
      </c>
      <c r="AO14" s="802" t="s">
        <v>161</v>
      </c>
      <c r="AP14" s="812" t="s">
        <v>161</v>
      </c>
      <c r="AQ14" s="812" t="s">
        <v>161</v>
      </c>
      <c r="AR14" s="803" t="s">
        <v>161</v>
      </c>
      <c r="AS14" s="803" t="s">
        <v>161</v>
      </c>
      <c r="AT14" s="803" t="s">
        <v>161</v>
      </c>
      <c r="AU14" s="803" t="s">
        <v>161</v>
      </c>
      <c r="AV14" s="804" t="s">
        <v>928</v>
      </c>
      <c r="AW14" s="802">
        <v>4.7699999999999996</v>
      </c>
      <c r="AX14" s="802">
        <f>AW14/33</f>
        <v>0.14454545454545453</v>
      </c>
      <c r="AY14" s="802">
        <v>0</v>
      </c>
      <c r="AZ14" s="805">
        <f t="shared" si="3"/>
        <v>0</v>
      </c>
      <c r="BA14" s="837" t="s">
        <v>1203</v>
      </c>
      <c r="BB14" s="808" t="s">
        <v>1154</v>
      </c>
      <c r="BC14" s="815" t="s">
        <v>1218</v>
      </c>
      <c r="BD14" s="814">
        <v>0</v>
      </c>
      <c r="BE14" s="835" t="s">
        <v>161</v>
      </c>
      <c r="BF14" s="805">
        <v>320</v>
      </c>
      <c r="BG14" s="807" t="s">
        <v>1219</v>
      </c>
      <c r="BH14" s="812" t="s">
        <v>161</v>
      </c>
      <c r="BI14" s="812" t="s">
        <v>1220</v>
      </c>
      <c r="BJ14" s="803" t="s">
        <v>161</v>
      </c>
      <c r="BK14" s="803" t="s">
        <v>161</v>
      </c>
      <c r="BL14" s="803" t="s">
        <v>161</v>
      </c>
      <c r="BM14" s="803" t="s">
        <v>161</v>
      </c>
      <c r="BN14" s="804" t="s">
        <v>928</v>
      </c>
      <c r="BO14" s="802">
        <v>4.7699999999999996</v>
      </c>
      <c r="BP14" s="802">
        <f>BO14/33</f>
        <v>0.14454545454545453</v>
      </c>
      <c r="BQ14" s="802">
        <v>0</v>
      </c>
      <c r="BR14" s="805">
        <f t="shared" si="4"/>
        <v>0</v>
      </c>
      <c r="BS14" s="816" t="s">
        <v>1221</v>
      </c>
      <c r="BT14" s="816" t="s">
        <v>1222</v>
      </c>
      <c r="BU14" s="812" t="s">
        <v>1223</v>
      </c>
      <c r="BV14" s="814">
        <v>120</v>
      </c>
      <c r="BW14" s="812" t="s">
        <v>1224</v>
      </c>
      <c r="BX14" s="812" t="s">
        <v>1225</v>
      </c>
      <c r="BY14" s="812" t="s">
        <v>1226</v>
      </c>
      <c r="BZ14" s="812" t="s">
        <v>1227</v>
      </c>
      <c r="CA14" s="815" t="s">
        <v>1228</v>
      </c>
      <c r="CB14" s="815" t="s">
        <v>1229</v>
      </c>
      <c r="CC14" s="815" t="s">
        <v>1230</v>
      </c>
      <c r="CD14" s="812" t="s">
        <v>1231</v>
      </c>
      <c r="CE14" s="814">
        <v>0</v>
      </c>
      <c r="CF14" s="812" t="s">
        <v>926</v>
      </c>
      <c r="CG14" s="812" t="s">
        <v>1232</v>
      </c>
      <c r="CH14" s="812" t="s">
        <v>1233</v>
      </c>
      <c r="CI14" s="812" t="s">
        <v>926</v>
      </c>
      <c r="CJ14" s="815" t="s">
        <v>1234</v>
      </c>
      <c r="CK14" s="816" t="s">
        <v>1528</v>
      </c>
      <c r="CL14" s="816" t="s">
        <v>1235</v>
      </c>
      <c r="CM14" s="802" t="s">
        <v>1236</v>
      </c>
      <c r="CN14" s="891"/>
      <c r="CO14" s="802" t="s">
        <v>1237</v>
      </c>
      <c r="CP14" s="902" t="s">
        <v>1238</v>
      </c>
      <c r="CQ14" s="807" t="s">
        <v>1239</v>
      </c>
      <c r="CR14" s="801" t="s">
        <v>1240</v>
      </c>
      <c r="CS14" s="807" t="s">
        <v>1241</v>
      </c>
      <c r="CT14" s="852" t="s">
        <v>1529</v>
      </c>
      <c r="CU14" s="816" t="s">
        <v>1530</v>
      </c>
    </row>
    <row r="15" spans="1:105" ht="292.5" customHeight="1" x14ac:dyDescent="0.25">
      <c r="A15" s="833">
        <v>12</v>
      </c>
      <c r="B15" s="834" t="s">
        <v>1242</v>
      </c>
      <c r="C15" s="807" t="s">
        <v>1243</v>
      </c>
      <c r="D15" s="807" t="s">
        <v>1244</v>
      </c>
      <c r="E15" s="802" t="s">
        <v>1207</v>
      </c>
      <c r="F15" s="895"/>
      <c r="G15" s="901" t="s">
        <v>178</v>
      </c>
      <c r="H15" s="901" t="s">
        <v>178</v>
      </c>
      <c r="I15" s="807" t="s">
        <v>1245</v>
      </c>
      <c r="J15" s="802" t="s">
        <v>1165</v>
      </c>
      <c r="K15" s="894" t="s">
        <v>912</v>
      </c>
      <c r="L15" s="802" t="s">
        <v>1166</v>
      </c>
      <c r="M15" s="802" t="s">
        <v>1167</v>
      </c>
      <c r="N15" s="802" t="s">
        <v>1246</v>
      </c>
      <c r="O15" s="802" t="s">
        <v>1247</v>
      </c>
      <c r="P15" s="802" t="s">
        <v>1048</v>
      </c>
      <c r="Q15" s="903" t="s">
        <v>1171</v>
      </c>
      <c r="R15" s="802" t="s">
        <v>1213</v>
      </c>
      <c r="S15" s="837" t="s">
        <v>1248</v>
      </c>
      <c r="T15" s="814">
        <v>0</v>
      </c>
      <c r="U15" s="812" t="s">
        <v>161</v>
      </c>
      <c r="V15" s="812" t="s">
        <v>1215</v>
      </c>
      <c r="W15" s="802" t="s">
        <v>161</v>
      </c>
      <c r="X15" s="812" t="s">
        <v>1215</v>
      </c>
      <c r="Y15" s="812" t="s">
        <v>1215</v>
      </c>
      <c r="Z15" s="803" t="s">
        <v>927</v>
      </c>
      <c r="AA15" s="803" t="s">
        <v>922</v>
      </c>
      <c r="AB15" s="803" t="s">
        <v>161</v>
      </c>
      <c r="AC15" s="803" t="s">
        <v>161</v>
      </c>
      <c r="AD15" s="804" t="s">
        <v>923</v>
      </c>
      <c r="AE15" s="802">
        <v>4.7699999999999996</v>
      </c>
      <c r="AF15" s="802">
        <f>AE15/1</f>
        <v>4.7699999999999996</v>
      </c>
      <c r="AG15" s="802">
        <v>0</v>
      </c>
      <c r="AH15" s="805">
        <f t="shared" si="0"/>
        <v>0</v>
      </c>
      <c r="AI15" s="812" t="s">
        <v>1216</v>
      </c>
      <c r="AJ15" s="808" t="s">
        <v>1154</v>
      </c>
      <c r="AK15" s="802" t="s">
        <v>1249</v>
      </c>
      <c r="AL15" s="814">
        <v>0</v>
      </c>
      <c r="AM15" s="801" t="s">
        <v>161</v>
      </c>
      <c r="AN15" s="812">
        <v>0</v>
      </c>
      <c r="AO15" s="802" t="s">
        <v>161</v>
      </c>
      <c r="AP15" s="812" t="s">
        <v>161</v>
      </c>
      <c r="AQ15" s="812" t="s">
        <v>161</v>
      </c>
      <c r="AR15" s="830" t="s">
        <v>161</v>
      </c>
      <c r="AS15" s="830" t="s">
        <v>161</v>
      </c>
      <c r="AT15" s="830" t="s">
        <v>161</v>
      </c>
      <c r="AU15" s="830" t="s">
        <v>161</v>
      </c>
      <c r="AV15" s="804" t="s">
        <v>928</v>
      </c>
      <c r="AW15" s="802">
        <v>4.7699999999999996</v>
      </c>
      <c r="AX15" s="802">
        <f>AW15/1</f>
        <v>4.7699999999999996</v>
      </c>
      <c r="AY15" s="802">
        <v>0</v>
      </c>
      <c r="AZ15" s="805">
        <f t="shared" si="3"/>
        <v>0</v>
      </c>
      <c r="BA15" s="812" t="s">
        <v>1216</v>
      </c>
      <c r="BB15" s="808" t="s">
        <v>1154</v>
      </c>
      <c r="BC15" s="807" t="s">
        <v>1250</v>
      </c>
      <c r="BD15" s="814">
        <v>0</v>
      </c>
      <c r="BE15" s="835" t="s">
        <v>161</v>
      </c>
      <c r="BF15" s="812">
        <v>15</v>
      </c>
      <c r="BG15" s="802" t="s">
        <v>1251</v>
      </c>
      <c r="BH15" s="812" t="s">
        <v>161</v>
      </c>
      <c r="BI15" s="812" t="s">
        <v>1252</v>
      </c>
      <c r="BJ15" s="830" t="s">
        <v>161</v>
      </c>
      <c r="BK15" s="830" t="s">
        <v>161</v>
      </c>
      <c r="BL15" s="803" t="s">
        <v>161</v>
      </c>
      <c r="BM15" s="904" t="s">
        <v>1253</v>
      </c>
      <c r="BN15" s="804" t="s">
        <v>928</v>
      </c>
      <c r="BO15" s="802">
        <v>4.7699999999999996</v>
      </c>
      <c r="BP15" s="802">
        <f>BO15/1</f>
        <v>4.7699999999999996</v>
      </c>
      <c r="BQ15" s="802">
        <v>0</v>
      </c>
      <c r="BR15" s="805">
        <f t="shared" si="4"/>
        <v>0</v>
      </c>
      <c r="BS15" s="816" t="s">
        <v>1531</v>
      </c>
      <c r="BT15" s="808" t="s">
        <v>1254</v>
      </c>
      <c r="BU15" s="812" t="s">
        <v>1255</v>
      </c>
      <c r="BV15" s="814"/>
      <c r="BW15" s="812" t="s">
        <v>1256</v>
      </c>
      <c r="BX15" s="812" t="s">
        <v>1257</v>
      </c>
      <c r="BY15" s="835" t="s">
        <v>161</v>
      </c>
      <c r="BZ15" s="835" t="s">
        <v>161</v>
      </c>
      <c r="CA15" s="812" t="s">
        <v>1258</v>
      </c>
      <c r="CB15" s="816" t="s">
        <v>1259</v>
      </c>
      <c r="CC15" s="816" t="s">
        <v>1260</v>
      </c>
      <c r="CD15" s="812" t="s">
        <v>1261</v>
      </c>
      <c r="CE15" s="814">
        <v>0</v>
      </c>
      <c r="CF15" s="812" t="s">
        <v>1262</v>
      </c>
      <c r="CG15" s="812" t="s">
        <v>1263</v>
      </c>
      <c r="CH15" s="835" t="s">
        <v>1240</v>
      </c>
      <c r="CI15" s="835" t="s">
        <v>1240</v>
      </c>
      <c r="CJ15" s="812" t="s">
        <v>1264</v>
      </c>
      <c r="CK15" s="808" t="s">
        <v>1265</v>
      </c>
      <c r="CL15" s="808" t="s">
        <v>1266</v>
      </c>
      <c r="CM15" s="802" t="s">
        <v>1267</v>
      </c>
      <c r="CN15" s="891"/>
      <c r="CO15" s="802" t="s">
        <v>1268</v>
      </c>
      <c r="CP15" s="802" t="s">
        <v>1269</v>
      </c>
      <c r="CQ15" s="807" t="s">
        <v>1270</v>
      </c>
      <c r="CR15" s="801" t="s">
        <v>926</v>
      </c>
      <c r="CS15" s="802" t="s">
        <v>1271</v>
      </c>
      <c r="CT15" s="807" t="s">
        <v>1272</v>
      </c>
      <c r="CU15" s="807" t="s">
        <v>1273</v>
      </c>
    </row>
    <row r="16" spans="1:105" ht="383.25" customHeight="1" x14ac:dyDescent="0.25">
      <c r="A16" s="838">
        <v>13</v>
      </c>
      <c r="B16" s="839" t="s">
        <v>1274</v>
      </c>
      <c r="C16" s="837" t="s">
        <v>1532</v>
      </c>
      <c r="D16" s="815" t="s">
        <v>1275</v>
      </c>
      <c r="E16" s="812" t="s">
        <v>1147</v>
      </c>
      <c r="F16" s="840" t="s">
        <v>178</v>
      </c>
      <c r="G16" s="841"/>
      <c r="H16" s="840" t="s">
        <v>178</v>
      </c>
      <c r="I16" s="815" t="s">
        <v>1276</v>
      </c>
      <c r="J16" s="812" t="s">
        <v>1277</v>
      </c>
      <c r="K16" s="812" t="s">
        <v>912</v>
      </c>
      <c r="L16" s="812" t="s">
        <v>91</v>
      </c>
      <c r="M16" s="812" t="s">
        <v>1278</v>
      </c>
      <c r="N16" s="812" t="s">
        <v>1279</v>
      </c>
      <c r="O16" s="812" t="s">
        <v>1280</v>
      </c>
      <c r="P16" s="812" t="s">
        <v>1022</v>
      </c>
      <c r="Q16" s="842" t="s">
        <v>917</v>
      </c>
      <c r="R16" s="812" t="s">
        <v>1281</v>
      </c>
      <c r="S16" s="800" t="s">
        <v>1282</v>
      </c>
      <c r="T16" s="801">
        <v>0</v>
      </c>
      <c r="U16" s="802" t="s">
        <v>161</v>
      </c>
      <c r="V16" s="802">
        <v>0</v>
      </c>
      <c r="W16" s="802" t="s">
        <v>161</v>
      </c>
      <c r="X16" s="801" t="s">
        <v>161</v>
      </c>
      <c r="Y16" s="802" t="s">
        <v>161</v>
      </c>
      <c r="Z16" s="803" t="s">
        <v>927</v>
      </c>
      <c r="AA16" s="803" t="s">
        <v>922</v>
      </c>
      <c r="AB16" s="803" t="s">
        <v>161</v>
      </c>
      <c r="AC16" s="803" t="s">
        <v>161</v>
      </c>
      <c r="AD16" s="804" t="s">
        <v>923</v>
      </c>
      <c r="AE16" s="802">
        <v>4.7699999999999996</v>
      </c>
      <c r="AF16" s="802">
        <f>AE16/1</f>
        <v>4.7699999999999996</v>
      </c>
      <c r="AG16" s="802">
        <v>0</v>
      </c>
      <c r="AH16" s="805">
        <f t="shared" si="0"/>
        <v>0</v>
      </c>
      <c r="AI16" s="802" t="s">
        <v>1283</v>
      </c>
      <c r="AJ16" s="802" t="s">
        <v>981</v>
      </c>
      <c r="AK16" s="807" t="s">
        <v>1284</v>
      </c>
      <c r="AL16" s="801">
        <v>0</v>
      </c>
      <c r="AM16" s="801" t="s">
        <v>161</v>
      </c>
      <c r="AN16" s="835" t="s">
        <v>161</v>
      </c>
      <c r="AO16" s="801" t="s">
        <v>161</v>
      </c>
      <c r="AP16" s="808" t="s">
        <v>161</v>
      </c>
      <c r="AQ16" s="808" t="s">
        <v>161</v>
      </c>
      <c r="AR16" s="803" t="s">
        <v>161</v>
      </c>
      <c r="AS16" s="803" t="s">
        <v>161</v>
      </c>
      <c r="AT16" s="803" t="s">
        <v>161</v>
      </c>
      <c r="AU16" s="803" t="s">
        <v>161</v>
      </c>
      <c r="AV16" s="804" t="s">
        <v>928</v>
      </c>
      <c r="AW16" s="802">
        <v>4.7699999999999996</v>
      </c>
      <c r="AX16" s="802">
        <f>AW16/1</f>
        <v>4.7699999999999996</v>
      </c>
      <c r="AY16" s="802">
        <v>0</v>
      </c>
      <c r="AZ16" s="805">
        <f t="shared" si="3"/>
        <v>0</v>
      </c>
      <c r="BA16" s="807" t="s">
        <v>1285</v>
      </c>
      <c r="BB16" s="807" t="s">
        <v>1286</v>
      </c>
      <c r="BC16" s="807" t="s">
        <v>1287</v>
      </c>
      <c r="BD16" s="801">
        <v>0</v>
      </c>
      <c r="BE16" s="835" t="s">
        <v>161</v>
      </c>
      <c r="BF16" s="835" t="s">
        <v>161</v>
      </c>
      <c r="BG16" s="835" t="s">
        <v>161</v>
      </c>
      <c r="BH16" s="835" t="s">
        <v>161</v>
      </c>
      <c r="BI16" s="835" t="s">
        <v>161</v>
      </c>
      <c r="BJ16" s="803" t="s">
        <v>161</v>
      </c>
      <c r="BK16" s="803" t="s">
        <v>161</v>
      </c>
      <c r="BL16" s="803" t="s">
        <v>161</v>
      </c>
      <c r="BM16" s="803" t="s">
        <v>161</v>
      </c>
      <c r="BN16" s="804" t="s">
        <v>928</v>
      </c>
      <c r="BO16" s="802">
        <v>4.7699999999999996</v>
      </c>
      <c r="BP16" s="802">
        <f>BO16/1</f>
        <v>4.7699999999999996</v>
      </c>
      <c r="BQ16" s="802">
        <v>0</v>
      </c>
      <c r="BR16" s="805">
        <f t="shared" si="4"/>
        <v>0</v>
      </c>
      <c r="BS16" s="807" t="s">
        <v>1533</v>
      </c>
      <c r="BT16" s="807" t="s">
        <v>1288</v>
      </c>
      <c r="BU16" s="807" t="s">
        <v>1289</v>
      </c>
      <c r="BV16" s="801">
        <v>0</v>
      </c>
      <c r="BW16" s="835" t="s">
        <v>161</v>
      </c>
      <c r="BX16" s="835" t="s">
        <v>161</v>
      </c>
      <c r="BY16" s="835" t="s">
        <v>161</v>
      </c>
      <c r="BZ16" s="835" t="s">
        <v>161</v>
      </c>
      <c r="CA16" s="835" t="s">
        <v>161</v>
      </c>
      <c r="CB16" s="807" t="s">
        <v>980</v>
      </c>
      <c r="CC16" s="807" t="s">
        <v>981</v>
      </c>
      <c r="CD16" s="807" t="s">
        <v>1290</v>
      </c>
      <c r="CE16" s="801">
        <v>0</v>
      </c>
      <c r="CF16" s="802" t="s">
        <v>161</v>
      </c>
      <c r="CG16" s="802" t="s">
        <v>161</v>
      </c>
      <c r="CH16" s="802" t="s">
        <v>161</v>
      </c>
      <c r="CI16" s="802" t="s">
        <v>161</v>
      </c>
      <c r="CJ16" s="807" t="s">
        <v>1291</v>
      </c>
      <c r="CK16" s="807" t="s">
        <v>1292</v>
      </c>
      <c r="CL16" s="808" t="s">
        <v>1266</v>
      </c>
      <c r="CM16" s="807" t="s">
        <v>1293</v>
      </c>
      <c r="CN16" s="802">
        <v>0</v>
      </c>
      <c r="CO16" s="801" t="s">
        <v>161</v>
      </c>
      <c r="CP16" s="801" t="s">
        <v>161</v>
      </c>
      <c r="CQ16" s="801" t="s">
        <v>161</v>
      </c>
      <c r="CR16" s="801" t="s">
        <v>161</v>
      </c>
      <c r="CS16" s="802" t="s">
        <v>1294</v>
      </c>
      <c r="CT16" s="816" t="s">
        <v>1534</v>
      </c>
      <c r="CU16" s="808" t="s">
        <v>1535</v>
      </c>
    </row>
    <row r="17" spans="1:99" ht="352.5" customHeight="1" x14ac:dyDescent="0.25">
      <c r="A17" s="838">
        <v>14</v>
      </c>
      <c r="B17" s="839" t="s">
        <v>1295</v>
      </c>
      <c r="C17" s="837" t="s">
        <v>1296</v>
      </c>
      <c r="D17" s="815" t="s">
        <v>1297</v>
      </c>
      <c r="E17" s="812" t="s">
        <v>958</v>
      </c>
      <c r="F17" s="840" t="s">
        <v>178</v>
      </c>
      <c r="G17" s="841"/>
      <c r="H17" s="840" t="s">
        <v>178</v>
      </c>
      <c r="I17" s="815" t="s">
        <v>1298</v>
      </c>
      <c r="J17" s="812" t="s">
        <v>1277</v>
      </c>
      <c r="K17" s="812" t="s">
        <v>912</v>
      </c>
      <c r="L17" s="812" t="s">
        <v>91</v>
      </c>
      <c r="M17" s="812" t="s">
        <v>1299</v>
      </c>
      <c r="N17" s="843" t="s">
        <v>1300</v>
      </c>
      <c r="O17" s="812" t="s">
        <v>1301</v>
      </c>
      <c r="P17" s="844" t="s">
        <v>1302</v>
      </c>
      <c r="Q17" s="905" t="s">
        <v>1303</v>
      </c>
      <c r="R17" s="812" t="s">
        <v>1304</v>
      </c>
      <c r="S17" s="801" t="s">
        <v>161</v>
      </c>
      <c r="T17" s="801">
        <v>1</v>
      </c>
      <c r="U17" s="807" t="s">
        <v>1305</v>
      </c>
      <c r="V17" s="802" t="s">
        <v>161</v>
      </c>
      <c r="W17" s="802" t="s">
        <v>161</v>
      </c>
      <c r="X17" s="801" t="s">
        <v>161</v>
      </c>
      <c r="Y17" s="807" t="s">
        <v>1306</v>
      </c>
      <c r="Z17" s="803" t="s">
        <v>161</v>
      </c>
      <c r="AA17" s="803" t="s">
        <v>927</v>
      </c>
      <c r="AB17" s="803" t="s">
        <v>921</v>
      </c>
      <c r="AC17" s="803" t="s">
        <v>161</v>
      </c>
      <c r="AD17" s="804" t="s">
        <v>923</v>
      </c>
      <c r="AE17" s="802">
        <v>4.7699999999999996</v>
      </c>
      <c r="AF17" s="802">
        <f>AE17/10</f>
        <v>0.47699999999999998</v>
      </c>
      <c r="AG17" s="802">
        <v>1</v>
      </c>
      <c r="AH17" s="805">
        <f t="shared" si="0"/>
        <v>0.47699999999999998</v>
      </c>
      <c r="AI17" s="807" t="s">
        <v>1307</v>
      </c>
      <c r="AJ17" s="802" t="s">
        <v>1308</v>
      </c>
      <c r="AK17" s="835" t="s">
        <v>161</v>
      </c>
      <c r="AL17" s="801">
        <v>1</v>
      </c>
      <c r="AM17" s="801" t="s">
        <v>161</v>
      </c>
      <c r="AN17" s="835" t="s">
        <v>161</v>
      </c>
      <c r="AO17" s="801" t="s">
        <v>161</v>
      </c>
      <c r="AP17" s="808" t="s">
        <v>161</v>
      </c>
      <c r="AQ17" s="807" t="s">
        <v>1309</v>
      </c>
      <c r="AR17" s="803" t="s">
        <v>161</v>
      </c>
      <c r="AS17" s="803" t="s">
        <v>927</v>
      </c>
      <c r="AT17" s="803" t="s">
        <v>927</v>
      </c>
      <c r="AU17" s="803" t="s">
        <v>161</v>
      </c>
      <c r="AV17" s="804" t="s">
        <v>928</v>
      </c>
      <c r="AW17" s="802">
        <v>4.7699999999999996</v>
      </c>
      <c r="AX17" s="802">
        <f>AW17/10</f>
        <v>0.47699999999999998</v>
      </c>
      <c r="AY17" s="802">
        <v>1</v>
      </c>
      <c r="AZ17" s="805">
        <f t="shared" si="3"/>
        <v>0.47699999999999998</v>
      </c>
      <c r="BA17" s="807" t="s">
        <v>1310</v>
      </c>
      <c r="BB17" s="802" t="s">
        <v>1311</v>
      </c>
      <c r="BC17" s="808" t="s">
        <v>161</v>
      </c>
      <c r="BD17" s="906">
        <v>0</v>
      </c>
      <c r="BE17" s="907" t="s">
        <v>1312</v>
      </c>
      <c r="BF17" s="835" t="s">
        <v>161</v>
      </c>
      <c r="BG17" s="801" t="s">
        <v>161</v>
      </c>
      <c r="BH17" s="808" t="s">
        <v>161</v>
      </c>
      <c r="BI17" s="802" t="s">
        <v>1309</v>
      </c>
      <c r="BJ17" s="803" t="s">
        <v>161</v>
      </c>
      <c r="BK17" s="803" t="s">
        <v>927</v>
      </c>
      <c r="BL17" s="803" t="s">
        <v>927</v>
      </c>
      <c r="BM17" s="803" t="s">
        <v>161</v>
      </c>
      <c r="BN17" s="804" t="s">
        <v>928</v>
      </c>
      <c r="BO17" s="802">
        <v>4.7699999999999996</v>
      </c>
      <c r="BP17" s="802">
        <f>BO17/10</f>
        <v>0.47699999999999998</v>
      </c>
      <c r="BQ17" s="802">
        <v>0</v>
      </c>
      <c r="BR17" s="805">
        <f t="shared" si="4"/>
        <v>0</v>
      </c>
      <c r="BS17" s="807" t="s">
        <v>1313</v>
      </c>
      <c r="BT17" s="807" t="s">
        <v>1314</v>
      </c>
      <c r="BU17" s="807" t="s">
        <v>1315</v>
      </c>
      <c r="BV17" s="801">
        <v>0</v>
      </c>
      <c r="BW17" s="835" t="s">
        <v>161</v>
      </c>
      <c r="BX17" s="835" t="s">
        <v>161</v>
      </c>
      <c r="BY17" s="801" t="s">
        <v>161</v>
      </c>
      <c r="BZ17" s="808" t="s">
        <v>161</v>
      </c>
      <c r="CA17" s="808" t="s">
        <v>161</v>
      </c>
      <c r="CB17" s="807" t="s">
        <v>1316</v>
      </c>
      <c r="CC17" s="807" t="s">
        <v>1317</v>
      </c>
      <c r="CD17" s="835" t="s">
        <v>161</v>
      </c>
      <c r="CE17" s="801">
        <v>1</v>
      </c>
      <c r="CF17" s="908" t="s">
        <v>1318</v>
      </c>
      <c r="CG17" s="835" t="s">
        <v>161</v>
      </c>
      <c r="CH17" s="835" t="s">
        <v>161</v>
      </c>
      <c r="CI17" s="835" t="s">
        <v>161</v>
      </c>
      <c r="CJ17" s="909" t="s">
        <v>1319</v>
      </c>
      <c r="CK17" s="807" t="s">
        <v>1320</v>
      </c>
      <c r="CL17" s="807" t="s">
        <v>1321</v>
      </c>
      <c r="CM17" s="801" t="s">
        <v>161</v>
      </c>
      <c r="CN17" s="802">
        <v>1</v>
      </c>
      <c r="CO17" s="807" t="s">
        <v>1322</v>
      </c>
      <c r="CP17" s="801" t="s">
        <v>161</v>
      </c>
      <c r="CQ17" s="801" t="s">
        <v>161</v>
      </c>
      <c r="CR17" s="801" t="s">
        <v>161</v>
      </c>
      <c r="CS17" s="802" t="s">
        <v>1323</v>
      </c>
      <c r="CT17" s="807" t="s">
        <v>1324</v>
      </c>
      <c r="CU17" s="807" t="s">
        <v>1325</v>
      </c>
    </row>
    <row r="18" spans="1:99" s="848" customFormat="1" ht="300.75" customHeight="1" x14ac:dyDescent="0.25">
      <c r="A18" s="845">
        <v>15</v>
      </c>
      <c r="B18" s="845" t="s">
        <v>610</v>
      </c>
      <c r="C18" s="837" t="s">
        <v>1326</v>
      </c>
      <c r="D18" s="837" t="s">
        <v>1327</v>
      </c>
      <c r="E18" s="812" t="s">
        <v>1207</v>
      </c>
      <c r="F18" s="840" t="s">
        <v>178</v>
      </c>
      <c r="G18" s="846"/>
      <c r="H18" s="910"/>
      <c r="I18" s="812" t="s">
        <v>1328</v>
      </c>
      <c r="J18" s="812" t="s">
        <v>1045</v>
      </c>
      <c r="K18" s="812" t="s">
        <v>912</v>
      </c>
      <c r="L18" s="812" t="s">
        <v>91</v>
      </c>
      <c r="M18" s="812" t="s">
        <v>1299</v>
      </c>
      <c r="N18" s="843" t="s">
        <v>1329</v>
      </c>
      <c r="O18" s="812" t="s">
        <v>1330</v>
      </c>
      <c r="P18" s="844" t="s">
        <v>1118</v>
      </c>
      <c r="Q18" s="905" t="s">
        <v>1303</v>
      </c>
      <c r="R18" s="812" t="s">
        <v>1331</v>
      </c>
      <c r="S18" s="847"/>
      <c r="T18" s="847"/>
      <c r="U18" s="847"/>
      <c r="V18" s="847"/>
      <c r="W18" s="847"/>
      <c r="X18" s="847"/>
      <c r="Y18" s="847"/>
      <c r="Z18" s="847"/>
      <c r="AA18" s="847"/>
      <c r="AB18" s="847"/>
      <c r="AC18" s="847"/>
      <c r="AD18" s="847"/>
      <c r="AE18" s="847"/>
      <c r="AF18" s="847"/>
      <c r="AG18" s="847"/>
      <c r="AH18" s="847"/>
      <c r="AI18" s="816" t="s">
        <v>1332</v>
      </c>
      <c r="AJ18" s="816" t="s">
        <v>1154</v>
      </c>
      <c r="AK18" s="847"/>
      <c r="AL18" s="847"/>
      <c r="AM18" s="847"/>
      <c r="AN18" s="847"/>
      <c r="AO18" s="847"/>
      <c r="AP18" s="847"/>
      <c r="AQ18" s="847"/>
      <c r="AR18" s="847"/>
      <c r="AS18" s="847"/>
      <c r="AT18" s="847"/>
      <c r="AU18" s="847"/>
      <c r="AV18" s="847"/>
      <c r="AW18" s="847"/>
      <c r="AX18" s="847"/>
      <c r="AY18" s="847"/>
      <c r="AZ18" s="847"/>
      <c r="BA18" s="816" t="s">
        <v>1332</v>
      </c>
      <c r="BB18" s="816" t="s">
        <v>1154</v>
      </c>
      <c r="BC18" s="847"/>
      <c r="BD18" s="847"/>
      <c r="BE18" s="847"/>
      <c r="BF18" s="847"/>
      <c r="BG18" s="847"/>
      <c r="BH18" s="847"/>
      <c r="BI18" s="847"/>
      <c r="BJ18" s="847"/>
      <c r="BK18" s="847"/>
      <c r="BL18" s="847"/>
      <c r="BM18" s="847"/>
      <c r="BN18" s="847"/>
      <c r="BO18" s="847"/>
      <c r="BP18" s="847"/>
      <c r="BQ18" s="847"/>
      <c r="BR18" s="847"/>
      <c r="BS18" s="816" t="s">
        <v>1332</v>
      </c>
      <c r="BT18" s="816" t="s">
        <v>1154</v>
      </c>
      <c r="BU18" s="847"/>
      <c r="BV18" s="847"/>
      <c r="BW18" s="847"/>
      <c r="BX18" s="847"/>
      <c r="BY18" s="847"/>
      <c r="BZ18" s="847"/>
      <c r="CA18" s="847"/>
      <c r="CB18" s="816" t="s">
        <v>1332</v>
      </c>
      <c r="CC18" s="816" t="s">
        <v>1154</v>
      </c>
      <c r="CD18" s="847"/>
      <c r="CE18" s="847"/>
      <c r="CF18" s="847"/>
      <c r="CG18" s="847"/>
      <c r="CH18" s="847"/>
      <c r="CI18" s="847"/>
      <c r="CJ18" s="847"/>
      <c r="CK18" s="816" t="s">
        <v>1332</v>
      </c>
      <c r="CL18" s="816" t="s">
        <v>1154</v>
      </c>
      <c r="CM18" s="800" t="s">
        <v>1333</v>
      </c>
      <c r="CN18" s="802">
        <v>0</v>
      </c>
      <c r="CO18" s="802" t="s">
        <v>161</v>
      </c>
      <c r="CP18" s="802" t="s">
        <v>161</v>
      </c>
      <c r="CQ18" s="802" t="s">
        <v>161</v>
      </c>
      <c r="CR18" s="802" t="s">
        <v>161</v>
      </c>
      <c r="CS18" s="802" t="s">
        <v>1334</v>
      </c>
      <c r="CT18" s="816" t="s">
        <v>1335</v>
      </c>
      <c r="CU18" s="816" t="s">
        <v>1336</v>
      </c>
    </row>
    <row r="19" spans="1:99" ht="183" customHeight="1" x14ac:dyDescent="0.25">
      <c r="A19" s="838">
        <v>16</v>
      </c>
      <c r="B19" s="839" t="s">
        <v>612</v>
      </c>
      <c r="C19" s="815" t="s">
        <v>1337</v>
      </c>
      <c r="D19" s="815" t="s">
        <v>1338</v>
      </c>
      <c r="E19" s="812" t="s">
        <v>1207</v>
      </c>
      <c r="F19" s="840" t="s">
        <v>178</v>
      </c>
      <c r="G19" s="841"/>
      <c r="H19" s="846"/>
      <c r="I19" s="812" t="s">
        <v>1328</v>
      </c>
      <c r="J19" s="812" t="s">
        <v>1045</v>
      </c>
      <c r="K19" s="812" t="s">
        <v>912</v>
      </c>
      <c r="L19" s="812" t="s">
        <v>91</v>
      </c>
      <c r="M19" s="812" t="s">
        <v>1299</v>
      </c>
      <c r="N19" s="843" t="s">
        <v>1339</v>
      </c>
      <c r="O19" s="812" t="s">
        <v>1340</v>
      </c>
      <c r="P19" s="844" t="s">
        <v>1341</v>
      </c>
      <c r="Q19" s="844" t="s">
        <v>1341</v>
      </c>
      <c r="R19" s="812" t="s">
        <v>1331</v>
      </c>
      <c r="S19" s="847"/>
      <c r="T19" s="847"/>
      <c r="U19" s="847"/>
      <c r="V19" s="847"/>
      <c r="W19" s="847"/>
      <c r="X19" s="847"/>
      <c r="Y19" s="847"/>
      <c r="Z19" s="847"/>
      <c r="AA19" s="847"/>
      <c r="AB19" s="847"/>
      <c r="AC19" s="847"/>
      <c r="AD19" s="847"/>
      <c r="AE19" s="847"/>
      <c r="AF19" s="847"/>
      <c r="AG19" s="847"/>
      <c r="AH19" s="847"/>
      <c r="AI19" s="815" t="s">
        <v>1342</v>
      </c>
      <c r="AJ19" s="815" t="s">
        <v>981</v>
      </c>
      <c r="AK19" s="847"/>
      <c r="AL19" s="847"/>
      <c r="AM19" s="847"/>
      <c r="AN19" s="847"/>
      <c r="AO19" s="847"/>
      <c r="AP19" s="847"/>
      <c r="AQ19" s="847"/>
      <c r="AR19" s="847"/>
      <c r="AS19" s="847"/>
      <c r="AT19" s="847"/>
      <c r="AU19" s="847"/>
      <c r="AV19" s="847"/>
      <c r="AW19" s="847"/>
      <c r="AX19" s="847"/>
      <c r="AY19" s="847"/>
      <c r="AZ19" s="847"/>
      <c r="BA19" s="815" t="s">
        <v>1342</v>
      </c>
      <c r="BB19" s="815" t="s">
        <v>981</v>
      </c>
      <c r="BC19" s="847"/>
      <c r="BD19" s="847"/>
      <c r="BE19" s="847"/>
      <c r="BF19" s="847"/>
      <c r="BG19" s="847"/>
      <c r="BH19" s="847"/>
      <c r="BI19" s="847"/>
      <c r="BJ19" s="847"/>
      <c r="BK19" s="847"/>
      <c r="BL19" s="847"/>
      <c r="BM19" s="847"/>
      <c r="BN19" s="847"/>
      <c r="BO19" s="847"/>
      <c r="BP19" s="847"/>
      <c r="BQ19" s="847"/>
      <c r="BR19" s="847"/>
      <c r="BS19" s="815" t="s">
        <v>1342</v>
      </c>
      <c r="BT19" s="815" t="s">
        <v>981</v>
      </c>
      <c r="BU19" s="847"/>
      <c r="BV19" s="847"/>
      <c r="BW19" s="847"/>
      <c r="BX19" s="847"/>
      <c r="BY19" s="847"/>
      <c r="BZ19" s="847"/>
      <c r="CA19" s="847"/>
      <c r="CB19" s="815"/>
      <c r="CC19" s="815" t="s">
        <v>981</v>
      </c>
      <c r="CD19" s="847"/>
      <c r="CE19" s="847"/>
      <c r="CF19" s="847"/>
      <c r="CG19" s="847"/>
      <c r="CH19" s="847"/>
      <c r="CI19" s="847"/>
      <c r="CJ19" s="847"/>
      <c r="CK19" s="815" t="s">
        <v>1342</v>
      </c>
      <c r="CL19" s="815" t="s">
        <v>981</v>
      </c>
      <c r="CM19" s="815" t="s">
        <v>1343</v>
      </c>
      <c r="CN19" s="802">
        <v>0</v>
      </c>
      <c r="CO19" s="802" t="s">
        <v>161</v>
      </c>
      <c r="CP19" s="802" t="s">
        <v>161</v>
      </c>
      <c r="CQ19" s="802" t="s">
        <v>161</v>
      </c>
      <c r="CR19" s="802" t="s">
        <v>161</v>
      </c>
      <c r="CS19" s="802" t="s">
        <v>161</v>
      </c>
      <c r="CT19" s="815" t="s">
        <v>1536</v>
      </c>
      <c r="CU19" s="816" t="s">
        <v>981</v>
      </c>
    </row>
    <row r="20" spans="1:99" ht="180.75" customHeight="1" x14ac:dyDescent="0.25">
      <c r="A20" s="849">
        <v>17</v>
      </c>
      <c r="B20" s="850" t="s">
        <v>1344</v>
      </c>
      <c r="C20" s="807" t="s">
        <v>1345</v>
      </c>
      <c r="D20" s="807" t="s">
        <v>1346</v>
      </c>
      <c r="E20" s="802" t="s">
        <v>1347</v>
      </c>
      <c r="F20" s="847"/>
      <c r="G20" s="901" t="s">
        <v>178</v>
      </c>
      <c r="H20" s="847"/>
      <c r="I20" s="807" t="s">
        <v>1348</v>
      </c>
      <c r="J20" s="802" t="s">
        <v>41</v>
      </c>
      <c r="K20" s="802" t="s">
        <v>912</v>
      </c>
      <c r="L20" s="802" t="s">
        <v>1349</v>
      </c>
      <c r="M20" s="802" t="s">
        <v>1350</v>
      </c>
      <c r="N20" s="802" t="s">
        <v>1351</v>
      </c>
      <c r="O20" s="802" t="s">
        <v>1352</v>
      </c>
      <c r="P20" s="808" t="s">
        <v>1353</v>
      </c>
      <c r="Q20" s="905" t="s">
        <v>1171</v>
      </c>
      <c r="R20" s="802" t="s">
        <v>918</v>
      </c>
      <c r="S20" s="801" t="s">
        <v>161</v>
      </c>
      <c r="T20" s="835">
        <v>1</v>
      </c>
      <c r="U20" s="822" t="s">
        <v>1354</v>
      </c>
      <c r="V20" s="805" t="s">
        <v>1355</v>
      </c>
      <c r="W20" s="802" t="s">
        <v>161</v>
      </c>
      <c r="X20" s="822" t="s">
        <v>1356</v>
      </c>
      <c r="Y20" s="808" t="s">
        <v>1357</v>
      </c>
      <c r="Z20" s="803" t="s">
        <v>922</v>
      </c>
      <c r="AA20" s="803" t="s">
        <v>922</v>
      </c>
      <c r="AB20" s="803" t="s">
        <v>161</v>
      </c>
      <c r="AC20" s="851" t="s">
        <v>1358</v>
      </c>
      <c r="AD20" s="804" t="s">
        <v>923</v>
      </c>
      <c r="AE20" s="802">
        <v>4.7699999999999996</v>
      </c>
      <c r="AF20" s="802">
        <f>AE20/4</f>
        <v>1.1924999999999999</v>
      </c>
      <c r="AG20" s="802">
        <v>1</v>
      </c>
      <c r="AH20" s="805">
        <f t="shared" ref="AH20:AH26" si="5">AF20*AG20</f>
        <v>1.1924999999999999</v>
      </c>
      <c r="AI20" s="808" t="s">
        <v>1359</v>
      </c>
      <c r="AJ20" s="808" t="s">
        <v>1360</v>
      </c>
      <c r="AK20" s="822" t="s">
        <v>1361</v>
      </c>
      <c r="AL20" s="835">
        <v>0</v>
      </c>
      <c r="AM20" s="801" t="s">
        <v>161</v>
      </c>
      <c r="AN20" s="835" t="s">
        <v>161</v>
      </c>
      <c r="AO20" s="801" t="s">
        <v>161</v>
      </c>
      <c r="AP20" s="808" t="s">
        <v>161</v>
      </c>
      <c r="AQ20" s="808" t="s">
        <v>161</v>
      </c>
      <c r="AR20" s="803">
        <v>0</v>
      </c>
      <c r="AS20" s="803" t="s">
        <v>161</v>
      </c>
      <c r="AT20" s="803" t="s">
        <v>161</v>
      </c>
      <c r="AU20" s="803" t="s">
        <v>161</v>
      </c>
      <c r="AV20" s="804" t="s">
        <v>928</v>
      </c>
      <c r="AW20" s="802">
        <v>4.7699999999999996</v>
      </c>
      <c r="AX20" s="802">
        <f>AW20/4</f>
        <v>1.1924999999999999</v>
      </c>
      <c r="AY20" s="802">
        <v>0</v>
      </c>
      <c r="AZ20" s="805">
        <f t="shared" ref="AZ20:AZ26" si="6">AX20*AY20</f>
        <v>0</v>
      </c>
      <c r="BA20" s="816" t="s">
        <v>1362</v>
      </c>
      <c r="BB20" s="816" t="s">
        <v>1363</v>
      </c>
      <c r="BC20" s="808" t="s">
        <v>161</v>
      </c>
      <c r="BD20" s="835">
        <v>1</v>
      </c>
      <c r="BE20" s="816" t="s">
        <v>1364</v>
      </c>
      <c r="BF20" s="835" t="s">
        <v>1365</v>
      </c>
      <c r="BG20" s="801" t="s">
        <v>161</v>
      </c>
      <c r="BH20" s="808" t="s">
        <v>1366</v>
      </c>
      <c r="BI20" s="808" t="s">
        <v>1367</v>
      </c>
      <c r="BJ20" s="803">
        <v>0</v>
      </c>
      <c r="BK20" s="803" t="s">
        <v>161</v>
      </c>
      <c r="BL20" s="803" t="s">
        <v>161</v>
      </c>
      <c r="BM20" s="803" t="s">
        <v>161</v>
      </c>
      <c r="BN20" s="804" t="s">
        <v>928</v>
      </c>
      <c r="BO20" s="802">
        <v>4.7699999999999996</v>
      </c>
      <c r="BP20" s="802">
        <f>BO20/4</f>
        <v>1.1924999999999999</v>
      </c>
      <c r="BQ20" s="802">
        <v>1</v>
      </c>
      <c r="BR20" s="805">
        <f t="shared" ref="BR20:BR26" si="7">BP20*BQ20</f>
        <v>1.1924999999999999</v>
      </c>
      <c r="BS20" s="816" t="s">
        <v>1368</v>
      </c>
      <c r="BT20" s="816" t="s">
        <v>1369</v>
      </c>
      <c r="BU20" s="911" t="s">
        <v>1370</v>
      </c>
      <c r="BV20" s="911" t="s">
        <v>1370</v>
      </c>
      <c r="BW20" s="911" t="s">
        <v>1370</v>
      </c>
      <c r="BX20" s="911" t="s">
        <v>1370</v>
      </c>
      <c r="BY20" s="911" t="s">
        <v>1370</v>
      </c>
      <c r="BZ20" s="911" t="s">
        <v>1370</v>
      </c>
      <c r="CA20" s="911" t="s">
        <v>1370</v>
      </c>
      <c r="CB20" s="816" t="s">
        <v>1371</v>
      </c>
      <c r="CC20" s="822" t="s">
        <v>1363</v>
      </c>
      <c r="CD20" s="911"/>
      <c r="CE20" s="911"/>
      <c r="CF20" s="911"/>
      <c r="CG20" s="911"/>
      <c r="CH20" s="911"/>
      <c r="CI20" s="911"/>
      <c r="CJ20" s="911"/>
      <c r="CK20" s="816" t="s">
        <v>1372</v>
      </c>
      <c r="CL20" s="816" t="s">
        <v>1363</v>
      </c>
      <c r="CM20" s="801" t="s">
        <v>1083</v>
      </c>
      <c r="CN20" s="801" t="s">
        <v>1083</v>
      </c>
      <c r="CO20" s="801" t="s">
        <v>1083</v>
      </c>
      <c r="CP20" s="801" t="s">
        <v>1083</v>
      </c>
      <c r="CQ20" s="801" t="s">
        <v>1083</v>
      </c>
      <c r="CR20" s="801" t="s">
        <v>1083</v>
      </c>
      <c r="CS20" s="801" t="s">
        <v>1083</v>
      </c>
      <c r="CT20" s="816" t="s">
        <v>1373</v>
      </c>
      <c r="CU20" s="816" t="s">
        <v>981</v>
      </c>
    </row>
    <row r="21" spans="1:99" ht="141.75" customHeight="1" x14ac:dyDescent="0.25">
      <c r="A21" s="849">
        <v>18</v>
      </c>
      <c r="B21" s="850" t="s">
        <v>1374</v>
      </c>
      <c r="C21" s="807" t="s">
        <v>1375</v>
      </c>
      <c r="D21" s="807" t="s">
        <v>1376</v>
      </c>
      <c r="E21" s="802" t="s">
        <v>1347</v>
      </c>
      <c r="F21" s="847"/>
      <c r="G21" s="901" t="s">
        <v>178</v>
      </c>
      <c r="H21" s="847"/>
      <c r="I21" s="807" t="s">
        <v>1377</v>
      </c>
      <c r="J21" s="802" t="s">
        <v>41</v>
      </c>
      <c r="K21" s="802" t="s">
        <v>912</v>
      </c>
      <c r="L21" s="802" t="s">
        <v>1349</v>
      </c>
      <c r="M21" s="802" t="s">
        <v>1350</v>
      </c>
      <c r="N21" s="802" t="s">
        <v>1378</v>
      </c>
      <c r="O21" s="802" t="s">
        <v>1379</v>
      </c>
      <c r="P21" s="802" t="s">
        <v>1380</v>
      </c>
      <c r="Q21" s="905" t="s">
        <v>1381</v>
      </c>
      <c r="R21" s="905" t="s">
        <v>1382</v>
      </c>
      <c r="S21" s="822" t="s">
        <v>1383</v>
      </c>
      <c r="T21" s="835">
        <v>0</v>
      </c>
      <c r="U21" s="801" t="s">
        <v>161</v>
      </c>
      <c r="V21" s="808">
        <v>0</v>
      </c>
      <c r="W21" s="802" t="s">
        <v>161</v>
      </c>
      <c r="X21" s="835" t="s">
        <v>161</v>
      </c>
      <c r="Y21" s="835" t="s">
        <v>161</v>
      </c>
      <c r="Z21" s="803" t="s">
        <v>922</v>
      </c>
      <c r="AA21" s="803" t="s">
        <v>922</v>
      </c>
      <c r="AB21" s="803" t="s">
        <v>161</v>
      </c>
      <c r="AC21" s="803" t="s">
        <v>161</v>
      </c>
      <c r="AD21" s="804" t="s">
        <v>923</v>
      </c>
      <c r="AE21" s="802">
        <v>4.7699999999999996</v>
      </c>
      <c r="AF21" s="802">
        <f>AE21/1</f>
        <v>4.7699999999999996</v>
      </c>
      <c r="AG21" s="802">
        <v>0</v>
      </c>
      <c r="AH21" s="805">
        <f t="shared" si="5"/>
        <v>0</v>
      </c>
      <c r="AI21" s="808" t="s">
        <v>1384</v>
      </c>
      <c r="AJ21" s="808" t="s">
        <v>1154</v>
      </c>
      <c r="AK21" s="822" t="s">
        <v>1383</v>
      </c>
      <c r="AL21" s="835">
        <v>0</v>
      </c>
      <c r="AM21" s="801" t="s">
        <v>161</v>
      </c>
      <c r="AN21" s="835" t="s">
        <v>161</v>
      </c>
      <c r="AO21" s="801" t="s">
        <v>161</v>
      </c>
      <c r="AP21" s="835" t="s">
        <v>161</v>
      </c>
      <c r="AQ21" s="835" t="s">
        <v>161</v>
      </c>
      <c r="AR21" s="803" t="s">
        <v>161</v>
      </c>
      <c r="AS21" s="803" t="s">
        <v>161</v>
      </c>
      <c r="AT21" s="803" t="s">
        <v>161</v>
      </c>
      <c r="AU21" s="803" t="s">
        <v>161</v>
      </c>
      <c r="AV21" s="804" t="s">
        <v>928</v>
      </c>
      <c r="AW21" s="802">
        <v>4.7699999999999996</v>
      </c>
      <c r="AX21" s="802">
        <f>AW21/1</f>
        <v>4.7699999999999996</v>
      </c>
      <c r="AY21" s="802">
        <v>0</v>
      </c>
      <c r="AZ21" s="805">
        <f t="shared" si="6"/>
        <v>0</v>
      </c>
      <c r="BA21" s="808" t="s">
        <v>1384</v>
      </c>
      <c r="BB21" s="808" t="s">
        <v>1154</v>
      </c>
      <c r="BC21" s="808" t="s">
        <v>161</v>
      </c>
      <c r="BD21" s="835">
        <v>1</v>
      </c>
      <c r="BE21" s="816" t="s">
        <v>1385</v>
      </c>
      <c r="BF21" s="805" t="s">
        <v>1537</v>
      </c>
      <c r="BG21" s="801" t="s">
        <v>161</v>
      </c>
      <c r="BH21" s="808" t="s">
        <v>1386</v>
      </c>
      <c r="BI21" s="835" t="s">
        <v>1387</v>
      </c>
      <c r="BJ21" s="803" t="s">
        <v>161</v>
      </c>
      <c r="BK21" s="803" t="s">
        <v>161</v>
      </c>
      <c r="BL21" s="803" t="s">
        <v>161</v>
      </c>
      <c r="BM21" s="852" t="s">
        <v>1388</v>
      </c>
      <c r="BN21" s="804" t="s">
        <v>928</v>
      </c>
      <c r="BO21" s="802">
        <v>4.7699999999999996</v>
      </c>
      <c r="BP21" s="802">
        <f>BO21/2</f>
        <v>2.3849999999999998</v>
      </c>
      <c r="BQ21" s="802">
        <v>1</v>
      </c>
      <c r="BR21" s="805">
        <f t="shared" si="7"/>
        <v>2.3849999999999998</v>
      </c>
      <c r="BS21" s="816" t="s">
        <v>1389</v>
      </c>
      <c r="BT21" s="816" t="s">
        <v>1390</v>
      </c>
      <c r="BU21" s="911" t="s">
        <v>1370</v>
      </c>
      <c r="BV21" s="911" t="s">
        <v>1370</v>
      </c>
      <c r="BW21" s="911" t="s">
        <v>1370</v>
      </c>
      <c r="BX21" s="911" t="s">
        <v>1370</v>
      </c>
      <c r="BY21" s="911" t="s">
        <v>1370</v>
      </c>
      <c r="BZ21" s="911" t="s">
        <v>1370</v>
      </c>
      <c r="CA21" s="911" t="s">
        <v>1370</v>
      </c>
      <c r="CB21" s="816" t="s">
        <v>1391</v>
      </c>
      <c r="CC21" s="822" t="s">
        <v>1363</v>
      </c>
      <c r="CD21" s="840" t="s">
        <v>1370</v>
      </c>
      <c r="CE21" s="840" t="s">
        <v>1370</v>
      </c>
      <c r="CF21" s="840" t="s">
        <v>1370</v>
      </c>
      <c r="CG21" s="840" t="s">
        <v>1370</v>
      </c>
      <c r="CH21" s="840" t="s">
        <v>1370</v>
      </c>
      <c r="CI21" s="840" t="s">
        <v>1370</v>
      </c>
      <c r="CJ21" s="840" t="s">
        <v>1370</v>
      </c>
      <c r="CK21" s="816" t="s">
        <v>1372</v>
      </c>
      <c r="CL21" s="816" t="s">
        <v>1363</v>
      </c>
      <c r="CM21" s="801" t="s">
        <v>1083</v>
      </c>
      <c r="CN21" s="801" t="s">
        <v>1083</v>
      </c>
      <c r="CO21" s="801" t="s">
        <v>1083</v>
      </c>
      <c r="CP21" s="801" t="s">
        <v>1083</v>
      </c>
      <c r="CQ21" s="801" t="s">
        <v>1083</v>
      </c>
      <c r="CR21" s="801" t="s">
        <v>1083</v>
      </c>
      <c r="CS21" s="801" t="s">
        <v>1083</v>
      </c>
      <c r="CT21" s="816" t="s">
        <v>1392</v>
      </c>
      <c r="CU21" s="816" t="s">
        <v>1154</v>
      </c>
    </row>
    <row r="22" spans="1:99" ht="132" customHeight="1" x14ac:dyDescent="0.25">
      <c r="A22" s="849">
        <v>19</v>
      </c>
      <c r="B22" s="850" t="s">
        <v>1393</v>
      </c>
      <c r="C22" s="807" t="s">
        <v>1394</v>
      </c>
      <c r="D22" s="807" t="s">
        <v>1395</v>
      </c>
      <c r="E22" s="802" t="s">
        <v>1347</v>
      </c>
      <c r="F22" s="847"/>
      <c r="G22" s="901" t="s">
        <v>178</v>
      </c>
      <c r="H22" s="847"/>
      <c r="I22" s="807" t="s">
        <v>1396</v>
      </c>
      <c r="J22" s="802" t="s">
        <v>41</v>
      </c>
      <c r="K22" s="802" t="s">
        <v>912</v>
      </c>
      <c r="L22" s="802" t="s">
        <v>1349</v>
      </c>
      <c r="M22" s="802" t="s">
        <v>1350</v>
      </c>
      <c r="N22" s="802" t="s">
        <v>1397</v>
      </c>
      <c r="O22" s="802" t="s">
        <v>1397</v>
      </c>
      <c r="P22" s="802" t="s">
        <v>1398</v>
      </c>
      <c r="Q22" s="802" t="s">
        <v>1398</v>
      </c>
      <c r="R22" s="912" t="s">
        <v>1399</v>
      </c>
      <c r="S22" s="822" t="s">
        <v>1400</v>
      </c>
      <c r="T22" s="835">
        <v>0</v>
      </c>
      <c r="U22" s="801" t="s">
        <v>161</v>
      </c>
      <c r="V22" s="808">
        <v>0</v>
      </c>
      <c r="W22" s="802" t="s">
        <v>161</v>
      </c>
      <c r="X22" s="835" t="s">
        <v>161</v>
      </c>
      <c r="Y22" s="808" t="s">
        <v>1401</v>
      </c>
      <c r="Z22" s="803" t="s">
        <v>922</v>
      </c>
      <c r="AA22" s="803" t="s">
        <v>922</v>
      </c>
      <c r="AB22" s="803" t="s">
        <v>161</v>
      </c>
      <c r="AC22" s="803" t="s">
        <v>161</v>
      </c>
      <c r="AD22" s="804" t="s">
        <v>923</v>
      </c>
      <c r="AE22" s="802">
        <v>4.7699999999999996</v>
      </c>
      <c r="AF22" s="802">
        <f>AE22/1</f>
        <v>4.7699999999999996</v>
      </c>
      <c r="AG22" s="802">
        <v>0</v>
      </c>
      <c r="AH22" s="805">
        <f t="shared" si="5"/>
        <v>0</v>
      </c>
      <c r="AI22" s="822" t="s">
        <v>1402</v>
      </c>
      <c r="AJ22" s="816" t="s">
        <v>1403</v>
      </c>
      <c r="AK22" s="816" t="s">
        <v>1404</v>
      </c>
      <c r="AL22" s="835">
        <v>0</v>
      </c>
      <c r="AM22" s="801" t="s">
        <v>161</v>
      </c>
      <c r="AN22" s="835" t="s">
        <v>161</v>
      </c>
      <c r="AO22" s="801" t="s">
        <v>161</v>
      </c>
      <c r="AP22" s="835" t="s">
        <v>161</v>
      </c>
      <c r="AQ22" s="808" t="s">
        <v>1405</v>
      </c>
      <c r="AR22" s="803" t="s">
        <v>161</v>
      </c>
      <c r="AS22" s="803" t="s">
        <v>161</v>
      </c>
      <c r="AT22" s="803" t="s">
        <v>927</v>
      </c>
      <c r="AU22" s="803" t="s">
        <v>161</v>
      </c>
      <c r="AV22" s="804" t="s">
        <v>928</v>
      </c>
      <c r="AW22" s="802">
        <v>4.7699999999999996</v>
      </c>
      <c r="AX22" s="802">
        <f>AW22/1</f>
        <v>4.7699999999999996</v>
      </c>
      <c r="AY22" s="802">
        <v>0</v>
      </c>
      <c r="AZ22" s="805">
        <f t="shared" si="6"/>
        <v>0</v>
      </c>
      <c r="BA22" s="816" t="s">
        <v>1406</v>
      </c>
      <c r="BB22" s="816" t="s">
        <v>1407</v>
      </c>
      <c r="BC22" s="816" t="s">
        <v>1408</v>
      </c>
      <c r="BD22" s="835">
        <v>0</v>
      </c>
      <c r="BE22" s="816" t="s">
        <v>1408</v>
      </c>
      <c r="BF22" s="801" t="s">
        <v>161</v>
      </c>
      <c r="BG22" s="801" t="s">
        <v>161</v>
      </c>
      <c r="BH22" s="835" t="s">
        <v>161</v>
      </c>
      <c r="BI22" s="808" t="s">
        <v>1409</v>
      </c>
      <c r="BJ22" s="803" t="s">
        <v>161</v>
      </c>
      <c r="BK22" s="803" t="s">
        <v>161</v>
      </c>
      <c r="BL22" s="803" t="s">
        <v>161</v>
      </c>
      <c r="BM22" s="803" t="s">
        <v>161</v>
      </c>
      <c r="BN22" s="804" t="s">
        <v>928</v>
      </c>
      <c r="BO22" s="802">
        <v>4.7699999999999996</v>
      </c>
      <c r="BP22" s="802">
        <f>BO22/1</f>
        <v>4.7699999999999996</v>
      </c>
      <c r="BQ22" s="802">
        <v>0</v>
      </c>
      <c r="BR22" s="805">
        <f t="shared" si="7"/>
        <v>0</v>
      </c>
      <c r="BS22" s="816" t="s">
        <v>1410</v>
      </c>
      <c r="BT22" s="808" t="s">
        <v>1411</v>
      </c>
      <c r="BU22" s="911" t="s">
        <v>1370</v>
      </c>
      <c r="BV22" s="911" t="s">
        <v>1370</v>
      </c>
      <c r="BW22" s="911" t="s">
        <v>1370</v>
      </c>
      <c r="BX22" s="911" t="s">
        <v>1370</v>
      </c>
      <c r="BY22" s="911" t="s">
        <v>1370</v>
      </c>
      <c r="BZ22" s="911" t="s">
        <v>1370</v>
      </c>
      <c r="CA22" s="911" t="s">
        <v>1370</v>
      </c>
      <c r="CB22" s="816" t="s">
        <v>1412</v>
      </c>
      <c r="CC22" s="822" t="s">
        <v>1363</v>
      </c>
      <c r="CD22" s="840" t="s">
        <v>1370</v>
      </c>
      <c r="CE22" s="840" t="s">
        <v>1370</v>
      </c>
      <c r="CF22" s="840" t="s">
        <v>1370</v>
      </c>
      <c r="CG22" s="840" t="s">
        <v>1370</v>
      </c>
      <c r="CH22" s="840" t="s">
        <v>1370</v>
      </c>
      <c r="CI22" s="840" t="s">
        <v>1370</v>
      </c>
      <c r="CJ22" s="840" t="s">
        <v>1370</v>
      </c>
      <c r="CK22" s="816" t="s">
        <v>1372</v>
      </c>
      <c r="CL22" s="816" t="s">
        <v>1363</v>
      </c>
      <c r="CM22" s="801" t="s">
        <v>1083</v>
      </c>
      <c r="CN22" s="801" t="s">
        <v>1083</v>
      </c>
      <c r="CO22" s="801" t="s">
        <v>1083</v>
      </c>
      <c r="CP22" s="801" t="s">
        <v>1083</v>
      </c>
      <c r="CQ22" s="801" t="s">
        <v>1083</v>
      </c>
      <c r="CR22" s="801" t="s">
        <v>1083</v>
      </c>
      <c r="CS22" s="801" t="s">
        <v>1083</v>
      </c>
      <c r="CT22" s="891" t="s">
        <v>1413</v>
      </c>
      <c r="CU22" s="891" t="s">
        <v>1411</v>
      </c>
    </row>
    <row r="23" spans="1:99" ht="276" customHeight="1" x14ac:dyDescent="0.25">
      <c r="A23" s="849">
        <v>20</v>
      </c>
      <c r="B23" s="850" t="s">
        <v>1414</v>
      </c>
      <c r="C23" s="807" t="s">
        <v>1415</v>
      </c>
      <c r="D23" s="807" t="s">
        <v>1416</v>
      </c>
      <c r="E23" s="802" t="s">
        <v>1147</v>
      </c>
      <c r="F23" s="901" t="s">
        <v>178</v>
      </c>
      <c r="G23" s="847"/>
      <c r="H23" s="847"/>
      <c r="I23" s="807" t="s">
        <v>1417</v>
      </c>
      <c r="J23" s="802" t="s">
        <v>41</v>
      </c>
      <c r="K23" s="802" t="s">
        <v>912</v>
      </c>
      <c r="L23" s="802" t="s">
        <v>1418</v>
      </c>
      <c r="M23" s="802" t="s">
        <v>1350</v>
      </c>
      <c r="N23" s="807" t="s">
        <v>1419</v>
      </c>
      <c r="O23" s="807" t="s">
        <v>1420</v>
      </c>
      <c r="P23" s="802" t="s">
        <v>1302</v>
      </c>
      <c r="Q23" s="905" t="s">
        <v>1421</v>
      </c>
      <c r="R23" s="905" t="s">
        <v>1422</v>
      </c>
      <c r="S23" s="822" t="s">
        <v>1423</v>
      </c>
      <c r="T23" s="835">
        <v>1</v>
      </c>
      <c r="U23" s="802" t="s">
        <v>1424</v>
      </c>
      <c r="V23" s="853" t="s">
        <v>1425</v>
      </c>
      <c r="W23" s="851" t="s">
        <v>1426</v>
      </c>
      <c r="X23" s="835" t="s">
        <v>1427</v>
      </c>
      <c r="Y23" s="808" t="s">
        <v>1428</v>
      </c>
      <c r="Z23" s="803" t="s">
        <v>922</v>
      </c>
      <c r="AA23" s="803" t="s">
        <v>922</v>
      </c>
      <c r="AB23" s="803" t="s">
        <v>161</v>
      </c>
      <c r="AC23" s="851" t="s">
        <v>1429</v>
      </c>
      <c r="AD23" s="804" t="s">
        <v>923</v>
      </c>
      <c r="AE23" s="802">
        <v>4.7699999999999996</v>
      </c>
      <c r="AF23" s="802">
        <f>AE23/3</f>
        <v>1.5899999999999999</v>
      </c>
      <c r="AG23" s="802">
        <v>1</v>
      </c>
      <c r="AH23" s="805">
        <f t="shared" si="5"/>
        <v>1.5899999999999999</v>
      </c>
      <c r="AI23" s="816" t="s">
        <v>1430</v>
      </c>
      <c r="AJ23" s="816" t="s">
        <v>1431</v>
      </c>
      <c r="AK23" s="822" t="s">
        <v>1432</v>
      </c>
      <c r="AL23" s="835">
        <v>0</v>
      </c>
      <c r="AM23" s="801" t="s">
        <v>161</v>
      </c>
      <c r="AN23" s="835" t="s">
        <v>161</v>
      </c>
      <c r="AO23" s="801" t="s">
        <v>161</v>
      </c>
      <c r="AP23" s="835" t="s">
        <v>161</v>
      </c>
      <c r="AQ23" s="808" t="s">
        <v>1433</v>
      </c>
      <c r="AR23" s="803" t="s">
        <v>161</v>
      </c>
      <c r="AS23" s="803" t="s">
        <v>161</v>
      </c>
      <c r="AT23" s="803" t="s">
        <v>161</v>
      </c>
      <c r="AU23" s="803" t="s">
        <v>161</v>
      </c>
      <c r="AV23" s="804" t="s">
        <v>928</v>
      </c>
      <c r="AW23" s="802">
        <v>4.7699999999999996</v>
      </c>
      <c r="AX23" s="802">
        <f>AW23/1</f>
        <v>4.7699999999999996</v>
      </c>
      <c r="AY23" s="802">
        <v>0</v>
      </c>
      <c r="AZ23" s="805">
        <f t="shared" si="6"/>
        <v>0</v>
      </c>
      <c r="BA23" s="808" t="s">
        <v>1434</v>
      </c>
      <c r="BB23" s="808" t="s">
        <v>981</v>
      </c>
      <c r="BC23" s="816" t="s">
        <v>1435</v>
      </c>
      <c r="BD23" s="835">
        <v>0</v>
      </c>
      <c r="BE23" s="816" t="s">
        <v>1435</v>
      </c>
      <c r="BF23" s="801" t="s">
        <v>161</v>
      </c>
      <c r="BG23" s="801" t="s">
        <v>161</v>
      </c>
      <c r="BH23" s="835" t="s">
        <v>161</v>
      </c>
      <c r="BI23" s="808" t="s">
        <v>1436</v>
      </c>
      <c r="BJ23" s="803" t="s">
        <v>161</v>
      </c>
      <c r="BK23" s="803" t="s">
        <v>161</v>
      </c>
      <c r="BL23" s="803" t="s">
        <v>161</v>
      </c>
      <c r="BM23" s="803" t="s">
        <v>161</v>
      </c>
      <c r="BN23" s="804" t="s">
        <v>928</v>
      </c>
      <c r="BO23" s="802">
        <v>4.7699999999999996</v>
      </c>
      <c r="BP23" s="802">
        <f>BO23/1</f>
        <v>4.7699999999999996</v>
      </c>
      <c r="BQ23" s="802">
        <v>0</v>
      </c>
      <c r="BR23" s="805">
        <f t="shared" si="7"/>
        <v>0</v>
      </c>
      <c r="BS23" s="808" t="s">
        <v>1437</v>
      </c>
      <c r="BT23" s="808" t="s">
        <v>1438</v>
      </c>
      <c r="BU23" s="911" t="s">
        <v>1370</v>
      </c>
      <c r="BV23" s="911" t="s">
        <v>1370</v>
      </c>
      <c r="BW23" s="911" t="s">
        <v>1370</v>
      </c>
      <c r="BX23" s="911" t="s">
        <v>1370</v>
      </c>
      <c r="BY23" s="911" t="s">
        <v>1370</v>
      </c>
      <c r="BZ23" s="911" t="s">
        <v>1370</v>
      </c>
      <c r="CA23" s="911" t="s">
        <v>1370</v>
      </c>
      <c r="CB23" s="816" t="s">
        <v>1439</v>
      </c>
      <c r="CC23" s="822" t="s">
        <v>1363</v>
      </c>
      <c r="CD23" s="840" t="s">
        <v>1370</v>
      </c>
      <c r="CE23" s="840" t="s">
        <v>1370</v>
      </c>
      <c r="CF23" s="840" t="s">
        <v>1370</v>
      </c>
      <c r="CG23" s="840" t="s">
        <v>1370</v>
      </c>
      <c r="CH23" s="840" t="s">
        <v>1370</v>
      </c>
      <c r="CI23" s="840" t="s">
        <v>1370</v>
      </c>
      <c r="CJ23" s="840" t="s">
        <v>1370</v>
      </c>
      <c r="CK23" s="816" t="s">
        <v>1372</v>
      </c>
      <c r="CL23" s="816" t="s">
        <v>1363</v>
      </c>
      <c r="CM23" s="801" t="s">
        <v>1083</v>
      </c>
      <c r="CN23" s="801" t="s">
        <v>1083</v>
      </c>
      <c r="CO23" s="801" t="s">
        <v>1083</v>
      </c>
      <c r="CP23" s="801" t="s">
        <v>1083</v>
      </c>
      <c r="CQ23" s="801" t="s">
        <v>1083</v>
      </c>
      <c r="CR23" s="801" t="s">
        <v>1083</v>
      </c>
      <c r="CS23" s="801" t="s">
        <v>1083</v>
      </c>
      <c r="CT23" s="807" t="s">
        <v>1440</v>
      </c>
      <c r="CU23" s="891" t="s">
        <v>981</v>
      </c>
    </row>
    <row r="24" spans="1:99" ht="174" customHeight="1" x14ac:dyDescent="0.25">
      <c r="A24" s="854">
        <v>21</v>
      </c>
      <c r="B24" s="855" t="s">
        <v>1441</v>
      </c>
      <c r="C24" s="807" t="s">
        <v>1442</v>
      </c>
      <c r="D24" s="807" t="s">
        <v>1443</v>
      </c>
      <c r="E24" s="802" t="s">
        <v>1347</v>
      </c>
      <c r="F24" s="847"/>
      <c r="G24" s="901" t="s">
        <v>178</v>
      </c>
      <c r="H24" s="847"/>
      <c r="I24" s="807" t="s">
        <v>1444</v>
      </c>
      <c r="J24" s="802" t="s">
        <v>1165</v>
      </c>
      <c r="K24" s="802" t="s">
        <v>1114</v>
      </c>
      <c r="L24" s="802" t="s">
        <v>1445</v>
      </c>
      <c r="M24" s="812" t="s">
        <v>161</v>
      </c>
      <c r="N24" s="802" t="s">
        <v>1446</v>
      </c>
      <c r="O24" s="802" t="s">
        <v>1447</v>
      </c>
      <c r="P24" s="802" t="s">
        <v>1302</v>
      </c>
      <c r="Q24" s="903" t="s">
        <v>1171</v>
      </c>
      <c r="R24" s="802" t="s">
        <v>1448</v>
      </c>
      <c r="S24" s="802" t="s">
        <v>161</v>
      </c>
      <c r="T24" s="835">
        <v>6</v>
      </c>
      <c r="U24" s="815" t="s">
        <v>1449</v>
      </c>
      <c r="V24" s="805">
        <v>121</v>
      </c>
      <c r="W24" s="812" t="s">
        <v>161</v>
      </c>
      <c r="X24" s="814" t="s">
        <v>161</v>
      </c>
      <c r="Y24" s="815" t="s">
        <v>1450</v>
      </c>
      <c r="Z24" s="803" t="s">
        <v>161</v>
      </c>
      <c r="AA24" s="803" t="s">
        <v>927</v>
      </c>
      <c r="AB24" s="803" t="s">
        <v>921</v>
      </c>
      <c r="AC24" s="851" t="s">
        <v>1451</v>
      </c>
      <c r="AD24" s="804" t="s">
        <v>923</v>
      </c>
      <c r="AE24" s="802">
        <v>4.7699999999999996</v>
      </c>
      <c r="AF24" s="802">
        <f>AE24/16</f>
        <v>0.29812499999999997</v>
      </c>
      <c r="AG24" s="802">
        <v>6</v>
      </c>
      <c r="AH24" s="805">
        <f t="shared" si="5"/>
        <v>1.7887499999999998</v>
      </c>
      <c r="AI24" s="815" t="s">
        <v>1452</v>
      </c>
      <c r="AJ24" s="815" t="s">
        <v>1453</v>
      </c>
      <c r="AK24" s="808" t="s">
        <v>161</v>
      </c>
      <c r="AL24" s="826">
        <v>3</v>
      </c>
      <c r="AM24" s="815" t="s">
        <v>1454</v>
      </c>
      <c r="AN24" s="826">
        <v>86</v>
      </c>
      <c r="AO24" s="814" t="s">
        <v>161</v>
      </c>
      <c r="AP24" s="814" t="s">
        <v>161</v>
      </c>
      <c r="AQ24" s="815" t="s">
        <v>1455</v>
      </c>
      <c r="AR24" s="803" t="s">
        <v>161</v>
      </c>
      <c r="AS24" s="803" t="s">
        <v>927</v>
      </c>
      <c r="AT24" s="853" t="s">
        <v>1456</v>
      </c>
      <c r="AU24" s="851" t="s">
        <v>1457</v>
      </c>
      <c r="AV24" s="804" t="s">
        <v>928</v>
      </c>
      <c r="AW24" s="802">
        <v>4.7699999999999996</v>
      </c>
      <c r="AX24" s="802">
        <f>AW24/16</f>
        <v>0.29812499999999997</v>
      </c>
      <c r="AY24" s="802">
        <v>3</v>
      </c>
      <c r="AZ24" s="805">
        <f t="shared" si="6"/>
        <v>0.89437499999999992</v>
      </c>
      <c r="BA24" s="815" t="s">
        <v>1458</v>
      </c>
      <c r="BB24" s="815" t="s">
        <v>1459</v>
      </c>
      <c r="BC24" s="815" t="s">
        <v>1460</v>
      </c>
      <c r="BD24" s="815" t="s">
        <v>1460</v>
      </c>
      <c r="BE24" s="815" t="s">
        <v>1460</v>
      </c>
      <c r="BF24" s="815" t="s">
        <v>1460</v>
      </c>
      <c r="BG24" s="815" t="s">
        <v>1460</v>
      </c>
      <c r="BH24" s="815" t="s">
        <v>1460</v>
      </c>
      <c r="BI24" s="815" t="s">
        <v>1460</v>
      </c>
      <c r="BJ24" s="803" t="s">
        <v>1091</v>
      </c>
      <c r="BK24" s="803" t="s">
        <v>922</v>
      </c>
      <c r="BL24" s="803" t="s">
        <v>161</v>
      </c>
      <c r="BM24" s="805" t="s">
        <v>1461</v>
      </c>
      <c r="BN24" s="804" t="s">
        <v>928</v>
      </c>
      <c r="BO24" s="802">
        <v>4.7699999999999996</v>
      </c>
      <c r="BP24" s="802">
        <f>BO24/16</f>
        <v>0.29812499999999997</v>
      </c>
      <c r="BQ24" s="802">
        <v>3</v>
      </c>
      <c r="BR24" s="805">
        <f t="shared" si="7"/>
        <v>0.89437499999999992</v>
      </c>
      <c r="BS24" s="816" t="s">
        <v>1462</v>
      </c>
      <c r="BT24" s="913" t="s">
        <v>1463</v>
      </c>
      <c r="BU24" s="856" t="s">
        <v>1464</v>
      </c>
      <c r="BV24" s="856">
        <v>1</v>
      </c>
      <c r="BW24" s="856" t="s">
        <v>1465</v>
      </c>
      <c r="BX24" s="856" t="s">
        <v>1466</v>
      </c>
      <c r="BY24" s="856" t="s">
        <v>161</v>
      </c>
      <c r="BZ24" s="856" t="s">
        <v>161</v>
      </c>
      <c r="CA24" s="856" t="s">
        <v>1467</v>
      </c>
      <c r="CB24" s="856" t="s">
        <v>1468</v>
      </c>
      <c r="CC24" s="815" t="s">
        <v>1469</v>
      </c>
      <c r="CD24" s="840" t="s">
        <v>1370</v>
      </c>
      <c r="CE24" s="840" t="s">
        <v>1370</v>
      </c>
      <c r="CF24" s="840" t="s">
        <v>1370</v>
      </c>
      <c r="CG24" s="840" t="s">
        <v>1370</v>
      </c>
      <c r="CH24" s="840" t="s">
        <v>1370</v>
      </c>
      <c r="CI24" s="840" t="s">
        <v>1370</v>
      </c>
      <c r="CJ24" s="840" t="s">
        <v>1370</v>
      </c>
      <c r="CK24" s="808" t="s">
        <v>1469</v>
      </c>
      <c r="CL24" s="808" t="s">
        <v>981</v>
      </c>
      <c r="CM24" s="801" t="s">
        <v>1083</v>
      </c>
      <c r="CN24" s="801" t="s">
        <v>1083</v>
      </c>
      <c r="CO24" s="801" t="s">
        <v>1083</v>
      </c>
      <c r="CP24" s="801" t="s">
        <v>1083</v>
      </c>
      <c r="CQ24" s="801" t="s">
        <v>1083</v>
      </c>
      <c r="CR24" s="801" t="s">
        <v>1083</v>
      </c>
      <c r="CS24" s="801" t="s">
        <v>1083</v>
      </c>
      <c r="CT24" s="891" t="s">
        <v>1470</v>
      </c>
      <c r="CU24" s="891" t="s">
        <v>981</v>
      </c>
    </row>
    <row r="25" spans="1:99" ht="216" customHeight="1" x14ac:dyDescent="0.25">
      <c r="A25" s="857">
        <v>22</v>
      </c>
      <c r="B25" s="858" t="s">
        <v>1471</v>
      </c>
      <c r="C25" s="837" t="s">
        <v>1472</v>
      </c>
      <c r="D25" s="815" t="s">
        <v>1473</v>
      </c>
      <c r="E25" s="812" t="s">
        <v>958</v>
      </c>
      <c r="F25" s="847"/>
      <c r="G25" s="840" t="s">
        <v>178</v>
      </c>
      <c r="H25" s="847"/>
      <c r="I25" s="807" t="s">
        <v>1474</v>
      </c>
      <c r="J25" s="802" t="s">
        <v>41</v>
      </c>
      <c r="K25" s="812" t="s">
        <v>912</v>
      </c>
      <c r="L25" s="812" t="s">
        <v>99</v>
      </c>
      <c r="M25" s="812" t="s">
        <v>161</v>
      </c>
      <c r="N25" s="812" t="s">
        <v>1475</v>
      </c>
      <c r="O25" s="812" t="s">
        <v>1476</v>
      </c>
      <c r="P25" s="812" t="s">
        <v>916</v>
      </c>
      <c r="Q25" s="812" t="s">
        <v>965</v>
      </c>
      <c r="R25" s="812" t="s">
        <v>1382</v>
      </c>
      <c r="S25" s="802" t="s">
        <v>161</v>
      </c>
      <c r="T25" s="859">
        <v>5</v>
      </c>
      <c r="U25" s="807" t="s">
        <v>1477</v>
      </c>
      <c r="V25" s="801" t="s">
        <v>161</v>
      </c>
      <c r="W25" s="801" t="s">
        <v>161</v>
      </c>
      <c r="X25" s="801" t="s">
        <v>161</v>
      </c>
      <c r="Y25" s="807" t="s">
        <v>1478</v>
      </c>
      <c r="Z25" s="803" t="s">
        <v>161</v>
      </c>
      <c r="AA25" s="803" t="s">
        <v>927</v>
      </c>
      <c r="AB25" s="803" t="s">
        <v>921</v>
      </c>
      <c r="AC25" s="803" t="s">
        <v>161</v>
      </c>
      <c r="AD25" s="804" t="s">
        <v>923</v>
      </c>
      <c r="AE25" s="802">
        <v>4.7699999999999996</v>
      </c>
      <c r="AF25" s="802">
        <f>AE25/8</f>
        <v>0.59624999999999995</v>
      </c>
      <c r="AG25" s="802">
        <v>5</v>
      </c>
      <c r="AH25" s="805">
        <f t="shared" si="5"/>
        <v>2.9812499999999997</v>
      </c>
      <c r="AI25" s="816" t="s">
        <v>1479</v>
      </c>
      <c r="AJ25" s="816" t="s">
        <v>1480</v>
      </c>
      <c r="AK25" s="860" t="s">
        <v>161</v>
      </c>
      <c r="AL25" s="826">
        <v>4</v>
      </c>
      <c r="AM25" s="807" t="s">
        <v>1481</v>
      </c>
      <c r="AN25" s="801" t="s">
        <v>161</v>
      </c>
      <c r="AO25" s="801" t="s">
        <v>161</v>
      </c>
      <c r="AP25" s="801" t="s">
        <v>161</v>
      </c>
      <c r="AQ25" s="807" t="s">
        <v>1478</v>
      </c>
      <c r="AR25" s="803" t="s">
        <v>161</v>
      </c>
      <c r="AS25" s="803" t="s">
        <v>927</v>
      </c>
      <c r="AT25" s="803" t="s">
        <v>927</v>
      </c>
      <c r="AU25" s="803" t="s">
        <v>161</v>
      </c>
      <c r="AV25" s="804" t="s">
        <v>928</v>
      </c>
      <c r="AW25" s="802">
        <v>4.7699999999999996</v>
      </c>
      <c r="AX25" s="802">
        <f>AW25/8</f>
        <v>0.59624999999999995</v>
      </c>
      <c r="AY25" s="802">
        <v>4</v>
      </c>
      <c r="AZ25" s="805">
        <f t="shared" si="6"/>
        <v>2.3849999999999998</v>
      </c>
      <c r="BA25" s="808" t="s">
        <v>1482</v>
      </c>
      <c r="BB25" s="816" t="s">
        <v>1483</v>
      </c>
      <c r="BC25" s="801" t="s">
        <v>161</v>
      </c>
      <c r="BD25" s="801">
        <v>8</v>
      </c>
      <c r="BE25" s="807" t="s">
        <v>1484</v>
      </c>
      <c r="BF25" s="801" t="s">
        <v>161</v>
      </c>
      <c r="BG25" s="801" t="s">
        <v>161</v>
      </c>
      <c r="BH25" s="801" t="s">
        <v>161</v>
      </c>
      <c r="BI25" s="802" t="s">
        <v>1478</v>
      </c>
      <c r="BJ25" s="803" t="s">
        <v>161</v>
      </c>
      <c r="BK25" s="803" t="s">
        <v>927</v>
      </c>
      <c r="BL25" s="803" t="s">
        <v>161</v>
      </c>
      <c r="BM25" s="803" t="s">
        <v>161</v>
      </c>
      <c r="BN25" s="804" t="s">
        <v>928</v>
      </c>
      <c r="BO25" s="802">
        <v>4.7699999999999996</v>
      </c>
      <c r="BP25" s="802">
        <f>BO25/8</f>
        <v>0.59624999999999995</v>
      </c>
      <c r="BQ25" s="802">
        <v>4</v>
      </c>
      <c r="BR25" s="805">
        <f t="shared" si="7"/>
        <v>2.3849999999999998</v>
      </c>
      <c r="BS25" s="808" t="s">
        <v>1485</v>
      </c>
      <c r="BT25" s="807" t="s">
        <v>1486</v>
      </c>
      <c r="BU25" s="843" t="s">
        <v>161</v>
      </c>
      <c r="BV25" s="814">
        <v>12</v>
      </c>
      <c r="BW25" s="815" t="s">
        <v>1487</v>
      </c>
      <c r="BX25" s="814" t="s">
        <v>1488</v>
      </c>
      <c r="BY25" s="812" t="s">
        <v>926</v>
      </c>
      <c r="BZ25" s="812" t="s">
        <v>926</v>
      </c>
      <c r="CA25" s="914" t="s">
        <v>1489</v>
      </c>
      <c r="CB25" s="815" t="s">
        <v>1490</v>
      </c>
      <c r="CC25" s="815" t="s">
        <v>1491</v>
      </c>
      <c r="CD25" s="843" t="s">
        <v>161</v>
      </c>
      <c r="CE25" s="814">
        <v>5</v>
      </c>
      <c r="CF25" s="815" t="s">
        <v>1492</v>
      </c>
      <c r="CG25" s="843" t="s">
        <v>161</v>
      </c>
      <c r="CH25" s="843" t="s">
        <v>161</v>
      </c>
      <c r="CI25" s="843" t="s">
        <v>161</v>
      </c>
      <c r="CJ25" s="914" t="s">
        <v>1493</v>
      </c>
      <c r="CK25" s="815" t="s">
        <v>1494</v>
      </c>
      <c r="CL25" s="815" t="s">
        <v>1495</v>
      </c>
      <c r="CM25" s="807" t="s">
        <v>1496</v>
      </c>
      <c r="CN25" s="801">
        <v>3</v>
      </c>
      <c r="CO25" s="807" t="s">
        <v>1497</v>
      </c>
      <c r="CP25" s="801" t="s">
        <v>1488</v>
      </c>
      <c r="CQ25" s="801" t="s">
        <v>161</v>
      </c>
      <c r="CR25" s="801" t="s">
        <v>161</v>
      </c>
      <c r="CS25" s="800" t="s">
        <v>1498</v>
      </c>
      <c r="CT25" s="800" t="s">
        <v>1499</v>
      </c>
      <c r="CU25" s="807" t="s">
        <v>1500</v>
      </c>
    </row>
    <row r="26" spans="1:99" ht="126.75" customHeight="1" x14ac:dyDescent="0.25">
      <c r="A26" s="861">
        <v>23</v>
      </c>
      <c r="B26" s="862" t="s">
        <v>1501</v>
      </c>
      <c r="C26" s="815" t="s">
        <v>1502</v>
      </c>
      <c r="D26" s="807" t="s">
        <v>1503</v>
      </c>
      <c r="E26" s="812" t="s">
        <v>1347</v>
      </c>
      <c r="F26" s="840" t="s">
        <v>178</v>
      </c>
      <c r="G26" s="841"/>
      <c r="H26" s="847"/>
      <c r="I26" s="815" t="s">
        <v>1504</v>
      </c>
      <c r="J26" s="812" t="s">
        <v>1165</v>
      </c>
      <c r="K26" s="812" t="s">
        <v>912</v>
      </c>
      <c r="L26" s="812" t="s">
        <v>1505</v>
      </c>
      <c r="M26" s="812" t="s">
        <v>161</v>
      </c>
      <c r="N26" s="812" t="s">
        <v>1506</v>
      </c>
      <c r="O26" s="812" t="s">
        <v>1507</v>
      </c>
      <c r="P26" s="812" t="s">
        <v>1380</v>
      </c>
      <c r="Q26" s="812" t="s">
        <v>1171</v>
      </c>
      <c r="R26" s="812" t="s">
        <v>1508</v>
      </c>
      <c r="S26" s="807" t="s">
        <v>1119</v>
      </c>
      <c r="T26" s="802">
        <v>0</v>
      </c>
      <c r="U26" s="802" t="s">
        <v>161</v>
      </c>
      <c r="V26" s="802">
        <v>0</v>
      </c>
      <c r="W26" s="802" t="s">
        <v>161</v>
      </c>
      <c r="X26" s="801" t="s">
        <v>161</v>
      </c>
      <c r="Y26" s="802" t="s">
        <v>161</v>
      </c>
      <c r="Z26" s="803" t="s">
        <v>161</v>
      </c>
      <c r="AA26" s="803" t="s">
        <v>161</v>
      </c>
      <c r="AB26" s="803" t="s">
        <v>161</v>
      </c>
      <c r="AC26" s="851" t="s">
        <v>1509</v>
      </c>
      <c r="AD26" s="853" t="s">
        <v>1510</v>
      </c>
      <c r="AE26" s="802">
        <v>4.7699999999999996</v>
      </c>
      <c r="AF26" s="802">
        <f>AE26/1</f>
        <v>4.7699999999999996</v>
      </c>
      <c r="AG26" s="802">
        <v>0</v>
      </c>
      <c r="AH26" s="805">
        <f t="shared" si="5"/>
        <v>0</v>
      </c>
      <c r="AI26" s="808" t="s">
        <v>1511</v>
      </c>
      <c r="AJ26" s="808" t="s">
        <v>1512</v>
      </c>
      <c r="AK26" s="812" t="s">
        <v>1513</v>
      </c>
      <c r="AL26" s="812" t="s">
        <v>161</v>
      </c>
      <c r="AM26" s="812" t="s">
        <v>161</v>
      </c>
      <c r="AN26" s="814" t="s">
        <v>161</v>
      </c>
      <c r="AO26" s="812" t="s">
        <v>161</v>
      </c>
      <c r="AP26" s="814" t="s">
        <v>161</v>
      </c>
      <c r="AQ26" s="812" t="s">
        <v>161</v>
      </c>
      <c r="AR26" s="803" t="s">
        <v>922</v>
      </c>
      <c r="AS26" s="803" t="s">
        <v>922</v>
      </c>
      <c r="AT26" s="803" t="s">
        <v>161</v>
      </c>
      <c r="AU26" s="851" t="s">
        <v>1509</v>
      </c>
      <c r="AV26" s="863" t="s">
        <v>1514</v>
      </c>
      <c r="AW26" s="802">
        <v>4.7699999999999996</v>
      </c>
      <c r="AX26" s="802">
        <f>AW26/1</f>
        <v>4.7699999999999996</v>
      </c>
      <c r="AY26" s="802">
        <v>0</v>
      </c>
      <c r="AZ26" s="805">
        <f t="shared" si="6"/>
        <v>0</v>
      </c>
      <c r="BA26" s="808" t="s">
        <v>980</v>
      </c>
      <c r="BB26" s="808" t="s">
        <v>981</v>
      </c>
      <c r="BC26" s="812" t="s">
        <v>1513</v>
      </c>
      <c r="BD26" s="812" t="s">
        <v>161</v>
      </c>
      <c r="BE26" s="812" t="s">
        <v>161</v>
      </c>
      <c r="BF26" s="814" t="s">
        <v>161</v>
      </c>
      <c r="BG26" s="812" t="s">
        <v>161</v>
      </c>
      <c r="BH26" s="814" t="s">
        <v>161</v>
      </c>
      <c r="BI26" s="812" t="s">
        <v>161</v>
      </c>
      <c r="BJ26" s="803" t="s">
        <v>922</v>
      </c>
      <c r="BK26" s="803" t="s">
        <v>922</v>
      </c>
      <c r="BL26" s="803" t="s">
        <v>161</v>
      </c>
      <c r="BM26" s="851" t="s">
        <v>1509</v>
      </c>
      <c r="BN26" s="863" t="s">
        <v>1514</v>
      </c>
      <c r="BO26" s="802">
        <v>4.7699999999999996</v>
      </c>
      <c r="BP26" s="802">
        <f>BO26/1</f>
        <v>4.7699999999999996</v>
      </c>
      <c r="BQ26" s="802">
        <v>0</v>
      </c>
      <c r="BR26" s="805">
        <f t="shared" si="7"/>
        <v>0</v>
      </c>
      <c r="BS26" s="808" t="s">
        <v>1515</v>
      </c>
      <c r="BT26" s="808" t="s">
        <v>981</v>
      </c>
      <c r="BU26" s="812" t="s">
        <v>1513</v>
      </c>
      <c r="BV26" s="812" t="s">
        <v>161</v>
      </c>
      <c r="BW26" s="812" t="s">
        <v>161</v>
      </c>
      <c r="BX26" s="814" t="s">
        <v>161</v>
      </c>
      <c r="BY26" s="812" t="s">
        <v>161</v>
      </c>
      <c r="BZ26" s="814" t="s">
        <v>161</v>
      </c>
      <c r="CA26" s="812" t="s">
        <v>161</v>
      </c>
      <c r="CB26" s="808" t="s">
        <v>1516</v>
      </c>
      <c r="CC26" s="808" t="s">
        <v>981</v>
      </c>
      <c r="CD26" s="812" t="s">
        <v>1513</v>
      </c>
      <c r="CE26" s="812" t="s">
        <v>161</v>
      </c>
      <c r="CF26" s="812" t="s">
        <v>161</v>
      </c>
      <c r="CG26" s="814" t="s">
        <v>161</v>
      </c>
      <c r="CH26" s="812" t="s">
        <v>161</v>
      </c>
      <c r="CI26" s="814" t="s">
        <v>161</v>
      </c>
      <c r="CJ26" s="812" t="s">
        <v>161</v>
      </c>
      <c r="CK26" s="808" t="s">
        <v>1517</v>
      </c>
      <c r="CL26" s="808" t="s">
        <v>981</v>
      </c>
      <c r="CM26" s="800" t="s">
        <v>1518</v>
      </c>
      <c r="CN26" s="801" t="s">
        <v>161</v>
      </c>
      <c r="CO26" s="801" t="s">
        <v>161</v>
      </c>
      <c r="CP26" s="801" t="s">
        <v>161</v>
      </c>
      <c r="CQ26" s="801" t="s">
        <v>161</v>
      </c>
      <c r="CR26" s="801" t="s">
        <v>161</v>
      </c>
      <c r="CS26" s="801" t="s">
        <v>161</v>
      </c>
      <c r="CT26" s="808" t="s">
        <v>1517</v>
      </c>
      <c r="CU26" s="891" t="s">
        <v>981</v>
      </c>
    </row>
    <row r="27" spans="1:99" ht="21.75" thickBot="1" x14ac:dyDescent="0.3">
      <c r="AD27" s="868" t="s">
        <v>1519</v>
      </c>
      <c r="AE27" s="869"/>
      <c r="AF27" s="869"/>
      <c r="AG27" s="870"/>
      <c r="AH27" s="871">
        <f>SUM(AH6:AH26)</f>
        <v>12.799499999999998</v>
      </c>
      <c r="AI27" s="872"/>
      <c r="AJ27" s="872"/>
      <c r="AK27" s="873"/>
      <c r="AL27" s="873"/>
      <c r="AM27" s="873"/>
      <c r="AN27" s="873"/>
      <c r="AO27" s="873"/>
      <c r="AP27" s="873"/>
      <c r="AQ27" s="873"/>
      <c r="AR27" s="874" t="s">
        <v>1519</v>
      </c>
      <c r="AS27" s="875"/>
      <c r="AT27" s="875"/>
      <c r="AU27" s="875"/>
      <c r="AV27" s="875"/>
      <c r="AW27" s="875"/>
      <c r="AX27" s="875"/>
      <c r="AY27" s="875"/>
      <c r="AZ27" s="871">
        <f>SUM(AZ6:AZ26)</f>
        <v>9.0942321428571429</v>
      </c>
      <c r="BA27" s="872"/>
      <c r="BB27" s="872"/>
      <c r="BC27" s="876"/>
      <c r="BD27" s="877"/>
      <c r="BE27" s="878"/>
      <c r="BF27" s="877"/>
      <c r="BG27" s="877"/>
      <c r="BH27" s="877"/>
      <c r="BI27" s="877"/>
      <c r="BJ27" s="874" t="s">
        <v>1519</v>
      </c>
      <c r="BK27" s="875"/>
      <c r="BL27" s="875"/>
      <c r="BM27" s="875"/>
      <c r="BN27" s="875"/>
      <c r="BO27" s="875"/>
      <c r="BP27" s="875"/>
      <c r="BQ27" s="875"/>
      <c r="BR27" s="879">
        <f>SUM(BR7:BR26)</f>
        <v>11.308874999999999</v>
      </c>
      <c r="BS27" s="880"/>
      <c r="BT27" s="880"/>
    </row>
  </sheetData>
  <autoFilter ref="A3:DA3"/>
  <mergeCells count="59">
    <mergeCell ref="CP2:CP3"/>
    <mergeCell ref="CQ2:CQ3"/>
    <mergeCell ref="CR2:CR3"/>
    <mergeCell ref="CS2:CS3"/>
    <mergeCell ref="AD27:AG27"/>
    <mergeCell ref="AR27:AY27"/>
    <mergeCell ref="BJ27:BQ27"/>
    <mergeCell ref="CD1:CJ1"/>
    <mergeCell ref="CK1:CK3"/>
    <mergeCell ref="CL1:CL3"/>
    <mergeCell ref="CM1:CS1"/>
    <mergeCell ref="CT1:CT3"/>
    <mergeCell ref="CU1:CU3"/>
    <mergeCell ref="CD2:CD3"/>
    <mergeCell ref="CM2:CM3"/>
    <mergeCell ref="CN2:CN3"/>
    <mergeCell ref="CO2:CO3"/>
    <mergeCell ref="BO1:BR2"/>
    <mergeCell ref="BS1:BS3"/>
    <mergeCell ref="BT1:BT3"/>
    <mergeCell ref="BU1:CA1"/>
    <mergeCell ref="CB1:CB3"/>
    <mergeCell ref="CC1:CC3"/>
    <mergeCell ref="BU2:BU3"/>
    <mergeCell ref="AR1:AV2"/>
    <mergeCell ref="AW1:AZ2"/>
    <mergeCell ref="BA1:BA3"/>
    <mergeCell ref="BB1:BB3"/>
    <mergeCell ref="BC1:BI1"/>
    <mergeCell ref="BJ1:BN2"/>
    <mergeCell ref="BC2:BC3"/>
    <mergeCell ref="S1:Y1"/>
    <mergeCell ref="Z1:AD2"/>
    <mergeCell ref="AE1:AH2"/>
    <mergeCell ref="AI1:AI3"/>
    <mergeCell ref="AJ1:AJ3"/>
    <mergeCell ref="AK1:AQ1"/>
    <mergeCell ref="S2:S3"/>
    <mergeCell ref="T2:Y2"/>
    <mergeCell ref="AK2:AK3"/>
    <mergeCell ref="AL2:AQ2"/>
    <mergeCell ref="M1:M3"/>
    <mergeCell ref="N1:N3"/>
    <mergeCell ref="O1:O3"/>
    <mergeCell ref="P1:P3"/>
    <mergeCell ref="Q1:Q3"/>
    <mergeCell ref="R1:R3"/>
    <mergeCell ref="G1:G3"/>
    <mergeCell ref="H1:H3"/>
    <mergeCell ref="I1:I3"/>
    <mergeCell ref="J1:J3"/>
    <mergeCell ref="K1:K3"/>
    <mergeCell ref="L1:L3"/>
    <mergeCell ref="A1:A3"/>
    <mergeCell ref="B1:B3"/>
    <mergeCell ref="C1:C3"/>
    <mergeCell ref="D1:D3"/>
    <mergeCell ref="E1:E3"/>
    <mergeCell ref="F1:F3"/>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tabColor theme="0"/>
  </sheetPr>
  <dimension ref="A1:AR71"/>
  <sheetViews>
    <sheetView zoomScale="70" zoomScaleNormal="70" workbookViewId="0">
      <selection activeCell="C41" sqref="C41:F41"/>
    </sheetView>
  </sheetViews>
  <sheetFormatPr baseColWidth="10" defaultColWidth="11.375" defaultRowHeight="15" x14ac:dyDescent="0.25"/>
  <cols>
    <col min="1" max="1" width="7.625" style="16" customWidth="1"/>
    <col min="2" max="2" width="7.125" style="16" customWidth="1"/>
    <col min="3" max="22" width="7.25" style="16" customWidth="1"/>
    <col min="23" max="23" width="9" style="16" customWidth="1"/>
    <col min="24" max="24" width="11.375" style="16"/>
    <col min="25" max="25" width="2.625" style="16" bestFit="1" customWidth="1"/>
    <col min="26" max="26" width="7.875" style="16" customWidth="1"/>
    <col min="27" max="27" width="6.625" style="16" bestFit="1" customWidth="1"/>
    <col min="28" max="28" width="5.375" style="16" bestFit="1" customWidth="1"/>
    <col min="29" max="30" width="5.75" style="16" customWidth="1"/>
    <col min="31" max="31" width="6.25" style="16" bestFit="1" customWidth="1"/>
    <col min="32" max="32" width="5.25" style="16" bestFit="1" customWidth="1"/>
    <col min="33" max="33" width="7.125" style="16" customWidth="1"/>
    <col min="34" max="34" width="11.375" style="16"/>
    <col min="35" max="35" width="5.375" style="16" bestFit="1" customWidth="1"/>
    <col min="36" max="36" width="6.25" style="16" bestFit="1" customWidth="1"/>
    <col min="37" max="37" width="11" style="16" customWidth="1"/>
    <col min="38" max="38" width="6.75" style="16" customWidth="1"/>
    <col min="39" max="39" width="6.25" style="16" bestFit="1" customWidth="1"/>
    <col min="40" max="40" width="5.375" style="16" bestFit="1" customWidth="1"/>
    <col min="41" max="41" width="8.125" style="16" customWidth="1"/>
    <col min="42" max="42" width="8.625" style="16" customWidth="1"/>
    <col min="43" max="43" width="5.375" style="16" bestFit="1" customWidth="1"/>
    <col min="44" max="44" width="8.125" style="16" customWidth="1"/>
    <col min="45" max="16384" width="11.375" style="16"/>
  </cols>
  <sheetData>
    <row r="1" spans="1:44" x14ac:dyDescent="0.25">
      <c r="B1" s="756" t="s">
        <v>351</v>
      </c>
      <c r="C1" s="756"/>
      <c r="D1" s="756"/>
      <c r="E1" s="756"/>
      <c r="F1" s="756"/>
      <c r="G1" s="756"/>
      <c r="H1" s="756"/>
      <c r="I1" s="756"/>
      <c r="J1" s="756"/>
      <c r="K1" s="756"/>
      <c r="L1" s="756"/>
      <c r="M1" s="756"/>
      <c r="N1" s="756"/>
      <c r="O1" s="756"/>
      <c r="P1" s="756"/>
      <c r="Q1" s="756"/>
      <c r="R1" s="756"/>
      <c r="S1" s="756"/>
      <c r="T1" s="756"/>
      <c r="U1" s="756"/>
      <c r="V1" s="756"/>
      <c r="W1" s="756"/>
      <c r="X1" s="756"/>
      <c r="Y1" s="756"/>
      <c r="Z1" s="756"/>
      <c r="AA1" s="756"/>
      <c r="AB1" s="756"/>
      <c r="AC1" s="756"/>
      <c r="AD1" s="756"/>
      <c r="AE1" s="756"/>
      <c r="AF1" s="756"/>
      <c r="AG1" s="756"/>
      <c r="AH1" s="756"/>
      <c r="AI1" s="756"/>
      <c r="AJ1" s="756"/>
      <c r="AK1" s="756"/>
      <c r="AL1" s="756"/>
      <c r="AM1" s="756"/>
      <c r="AN1" s="756"/>
      <c r="AO1" s="756"/>
      <c r="AP1" s="756"/>
      <c r="AQ1" s="756"/>
    </row>
    <row r="2" spans="1:44" x14ac:dyDescent="0.25">
      <c r="B2" s="756"/>
      <c r="C2" s="756"/>
      <c r="D2" s="756"/>
      <c r="E2" s="756"/>
      <c r="F2" s="756"/>
      <c r="G2" s="756"/>
      <c r="H2" s="756"/>
      <c r="I2" s="756"/>
      <c r="J2" s="756"/>
      <c r="K2" s="756"/>
      <c r="L2" s="756"/>
      <c r="M2" s="756"/>
      <c r="N2" s="756"/>
      <c r="O2" s="756"/>
      <c r="P2" s="756"/>
      <c r="Q2" s="756"/>
      <c r="R2" s="756"/>
      <c r="S2" s="756"/>
      <c r="T2" s="756"/>
      <c r="U2" s="756"/>
      <c r="V2" s="756"/>
      <c r="W2" s="756"/>
      <c r="X2" s="756"/>
      <c r="Y2" s="756"/>
      <c r="Z2" s="756"/>
      <c r="AA2" s="756"/>
      <c r="AB2" s="756"/>
      <c r="AC2" s="756"/>
      <c r="AD2" s="756"/>
      <c r="AE2" s="756"/>
      <c r="AF2" s="756"/>
      <c r="AG2" s="756"/>
      <c r="AH2" s="756"/>
      <c r="AI2" s="756"/>
      <c r="AJ2" s="756"/>
      <c r="AK2" s="756"/>
      <c r="AL2" s="756"/>
      <c r="AM2" s="756"/>
      <c r="AN2" s="756"/>
      <c r="AO2" s="756"/>
      <c r="AP2" s="756"/>
      <c r="AQ2" s="756"/>
    </row>
    <row r="3" spans="1:44" ht="15.75" thickBot="1" x14ac:dyDescent="0.3"/>
    <row r="4" spans="1:44" ht="16.5" thickTop="1" thickBot="1" x14ac:dyDescent="0.3">
      <c r="A4" s="761" t="s">
        <v>349</v>
      </c>
      <c r="B4" s="761"/>
      <c r="C4" s="762" t="s">
        <v>350</v>
      </c>
      <c r="D4" s="762"/>
      <c r="E4" s="762"/>
      <c r="F4" s="762"/>
      <c r="G4" s="762"/>
      <c r="H4" s="762"/>
      <c r="I4" s="762"/>
      <c r="J4" s="762"/>
      <c r="K4" s="762"/>
      <c r="L4" s="762"/>
      <c r="M4" s="762"/>
      <c r="N4" s="762"/>
      <c r="O4" s="762"/>
      <c r="P4" s="762"/>
      <c r="Q4" s="762"/>
      <c r="R4" s="762"/>
      <c r="S4" s="762"/>
      <c r="T4" s="762"/>
      <c r="U4" s="762"/>
      <c r="V4" s="762"/>
      <c r="X4" s="761" t="s">
        <v>349</v>
      </c>
      <c r="Y4" s="761"/>
      <c r="Z4" s="762" t="s">
        <v>348</v>
      </c>
      <c r="AA4" s="762"/>
      <c r="AB4" s="762"/>
      <c r="AC4" s="762"/>
      <c r="AD4" s="762"/>
      <c r="AE4" s="762"/>
      <c r="AF4" s="762"/>
      <c r="AG4" s="762"/>
      <c r="AH4" s="762"/>
      <c r="AI4" s="762"/>
      <c r="AJ4" s="762"/>
      <c r="AK4" s="762"/>
      <c r="AL4" s="762"/>
      <c r="AM4" s="762"/>
      <c r="AN4" s="762"/>
      <c r="AO4" s="762"/>
      <c r="AP4" s="762"/>
      <c r="AQ4" s="762"/>
      <c r="AR4" s="762"/>
    </row>
    <row r="5" spans="1:44" ht="16.5" thickTop="1" thickBot="1" x14ac:dyDescent="0.3">
      <c r="A5" s="760" t="s">
        <v>216</v>
      </c>
      <c r="B5" s="759">
        <v>5</v>
      </c>
      <c r="C5" s="40"/>
      <c r="D5" s="40"/>
      <c r="E5" s="40"/>
      <c r="F5" s="40"/>
      <c r="G5" s="41"/>
      <c r="H5" s="40"/>
      <c r="I5" s="40"/>
      <c r="J5" s="40"/>
      <c r="K5" s="52"/>
      <c r="L5" s="51"/>
      <c r="M5" s="51"/>
      <c r="N5" s="51"/>
      <c r="O5" s="52"/>
      <c r="P5" s="51"/>
      <c r="Q5" s="51"/>
      <c r="R5" s="51"/>
      <c r="S5" s="52"/>
      <c r="T5" s="51"/>
      <c r="U5" s="51"/>
      <c r="V5" s="51"/>
      <c r="X5" s="760" t="s">
        <v>216</v>
      </c>
      <c r="Y5" s="759">
        <v>5</v>
      </c>
      <c r="Z5" s="41"/>
      <c r="AA5" s="40"/>
      <c r="AB5" s="40"/>
      <c r="AC5" s="40"/>
      <c r="AD5" s="41"/>
      <c r="AE5" s="40"/>
      <c r="AF5" s="40"/>
      <c r="AG5" s="40"/>
      <c r="AH5" s="52"/>
      <c r="AI5" s="51"/>
      <c r="AJ5" s="51"/>
      <c r="AK5" s="51"/>
      <c r="AL5" s="52"/>
      <c r="AM5" s="51"/>
      <c r="AN5" s="51"/>
      <c r="AO5" s="51"/>
      <c r="AP5" s="52"/>
      <c r="AQ5" s="51"/>
      <c r="AR5" s="51"/>
    </row>
    <row r="6" spans="1:44" ht="16.5" thickTop="1" thickBot="1" x14ac:dyDescent="0.3">
      <c r="A6" s="760"/>
      <c r="B6" s="759"/>
      <c r="C6" s="35"/>
      <c r="D6" s="35"/>
      <c r="E6" s="35"/>
      <c r="F6" s="35"/>
      <c r="G6" s="36"/>
      <c r="H6" s="35"/>
      <c r="I6" s="35"/>
      <c r="J6" s="35"/>
      <c r="K6" s="50"/>
      <c r="L6" s="49"/>
      <c r="M6" s="49"/>
      <c r="N6" s="49"/>
      <c r="O6" s="50"/>
      <c r="P6" s="49" t="s">
        <v>279</v>
      </c>
      <c r="Q6" s="49"/>
      <c r="R6" s="49"/>
      <c r="S6" s="50"/>
      <c r="T6" s="49" t="s">
        <v>238</v>
      </c>
      <c r="U6" s="49"/>
      <c r="V6" s="49"/>
      <c r="X6" s="760"/>
      <c r="Y6" s="759"/>
      <c r="Z6" s="36"/>
      <c r="AA6" s="35"/>
      <c r="AB6" s="35"/>
      <c r="AC6" s="35"/>
      <c r="AD6" s="36"/>
      <c r="AE6" s="35"/>
      <c r="AF6" s="35"/>
      <c r="AG6" s="35"/>
      <c r="AH6" s="50"/>
      <c r="AI6" s="49"/>
      <c r="AJ6" s="49"/>
      <c r="AK6" s="49"/>
      <c r="AL6" s="50"/>
      <c r="AM6" s="49"/>
      <c r="AN6" s="49"/>
      <c r="AO6" s="49"/>
      <c r="AP6" s="50"/>
      <c r="AQ6" s="49"/>
      <c r="AR6" s="49"/>
    </row>
    <row r="7" spans="1:44" ht="16.5" thickTop="1" thickBot="1" x14ac:dyDescent="0.3">
      <c r="A7" s="760"/>
      <c r="B7" s="759"/>
      <c r="C7" s="35"/>
      <c r="D7" s="35"/>
      <c r="E7" s="35"/>
      <c r="F7" s="35"/>
      <c r="G7" s="36"/>
      <c r="H7" s="35"/>
      <c r="I7" s="35"/>
      <c r="J7" s="35"/>
      <c r="K7" s="50"/>
      <c r="L7" s="49"/>
      <c r="M7" s="49"/>
      <c r="N7" s="49"/>
      <c r="O7" s="50"/>
      <c r="P7" s="49"/>
      <c r="Q7" s="49"/>
      <c r="R7" s="49"/>
      <c r="S7" s="50"/>
      <c r="T7" s="49"/>
      <c r="U7" s="49"/>
      <c r="V7" s="49"/>
      <c r="X7" s="760"/>
      <c r="Y7" s="759"/>
      <c r="Z7" s="36"/>
      <c r="AA7" s="35"/>
      <c r="AB7" s="35"/>
      <c r="AC7" s="35"/>
      <c r="AD7" s="36"/>
      <c r="AE7" s="35"/>
      <c r="AF7" s="35"/>
      <c r="AG7" s="35"/>
      <c r="AH7" s="50"/>
      <c r="AI7" s="49"/>
      <c r="AJ7" s="49"/>
      <c r="AK7" s="49"/>
      <c r="AL7" s="50"/>
      <c r="AM7" s="49"/>
      <c r="AN7" s="49"/>
      <c r="AO7" s="49"/>
      <c r="AP7" s="50"/>
      <c r="AQ7" s="49"/>
      <c r="AR7" s="49"/>
    </row>
    <row r="8" spans="1:44" ht="16.5" thickTop="1" thickBot="1" x14ac:dyDescent="0.3">
      <c r="A8" s="760"/>
      <c r="B8" s="759"/>
      <c r="C8" s="35"/>
      <c r="D8" s="35"/>
      <c r="E8" s="35"/>
      <c r="F8" s="35"/>
      <c r="G8" s="36"/>
      <c r="H8" s="35"/>
      <c r="I8" s="35"/>
      <c r="J8" s="35"/>
      <c r="K8" s="50"/>
      <c r="L8" s="49"/>
      <c r="M8" s="49"/>
      <c r="N8" s="49"/>
      <c r="O8" s="50"/>
      <c r="P8" s="49"/>
      <c r="Q8" s="49"/>
      <c r="R8" s="49"/>
      <c r="S8" s="50"/>
      <c r="T8" s="49"/>
      <c r="U8" s="49"/>
      <c r="V8" s="49"/>
      <c r="X8" s="760"/>
      <c r="Y8" s="759"/>
      <c r="Z8" s="36"/>
      <c r="AA8" s="35"/>
      <c r="AB8" s="35"/>
      <c r="AC8" s="35"/>
      <c r="AD8" s="36"/>
      <c r="AE8" s="35"/>
      <c r="AF8" s="35"/>
      <c r="AG8" s="35"/>
      <c r="AH8" s="50"/>
      <c r="AI8" s="49"/>
      <c r="AJ8" s="49"/>
      <c r="AK8" s="49"/>
      <c r="AL8" s="50"/>
      <c r="AM8" s="49"/>
      <c r="AN8" s="49"/>
      <c r="AO8" s="49"/>
      <c r="AP8" s="50"/>
      <c r="AQ8" s="49"/>
      <c r="AR8" s="49"/>
    </row>
    <row r="9" spans="1:44" ht="16.5" thickTop="1" thickBot="1" x14ac:dyDescent="0.3">
      <c r="A9" s="760"/>
      <c r="B9" s="759"/>
      <c r="C9" s="35"/>
      <c r="D9" s="35"/>
      <c r="E9" s="35"/>
      <c r="F9" s="35"/>
      <c r="G9" s="36"/>
      <c r="H9" s="35"/>
      <c r="I9" s="35"/>
      <c r="J9" s="35"/>
      <c r="K9" s="50"/>
      <c r="L9" s="49"/>
      <c r="M9" s="49"/>
      <c r="N9" s="49"/>
      <c r="O9" s="50"/>
      <c r="P9" s="49"/>
      <c r="Q9" s="49"/>
      <c r="R9" s="49"/>
      <c r="S9" s="50"/>
      <c r="T9" s="49"/>
      <c r="U9" s="49"/>
      <c r="V9" s="49"/>
      <c r="X9" s="760"/>
      <c r="Y9" s="759"/>
      <c r="Z9" s="36"/>
      <c r="AA9" s="35"/>
      <c r="AB9" s="35"/>
      <c r="AC9" s="35"/>
      <c r="AD9" s="36"/>
      <c r="AE9" s="35"/>
      <c r="AF9" s="35"/>
      <c r="AG9" s="35"/>
      <c r="AH9" s="50"/>
      <c r="AI9" s="49"/>
      <c r="AJ9" s="49"/>
      <c r="AK9" s="49"/>
      <c r="AL9" s="50"/>
      <c r="AM9" s="49"/>
      <c r="AN9" s="49"/>
      <c r="AO9" s="49"/>
      <c r="AP9" s="50"/>
      <c r="AQ9" s="49"/>
      <c r="AR9" s="49"/>
    </row>
    <row r="10" spans="1:44" ht="16.5" thickTop="1" thickBot="1" x14ac:dyDescent="0.3">
      <c r="A10" s="760"/>
      <c r="B10" s="759"/>
      <c r="C10" s="35"/>
      <c r="D10" s="35"/>
      <c r="E10" s="35"/>
      <c r="F10" s="35"/>
      <c r="G10" s="36"/>
      <c r="H10" s="35"/>
      <c r="I10" s="35"/>
      <c r="J10" s="35"/>
      <c r="K10" s="50"/>
      <c r="L10" s="49"/>
      <c r="M10" s="49"/>
      <c r="N10" s="49"/>
      <c r="O10" s="50"/>
      <c r="P10" s="49"/>
      <c r="Q10" s="49"/>
      <c r="R10" s="49"/>
      <c r="S10" s="50"/>
      <c r="T10" s="49"/>
      <c r="U10" s="49"/>
      <c r="V10" s="49"/>
      <c r="X10" s="760"/>
      <c r="Y10" s="759"/>
      <c r="Z10" s="36"/>
      <c r="AA10" s="35"/>
      <c r="AB10" s="35"/>
      <c r="AC10" s="35"/>
      <c r="AD10" s="36"/>
      <c r="AE10" s="35"/>
      <c r="AF10" s="35"/>
      <c r="AG10" s="35"/>
      <c r="AH10" s="50"/>
      <c r="AI10" s="49"/>
      <c r="AJ10" s="49"/>
      <c r="AK10" s="49"/>
      <c r="AL10" s="50"/>
      <c r="AM10" s="49"/>
      <c r="AN10" s="49"/>
      <c r="AO10" s="49"/>
      <c r="AP10" s="50"/>
      <c r="AQ10" s="49"/>
      <c r="AR10" s="49"/>
    </row>
    <row r="11" spans="1:44" ht="16.5" thickTop="1" thickBot="1" x14ac:dyDescent="0.3">
      <c r="A11" s="760"/>
      <c r="B11" s="759"/>
      <c r="C11" s="26"/>
      <c r="D11" s="26"/>
      <c r="E11" s="26"/>
      <c r="F11" s="26"/>
      <c r="G11" s="27"/>
      <c r="H11" s="26"/>
      <c r="I11" s="26"/>
      <c r="J11" s="26"/>
      <c r="K11" s="48"/>
      <c r="L11" s="47"/>
      <c r="M11" s="47"/>
      <c r="N11" s="47"/>
      <c r="O11" s="48"/>
      <c r="P11" s="47"/>
      <c r="Q11" s="47"/>
      <c r="R11" s="47"/>
      <c r="S11" s="48"/>
      <c r="T11" s="47"/>
      <c r="U11" s="47"/>
      <c r="V11" s="47"/>
      <c r="X11" s="760"/>
      <c r="Y11" s="759"/>
      <c r="Z11" s="27"/>
      <c r="AA11" s="26"/>
      <c r="AB11" s="26"/>
      <c r="AC11" s="26"/>
      <c r="AD11" s="27"/>
      <c r="AE11" s="26"/>
      <c r="AF11" s="26"/>
      <c r="AG11" s="26"/>
      <c r="AH11" s="48"/>
      <c r="AI11" s="47"/>
      <c r="AJ11" s="47"/>
      <c r="AK11" s="47"/>
      <c r="AL11" s="48"/>
      <c r="AM11" s="47"/>
      <c r="AN11" s="47"/>
      <c r="AO11" s="47"/>
      <c r="AP11" s="48"/>
      <c r="AQ11" s="47"/>
      <c r="AR11" s="47"/>
    </row>
    <row r="12" spans="1:44" ht="16.5" thickTop="1" thickBot="1" x14ac:dyDescent="0.3">
      <c r="A12" s="760" t="s">
        <v>347</v>
      </c>
      <c r="B12" s="759">
        <v>4</v>
      </c>
      <c r="C12" s="42"/>
      <c r="D12" s="42"/>
      <c r="E12" s="42"/>
      <c r="F12" s="42"/>
      <c r="G12" s="41"/>
      <c r="H12" s="40"/>
      <c r="I12" s="40"/>
      <c r="J12" s="40"/>
      <c r="K12" s="41"/>
      <c r="L12" s="40"/>
      <c r="M12" s="40"/>
      <c r="N12" s="40"/>
      <c r="O12" s="52"/>
      <c r="P12" s="51"/>
      <c r="Q12" s="51"/>
      <c r="R12" s="51"/>
      <c r="S12" s="52"/>
      <c r="T12" s="51"/>
      <c r="U12" s="51"/>
      <c r="V12" s="51"/>
      <c r="X12" s="760" t="s">
        <v>347</v>
      </c>
      <c r="Y12" s="759">
        <v>4</v>
      </c>
      <c r="Z12" s="43"/>
      <c r="AA12" s="42"/>
      <c r="AB12" s="42"/>
      <c r="AC12" s="42"/>
      <c r="AD12" s="41"/>
      <c r="AE12" s="40"/>
      <c r="AF12" s="40"/>
      <c r="AG12" s="40"/>
      <c r="AH12" s="41"/>
      <c r="AI12" s="40"/>
      <c r="AJ12" s="40"/>
      <c r="AK12" s="40"/>
      <c r="AL12" s="52"/>
      <c r="AM12" s="51"/>
      <c r="AN12" s="51"/>
      <c r="AO12" s="51"/>
      <c r="AP12" s="52"/>
      <c r="AQ12" s="51"/>
      <c r="AR12" s="51"/>
    </row>
    <row r="13" spans="1:44" ht="16.5" thickTop="1" thickBot="1" x14ac:dyDescent="0.3">
      <c r="A13" s="760"/>
      <c r="B13" s="759"/>
      <c r="C13" s="28"/>
      <c r="D13" s="28" t="s">
        <v>259</v>
      </c>
      <c r="E13" s="28" t="s">
        <v>252</v>
      </c>
      <c r="F13" s="28"/>
      <c r="G13" s="36"/>
      <c r="H13" s="35" t="s">
        <v>287</v>
      </c>
      <c r="I13" s="35" t="s">
        <v>276</v>
      </c>
      <c r="J13" s="35"/>
      <c r="K13" s="36"/>
      <c r="L13" s="35" t="s">
        <v>285</v>
      </c>
      <c r="M13" s="35" t="s">
        <v>281</v>
      </c>
      <c r="N13" s="35"/>
      <c r="O13" s="50"/>
      <c r="P13" s="49" t="s">
        <v>275</v>
      </c>
      <c r="Q13" s="49" t="s">
        <v>271</v>
      </c>
      <c r="R13" s="49"/>
      <c r="S13" s="50"/>
      <c r="T13" s="49" t="s">
        <v>255</v>
      </c>
      <c r="U13" s="49"/>
      <c r="V13" s="49"/>
      <c r="X13" s="760"/>
      <c r="Y13" s="759"/>
      <c r="Z13" s="37"/>
      <c r="AA13" s="28" t="s">
        <v>252</v>
      </c>
      <c r="AB13" s="28"/>
      <c r="AC13" s="28"/>
      <c r="AD13" s="36"/>
      <c r="AE13" s="35" t="s">
        <v>250</v>
      </c>
      <c r="AF13" s="35"/>
      <c r="AG13" s="35"/>
      <c r="AH13" s="36"/>
      <c r="AI13" s="35" t="s">
        <v>258</v>
      </c>
      <c r="AJ13" s="35" t="s">
        <v>193</v>
      </c>
      <c r="AK13" s="35"/>
      <c r="AL13" s="50"/>
      <c r="AM13" s="49" t="s">
        <v>261</v>
      </c>
      <c r="AN13" s="49"/>
      <c r="AO13" s="49"/>
      <c r="AP13" s="50"/>
      <c r="AQ13" s="49"/>
      <c r="AR13" s="49"/>
    </row>
    <row r="14" spans="1:44" ht="16.5" thickTop="1" thickBot="1" x14ac:dyDescent="0.3">
      <c r="A14" s="760"/>
      <c r="B14" s="759"/>
      <c r="C14" s="28"/>
      <c r="D14" s="28"/>
      <c r="E14" s="28"/>
      <c r="F14" s="28"/>
      <c r="G14" s="36"/>
      <c r="H14" s="35" t="s">
        <v>250</v>
      </c>
      <c r="I14" s="35"/>
      <c r="J14" s="35"/>
      <c r="K14" s="36"/>
      <c r="L14" s="35" t="s">
        <v>277</v>
      </c>
      <c r="M14" s="35" t="s">
        <v>258</v>
      </c>
      <c r="N14" s="35"/>
      <c r="O14" s="50"/>
      <c r="P14" s="49" t="s">
        <v>261</v>
      </c>
      <c r="Q14" s="49" t="s">
        <v>237</v>
      </c>
      <c r="R14" s="49"/>
      <c r="S14" s="50"/>
      <c r="T14" s="49"/>
      <c r="U14" s="49"/>
      <c r="V14" s="49"/>
      <c r="X14" s="760"/>
      <c r="Y14" s="759"/>
      <c r="Z14" s="37"/>
      <c r="AA14" s="28"/>
      <c r="AB14" s="28"/>
      <c r="AC14" s="28"/>
      <c r="AD14" s="36"/>
      <c r="AE14" s="35" t="s">
        <v>276</v>
      </c>
      <c r="AF14" s="35"/>
      <c r="AG14" s="35"/>
      <c r="AH14" s="36"/>
      <c r="AI14" s="35" t="s">
        <v>279</v>
      </c>
      <c r="AJ14" s="35"/>
      <c r="AK14" s="35"/>
      <c r="AL14" s="50"/>
      <c r="AM14" s="49"/>
      <c r="AN14" s="49"/>
      <c r="AO14" s="49"/>
      <c r="AP14" s="50"/>
      <c r="AQ14" s="49"/>
      <c r="AR14" s="49"/>
    </row>
    <row r="15" spans="1:44" ht="16.5" thickTop="1" thickBot="1" x14ac:dyDescent="0.3">
      <c r="A15" s="760"/>
      <c r="B15" s="759"/>
      <c r="C15" s="28"/>
      <c r="D15" s="57"/>
      <c r="E15" s="57"/>
      <c r="F15" s="28"/>
      <c r="G15" s="36"/>
      <c r="H15" s="35"/>
      <c r="I15" s="35"/>
      <c r="J15" s="35"/>
      <c r="K15" s="36"/>
      <c r="L15" s="35" t="s">
        <v>257</v>
      </c>
      <c r="M15" s="35" t="s">
        <v>253</v>
      </c>
      <c r="N15" s="35"/>
      <c r="O15" s="50"/>
      <c r="P15" s="49" t="s">
        <v>215</v>
      </c>
      <c r="Q15" s="49"/>
      <c r="R15" s="49"/>
      <c r="S15" s="50"/>
      <c r="T15" s="49"/>
      <c r="U15" s="49"/>
      <c r="V15" s="49"/>
      <c r="X15" s="760"/>
      <c r="Y15" s="759"/>
      <c r="Z15" s="37"/>
      <c r="AA15" s="57"/>
      <c r="AB15" s="28"/>
      <c r="AC15" s="28"/>
      <c r="AD15" s="36"/>
      <c r="AE15" s="35"/>
      <c r="AF15" s="35"/>
      <c r="AG15" s="35"/>
      <c r="AH15" s="36"/>
      <c r="AI15" s="35"/>
      <c r="AJ15" s="35"/>
      <c r="AK15" s="35"/>
      <c r="AL15" s="50"/>
      <c r="AM15" s="49"/>
      <c r="AN15" s="49"/>
      <c r="AO15" s="49"/>
      <c r="AP15" s="50"/>
      <c r="AQ15" s="49"/>
      <c r="AR15" s="49"/>
    </row>
    <row r="16" spans="1:44" ht="16.5" thickTop="1" thickBot="1" x14ac:dyDescent="0.3">
      <c r="A16" s="760"/>
      <c r="B16" s="759"/>
      <c r="C16" s="28"/>
      <c r="D16" s="28"/>
      <c r="E16" s="28"/>
      <c r="F16" s="28"/>
      <c r="G16" s="36"/>
      <c r="H16" s="35"/>
      <c r="I16" s="35"/>
      <c r="J16" s="35"/>
      <c r="K16" s="36"/>
      <c r="L16" s="35" t="s">
        <v>239</v>
      </c>
      <c r="M16" s="35" t="s">
        <v>232</v>
      </c>
      <c r="N16" s="35"/>
      <c r="O16" s="50"/>
      <c r="P16" s="49"/>
      <c r="Q16" s="49"/>
      <c r="R16" s="49"/>
      <c r="S16" s="50"/>
      <c r="T16" s="49"/>
      <c r="U16" s="49"/>
      <c r="V16" s="49"/>
      <c r="X16" s="760"/>
      <c r="Y16" s="759"/>
      <c r="Z16" s="37"/>
      <c r="AA16" s="28"/>
      <c r="AB16" s="28"/>
      <c r="AC16" s="28"/>
      <c r="AD16" s="36"/>
      <c r="AE16" s="35"/>
      <c r="AF16" s="35"/>
      <c r="AG16" s="35"/>
      <c r="AH16" s="36"/>
      <c r="AI16" s="35"/>
      <c r="AJ16" s="35"/>
      <c r="AK16" s="35"/>
      <c r="AL16" s="50"/>
      <c r="AM16" s="49"/>
      <c r="AN16" s="49"/>
      <c r="AO16" s="49"/>
      <c r="AP16" s="50"/>
      <c r="AQ16" s="49"/>
      <c r="AR16" s="49"/>
    </row>
    <row r="17" spans="1:44" ht="16.5" thickTop="1" thickBot="1" x14ac:dyDescent="0.3">
      <c r="A17" s="760"/>
      <c r="B17" s="759"/>
      <c r="C17" s="28"/>
      <c r="D17" s="28"/>
      <c r="E17" s="28"/>
      <c r="F17" s="28"/>
      <c r="G17" s="36"/>
      <c r="H17" s="35"/>
      <c r="I17" s="35"/>
      <c r="J17" s="35"/>
      <c r="K17" s="36"/>
      <c r="L17" s="35" t="s">
        <v>223</v>
      </c>
      <c r="M17" s="35" t="s">
        <v>193</v>
      </c>
      <c r="N17" s="35"/>
      <c r="O17" s="50"/>
      <c r="P17" s="49"/>
      <c r="Q17" s="49"/>
      <c r="R17" s="49"/>
      <c r="S17" s="50"/>
      <c r="T17" s="49"/>
      <c r="U17" s="49"/>
      <c r="V17" s="49"/>
      <c r="X17" s="760"/>
      <c r="Y17" s="759"/>
      <c r="Z17" s="37"/>
      <c r="AA17" s="28"/>
      <c r="AB17" s="28"/>
      <c r="AC17" s="28"/>
      <c r="AD17" s="36"/>
      <c r="AE17" s="35"/>
      <c r="AF17" s="35"/>
      <c r="AG17" s="35"/>
      <c r="AH17" s="36"/>
      <c r="AI17" s="35"/>
      <c r="AJ17" s="35"/>
      <c r="AK17" s="35"/>
      <c r="AL17" s="50"/>
      <c r="AM17" s="49"/>
      <c r="AN17" s="49"/>
      <c r="AO17" s="49"/>
      <c r="AP17" s="50"/>
      <c r="AQ17" s="49"/>
      <c r="AR17" s="49"/>
    </row>
    <row r="18" spans="1:44" ht="16.5" thickTop="1" thickBot="1" x14ac:dyDescent="0.3">
      <c r="A18" s="760"/>
      <c r="B18" s="759"/>
      <c r="C18" s="33"/>
      <c r="D18" s="33"/>
      <c r="E18" s="33"/>
      <c r="F18" s="33"/>
      <c r="G18" s="27"/>
      <c r="H18" s="26"/>
      <c r="I18" s="26"/>
      <c r="J18" s="26"/>
      <c r="K18" s="27"/>
      <c r="L18" s="26"/>
      <c r="M18" s="26"/>
      <c r="N18" s="26"/>
      <c r="O18" s="48"/>
      <c r="P18" s="47"/>
      <c r="Q18" s="47"/>
      <c r="R18" s="47"/>
      <c r="S18" s="48"/>
      <c r="T18" s="47"/>
      <c r="U18" s="47"/>
      <c r="V18" s="47"/>
      <c r="X18" s="760"/>
      <c r="Y18" s="759"/>
      <c r="Z18" s="29"/>
      <c r="AA18" s="33"/>
      <c r="AB18" s="33"/>
      <c r="AC18" s="33"/>
      <c r="AD18" s="27"/>
      <c r="AE18" s="26"/>
      <c r="AF18" s="26"/>
      <c r="AG18" s="26"/>
      <c r="AH18" s="27"/>
      <c r="AI18" s="26"/>
      <c r="AJ18" s="26"/>
      <c r="AK18" s="26"/>
      <c r="AL18" s="48"/>
      <c r="AM18" s="47"/>
      <c r="AN18" s="47"/>
      <c r="AO18" s="47"/>
      <c r="AP18" s="48"/>
      <c r="AQ18" s="47"/>
      <c r="AR18" s="47"/>
    </row>
    <row r="19" spans="1:44" ht="16.5" thickTop="1" thickBot="1" x14ac:dyDescent="0.3">
      <c r="A19" s="760" t="s">
        <v>177</v>
      </c>
      <c r="B19" s="759">
        <v>3</v>
      </c>
      <c r="C19" s="45"/>
      <c r="D19" s="45"/>
      <c r="E19" s="45"/>
      <c r="F19" s="45"/>
      <c r="G19" s="43"/>
      <c r="H19" s="42"/>
      <c r="I19" s="42"/>
      <c r="J19" s="42"/>
      <c r="K19" s="41"/>
      <c r="L19" s="40"/>
      <c r="M19" s="40"/>
      <c r="N19" s="40"/>
      <c r="O19" s="52"/>
      <c r="P19" s="51"/>
      <c r="Q19" s="51"/>
      <c r="R19" s="55"/>
      <c r="S19" s="52"/>
      <c r="T19" s="51"/>
      <c r="U19" s="51"/>
      <c r="V19" s="51"/>
      <c r="X19" s="760" t="s">
        <v>177</v>
      </c>
      <c r="Y19" s="759">
        <v>3</v>
      </c>
      <c r="Z19" s="46"/>
      <c r="AA19" s="45"/>
      <c r="AB19" s="39"/>
      <c r="AC19" s="45"/>
      <c r="AD19" s="43"/>
      <c r="AE19" s="42"/>
      <c r="AF19" s="42"/>
      <c r="AG19" s="42"/>
      <c r="AH19" s="41"/>
      <c r="AI19" s="40"/>
      <c r="AJ19" s="40"/>
      <c r="AK19" s="40"/>
      <c r="AL19" s="52"/>
      <c r="AM19" s="51"/>
      <c r="AN19" s="51"/>
      <c r="AO19" s="51"/>
      <c r="AP19" s="52"/>
      <c r="AQ19" s="51"/>
      <c r="AR19" s="51"/>
    </row>
    <row r="20" spans="1:44" ht="16.5" thickTop="1" thickBot="1" x14ac:dyDescent="0.3">
      <c r="A20" s="760"/>
      <c r="B20" s="759"/>
      <c r="C20" s="34"/>
      <c r="D20" s="34" t="s">
        <v>208</v>
      </c>
      <c r="E20" s="34" t="s">
        <v>207</v>
      </c>
      <c r="F20" s="34"/>
      <c r="G20" s="37"/>
      <c r="H20" s="28" t="s">
        <v>254</v>
      </c>
      <c r="I20" s="28" t="s">
        <v>243</v>
      </c>
      <c r="J20" s="28"/>
      <c r="K20" s="36"/>
      <c r="L20" s="35" t="s">
        <v>293</v>
      </c>
      <c r="M20" s="35" t="s">
        <v>290</v>
      </c>
      <c r="N20" s="35"/>
      <c r="O20" s="50"/>
      <c r="P20" s="49" t="s">
        <v>278</v>
      </c>
      <c r="Q20" s="49" t="s">
        <v>251</v>
      </c>
      <c r="R20" s="55"/>
      <c r="S20" s="50"/>
      <c r="T20" s="49" t="s">
        <v>214</v>
      </c>
      <c r="U20" s="49"/>
      <c r="V20" s="49"/>
      <c r="X20" s="760"/>
      <c r="Y20" s="759"/>
      <c r="Z20" s="32"/>
      <c r="AA20" s="34"/>
      <c r="AB20" s="39"/>
      <c r="AC20" s="34"/>
      <c r="AD20" s="37"/>
      <c r="AE20" s="28" t="s">
        <v>254</v>
      </c>
      <c r="AF20" s="28" t="s">
        <v>232</v>
      </c>
      <c r="AG20" s="28"/>
      <c r="AH20" s="36"/>
      <c r="AI20" s="35" t="s">
        <v>281</v>
      </c>
      <c r="AJ20" s="35" t="s">
        <v>277</v>
      </c>
      <c r="AK20" s="35"/>
      <c r="AL20" s="50"/>
      <c r="AM20" s="49" t="s">
        <v>275</v>
      </c>
      <c r="AN20" s="49" t="s">
        <v>271</v>
      </c>
      <c r="AO20" s="49"/>
      <c r="AP20" s="50"/>
      <c r="AQ20" s="49" t="s">
        <v>238</v>
      </c>
      <c r="AR20" s="49"/>
    </row>
    <row r="21" spans="1:44" ht="16.5" thickTop="1" thickBot="1" x14ac:dyDescent="0.3">
      <c r="A21" s="760"/>
      <c r="B21" s="759"/>
      <c r="C21" s="34"/>
      <c r="D21" s="34"/>
      <c r="E21" s="34"/>
      <c r="F21" s="34"/>
      <c r="G21" s="37"/>
      <c r="H21" s="28" t="s">
        <v>241</v>
      </c>
      <c r="I21" s="28" t="s">
        <v>230</v>
      </c>
      <c r="J21" s="28"/>
      <c r="K21" s="36"/>
      <c r="L21" s="35" t="s">
        <v>289</v>
      </c>
      <c r="M21" s="35" t="s">
        <v>244</v>
      </c>
      <c r="N21" s="35"/>
      <c r="O21" s="50"/>
      <c r="P21" s="49" t="s">
        <v>240</v>
      </c>
      <c r="Q21" s="49" t="s">
        <v>231</v>
      </c>
      <c r="R21" s="55"/>
      <c r="S21" s="50"/>
      <c r="T21" s="49"/>
      <c r="U21" s="49"/>
      <c r="V21" s="49"/>
      <c r="X21" s="760"/>
      <c r="Y21" s="759"/>
      <c r="Z21" s="32"/>
      <c r="AA21" s="34" t="s">
        <v>287</v>
      </c>
      <c r="AB21" s="39"/>
      <c r="AC21" s="34"/>
      <c r="AD21" s="37"/>
      <c r="AE21" s="28"/>
      <c r="AF21" s="28"/>
      <c r="AG21" s="28"/>
      <c r="AH21" s="36"/>
      <c r="AI21" s="35" t="s">
        <v>278</v>
      </c>
      <c r="AJ21" s="35" t="s">
        <v>253</v>
      </c>
      <c r="AK21" s="35"/>
      <c r="AL21" s="50"/>
      <c r="AM21" s="49"/>
      <c r="AN21" s="49"/>
      <c r="AO21" s="49"/>
      <c r="AP21" s="50"/>
      <c r="AQ21" s="56"/>
      <c r="AR21" s="49"/>
    </row>
    <row r="22" spans="1:44" ht="16.5" thickTop="1" thickBot="1" x14ac:dyDescent="0.3">
      <c r="A22" s="760"/>
      <c r="B22" s="759"/>
      <c r="C22" s="34"/>
      <c r="D22" s="34"/>
      <c r="E22" s="34"/>
      <c r="F22" s="34"/>
      <c r="G22" s="37"/>
      <c r="H22" s="28" t="s">
        <v>219</v>
      </c>
      <c r="I22" s="28" t="s">
        <v>218</v>
      </c>
      <c r="J22" s="28"/>
      <c r="K22" s="36"/>
      <c r="L22" s="35" t="s">
        <v>242</v>
      </c>
      <c r="M22" s="35" t="s">
        <v>229</v>
      </c>
      <c r="N22" s="35"/>
      <c r="O22" s="50"/>
      <c r="P22" s="49" t="s">
        <v>220</v>
      </c>
      <c r="Q22" s="49" t="s">
        <v>212</v>
      </c>
      <c r="R22" s="55"/>
      <c r="S22" s="50"/>
      <c r="T22" s="49"/>
      <c r="U22" s="49"/>
      <c r="V22" s="49"/>
      <c r="X22" s="760"/>
      <c r="Y22" s="759"/>
      <c r="Z22" s="32"/>
      <c r="AA22" s="34"/>
      <c r="AB22" s="39"/>
      <c r="AC22" s="34"/>
      <c r="AD22" s="37"/>
      <c r="AE22" s="28"/>
      <c r="AF22" s="28"/>
      <c r="AG22" s="28"/>
      <c r="AH22" s="36"/>
      <c r="AI22" s="35" t="s">
        <v>231</v>
      </c>
      <c r="AJ22" s="35" t="s">
        <v>223</v>
      </c>
      <c r="AK22" s="35"/>
      <c r="AL22" s="50"/>
      <c r="AM22" s="49"/>
      <c r="AN22" s="49"/>
      <c r="AO22" s="49"/>
      <c r="AP22" s="50"/>
      <c r="AQ22" s="49"/>
      <c r="AR22" s="49"/>
    </row>
    <row r="23" spans="1:44" ht="16.5" thickTop="1" thickBot="1" x14ac:dyDescent="0.3">
      <c r="A23" s="760"/>
      <c r="B23" s="759"/>
      <c r="C23" s="34"/>
      <c r="D23" s="34"/>
      <c r="E23" s="34"/>
      <c r="F23" s="34"/>
      <c r="G23" s="37"/>
      <c r="H23" s="28" t="s">
        <v>209</v>
      </c>
      <c r="I23" s="28" t="s">
        <v>206</v>
      </c>
      <c r="J23" s="28"/>
      <c r="K23" s="36"/>
      <c r="L23" s="35" t="s">
        <v>228</v>
      </c>
      <c r="M23" s="35" t="s">
        <v>222</v>
      </c>
      <c r="N23" s="35"/>
      <c r="O23" s="50"/>
      <c r="P23" s="49" t="s">
        <v>199</v>
      </c>
      <c r="Q23" s="49"/>
      <c r="R23" s="55"/>
      <c r="S23" s="50"/>
      <c r="T23" s="49"/>
      <c r="U23" s="49"/>
      <c r="V23" s="49"/>
      <c r="X23" s="760"/>
      <c r="Y23" s="759"/>
      <c r="Z23" s="32"/>
      <c r="AA23" s="34"/>
      <c r="AB23" s="39"/>
      <c r="AC23" s="34"/>
      <c r="AD23" s="37"/>
      <c r="AE23" s="28"/>
      <c r="AF23" s="28"/>
      <c r="AG23" s="28"/>
      <c r="AH23" s="36"/>
      <c r="AI23" s="35" t="s">
        <v>215</v>
      </c>
      <c r="AJ23" s="35" t="s">
        <v>179</v>
      </c>
      <c r="AK23" s="35"/>
      <c r="AL23" s="50"/>
      <c r="AM23" s="49"/>
      <c r="AN23" s="49"/>
      <c r="AO23" s="49"/>
      <c r="AP23" s="50"/>
      <c r="AQ23" s="49"/>
      <c r="AR23" s="49"/>
    </row>
    <row r="24" spans="1:44" ht="16.5" thickTop="1" thickBot="1" x14ac:dyDescent="0.3">
      <c r="A24" s="760"/>
      <c r="B24" s="759"/>
      <c r="C24" s="34"/>
      <c r="D24" s="34"/>
      <c r="E24" s="34"/>
      <c r="F24" s="34"/>
      <c r="G24" s="37"/>
      <c r="H24" s="28"/>
      <c r="I24" s="28"/>
      <c r="J24" s="28"/>
      <c r="K24" s="36"/>
      <c r="L24" s="35" t="s">
        <v>179</v>
      </c>
      <c r="M24" s="35"/>
      <c r="N24" s="35"/>
      <c r="O24" s="50"/>
      <c r="P24" s="49"/>
      <c r="Q24" s="49"/>
      <c r="R24" s="55"/>
      <c r="S24" s="50"/>
      <c r="T24" s="49"/>
      <c r="U24" s="49"/>
      <c r="V24" s="49"/>
      <c r="X24" s="760"/>
      <c r="Y24" s="759"/>
      <c r="Z24" s="32"/>
      <c r="AA24" s="34"/>
      <c r="AB24" s="39"/>
      <c r="AC24" s="34"/>
      <c r="AD24" s="37"/>
      <c r="AE24" s="28"/>
      <c r="AF24" s="28"/>
      <c r="AG24" s="28"/>
      <c r="AH24" s="36"/>
      <c r="AI24" s="35"/>
      <c r="AJ24" s="35"/>
      <c r="AK24" s="35"/>
      <c r="AL24" s="50"/>
      <c r="AM24" s="49"/>
      <c r="AN24" s="49"/>
      <c r="AO24" s="49"/>
      <c r="AP24" s="50"/>
      <c r="AQ24" s="49"/>
      <c r="AR24" s="49"/>
    </row>
    <row r="25" spans="1:44" ht="16.5" thickTop="1" thickBot="1" x14ac:dyDescent="0.3">
      <c r="A25" s="760"/>
      <c r="B25" s="759"/>
      <c r="C25" s="31"/>
      <c r="D25" s="31"/>
      <c r="E25" s="31"/>
      <c r="F25" s="31"/>
      <c r="G25" s="29"/>
      <c r="H25" s="33"/>
      <c r="I25" s="33"/>
      <c r="J25" s="33"/>
      <c r="K25" s="27"/>
      <c r="L25" s="26"/>
      <c r="M25" s="26"/>
      <c r="N25" s="26"/>
      <c r="O25" s="48"/>
      <c r="P25" s="47"/>
      <c r="Q25" s="47"/>
      <c r="R25" s="55"/>
      <c r="S25" s="48"/>
      <c r="T25" s="47"/>
      <c r="U25" s="47"/>
      <c r="V25" s="47"/>
      <c r="X25" s="760"/>
      <c r="Y25" s="759"/>
      <c r="Z25" s="54"/>
      <c r="AA25" s="31"/>
      <c r="AB25" s="31"/>
      <c r="AC25" s="31"/>
      <c r="AD25" s="29"/>
      <c r="AE25" s="33"/>
      <c r="AF25" s="33"/>
      <c r="AG25" s="33"/>
      <c r="AH25" s="27"/>
      <c r="AI25" s="26"/>
      <c r="AJ25" s="26"/>
      <c r="AK25" s="26"/>
      <c r="AL25" s="48"/>
      <c r="AM25" s="47"/>
      <c r="AN25" s="47"/>
      <c r="AO25" s="47"/>
      <c r="AP25" s="48"/>
      <c r="AQ25" s="47"/>
      <c r="AR25" s="47"/>
    </row>
    <row r="26" spans="1:44" ht="16.5" thickTop="1" thickBot="1" x14ac:dyDescent="0.3">
      <c r="A26" s="760" t="s">
        <v>189</v>
      </c>
      <c r="B26" s="759">
        <v>2</v>
      </c>
      <c r="C26" s="45"/>
      <c r="D26" s="45"/>
      <c r="E26" s="45"/>
      <c r="F26" s="45"/>
      <c r="G26" s="46"/>
      <c r="H26" s="45"/>
      <c r="I26" s="45"/>
      <c r="J26" s="45"/>
      <c r="K26" s="43"/>
      <c r="L26" s="42"/>
      <c r="M26" s="42"/>
      <c r="N26" s="42"/>
      <c r="O26" s="41"/>
      <c r="P26" s="40"/>
      <c r="Q26" s="40"/>
      <c r="R26" s="40"/>
      <c r="S26" s="52"/>
      <c r="T26" s="51"/>
      <c r="U26" s="51"/>
      <c r="V26" s="51"/>
      <c r="X26" s="760" t="s">
        <v>189</v>
      </c>
      <c r="Y26" s="759">
        <v>2</v>
      </c>
      <c r="Z26" s="46"/>
      <c r="AA26" s="45"/>
      <c r="AB26" s="45"/>
      <c r="AC26" s="45"/>
      <c r="AD26" s="46"/>
      <c r="AE26" s="45"/>
      <c r="AF26" s="45"/>
      <c r="AG26" s="45"/>
      <c r="AH26" s="43"/>
      <c r="AI26" s="28"/>
      <c r="AJ26" s="53"/>
      <c r="AK26" s="28"/>
      <c r="AL26" s="41"/>
      <c r="AM26" s="40"/>
      <c r="AN26" s="40"/>
      <c r="AO26" s="40"/>
      <c r="AP26" s="52"/>
      <c r="AQ26" s="51"/>
      <c r="AR26" s="51"/>
    </row>
    <row r="27" spans="1:44" ht="16.5" thickTop="1" thickBot="1" x14ac:dyDescent="0.3">
      <c r="A27" s="760"/>
      <c r="B27" s="759"/>
      <c r="C27" s="34"/>
      <c r="D27" s="34"/>
      <c r="E27" s="34"/>
      <c r="F27" s="34"/>
      <c r="G27" s="32"/>
      <c r="H27" s="34" t="s">
        <v>288</v>
      </c>
      <c r="I27" s="34" t="s">
        <v>227</v>
      </c>
      <c r="J27" s="34"/>
      <c r="K27" s="37"/>
      <c r="L27" s="28" t="s">
        <v>284</v>
      </c>
      <c r="M27" s="28" t="s">
        <v>270</v>
      </c>
      <c r="N27" s="28"/>
      <c r="O27" s="36"/>
      <c r="P27" s="35"/>
      <c r="Q27" s="35"/>
      <c r="R27" s="35"/>
      <c r="S27" s="50"/>
      <c r="T27" s="49"/>
      <c r="U27" s="49"/>
      <c r="V27" s="49"/>
      <c r="X27" s="760"/>
      <c r="Y27" s="759"/>
      <c r="Z27" s="32"/>
      <c r="AA27" s="34" t="s">
        <v>259</v>
      </c>
      <c r="AB27" s="34" t="s">
        <v>257</v>
      </c>
      <c r="AC27" s="34"/>
      <c r="AD27" s="32"/>
      <c r="AE27" s="34" t="s">
        <v>244</v>
      </c>
      <c r="AF27" s="34" t="s">
        <v>229</v>
      </c>
      <c r="AG27" s="34"/>
      <c r="AH27" s="37"/>
      <c r="AI27" s="28" t="s">
        <v>255</v>
      </c>
      <c r="AJ27" s="28" t="s">
        <v>285</v>
      </c>
      <c r="AK27" s="28"/>
      <c r="AL27" s="36"/>
      <c r="AM27" s="35" t="s">
        <v>251</v>
      </c>
      <c r="AN27" s="35" t="s">
        <v>237</v>
      </c>
      <c r="AO27" s="35"/>
      <c r="AP27" s="50"/>
      <c r="AQ27" s="49"/>
      <c r="AR27" s="49"/>
    </row>
    <row r="28" spans="1:44" ht="16.5" thickTop="1" thickBot="1" x14ac:dyDescent="0.3">
      <c r="A28" s="760"/>
      <c r="B28" s="759"/>
      <c r="C28" s="34"/>
      <c r="D28" s="34"/>
      <c r="E28" s="34"/>
      <c r="F28" s="34"/>
      <c r="G28" s="32"/>
      <c r="H28" s="34"/>
      <c r="I28" s="34"/>
      <c r="J28" s="34"/>
      <c r="K28" s="37"/>
      <c r="L28" s="28" t="s">
        <v>210</v>
      </c>
      <c r="M28" s="28"/>
      <c r="N28" s="28"/>
      <c r="O28" s="36"/>
      <c r="P28" s="35"/>
      <c r="Q28" s="35"/>
      <c r="R28" s="35"/>
      <c r="S28" s="50"/>
      <c r="T28" s="49"/>
      <c r="U28" s="49"/>
      <c r="V28" s="49"/>
      <c r="X28" s="760"/>
      <c r="Y28" s="759"/>
      <c r="Z28" s="32"/>
      <c r="AA28" s="34" t="s">
        <v>230</v>
      </c>
      <c r="AB28" s="34" t="s">
        <v>219</v>
      </c>
      <c r="AC28" s="34"/>
      <c r="AD28" s="32"/>
      <c r="AE28" s="34"/>
      <c r="AF28" s="34"/>
      <c r="AG28" s="34"/>
      <c r="AH28" s="37"/>
      <c r="AI28" s="28" t="s">
        <v>239</v>
      </c>
      <c r="AJ28" s="28" t="s">
        <v>222</v>
      </c>
      <c r="AK28" s="28"/>
      <c r="AL28" s="36"/>
      <c r="AM28" s="35" t="s">
        <v>214</v>
      </c>
      <c r="AN28" s="35"/>
      <c r="AO28" s="35"/>
      <c r="AP28" s="50"/>
      <c r="AQ28" s="49"/>
      <c r="AR28" s="49"/>
    </row>
    <row r="29" spans="1:44" ht="16.5" thickTop="1" thickBot="1" x14ac:dyDescent="0.3">
      <c r="A29" s="760"/>
      <c r="B29" s="759"/>
      <c r="C29" s="34"/>
      <c r="D29" s="34"/>
      <c r="E29" s="34"/>
      <c r="F29" s="34"/>
      <c r="G29" s="32"/>
      <c r="H29" s="34"/>
      <c r="I29" s="34"/>
      <c r="J29" s="34"/>
      <c r="K29" s="37"/>
      <c r="L29" s="28"/>
      <c r="M29" s="28"/>
      <c r="N29" s="28"/>
      <c r="O29" s="36"/>
      <c r="P29" s="35"/>
      <c r="Q29" s="35"/>
      <c r="R29" s="35"/>
      <c r="S29" s="50"/>
      <c r="T29" s="49"/>
      <c r="U29" s="49"/>
      <c r="V29" s="49"/>
      <c r="X29" s="760"/>
      <c r="Y29" s="759"/>
      <c r="Z29" s="32"/>
      <c r="AA29" s="34" t="s">
        <v>218</v>
      </c>
      <c r="AB29" s="34" t="s">
        <v>207</v>
      </c>
      <c r="AC29" s="34"/>
      <c r="AD29" s="32"/>
      <c r="AE29" s="34"/>
      <c r="AF29" s="34"/>
      <c r="AG29" s="34"/>
      <c r="AH29" s="37"/>
      <c r="AI29" s="28" t="s">
        <v>212</v>
      </c>
      <c r="AJ29" s="28" t="s">
        <v>199</v>
      </c>
      <c r="AK29" s="28"/>
      <c r="AL29" s="36"/>
      <c r="AM29" s="35"/>
      <c r="AN29" s="35"/>
      <c r="AO29" s="35"/>
      <c r="AP29" s="50"/>
      <c r="AQ29" s="49"/>
      <c r="AR29" s="49"/>
    </row>
    <row r="30" spans="1:44" ht="16.5" thickTop="1" thickBot="1" x14ac:dyDescent="0.3">
      <c r="A30" s="760"/>
      <c r="B30" s="759"/>
      <c r="C30" s="34"/>
      <c r="D30" s="34"/>
      <c r="E30" s="34"/>
      <c r="F30" s="34"/>
      <c r="G30" s="32"/>
      <c r="H30" s="34"/>
      <c r="I30" s="34"/>
      <c r="J30" s="34"/>
      <c r="K30" s="37"/>
      <c r="L30" s="28"/>
      <c r="M30" s="28"/>
      <c r="N30" s="28"/>
      <c r="O30" s="36"/>
      <c r="P30" s="35"/>
      <c r="Q30" s="35"/>
      <c r="R30" s="35"/>
      <c r="S30" s="50"/>
      <c r="T30" s="49"/>
      <c r="U30" s="49"/>
      <c r="V30" s="49"/>
      <c r="X30" s="760"/>
      <c r="Y30" s="759"/>
      <c r="Z30" s="32"/>
      <c r="AA30" s="34"/>
      <c r="AB30" s="34"/>
      <c r="AC30" s="34"/>
      <c r="AD30" s="32"/>
      <c r="AE30" s="34"/>
      <c r="AF30" s="34"/>
      <c r="AG30" s="34"/>
      <c r="AH30" s="37"/>
      <c r="AI30" s="28"/>
      <c r="AJ30" s="28"/>
      <c r="AK30" s="28"/>
      <c r="AL30" s="36"/>
      <c r="AM30" s="35"/>
      <c r="AN30" s="35"/>
      <c r="AO30" s="35"/>
      <c r="AP30" s="50"/>
      <c r="AQ30" s="49"/>
      <c r="AR30" s="49"/>
    </row>
    <row r="31" spans="1:44" ht="16.5" thickTop="1" thickBot="1" x14ac:dyDescent="0.3">
      <c r="A31" s="760"/>
      <c r="B31" s="759"/>
      <c r="C31" s="34"/>
      <c r="D31" s="34"/>
      <c r="E31" s="34"/>
      <c r="F31" s="34"/>
      <c r="G31" s="32"/>
      <c r="H31" s="34"/>
      <c r="I31" s="34"/>
      <c r="J31" s="34"/>
      <c r="K31" s="37"/>
      <c r="L31" s="28"/>
      <c r="M31" s="28"/>
      <c r="N31" s="28"/>
      <c r="O31" s="36"/>
      <c r="P31" s="35"/>
      <c r="Q31" s="35"/>
      <c r="R31" s="35"/>
      <c r="S31" s="50"/>
      <c r="T31" s="49"/>
      <c r="U31" s="49"/>
      <c r="V31" s="49"/>
      <c r="X31" s="760"/>
      <c r="Y31" s="759"/>
      <c r="Z31" s="32"/>
      <c r="AA31" s="34"/>
      <c r="AB31" s="34"/>
      <c r="AC31" s="34"/>
      <c r="AD31" s="32"/>
      <c r="AE31" s="34"/>
      <c r="AF31" s="34"/>
      <c r="AG31" s="34"/>
      <c r="AH31" s="37"/>
      <c r="AI31" s="28"/>
      <c r="AJ31" s="28"/>
      <c r="AK31" s="28"/>
      <c r="AL31" s="36"/>
      <c r="AM31" s="35"/>
      <c r="AN31" s="35"/>
      <c r="AO31" s="35"/>
      <c r="AP31" s="50"/>
      <c r="AQ31" s="49"/>
      <c r="AR31" s="49"/>
    </row>
    <row r="32" spans="1:44" ht="16.5" thickTop="1" thickBot="1" x14ac:dyDescent="0.3">
      <c r="A32" s="760"/>
      <c r="B32" s="759"/>
      <c r="C32" s="31"/>
      <c r="D32" s="31"/>
      <c r="E32" s="31"/>
      <c r="F32" s="31"/>
      <c r="G32" s="32"/>
      <c r="H32" s="31"/>
      <c r="I32" s="31"/>
      <c r="J32" s="31"/>
      <c r="K32" s="29"/>
      <c r="L32" s="33"/>
      <c r="M32" s="33"/>
      <c r="N32" s="33"/>
      <c r="O32" s="27"/>
      <c r="P32" s="26"/>
      <c r="Q32" s="26"/>
      <c r="R32" s="26"/>
      <c r="S32" s="48"/>
      <c r="T32" s="47"/>
      <c r="U32" s="47"/>
      <c r="V32" s="47"/>
      <c r="X32" s="760"/>
      <c r="Y32" s="759"/>
      <c r="Z32" s="32"/>
      <c r="AA32" s="31"/>
      <c r="AB32" s="31"/>
      <c r="AC32" s="31"/>
      <c r="AD32" s="32"/>
      <c r="AE32" s="34"/>
      <c r="AF32" s="34"/>
      <c r="AG32" s="34"/>
      <c r="AH32" s="29"/>
      <c r="AI32" s="33"/>
      <c r="AJ32" s="33"/>
      <c r="AK32" s="33"/>
      <c r="AL32" s="27"/>
      <c r="AM32" s="26"/>
      <c r="AN32" s="26"/>
      <c r="AO32" s="26"/>
      <c r="AP32" s="48"/>
      <c r="AQ32" s="47"/>
      <c r="AR32" s="47"/>
    </row>
    <row r="33" spans="1:44" ht="16.5" thickTop="1" thickBot="1" x14ac:dyDescent="0.3">
      <c r="A33" s="760" t="s">
        <v>260</v>
      </c>
      <c r="B33" s="759">
        <v>1</v>
      </c>
      <c r="C33" s="45"/>
      <c r="D33" s="45"/>
      <c r="E33" s="45"/>
      <c r="F33" s="45"/>
      <c r="G33" s="46"/>
      <c r="H33" s="45"/>
      <c r="I33" s="39"/>
      <c r="J33" s="45"/>
      <c r="K33" s="43"/>
      <c r="L33" s="42"/>
      <c r="M33" s="42"/>
      <c r="N33" s="42"/>
      <c r="O33" s="41"/>
      <c r="P33" s="40"/>
      <c r="Q33" s="40"/>
      <c r="R33" s="40"/>
      <c r="S33" s="41"/>
      <c r="T33" s="40"/>
      <c r="U33" s="40"/>
      <c r="V33" s="40"/>
      <c r="X33" s="760" t="s">
        <v>260</v>
      </c>
      <c r="Y33" s="759">
        <v>1</v>
      </c>
      <c r="Z33" s="46"/>
      <c r="AA33" s="45"/>
      <c r="AB33" s="39"/>
      <c r="AC33" s="45"/>
      <c r="AD33" s="46"/>
      <c r="AE33" s="45"/>
      <c r="AF33" s="45"/>
      <c r="AG33" s="44"/>
      <c r="AH33" s="43"/>
      <c r="AI33" s="42"/>
      <c r="AJ33" s="42"/>
      <c r="AK33" s="42"/>
      <c r="AL33" s="41"/>
      <c r="AM33" s="40"/>
      <c r="AN33" s="40"/>
      <c r="AO33" s="40"/>
      <c r="AP33" s="41"/>
      <c r="AQ33" s="40"/>
      <c r="AR33" s="40"/>
    </row>
    <row r="34" spans="1:44" ht="16.5" thickTop="1" thickBot="1" x14ac:dyDescent="0.3">
      <c r="A34" s="760"/>
      <c r="B34" s="759"/>
      <c r="C34" s="34"/>
      <c r="D34" s="34"/>
      <c r="E34" s="34"/>
      <c r="F34" s="34"/>
      <c r="G34" s="32"/>
      <c r="H34" s="34"/>
      <c r="I34" s="39"/>
      <c r="J34" s="34"/>
      <c r="K34" s="37"/>
      <c r="L34" s="28" t="s">
        <v>282</v>
      </c>
      <c r="M34" s="28"/>
      <c r="N34" s="28"/>
      <c r="O34" s="36"/>
      <c r="P34" s="35"/>
      <c r="Q34" s="35"/>
      <c r="R34" s="35"/>
      <c r="S34" s="36"/>
      <c r="T34" s="35" t="s">
        <v>294</v>
      </c>
      <c r="U34" s="35"/>
      <c r="V34" s="35"/>
      <c r="X34" s="760"/>
      <c r="Y34" s="759"/>
      <c r="Z34" s="32"/>
      <c r="AA34" s="34" t="s">
        <v>242</v>
      </c>
      <c r="AB34" s="34" t="s">
        <v>241</v>
      </c>
      <c r="AC34" s="34"/>
      <c r="AD34" s="32"/>
      <c r="AE34" s="34" t="s">
        <v>243</v>
      </c>
      <c r="AF34" s="34" t="s">
        <v>220</v>
      </c>
      <c r="AG34" s="38"/>
      <c r="AH34" s="37"/>
      <c r="AI34" s="28" t="s">
        <v>294</v>
      </c>
      <c r="AJ34" s="28" t="s">
        <v>293</v>
      </c>
      <c r="AK34" s="28"/>
      <c r="AL34" s="36"/>
      <c r="AM34" s="35" t="s">
        <v>240</v>
      </c>
      <c r="AN34" s="35"/>
      <c r="AO34" s="35"/>
      <c r="AP34" s="36"/>
      <c r="AQ34" s="35"/>
      <c r="AR34" s="35"/>
    </row>
    <row r="35" spans="1:44" ht="16.5" thickTop="1" thickBot="1" x14ac:dyDescent="0.3">
      <c r="A35" s="760"/>
      <c r="B35" s="759"/>
      <c r="C35" s="34"/>
      <c r="D35" s="34"/>
      <c r="E35" s="34"/>
      <c r="F35" s="34"/>
      <c r="G35" s="32"/>
      <c r="H35" s="34"/>
      <c r="I35" s="39"/>
      <c r="J35" s="34"/>
      <c r="K35" s="37"/>
      <c r="L35" s="28"/>
      <c r="M35" s="28"/>
      <c r="N35" s="28"/>
      <c r="O35" s="36"/>
      <c r="P35" s="35"/>
      <c r="Q35" s="35"/>
      <c r="R35" s="35"/>
      <c r="S35" s="36"/>
      <c r="T35" s="35"/>
      <c r="U35" s="35"/>
      <c r="V35" s="35"/>
      <c r="X35" s="760"/>
      <c r="Y35" s="759"/>
      <c r="Z35" s="32"/>
      <c r="AA35" s="34" t="s">
        <v>227</v>
      </c>
      <c r="AB35" s="34" t="s">
        <v>209</v>
      </c>
      <c r="AC35" s="34"/>
      <c r="AD35" s="32"/>
      <c r="AE35" s="34" t="s">
        <v>288</v>
      </c>
      <c r="AF35" s="34" t="s">
        <v>206</v>
      </c>
      <c r="AG35" s="38"/>
      <c r="AH35" s="37"/>
      <c r="AI35" s="28" t="s">
        <v>290</v>
      </c>
      <c r="AJ35" s="28" t="s">
        <v>284</v>
      </c>
      <c r="AK35" s="28"/>
      <c r="AL35" s="36"/>
      <c r="AM35" s="35"/>
      <c r="AN35" s="35"/>
      <c r="AO35" s="35"/>
      <c r="AP35" s="36"/>
      <c r="AQ35" s="35"/>
      <c r="AR35" s="35"/>
    </row>
    <row r="36" spans="1:44" ht="16.5" thickTop="1" thickBot="1" x14ac:dyDescent="0.3">
      <c r="A36" s="760"/>
      <c r="B36" s="759"/>
      <c r="C36" s="34"/>
      <c r="D36" s="34"/>
      <c r="E36" s="34"/>
      <c r="F36" s="34"/>
      <c r="G36" s="32"/>
      <c r="H36" s="34"/>
      <c r="I36" s="34"/>
      <c r="J36" s="34"/>
      <c r="K36" s="37"/>
      <c r="L36" s="28"/>
      <c r="M36" s="28"/>
      <c r="N36" s="28"/>
      <c r="O36" s="36"/>
      <c r="P36" s="35"/>
      <c r="Q36" s="35"/>
      <c r="R36" s="35"/>
      <c r="S36" s="36"/>
      <c r="T36" s="35"/>
      <c r="U36" s="35"/>
      <c r="V36" s="35"/>
      <c r="X36" s="760"/>
      <c r="Y36" s="759"/>
      <c r="Z36" s="32"/>
      <c r="AA36" s="34" t="s">
        <v>208</v>
      </c>
      <c r="AB36" s="34"/>
      <c r="AC36" s="34"/>
      <c r="AD36" s="32"/>
      <c r="AE36" s="34"/>
      <c r="AF36" s="34"/>
      <c r="AG36" s="38"/>
      <c r="AH36" s="37"/>
      <c r="AI36" s="28" t="s">
        <v>282</v>
      </c>
      <c r="AJ36" s="28" t="s">
        <v>289</v>
      </c>
      <c r="AK36" s="28"/>
      <c r="AL36" s="36"/>
      <c r="AM36" s="35"/>
      <c r="AN36" s="35"/>
      <c r="AO36" s="35"/>
      <c r="AP36" s="36"/>
      <c r="AQ36" s="35"/>
      <c r="AR36" s="35"/>
    </row>
    <row r="37" spans="1:44" ht="16.5" thickTop="1" thickBot="1" x14ac:dyDescent="0.3">
      <c r="A37" s="760"/>
      <c r="B37" s="759"/>
      <c r="C37" s="34"/>
      <c r="D37" s="34"/>
      <c r="E37" s="34"/>
      <c r="F37" s="34"/>
      <c r="G37" s="32"/>
      <c r="H37" s="34"/>
      <c r="I37" s="34"/>
      <c r="J37" s="34"/>
      <c r="K37" s="37"/>
      <c r="L37" s="28"/>
      <c r="M37" s="28"/>
      <c r="N37" s="28"/>
      <c r="O37" s="36"/>
      <c r="P37" s="35"/>
      <c r="Q37" s="35"/>
      <c r="R37" s="35"/>
      <c r="S37" s="36"/>
      <c r="T37" s="35"/>
      <c r="U37" s="35"/>
      <c r="V37" s="35"/>
      <c r="X37" s="760"/>
      <c r="Y37" s="759"/>
      <c r="Z37" s="32"/>
      <c r="AA37" s="34"/>
      <c r="AB37" s="34"/>
      <c r="AC37" s="34"/>
      <c r="AD37" s="32"/>
      <c r="AE37" s="34"/>
      <c r="AF37" s="34"/>
      <c r="AG37" s="38"/>
      <c r="AH37" s="37"/>
      <c r="AI37" s="28" t="s">
        <v>270</v>
      </c>
      <c r="AJ37" s="28" t="s">
        <v>228</v>
      </c>
      <c r="AK37" s="28"/>
      <c r="AL37" s="36"/>
      <c r="AM37" s="35"/>
      <c r="AN37" s="35"/>
      <c r="AO37" s="35"/>
      <c r="AP37" s="36"/>
      <c r="AQ37" s="35"/>
      <c r="AR37" s="35"/>
    </row>
    <row r="38" spans="1:44" ht="16.5" thickTop="1" thickBot="1" x14ac:dyDescent="0.3">
      <c r="A38" s="760"/>
      <c r="B38" s="759"/>
      <c r="C38" s="34"/>
      <c r="D38" s="34"/>
      <c r="E38" s="34"/>
      <c r="F38" s="34"/>
      <c r="G38" s="32"/>
      <c r="H38" s="34"/>
      <c r="I38" s="34"/>
      <c r="J38" s="34"/>
      <c r="K38" s="37"/>
      <c r="L38" s="28"/>
      <c r="M38" s="28"/>
      <c r="N38" s="28"/>
      <c r="O38" s="36"/>
      <c r="P38" s="35"/>
      <c r="Q38" s="35"/>
      <c r="R38" s="35"/>
      <c r="S38" s="36"/>
      <c r="T38" s="35"/>
      <c r="U38" s="35"/>
      <c r="V38" s="35"/>
      <c r="X38" s="760"/>
      <c r="Y38" s="759"/>
      <c r="Z38" s="32"/>
      <c r="AA38" s="34"/>
      <c r="AB38" s="34"/>
      <c r="AC38" s="34"/>
      <c r="AD38" s="32"/>
      <c r="AE38" s="34"/>
      <c r="AF38" s="34"/>
      <c r="AG38" s="38"/>
      <c r="AH38" s="37"/>
      <c r="AI38" s="28" t="s">
        <v>210</v>
      </c>
      <c r="AJ38" s="28"/>
      <c r="AK38" s="28"/>
      <c r="AL38" s="36"/>
      <c r="AM38" s="35"/>
      <c r="AN38" s="35"/>
      <c r="AO38" s="35"/>
      <c r="AP38" s="36"/>
      <c r="AQ38" s="35"/>
      <c r="AR38" s="35"/>
    </row>
    <row r="39" spans="1:44" ht="16.5" thickTop="1" thickBot="1" x14ac:dyDescent="0.3">
      <c r="A39" s="760"/>
      <c r="B39" s="759"/>
      <c r="C39" s="31"/>
      <c r="D39" s="31"/>
      <c r="E39" s="31"/>
      <c r="F39" s="31"/>
      <c r="G39" s="32"/>
      <c r="H39" s="34"/>
      <c r="I39" s="31"/>
      <c r="J39" s="31"/>
      <c r="K39" s="29"/>
      <c r="L39" s="33"/>
      <c r="M39" s="33"/>
      <c r="N39" s="33"/>
      <c r="O39" s="27"/>
      <c r="P39" s="26"/>
      <c r="Q39" s="26"/>
      <c r="R39" s="26"/>
      <c r="S39" s="27"/>
      <c r="T39" s="26"/>
      <c r="U39" s="26"/>
      <c r="V39" s="26"/>
      <c r="X39" s="760"/>
      <c r="Y39" s="759"/>
      <c r="Z39" s="32"/>
      <c r="AA39" s="31"/>
      <c r="AB39" s="31"/>
      <c r="AC39" s="31"/>
      <c r="AD39" s="32"/>
      <c r="AE39" s="31"/>
      <c r="AF39" s="31"/>
      <c r="AG39" s="30"/>
      <c r="AH39" s="29"/>
      <c r="AI39" s="28"/>
      <c r="AJ39" s="28"/>
      <c r="AK39" s="28"/>
      <c r="AL39" s="27"/>
      <c r="AM39" s="26"/>
      <c r="AN39" s="26"/>
      <c r="AO39" s="26"/>
      <c r="AP39" s="27"/>
      <c r="AQ39" s="26"/>
      <c r="AR39" s="26"/>
    </row>
    <row r="40" spans="1:44" ht="16.5" thickTop="1" thickBot="1" x14ac:dyDescent="0.3">
      <c r="A40" s="759" t="s">
        <v>346</v>
      </c>
      <c r="B40" s="759"/>
      <c r="C40" s="759">
        <v>1</v>
      </c>
      <c r="D40" s="759"/>
      <c r="E40" s="759"/>
      <c r="F40" s="759"/>
      <c r="G40" s="759">
        <v>2</v>
      </c>
      <c r="H40" s="759"/>
      <c r="I40" s="759"/>
      <c r="J40" s="759"/>
      <c r="K40" s="759">
        <v>3</v>
      </c>
      <c r="L40" s="759"/>
      <c r="M40" s="759"/>
      <c r="N40" s="759"/>
      <c r="O40" s="759">
        <v>4</v>
      </c>
      <c r="P40" s="759"/>
      <c r="Q40" s="759"/>
      <c r="R40" s="759"/>
      <c r="S40" s="759">
        <v>5</v>
      </c>
      <c r="T40" s="759"/>
      <c r="U40" s="759"/>
      <c r="V40" s="759"/>
      <c r="X40" s="759" t="s">
        <v>346</v>
      </c>
      <c r="Y40" s="759"/>
      <c r="Z40" s="759">
        <v>1</v>
      </c>
      <c r="AA40" s="759"/>
      <c r="AB40" s="759"/>
      <c r="AC40" s="759"/>
      <c r="AD40" s="759">
        <v>2</v>
      </c>
      <c r="AE40" s="759"/>
      <c r="AF40" s="759"/>
      <c r="AG40" s="759"/>
      <c r="AH40" s="759">
        <v>3</v>
      </c>
      <c r="AI40" s="759"/>
      <c r="AJ40" s="759"/>
      <c r="AK40" s="759"/>
      <c r="AL40" s="759">
        <v>4</v>
      </c>
      <c r="AM40" s="759"/>
      <c r="AN40" s="759"/>
      <c r="AO40" s="759"/>
      <c r="AP40" s="759">
        <v>5</v>
      </c>
      <c r="AQ40" s="759"/>
      <c r="AR40" s="759"/>
    </row>
    <row r="41" spans="1:44" ht="16.5" thickTop="1" thickBot="1" x14ac:dyDescent="0.3">
      <c r="A41" s="759"/>
      <c r="B41" s="759"/>
      <c r="C41" s="759" t="s">
        <v>376</v>
      </c>
      <c r="D41" s="759"/>
      <c r="E41" s="759"/>
      <c r="F41" s="759"/>
      <c r="G41" s="759" t="s">
        <v>205</v>
      </c>
      <c r="H41" s="759"/>
      <c r="I41" s="759"/>
      <c r="J41" s="759"/>
      <c r="K41" s="759" t="s">
        <v>194</v>
      </c>
      <c r="L41" s="759"/>
      <c r="M41" s="759"/>
      <c r="N41" s="759"/>
      <c r="O41" s="759" t="s">
        <v>197</v>
      </c>
      <c r="P41" s="759"/>
      <c r="Q41" s="759"/>
      <c r="R41" s="759"/>
      <c r="S41" s="759" t="s">
        <v>345</v>
      </c>
      <c r="T41" s="759"/>
      <c r="U41" s="759"/>
      <c r="V41" s="759"/>
      <c r="X41" s="759"/>
      <c r="Y41" s="759"/>
      <c r="Z41" s="759" t="s">
        <v>376</v>
      </c>
      <c r="AA41" s="759"/>
      <c r="AB41" s="759"/>
      <c r="AC41" s="759"/>
      <c r="AD41" s="759" t="s">
        <v>205</v>
      </c>
      <c r="AE41" s="759"/>
      <c r="AF41" s="759"/>
      <c r="AG41" s="759"/>
      <c r="AH41" s="759" t="s">
        <v>194</v>
      </c>
      <c r="AI41" s="759"/>
      <c r="AJ41" s="759"/>
      <c r="AK41" s="759"/>
      <c r="AL41" s="759" t="s">
        <v>197</v>
      </c>
      <c r="AM41" s="759"/>
      <c r="AN41" s="759"/>
      <c r="AO41" s="759"/>
      <c r="AP41" s="759" t="s">
        <v>345</v>
      </c>
      <c r="AQ41" s="759"/>
      <c r="AR41" s="759"/>
    </row>
    <row r="42" spans="1:44" ht="15.75" thickTop="1" x14ac:dyDescent="0.25"/>
    <row r="43" spans="1:44" ht="15" customHeight="1" x14ac:dyDescent="0.25">
      <c r="B43" s="20"/>
      <c r="C43" s="20"/>
      <c r="D43" s="20"/>
      <c r="E43" s="20"/>
      <c r="F43" s="20"/>
      <c r="G43" s="20"/>
      <c r="H43" s="20"/>
      <c r="I43" s="20"/>
      <c r="J43" s="20"/>
      <c r="K43" s="20"/>
      <c r="L43" s="20"/>
      <c r="M43" s="20"/>
      <c r="N43" s="20"/>
      <c r="O43" s="20"/>
      <c r="P43" s="20"/>
      <c r="Q43" s="20"/>
      <c r="R43" s="20"/>
      <c r="S43" s="20"/>
      <c r="T43" s="25"/>
      <c r="U43" s="24"/>
    </row>
    <row r="44" spans="1:44" x14ac:dyDescent="0.25">
      <c r="B44" s="20"/>
      <c r="C44" s="20"/>
      <c r="D44" s="20"/>
      <c r="E44" s="20"/>
      <c r="F44" s="20"/>
      <c r="G44" s="20"/>
      <c r="H44" s="20"/>
      <c r="I44" s="20"/>
      <c r="J44" s="20"/>
      <c r="K44" s="20"/>
      <c r="L44" s="20"/>
      <c r="M44" s="20"/>
      <c r="N44" s="20"/>
      <c r="O44" s="20"/>
      <c r="P44" s="20"/>
      <c r="Q44" s="20"/>
      <c r="R44" s="20"/>
      <c r="S44" s="20"/>
      <c r="T44" s="25"/>
      <c r="U44" s="24"/>
    </row>
    <row r="45" spans="1:44" x14ac:dyDescent="0.25">
      <c r="B45" s="763" t="s">
        <v>344</v>
      </c>
      <c r="C45" s="763"/>
      <c r="D45" s="757" t="s">
        <v>144</v>
      </c>
      <c r="E45" s="757"/>
      <c r="F45" s="757"/>
      <c r="G45" s="757"/>
      <c r="H45" s="757"/>
      <c r="I45" s="23" t="s">
        <v>343</v>
      </c>
      <c r="L45" s="765" t="s">
        <v>342</v>
      </c>
      <c r="M45" s="765"/>
      <c r="N45" s="22">
        <v>4</v>
      </c>
      <c r="O45" s="20"/>
      <c r="P45" s="20"/>
      <c r="Q45" s="20"/>
      <c r="R45" s="20"/>
      <c r="S45" s="20"/>
      <c r="T45" s="19"/>
    </row>
    <row r="46" spans="1:44" x14ac:dyDescent="0.25">
      <c r="B46" s="763"/>
      <c r="C46" s="763"/>
      <c r="D46" s="758" t="s">
        <v>341</v>
      </c>
      <c r="E46" s="758"/>
      <c r="F46" s="758"/>
      <c r="G46" s="758"/>
      <c r="H46" s="758"/>
      <c r="I46" s="18" t="s">
        <v>340</v>
      </c>
      <c r="L46" s="766" t="s">
        <v>194</v>
      </c>
      <c r="M46" s="766"/>
      <c r="N46" s="22">
        <v>14</v>
      </c>
      <c r="O46" s="20"/>
      <c r="P46" s="20"/>
      <c r="Q46" s="20"/>
      <c r="R46" s="20"/>
      <c r="S46" s="20"/>
      <c r="T46" s="19"/>
    </row>
    <row r="47" spans="1:44" x14ac:dyDescent="0.25">
      <c r="B47" s="763"/>
      <c r="C47" s="763"/>
      <c r="D47" s="758" t="s">
        <v>286</v>
      </c>
      <c r="E47" s="758"/>
      <c r="F47" s="758"/>
      <c r="G47" s="758"/>
      <c r="H47" s="758"/>
      <c r="I47" s="18" t="s">
        <v>339</v>
      </c>
      <c r="L47" s="767" t="s">
        <v>338</v>
      </c>
      <c r="M47" s="767"/>
      <c r="N47" s="22">
        <v>23</v>
      </c>
      <c r="O47" s="20"/>
      <c r="P47" s="20"/>
      <c r="Q47" s="20"/>
      <c r="R47" s="20"/>
      <c r="S47" s="20"/>
      <c r="T47" s="19"/>
    </row>
    <row r="48" spans="1:44" x14ac:dyDescent="0.25">
      <c r="B48" s="763"/>
      <c r="C48" s="763"/>
      <c r="D48" s="758" t="s">
        <v>283</v>
      </c>
      <c r="E48" s="758"/>
      <c r="F48" s="758"/>
      <c r="G48" s="758"/>
      <c r="H48" s="758"/>
      <c r="I48" s="18" t="s">
        <v>337</v>
      </c>
      <c r="L48" s="764" t="s">
        <v>336</v>
      </c>
      <c r="M48" s="764"/>
      <c r="N48" s="22">
        <v>16</v>
      </c>
      <c r="O48" s="20"/>
      <c r="P48" s="20"/>
      <c r="Q48" s="20"/>
      <c r="R48" s="20"/>
      <c r="S48" s="20"/>
      <c r="T48" s="19"/>
    </row>
    <row r="49" spans="2:24" x14ac:dyDescent="0.25">
      <c r="B49" s="763"/>
      <c r="C49" s="763"/>
      <c r="D49" s="758" t="s">
        <v>280</v>
      </c>
      <c r="E49" s="758"/>
      <c r="F49" s="758"/>
      <c r="G49" s="758"/>
      <c r="H49" s="758"/>
      <c r="I49" s="18" t="s">
        <v>335</v>
      </c>
      <c r="N49" s="21">
        <f>SUM(N45:N48)</f>
        <v>57</v>
      </c>
      <c r="O49" s="20"/>
      <c r="P49" s="20"/>
      <c r="Q49" s="20"/>
      <c r="R49" s="20"/>
      <c r="S49" s="20"/>
      <c r="T49" s="19"/>
    </row>
    <row r="50" spans="2:24" x14ac:dyDescent="0.25">
      <c r="B50" s="763"/>
      <c r="C50" s="763"/>
      <c r="D50" s="758" t="s">
        <v>146</v>
      </c>
      <c r="E50" s="758"/>
      <c r="F50" s="758"/>
      <c r="G50" s="758"/>
      <c r="H50" s="758"/>
      <c r="I50" s="18" t="s">
        <v>334</v>
      </c>
    </row>
    <row r="51" spans="2:24" x14ac:dyDescent="0.25">
      <c r="B51" s="763"/>
      <c r="C51" s="763"/>
      <c r="D51" s="758" t="s">
        <v>145</v>
      </c>
      <c r="E51" s="758"/>
      <c r="F51" s="758"/>
      <c r="G51" s="758"/>
      <c r="H51" s="758"/>
      <c r="I51" s="18" t="s">
        <v>333</v>
      </c>
    </row>
    <row r="52" spans="2:24" x14ac:dyDescent="0.25">
      <c r="B52" s="763"/>
      <c r="C52" s="763"/>
      <c r="D52" s="758" t="s">
        <v>147</v>
      </c>
      <c r="E52" s="758"/>
      <c r="F52" s="758"/>
      <c r="G52" s="758"/>
      <c r="H52" s="758"/>
      <c r="I52" s="18" t="s">
        <v>332</v>
      </c>
    </row>
    <row r="53" spans="2:24" x14ac:dyDescent="0.25">
      <c r="B53" s="763"/>
      <c r="C53" s="763"/>
      <c r="D53" s="758" t="s">
        <v>148</v>
      </c>
      <c r="E53" s="758"/>
      <c r="F53" s="758"/>
      <c r="G53" s="758"/>
      <c r="H53" s="758"/>
      <c r="I53" s="18" t="s">
        <v>331</v>
      </c>
    </row>
    <row r="54" spans="2:24" x14ac:dyDescent="0.25">
      <c r="B54" s="763"/>
      <c r="C54" s="763"/>
      <c r="D54" s="758" t="s">
        <v>330</v>
      </c>
      <c r="E54" s="758"/>
      <c r="F54" s="758"/>
      <c r="G54" s="758"/>
      <c r="H54" s="758"/>
      <c r="I54" s="18" t="s">
        <v>329</v>
      </c>
    </row>
    <row r="55" spans="2:24" x14ac:dyDescent="0.25">
      <c r="B55" s="763"/>
      <c r="C55" s="763"/>
      <c r="D55" s="758" t="s">
        <v>221</v>
      </c>
      <c r="E55" s="758"/>
      <c r="F55" s="758"/>
      <c r="G55" s="758"/>
      <c r="H55" s="758"/>
      <c r="I55" s="18" t="s">
        <v>328</v>
      </c>
    </row>
    <row r="56" spans="2:24" x14ac:dyDescent="0.25">
      <c r="B56" s="763"/>
      <c r="C56" s="763"/>
      <c r="D56" s="758" t="s">
        <v>150</v>
      </c>
      <c r="E56" s="758"/>
      <c r="F56" s="758"/>
      <c r="G56" s="758"/>
      <c r="H56" s="758"/>
      <c r="I56" s="18" t="s">
        <v>327</v>
      </c>
    </row>
    <row r="57" spans="2:24" x14ac:dyDescent="0.25">
      <c r="B57" s="763"/>
      <c r="C57" s="763"/>
      <c r="D57" s="758" t="s">
        <v>211</v>
      </c>
      <c r="E57" s="758"/>
      <c r="F57" s="758"/>
      <c r="G57" s="758"/>
      <c r="H57" s="758"/>
      <c r="I57" s="18" t="s">
        <v>326</v>
      </c>
    </row>
    <row r="58" spans="2:24" x14ac:dyDescent="0.25">
      <c r="B58" s="763"/>
      <c r="C58" s="763"/>
      <c r="D58" s="758" t="s">
        <v>151</v>
      </c>
      <c r="E58" s="758"/>
      <c r="F58" s="758"/>
      <c r="G58" s="758"/>
      <c r="H58" s="758"/>
      <c r="I58" s="18" t="s">
        <v>325</v>
      </c>
    </row>
    <row r="59" spans="2:24" x14ac:dyDescent="0.25">
      <c r="B59" s="763"/>
      <c r="C59" s="763"/>
      <c r="D59" s="758" t="s">
        <v>152</v>
      </c>
      <c r="E59" s="758"/>
      <c r="F59" s="758"/>
      <c r="G59" s="758"/>
      <c r="H59" s="758"/>
      <c r="I59" s="18" t="s">
        <v>324</v>
      </c>
      <c r="W59" s="17"/>
      <c r="X59" s="17"/>
    </row>
    <row r="60" spans="2:24" x14ac:dyDescent="0.25">
      <c r="B60" s="763"/>
      <c r="C60" s="763"/>
      <c r="D60" s="758" t="s">
        <v>153</v>
      </c>
      <c r="E60" s="758"/>
      <c r="F60" s="758"/>
      <c r="G60" s="758"/>
      <c r="H60" s="758"/>
      <c r="I60" s="18" t="s">
        <v>323</v>
      </c>
      <c r="W60" s="17"/>
      <c r="X60" s="17"/>
    </row>
    <row r="61" spans="2:24" x14ac:dyDescent="0.25">
      <c r="W61" s="17"/>
      <c r="X61" s="17"/>
    </row>
    <row r="62" spans="2:24" x14ac:dyDescent="0.25">
      <c r="W62" s="17"/>
      <c r="X62" s="17"/>
    </row>
    <row r="63" spans="2:24" x14ac:dyDescent="0.25">
      <c r="W63" s="17"/>
      <c r="X63" s="17"/>
    </row>
    <row r="64" spans="2:24" x14ac:dyDescent="0.25">
      <c r="W64" s="17"/>
      <c r="X64" s="17"/>
    </row>
    <row r="65" spans="23:24" x14ac:dyDescent="0.25">
      <c r="W65" s="17"/>
      <c r="X65" s="17"/>
    </row>
    <row r="66" spans="23:24" x14ac:dyDescent="0.25">
      <c r="W66" s="17"/>
      <c r="X66" s="17"/>
    </row>
    <row r="67" spans="23:24" x14ac:dyDescent="0.25">
      <c r="W67" s="17"/>
      <c r="X67" s="17"/>
    </row>
    <row r="68" spans="23:24" x14ac:dyDescent="0.25">
      <c r="W68" s="17"/>
      <c r="X68" s="17"/>
    </row>
    <row r="69" spans="23:24" x14ac:dyDescent="0.25">
      <c r="W69" s="17"/>
      <c r="X69" s="17"/>
    </row>
    <row r="70" spans="23:24" x14ac:dyDescent="0.25">
      <c r="W70" s="17"/>
      <c r="X70" s="17"/>
    </row>
    <row r="71" spans="23:24" x14ac:dyDescent="0.25">
      <c r="W71" s="17"/>
      <c r="X71" s="17"/>
    </row>
  </sheetData>
  <mergeCells count="68">
    <mergeCell ref="A4:B4"/>
    <mergeCell ref="C4:V4"/>
    <mergeCell ref="A5:A11"/>
    <mergeCell ref="B5:B11"/>
    <mergeCell ref="A12:A18"/>
    <mergeCell ref="B12:B18"/>
    <mergeCell ref="A19:A25"/>
    <mergeCell ref="B19:B25"/>
    <mergeCell ref="A26:A32"/>
    <mergeCell ref="B26:B32"/>
    <mergeCell ref="A33:A39"/>
    <mergeCell ref="B33:B39"/>
    <mergeCell ref="O40:R40"/>
    <mergeCell ref="S40:V40"/>
    <mergeCell ref="C41:F41"/>
    <mergeCell ref="G41:J41"/>
    <mergeCell ref="K41:N41"/>
    <mergeCell ref="O41:R41"/>
    <mergeCell ref="S41:V41"/>
    <mergeCell ref="D50:H50"/>
    <mergeCell ref="D51:H51"/>
    <mergeCell ref="D52:H52"/>
    <mergeCell ref="D53:H53"/>
    <mergeCell ref="D59:H59"/>
    <mergeCell ref="B45:C60"/>
    <mergeCell ref="L48:M48"/>
    <mergeCell ref="A40:B41"/>
    <mergeCell ref="C40:F40"/>
    <mergeCell ref="G40:J40"/>
    <mergeCell ref="K40:N40"/>
    <mergeCell ref="L45:M45"/>
    <mergeCell ref="L46:M46"/>
    <mergeCell ref="L47:M47"/>
    <mergeCell ref="D49:H49"/>
    <mergeCell ref="D58:H58"/>
    <mergeCell ref="D60:H60"/>
    <mergeCell ref="D54:H54"/>
    <mergeCell ref="D55:H55"/>
    <mergeCell ref="D56:H56"/>
    <mergeCell ref="D57:H57"/>
    <mergeCell ref="X4:Y4"/>
    <mergeCell ref="Z4:AR4"/>
    <mergeCell ref="X5:X11"/>
    <mergeCell ref="Y5:Y11"/>
    <mergeCell ref="X12:X18"/>
    <mergeCell ref="Y12:Y18"/>
    <mergeCell ref="X19:X25"/>
    <mergeCell ref="Y19:Y25"/>
    <mergeCell ref="X26:X32"/>
    <mergeCell ref="Y26:Y32"/>
    <mergeCell ref="X33:X39"/>
    <mergeCell ref="Y33:Y39"/>
    <mergeCell ref="B1:AQ2"/>
    <mergeCell ref="D45:H45"/>
    <mergeCell ref="D46:H46"/>
    <mergeCell ref="D47:H47"/>
    <mergeCell ref="D48:H48"/>
    <mergeCell ref="AP40:AR40"/>
    <mergeCell ref="Z41:AC41"/>
    <mergeCell ref="AD41:AG41"/>
    <mergeCell ref="AH41:AK41"/>
    <mergeCell ref="AL41:AO41"/>
    <mergeCell ref="AP41:AR41"/>
    <mergeCell ref="X40:Y41"/>
    <mergeCell ref="Z40:AC40"/>
    <mergeCell ref="AD40:AG40"/>
    <mergeCell ref="AH40:AK40"/>
    <mergeCell ref="AL40:AO40"/>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tabColor theme="0"/>
  </sheetPr>
  <dimension ref="B1:V19"/>
  <sheetViews>
    <sheetView showGridLines="0" zoomScale="85" zoomScaleNormal="85" workbookViewId="0">
      <selection activeCell="L29" sqref="L29"/>
    </sheetView>
  </sheetViews>
  <sheetFormatPr baseColWidth="10" defaultRowHeight="15" x14ac:dyDescent="0.25"/>
  <cols>
    <col min="2" max="2" width="5.375" customWidth="1"/>
    <col min="3" max="3" width="14.25" bestFit="1" customWidth="1"/>
    <col min="4" max="4" width="2.625" bestFit="1" customWidth="1"/>
    <col min="5" max="7" width="20.75" customWidth="1"/>
    <col min="9" max="9" width="6.375" customWidth="1"/>
    <col min="10" max="10" width="14.25" bestFit="1" customWidth="1"/>
    <col min="11" max="11" width="2.625" bestFit="1" customWidth="1"/>
    <col min="12" max="14" width="20.75" customWidth="1"/>
    <col min="18" max="18" width="21.75" bestFit="1" customWidth="1"/>
  </cols>
  <sheetData>
    <row r="1" spans="2:22" x14ac:dyDescent="0.25">
      <c r="H1" s="73"/>
    </row>
    <row r="2" spans="2:22" ht="15.75" x14ac:dyDescent="0.25">
      <c r="B2" s="770" t="s">
        <v>371</v>
      </c>
      <c r="C2" s="770"/>
      <c r="D2" s="770"/>
      <c r="E2" s="770"/>
      <c r="F2" s="770"/>
      <c r="G2" s="770"/>
      <c r="H2" s="73"/>
      <c r="I2" s="770" t="s">
        <v>370</v>
      </c>
      <c r="J2" s="770"/>
      <c r="K2" s="770"/>
      <c r="L2" s="770"/>
      <c r="M2" s="770"/>
      <c r="N2" s="770"/>
    </row>
    <row r="3" spans="2:22" ht="15.75" x14ac:dyDescent="0.25">
      <c r="B3" s="15"/>
      <c r="C3" s="15"/>
      <c r="D3" s="15"/>
      <c r="E3" s="15"/>
      <c r="F3" s="15"/>
      <c r="G3" s="15"/>
      <c r="H3" s="73"/>
      <c r="I3" s="15"/>
      <c r="J3" s="15"/>
      <c r="K3" s="15"/>
      <c r="L3" s="15"/>
      <c r="M3" s="15"/>
      <c r="N3" s="15"/>
    </row>
    <row r="4" spans="2:22" x14ac:dyDescent="0.25">
      <c r="C4" s="81"/>
      <c r="D4" s="80"/>
      <c r="H4" s="73"/>
    </row>
    <row r="5" spans="2:22" ht="50.1" customHeight="1" x14ac:dyDescent="0.25">
      <c r="B5" s="769" t="s">
        <v>306</v>
      </c>
      <c r="C5" s="74" t="s">
        <v>369</v>
      </c>
      <c r="D5" s="74">
        <v>5</v>
      </c>
      <c r="E5" s="76"/>
      <c r="F5" s="78" t="s">
        <v>217</v>
      </c>
      <c r="G5" s="79"/>
      <c r="H5" s="73"/>
      <c r="I5" s="769" t="s">
        <v>306</v>
      </c>
      <c r="J5" s="74" t="s">
        <v>369</v>
      </c>
      <c r="K5" s="74">
        <v>5</v>
      </c>
      <c r="L5" s="76"/>
      <c r="M5" s="78"/>
      <c r="N5" s="79"/>
    </row>
    <row r="6" spans="2:22" ht="50.1" customHeight="1" x14ac:dyDescent="0.25">
      <c r="B6" s="769"/>
      <c r="C6" s="74" t="s">
        <v>195</v>
      </c>
      <c r="D6" s="74">
        <v>4</v>
      </c>
      <c r="E6" s="76" t="s">
        <v>196</v>
      </c>
      <c r="F6" s="78" t="s">
        <v>368</v>
      </c>
      <c r="G6" s="79"/>
      <c r="H6" s="73"/>
      <c r="I6" s="769"/>
      <c r="J6" s="74" t="s">
        <v>195</v>
      </c>
      <c r="K6" s="74">
        <v>4</v>
      </c>
      <c r="L6" s="76" t="s">
        <v>367</v>
      </c>
      <c r="M6" s="78"/>
      <c r="N6" s="79"/>
    </row>
    <row r="7" spans="2:22" ht="50.1" customHeight="1" x14ac:dyDescent="0.25">
      <c r="B7" s="769"/>
      <c r="C7" s="74" t="s">
        <v>198</v>
      </c>
      <c r="D7" s="74">
        <v>3</v>
      </c>
      <c r="E7" s="76" t="s">
        <v>366</v>
      </c>
      <c r="F7" s="78" t="s">
        <v>203</v>
      </c>
      <c r="G7" s="79" t="s">
        <v>256</v>
      </c>
      <c r="H7" s="73"/>
      <c r="I7" s="769"/>
      <c r="J7" s="74" t="s">
        <v>198</v>
      </c>
      <c r="K7" s="74">
        <v>3</v>
      </c>
      <c r="L7" s="76"/>
      <c r="M7" s="78" t="s">
        <v>365</v>
      </c>
      <c r="N7" s="79"/>
    </row>
    <row r="8" spans="2:22" ht="50.1" customHeight="1" x14ac:dyDescent="0.25">
      <c r="B8" s="769"/>
      <c r="C8" s="74" t="s">
        <v>269</v>
      </c>
      <c r="D8" s="74">
        <v>2</v>
      </c>
      <c r="E8" s="77"/>
      <c r="F8" s="76" t="s">
        <v>191</v>
      </c>
      <c r="G8" s="78" t="s">
        <v>364</v>
      </c>
      <c r="H8" s="73"/>
      <c r="I8" s="769"/>
      <c r="J8" s="74" t="s">
        <v>269</v>
      </c>
      <c r="K8" s="74">
        <v>2</v>
      </c>
      <c r="L8" s="77" t="s">
        <v>363</v>
      </c>
      <c r="M8" s="76" t="s">
        <v>362</v>
      </c>
      <c r="N8" s="78"/>
    </row>
    <row r="9" spans="2:22" ht="50.1" customHeight="1" x14ac:dyDescent="0.25">
      <c r="B9" s="769"/>
      <c r="C9" s="74" t="s">
        <v>360</v>
      </c>
      <c r="D9" s="74">
        <v>1</v>
      </c>
      <c r="E9" s="77"/>
      <c r="F9" s="77" t="s">
        <v>361</v>
      </c>
      <c r="G9" s="76"/>
      <c r="H9" s="73"/>
      <c r="I9" s="769"/>
      <c r="J9" s="74" t="s">
        <v>360</v>
      </c>
      <c r="K9" s="74">
        <v>1</v>
      </c>
      <c r="L9" s="77" t="s">
        <v>359</v>
      </c>
      <c r="M9" s="77" t="s">
        <v>358</v>
      </c>
      <c r="N9" s="76" t="s">
        <v>256</v>
      </c>
    </row>
    <row r="10" spans="2:22" ht="25.5" customHeight="1" x14ac:dyDescent="0.25">
      <c r="E10" s="75">
        <v>5</v>
      </c>
      <c r="F10" s="75">
        <v>10</v>
      </c>
      <c r="G10" s="75">
        <v>20</v>
      </c>
      <c r="H10" s="73"/>
      <c r="L10" s="74">
        <v>5</v>
      </c>
      <c r="M10" s="74">
        <v>10</v>
      </c>
      <c r="N10" s="74">
        <v>20</v>
      </c>
    </row>
    <row r="11" spans="2:22" ht="25.5" customHeight="1" x14ac:dyDescent="0.25">
      <c r="E11" s="75" t="s">
        <v>194</v>
      </c>
      <c r="F11" s="75" t="s">
        <v>197</v>
      </c>
      <c r="G11" s="75" t="s">
        <v>345</v>
      </c>
      <c r="H11" s="73"/>
      <c r="L11" s="74" t="s">
        <v>194</v>
      </c>
      <c r="M11" s="74" t="s">
        <v>197</v>
      </c>
      <c r="N11" s="74" t="s">
        <v>345</v>
      </c>
    </row>
    <row r="12" spans="2:22" ht="21.75" customHeight="1" x14ac:dyDescent="0.25">
      <c r="E12" s="768" t="s">
        <v>305</v>
      </c>
      <c r="F12" s="768"/>
      <c r="G12" s="768"/>
      <c r="H12" s="73"/>
      <c r="L12" s="771" t="s">
        <v>305</v>
      </c>
      <c r="M12" s="771"/>
      <c r="N12" s="771"/>
    </row>
    <row r="13" spans="2:22" x14ac:dyDescent="0.25">
      <c r="H13" s="73"/>
    </row>
    <row r="14" spans="2:22" x14ac:dyDescent="0.25">
      <c r="R14" s="58"/>
      <c r="S14" s="58" t="s">
        <v>357</v>
      </c>
      <c r="T14" s="58" t="s">
        <v>356</v>
      </c>
      <c r="U14" s="58" t="s">
        <v>357</v>
      </c>
      <c r="V14" s="58" t="s">
        <v>356</v>
      </c>
    </row>
    <row r="15" spans="2:22" x14ac:dyDescent="0.25">
      <c r="F15" s="72" t="s">
        <v>342</v>
      </c>
      <c r="G15" s="61">
        <v>2</v>
      </c>
      <c r="H15" s="59">
        <f>+G15/$G$19</f>
        <v>0.14285714285714285</v>
      </c>
      <c r="M15" s="72" t="s">
        <v>355</v>
      </c>
      <c r="N15" s="61">
        <v>7</v>
      </c>
      <c r="O15" s="59">
        <f>+N15/$N$19</f>
        <v>0.5</v>
      </c>
      <c r="R15" s="71" t="s">
        <v>355</v>
      </c>
      <c r="S15" s="70">
        <f>+'[12]Mapa de Riesgos Corrupción 2016'!$N31</f>
        <v>4</v>
      </c>
      <c r="T15" s="59">
        <f>+S15/$S$19</f>
        <v>0.30769230769230771</v>
      </c>
      <c r="U15" s="69">
        <f>+N15</f>
        <v>7</v>
      </c>
      <c r="V15" s="59">
        <f>+U15/$U$19</f>
        <v>0.5</v>
      </c>
    </row>
    <row r="16" spans="2:22" x14ac:dyDescent="0.25">
      <c r="F16" s="68" t="s">
        <v>194</v>
      </c>
      <c r="G16" s="61">
        <v>4</v>
      </c>
      <c r="H16" s="59">
        <f>+G16/$G$19</f>
        <v>0.2857142857142857</v>
      </c>
      <c r="M16" s="68" t="s">
        <v>354</v>
      </c>
      <c r="N16" s="61">
        <v>5</v>
      </c>
      <c r="O16" s="59">
        <f>+N16/$N$19</f>
        <v>0.35714285714285715</v>
      </c>
      <c r="R16" s="67" t="s">
        <v>354</v>
      </c>
      <c r="S16" s="62">
        <f>+'[12]Mapa de Riesgos Corrupción 2016'!$N32</f>
        <v>2</v>
      </c>
      <c r="T16" s="59">
        <f>+S16/$S$19</f>
        <v>0.15384615384615385</v>
      </c>
      <c r="U16" s="61">
        <f>+N16</f>
        <v>5</v>
      </c>
      <c r="V16" s="59">
        <f>+U16/$U$19</f>
        <v>0.35714285714285715</v>
      </c>
    </row>
    <row r="17" spans="5:22" x14ac:dyDescent="0.25">
      <c r="F17" s="66" t="s">
        <v>338</v>
      </c>
      <c r="G17" s="61">
        <v>7</v>
      </c>
      <c r="H17" s="59">
        <f>+G17/$G$19</f>
        <v>0.5</v>
      </c>
      <c r="M17" s="66" t="s">
        <v>353</v>
      </c>
      <c r="N17" s="61">
        <v>2</v>
      </c>
      <c r="O17" s="59">
        <f>+N17/$N$19</f>
        <v>0.14285714285714285</v>
      </c>
      <c r="R17" s="65" t="s">
        <v>353</v>
      </c>
      <c r="S17" s="62">
        <f>+'[12]Mapa de Riesgos Corrupción 2016'!$N33</f>
        <v>5</v>
      </c>
      <c r="T17" s="59">
        <f>+S17/$S$19</f>
        <v>0.38461538461538464</v>
      </c>
      <c r="U17" s="61">
        <f>+N17</f>
        <v>2</v>
      </c>
      <c r="V17" s="59">
        <f>+U17/$U$19</f>
        <v>0.14285714285714285</v>
      </c>
    </row>
    <row r="18" spans="5:22" x14ac:dyDescent="0.25">
      <c r="F18" s="64" t="s">
        <v>336</v>
      </c>
      <c r="G18" s="61">
        <v>1</v>
      </c>
      <c r="H18" s="59">
        <f>+G18/$G$19</f>
        <v>7.1428571428571425E-2</v>
      </c>
      <c r="M18" s="64" t="s">
        <v>352</v>
      </c>
      <c r="N18" s="61">
        <v>0</v>
      </c>
      <c r="O18" s="59">
        <f>+N18/$N$19</f>
        <v>0</v>
      </c>
      <c r="R18" s="63" t="s">
        <v>352</v>
      </c>
      <c r="S18" s="62">
        <f>+'[12]Mapa de Riesgos Corrupción 2016'!$N34</f>
        <v>2</v>
      </c>
      <c r="T18" s="59">
        <f>+S18/$S$19</f>
        <v>0.15384615384615385</v>
      </c>
      <c r="U18" s="61">
        <f>+N18</f>
        <v>0</v>
      </c>
      <c r="V18" s="59">
        <f>+U18/$U$19</f>
        <v>0</v>
      </c>
    </row>
    <row r="19" spans="5:22" x14ac:dyDescent="0.25">
      <c r="E19" s="60"/>
      <c r="F19" s="60"/>
      <c r="G19" s="21">
        <f>SUM(G15:G18)</f>
        <v>14</v>
      </c>
      <c r="H19" s="59">
        <f>+G19/$G$19</f>
        <v>1</v>
      </c>
      <c r="L19" s="60"/>
      <c r="M19" s="60"/>
      <c r="N19" s="21">
        <f>SUM(N15:N18)</f>
        <v>14</v>
      </c>
      <c r="O19" s="59">
        <f>+N19/$N$19</f>
        <v>1</v>
      </c>
      <c r="S19" s="58">
        <f>SUM(S15:S18)</f>
        <v>13</v>
      </c>
      <c r="U19" s="58">
        <f>SUM(U15:U18)</f>
        <v>14</v>
      </c>
    </row>
  </sheetData>
  <mergeCells count="6">
    <mergeCell ref="E12:G12"/>
    <mergeCell ref="B5:B9"/>
    <mergeCell ref="B2:G2"/>
    <mergeCell ref="I2:N2"/>
    <mergeCell ref="I5:I9"/>
    <mergeCell ref="L12:N12"/>
  </mergeCell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C11"/>
  <sheetViews>
    <sheetView workbookViewId="0">
      <selection activeCell="F23" sqref="F23"/>
    </sheetView>
  </sheetViews>
  <sheetFormatPr baseColWidth="10" defaultColWidth="11.375" defaultRowHeight="15" x14ac:dyDescent="0.25"/>
  <cols>
    <col min="1" max="1" width="13.625" bestFit="1" customWidth="1"/>
  </cols>
  <sheetData>
    <row r="1" spans="1:3" x14ac:dyDescent="0.25">
      <c r="A1" t="s">
        <v>122</v>
      </c>
      <c r="B1" t="s">
        <v>126</v>
      </c>
      <c r="C1" t="s">
        <v>133</v>
      </c>
    </row>
    <row r="2" spans="1:3" x14ac:dyDescent="0.25">
      <c r="A2" t="s">
        <v>123</v>
      </c>
      <c r="B2" t="s">
        <v>126</v>
      </c>
      <c r="C2" t="s">
        <v>134</v>
      </c>
    </row>
    <row r="3" spans="1:3" x14ac:dyDescent="0.25">
      <c r="A3" t="s">
        <v>131</v>
      </c>
      <c r="B3" t="s">
        <v>132</v>
      </c>
      <c r="C3" t="s">
        <v>135</v>
      </c>
    </row>
    <row r="4" spans="1:3" x14ac:dyDescent="0.25">
      <c r="A4" t="s">
        <v>121</v>
      </c>
      <c r="B4" t="s">
        <v>127</v>
      </c>
      <c r="C4" t="s">
        <v>137</v>
      </c>
    </row>
    <row r="5" spans="1:3" x14ac:dyDescent="0.25">
      <c r="A5" t="s">
        <v>119</v>
      </c>
      <c r="B5" t="s">
        <v>128</v>
      </c>
      <c r="C5" t="s">
        <v>138</v>
      </c>
    </row>
    <row r="6" spans="1:3" x14ac:dyDescent="0.25">
      <c r="A6" t="s">
        <v>161</v>
      </c>
      <c r="B6" t="s">
        <v>159</v>
      </c>
      <c r="C6" t="s">
        <v>160</v>
      </c>
    </row>
    <row r="7" spans="1:3" x14ac:dyDescent="0.25">
      <c r="A7" t="s">
        <v>120</v>
      </c>
      <c r="B7" t="s">
        <v>129</v>
      </c>
      <c r="C7" t="s">
        <v>136</v>
      </c>
    </row>
    <row r="9" spans="1:3" x14ac:dyDescent="0.25">
      <c r="A9" t="s">
        <v>122</v>
      </c>
      <c r="B9" t="s">
        <v>126</v>
      </c>
      <c r="C9" t="s">
        <v>133</v>
      </c>
    </row>
    <row r="10" spans="1:3" x14ac:dyDescent="0.25">
      <c r="A10" t="s">
        <v>123</v>
      </c>
      <c r="B10" t="s">
        <v>126</v>
      </c>
      <c r="C10" t="s">
        <v>134</v>
      </c>
    </row>
    <row r="11" spans="1:3" x14ac:dyDescent="0.25">
      <c r="A11" t="s">
        <v>120</v>
      </c>
      <c r="B11" t="s">
        <v>129</v>
      </c>
      <c r="C11" t="s">
        <v>136</v>
      </c>
    </row>
  </sheetData>
  <customSheetViews>
    <customSheetView guid="{13CE4E0B-6D7C-47AC-BA40-02AD9E229BD1}" state="veryHidden">
      <pageMargins left="0.7" right="0.7" top="0.75" bottom="0.75" header="0.3" footer="0.3"/>
    </customSheetView>
    <customSheetView guid="{A18BB86E-DB44-47F1-B842-D73307AB453F}" state="veryHidden">
      <pageMargins left="0.7" right="0.7" top="0.75" bottom="0.75" header="0.3" footer="0.3"/>
    </customSheetView>
  </customSheetViews>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14</vt:i4>
      </vt:variant>
    </vt:vector>
  </HeadingPairs>
  <TitlesOfParts>
    <vt:vector size="27" baseType="lpstr">
      <vt:lpstr>Inicio</vt:lpstr>
      <vt:lpstr>Comp1</vt:lpstr>
      <vt:lpstr>Comp3</vt:lpstr>
      <vt:lpstr>Comp4</vt:lpstr>
      <vt:lpstr>Comp5</vt:lpstr>
      <vt:lpstr>Comp6</vt:lpstr>
      <vt:lpstr>PAAC versión imprimible</vt:lpstr>
      <vt:lpstr>Comp 2</vt:lpstr>
      <vt:lpstr>Matriz de Riesgos Procesos 2019</vt:lpstr>
      <vt:lpstr>Seg Plan de Participacion Ciuda</vt:lpstr>
      <vt:lpstr>Mapas Calor 2018 - Calidad</vt:lpstr>
      <vt:lpstr>Mapas Calor 2018 - Corrupción</vt:lpstr>
      <vt:lpstr>Hoja1</vt:lpstr>
      <vt:lpstr>Comp1!Área_de_impresión</vt:lpstr>
      <vt:lpstr>Comp3!Área_de_impresión</vt:lpstr>
      <vt:lpstr>Comp4!Área_de_impresión</vt:lpstr>
      <vt:lpstr>Comp5!Área_de_impresión</vt:lpstr>
      <vt:lpstr>Comp6!Área_de_impresión</vt:lpstr>
      <vt:lpstr>Califica</vt:lpstr>
      <vt:lpstr>Califica2</vt:lpstr>
      <vt:lpstr>Comp1!Títulos_a_imprimir</vt:lpstr>
      <vt:lpstr>Comp3!Títulos_a_imprimir</vt:lpstr>
      <vt:lpstr>Comp4!Títulos_a_imprimir</vt:lpstr>
      <vt:lpstr>Comp5!Títulos_a_imprimir</vt:lpstr>
      <vt:lpstr>Comp6!Títulos_a_imprimir</vt:lpstr>
      <vt:lpstr>'Matriz de Riesgos Procesos 2019'!Títulos_a_imprimir</vt:lpstr>
      <vt:lpstr>'PAAC versión imprimible'!Títulos_a_imprimir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CI-H-000237</dc:creator>
  <cp:lastModifiedBy>Maritza Liliana Beltran Albadan</cp:lastModifiedBy>
  <cp:lastPrinted>2019-05-15T22:12:51Z</cp:lastPrinted>
  <dcterms:created xsi:type="dcterms:W3CDTF">2014-07-11T18:50:50Z</dcterms:created>
  <dcterms:modified xsi:type="dcterms:W3CDTF">2019-09-13T21:36:39Z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3d4cf753-c258-43b3-a582-51cb1a8313a1_Enabled">
    <vt:lpwstr>True</vt:lpwstr>
  </property>
  <property fmtid="{D5CDD505-2E9C-101B-9397-08002B2CF9AE}" pid="3" name="MSIP_Label_3d4cf753-c258-43b3-a582-51cb1a8313a1_SiteId">
    <vt:lpwstr>3d92a5f3-bc7a-4a79-8c5e-5e483f7789bf</vt:lpwstr>
  </property>
  <property fmtid="{D5CDD505-2E9C-101B-9397-08002B2CF9AE}" pid="4" name="MSIP_Label_3d4cf753-c258-43b3-a582-51cb1a8313a1_Owner">
    <vt:lpwstr>Andres.MunozS@icbf.gov.co</vt:lpwstr>
  </property>
  <property fmtid="{D5CDD505-2E9C-101B-9397-08002B2CF9AE}" pid="5" name="MSIP_Label_3d4cf753-c258-43b3-a582-51cb1a8313a1_SetDate">
    <vt:lpwstr>2019-05-15T22:11:41.4182300Z</vt:lpwstr>
  </property>
  <property fmtid="{D5CDD505-2E9C-101B-9397-08002B2CF9AE}" pid="6" name="MSIP_Label_3d4cf753-c258-43b3-a582-51cb1a8313a1_Name">
    <vt:lpwstr>Pública</vt:lpwstr>
  </property>
  <property fmtid="{D5CDD505-2E9C-101B-9397-08002B2CF9AE}" pid="7" name="MSIP_Label_3d4cf753-c258-43b3-a582-51cb1a8313a1_Application">
    <vt:lpwstr>Microsoft Azure Information Protection</vt:lpwstr>
  </property>
  <property fmtid="{D5CDD505-2E9C-101B-9397-08002B2CF9AE}" pid="8" name="MSIP_Label_3d4cf753-c258-43b3-a582-51cb1a8313a1_Extended_MSFT_Method">
    <vt:lpwstr>Manual</vt:lpwstr>
  </property>
  <property fmtid="{D5CDD505-2E9C-101B-9397-08002B2CF9AE}" pid="9" name="Sensitivity">
    <vt:lpwstr>Pública</vt:lpwstr>
  </property>
</Properties>
</file>