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codeName="ThisWorkbook" hidePivotFieldList="1"/>
  <mc:AlternateContent xmlns:mc="http://schemas.openxmlformats.org/markup-compatibility/2006">
    <mc:Choice Requires="x15">
      <x15ac:absPath xmlns:x15ac="http://schemas.microsoft.com/office/spreadsheetml/2010/11/ac" url="C:\Users\Liliana\Documents\"/>
    </mc:Choice>
  </mc:AlternateContent>
  <xr:revisionPtr revIDLastSave="0" documentId="13_ncr:1_{A0C56514-D395-4E39-90B8-8ABB3D761524}" xr6:coauthVersionLast="47" xr6:coauthVersionMax="47" xr10:uidLastSave="{00000000-0000-0000-0000-000000000000}"/>
  <bookViews>
    <workbookView xWindow="-110" yWindow="-110" windowWidth="19420" windowHeight="10420" firstSheet="7" activeTab="10" xr2:uid="{00000000-000D-0000-FFFF-FFFF00000000}"/>
  </bookViews>
  <sheets>
    <sheet name="ESTADOS" sheetId="32" state="hidden" r:id="rId1"/>
    <sheet name="Comp_1" sheetId="111" r:id="rId2"/>
    <sheet name="Comp_2" sheetId="112" r:id="rId3"/>
    <sheet name="Comp_3" sheetId="5" r:id="rId4"/>
    <sheet name="Comp_4" sheetId="115" r:id="rId5"/>
    <sheet name="Comp_5" sheetId="113" r:id="rId6"/>
    <sheet name="MATRIZ RIESGOS CORRUPCIÓN FINAL" sheetId="116" r:id="rId7"/>
    <sheet name="PPC Dirección General 2022" sheetId="117" r:id="rId8"/>
    <sheet name="Antioquia" sheetId="118" r:id="rId9"/>
    <sheet name="Atlantico" sheetId="119" r:id="rId10"/>
    <sheet name="Caquetá" sheetId="120" r:id="rId11"/>
    <sheet name="Córdoba " sheetId="121" r:id="rId12"/>
    <sheet name="Huila" sheetId="122" r:id="rId13"/>
    <sheet name="Meta" sheetId="123" r:id="rId14"/>
    <sheet name="Putumayo" sheetId="124" r:id="rId15"/>
    <sheet name="Risaralda" sheetId="125" r:id="rId16"/>
    <sheet name="Santander" sheetId="126" r:id="rId17"/>
    <sheet name="Tolima" sheetId="127" r:id="rId18"/>
    <sheet name="Vichada" sheetId="128" r:id="rId19"/>
    <sheet name="Hoja1" sheetId="109" state="hidden" r:id="rId20"/>
    <sheet name="Hoja2" sheetId="13"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xlnm._FilterDatabase" localSheetId="6" hidden="1">'MATRIZ RIESGOS CORRUPCIÓN FINAL'!$C$1:$S$194</definedName>
    <definedName name="_xlnm._FilterDatabase" localSheetId="7" hidden="1">'PPC Dirección General 2022'!$A$4:$IF$28</definedName>
    <definedName name="ANEXO">[1]!Tabla45[[ANEXOS ]]</definedName>
    <definedName name="ANEXOS">[1]!Tabla45[[ANEXOS ]]</definedName>
    <definedName name="_xlnm.Print_Area" localSheetId="6">'MATRIZ RIESGOS CORRUPCIÓN FINAL'!$A$1:$R$194</definedName>
    <definedName name="_xlnm.Print_Area" localSheetId="17">Tolima!$A$1:$IN$11</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1">[3]Hoja1!$A$1:$A$6</definedName>
    <definedName name="Califica" localSheetId="3">[3]Hoja1!$A$1:$A$6</definedName>
    <definedName name="Califica" localSheetId="4">[4]Hoja1!$A$1:$A$6</definedName>
    <definedName name="Califica" localSheetId="5">[5]Hoja1!$A$1:$A$6</definedName>
    <definedName name="Califica2" localSheetId="1">[3]Hoja1!$A$9:$A$11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6">'[1]1. IDENTIFICACION DEL RIESGO'!#REF!</definedName>
    <definedName name="DatosContextoInterno">'[1]1. IDENTIFICACION DEL RIESGO'!#REF!</definedName>
    <definedName name="dfsdfa">[7]Hoja1!$A$1:$A$6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MOMENTO" localSheetId="9">[8]Hoja1!$E$1:$E$4</definedName>
    <definedName name="MOMENTO" localSheetId="10">[8]Hoja1!$E$1:$E$4</definedName>
    <definedName name="MOMENTO" localSheetId="5">[9]Hoja1!$E$1:$E$4</definedName>
    <definedName name="MOMENTO" localSheetId="11">[8]Hoja1!$E$1:$E$4</definedName>
    <definedName name="MOMENTO" localSheetId="12">[10]Hoja1!$E$1:$E$4</definedName>
    <definedName name="MOMENTO" localSheetId="13">[10]Hoja1!$E$1:$E$4</definedName>
    <definedName name="MOMENTO" localSheetId="14">[10]Hoja1!$E$1:$E$4</definedName>
    <definedName name="MOMENTO" localSheetId="15">[10]Hoja1!$E$1:$E$4</definedName>
    <definedName name="MOMENTO" localSheetId="16">[10]Hoja1!$E$1:$E$4</definedName>
    <definedName name="MOMENTO" localSheetId="17">[10]Hoja1!$E$1:$E$4</definedName>
    <definedName name="MOMENTO" localSheetId="18">[10]Hoja1!$E$1:$E$4</definedName>
    <definedName name="MOMENTO">[11]Hoja1!$E$1:$E$4</definedName>
    <definedName name="N_SANTANDER">[1]!Tabla25[N_SANTANDER]</definedName>
    <definedName name="NACIONAL">[1]!Tabla38[NACIONAL]</definedName>
    <definedName name="NARIÑO">[1]!Tabla24[NARIÑO]</definedName>
    <definedName name="nivel" localSheetId="9">[8]Hoja1!$A$1:$A$7</definedName>
    <definedName name="nivel" localSheetId="10">[8]Hoja1!$A$1:$A$7</definedName>
    <definedName name="nivel" localSheetId="5">[9]Hoja1!$A$1:$A$7</definedName>
    <definedName name="nivel" localSheetId="11">[8]Hoja1!$A$1:$A$7</definedName>
    <definedName name="nivel" localSheetId="12">[10]Hoja1!$A$1:$A$7</definedName>
    <definedName name="nivel" localSheetId="13">[10]Hoja1!$A$1:$A$7</definedName>
    <definedName name="nivel" localSheetId="14">[10]Hoja1!$A$1:$A$7</definedName>
    <definedName name="nivel" localSheetId="15">[10]Hoja1!$A$1:$A$7</definedName>
    <definedName name="nivel" localSheetId="16">[10]Hoja1!$A$1:$A$7</definedName>
    <definedName name="nivel" localSheetId="17">[10]Hoja1!$A$1:$A$7</definedName>
    <definedName name="nivel" localSheetId="18">[10]Hoja1!$A$1:$A$7</definedName>
    <definedName name="nivel">[11]Hoja1!$A$1:$A$7</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9">Atlantico!$1:$4</definedName>
    <definedName name="_xlnm.Print_Titles" localSheetId="10">Caquetá!$1:$4</definedName>
    <definedName name="_xlnm.Print_Titles" localSheetId="1">Comp_1!$8:$10</definedName>
    <definedName name="_xlnm.Print_Titles" localSheetId="3">Comp_3!$8:$10</definedName>
    <definedName name="_xlnm.Print_Titles" localSheetId="4">Comp_4!$8:$10</definedName>
    <definedName name="_xlnm.Print_Titles" localSheetId="5">Comp_5!$8:$10</definedName>
    <definedName name="_xlnm.Print_Titles" localSheetId="11">'Córdoba '!$1:$4</definedName>
    <definedName name="_xlnm.Print_Titles" localSheetId="12">Huila!$1:$4</definedName>
    <definedName name="_xlnm.Print_Titles" localSheetId="6">'MATRIZ RIESGOS CORRUPCIÓN FINAL'!$1:$1</definedName>
    <definedName name="_xlnm.Print_Titles" localSheetId="13">Meta!$1:$4</definedName>
    <definedName name="_xlnm.Print_Titles" localSheetId="7">'PPC Dirección General 2022'!$1:$4</definedName>
    <definedName name="_xlnm.Print_Titles" localSheetId="14">Putumayo!$1:$4</definedName>
    <definedName name="_xlnm.Print_Titles" localSheetId="15">Risaralda!$1:$4</definedName>
    <definedName name="_xlnm.Print_Titles" localSheetId="16">Santander!$1:$4</definedName>
    <definedName name="_xlnm.Print_Titles" localSheetId="17">Tolima!$1:$4</definedName>
    <definedName name="_xlnm.Print_Titles" localSheetId="18">Vichada!$1:$4</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8" i="128" l="1"/>
  <c r="K8" i="128"/>
  <c r="CD7" i="128"/>
  <c r="BN7" i="128"/>
  <c r="AW7" i="128"/>
  <c r="CU6" i="128"/>
  <c r="CD6" i="128"/>
  <c r="CE6" i="128" s="1"/>
  <c r="CB6" i="128" s="1"/>
  <c r="BN6" i="128"/>
  <c r="AW6" i="128"/>
  <c r="CD5" i="128"/>
  <c r="BN5" i="128"/>
  <c r="AW5" i="128"/>
  <c r="CE9" i="127"/>
  <c r="CF9" i="127" s="1"/>
  <c r="BN9" i="127"/>
  <c r="L9" i="127"/>
  <c r="CV8" i="127"/>
  <c r="CW8" i="127" s="1"/>
  <c r="CT8" i="127" s="1"/>
  <c r="CF8" i="127"/>
  <c r="CC8" i="127"/>
  <c r="BO8" i="127"/>
  <c r="BL8" i="127" s="1"/>
  <c r="DM7" i="127"/>
  <c r="CW7" i="127"/>
  <c r="CT7" i="127" s="1"/>
  <c r="CV7" i="127"/>
  <c r="CF7" i="127"/>
  <c r="CC7" i="127" s="1"/>
  <c r="BO7" i="127"/>
  <c r="BL7" i="127"/>
  <c r="CV6" i="127"/>
  <c r="CF6" i="127"/>
  <c r="CC6" i="127" s="1"/>
  <c r="BO6" i="127"/>
  <c r="BL6" i="127"/>
  <c r="AD6" i="127"/>
  <c r="CV5" i="127"/>
  <c r="CF5" i="127"/>
  <c r="CC5" i="127" s="1"/>
  <c r="BO5" i="127"/>
  <c r="BL5" i="127"/>
  <c r="AD5" i="127"/>
  <c r="CD9" i="126"/>
  <c r="CE9" i="126" s="1"/>
  <c r="AV9" i="126"/>
  <c r="K9" i="126"/>
  <c r="CD8" i="126"/>
  <c r="CU8" i="126" s="1"/>
  <c r="DN8" i="126" s="1"/>
  <c r="BN8" i="126"/>
  <c r="AW8" i="126"/>
  <c r="CU7" i="126"/>
  <c r="CE7" i="126"/>
  <c r="CB7" i="126" s="1"/>
  <c r="CD7" i="126"/>
  <c r="BN7" i="126"/>
  <c r="AW7" i="126"/>
  <c r="CD6" i="126"/>
  <c r="BN6" i="126"/>
  <c r="AW6" i="126"/>
  <c r="CU5" i="126"/>
  <c r="CE5" i="126"/>
  <c r="CB5" i="126" s="1"/>
  <c r="CD5" i="126"/>
  <c r="BN5" i="126"/>
  <c r="AW5" i="126"/>
  <c r="AV9" i="125"/>
  <c r="K9" i="125"/>
  <c r="BN9" i="125" s="1"/>
  <c r="HS8" i="125"/>
  <c r="HP8" i="125"/>
  <c r="FS8" i="125"/>
  <c r="GJ8" i="125" s="1"/>
  <c r="FA8" i="125"/>
  <c r="EX8" i="125"/>
  <c r="EG8" i="125"/>
  <c r="EH8" i="125" s="1"/>
  <c r="EE8" i="125" s="1"/>
  <c r="DO8" i="125"/>
  <c r="DL8" i="125"/>
  <c r="CV8" i="125"/>
  <c r="CD8" i="125"/>
  <c r="CE8" i="125" s="1"/>
  <c r="CB8" i="125" s="1"/>
  <c r="BN8" i="125"/>
  <c r="BK8" i="125" s="1"/>
  <c r="AW8" i="125"/>
  <c r="EZ7" i="125"/>
  <c r="FA7" i="125" s="1"/>
  <c r="EX7" i="125" s="1"/>
  <c r="EH7" i="125"/>
  <c r="EE7" i="125" s="1"/>
  <c r="EG7" i="125"/>
  <c r="DO7" i="125"/>
  <c r="DL7" i="125"/>
  <c r="CV7" i="125"/>
  <c r="BM7" i="125"/>
  <c r="BN7" i="125" s="1"/>
  <c r="AW7" i="125"/>
  <c r="AT7" i="125"/>
  <c r="HS6" i="125"/>
  <c r="HP6" i="125"/>
  <c r="FS6" i="125"/>
  <c r="FA6" i="125"/>
  <c r="EX6" i="125" s="1"/>
  <c r="CE6" i="125"/>
  <c r="CB6" i="125" s="1"/>
  <c r="CD6" i="125"/>
  <c r="CU6" i="125" s="1"/>
  <c r="DN6" i="125" s="1"/>
  <c r="BN6" i="125"/>
  <c r="AW6" i="125"/>
  <c r="CD5" i="125"/>
  <c r="BN5" i="125"/>
  <c r="AW5" i="125"/>
  <c r="BM10" i="124"/>
  <c r="AV10" i="124"/>
  <c r="CU9" i="124"/>
  <c r="CE9" i="124"/>
  <c r="CB9" i="124" s="1"/>
  <c r="CD9" i="124"/>
  <c r="BN9" i="124"/>
  <c r="AW9" i="124"/>
  <c r="CD8" i="124"/>
  <c r="BN8" i="124"/>
  <c r="AW8" i="124"/>
  <c r="CU7" i="124"/>
  <c r="CE7" i="124"/>
  <c r="CB7" i="124" s="1"/>
  <c r="CD7" i="124"/>
  <c r="BN7" i="124"/>
  <c r="AW7" i="124"/>
  <c r="DN6" i="124"/>
  <c r="CU6" i="124"/>
  <c r="CV6" i="124" s="1"/>
  <c r="CS6" i="124" s="1"/>
  <c r="CD6" i="124"/>
  <c r="CE6" i="124" s="1"/>
  <c r="CB6" i="124" s="1"/>
  <c r="BN6" i="124"/>
  <c r="AW6" i="124"/>
  <c r="CU5" i="124"/>
  <c r="CD5" i="124"/>
  <c r="BN5" i="124"/>
  <c r="AW5" i="124"/>
  <c r="BM9" i="123"/>
  <c r="BN9" i="123" s="1"/>
  <c r="AY9" i="123"/>
  <c r="AV9" i="123"/>
  <c r="Q9" i="123"/>
  <c r="K9" i="123"/>
  <c r="CU8" i="123"/>
  <c r="DN8" i="123" s="1"/>
  <c r="CE8" i="123"/>
  <c r="CB8" i="123" s="1"/>
  <c r="CD8" i="123"/>
  <c r="AW8" i="123"/>
  <c r="CD7" i="123"/>
  <c r="AW7" i="123"/>
  <c r="CV6" i="123"/>
  <c r="CS6" i="123" s="1"/>
  <c r="CU6" i="123"/>
  <c r="DN6" i="123" s="1"/>
  <c r="CD6" i="123"/>
  <c r="CE6" i="123" s="1"/>
  <c r="CB6" i="123" s="1"/>
  <c r="AW6" i="123"/>
  <c r="CD5" i="123"/>
  <c r="AW5" i="123"/>
  <c r="BN9" i="122"/>
  <c r="AV9" i="122"/>
  <c r="K9" i="122"/>
  <c r="EG8" i="122"/>
  <c r="DN8" i="122"/>
  <c r="DO8" i="122" s="1"/>
  <c r="CV8" i="122"/>
  <c r="CU8" i="122"/>
  <c r="CS8" i="122"/>
  <c r="CE8" i="122"/>
  <c r="CB8" i="122" s="1"/>
  <c r="CD8" i="122"/>
  <c r="BN8" i="122"/>
  <c r="AW8" i="122"/>
  <c r="CD7" i="122"/>
  <c r="CE7" i="122" s="1"/>
  <c r="CB7" i="122" s="1"/>
  <c r="BN7" i="122"/>
  <c r="AW7" i="122"/>
  <c r="EG6" i="122"/>
  <c r="EZ6" i="122" s="1"/>
  <c r="DO6" i="122"/>
  <c r="DM6" i="122"/>
  <c r="DL6" i="122"/>
  <c r="CV6" i="122"/>
  <c r="CU6" i="122"/>
  <c r="CS6" i="122"/>
  <c r="CE6" i="122"/>
  <c r="CB6" i="122" s="1"/>
  <c r="CD6" i="122"/>
  <c r="BN6" i="122"/>
  <c r="AW6" i="122"/>
  <c r="CV5" i="122"/>
  <c r="CS5" i="122" s="1"/>
  <c r="CU5" i="122"/>
  <c r="CD5" i="122"/>
  <c r="CD9" i="122" s="1"/>
  <c r="CE9" i="122" s="1"/>
  <c r="BN5" i="122"/>
  <c r="AW5" i="122"/>
  <c r="CE9" i="121"/>
  <c r="CD9" i="121"/>
  <c r="BM9" i="121"/>
  <c r="BN9" i="121" s="1"/>
  <c r="AV9" i="121"/>
  <c r="K9" i="121"/>
  <c r="EZ8" i="121"/>
  <c r="FA8" i="121" s="1"/>
  <c r="EX8" i="121" s="1"/>
  <c r="DO8" i="121"/>
  <c r="DL8" i="121" s="1"/>
  <c r="DN8" i="121"/>
  <c r="EG8" i="121" s="1"/>
  <c r="EH8" i="121" s="1"/>
  <c r="EE8" i="121" s="1"/>
  <c r="CV8" i="121"/>
  <c r="CS8" i="121" s="1"/>
  <c r="CU8" i="121"/>
  <c r="CE8" i="121"/>
  <c r="CD8" i="121"/>
  <c r="CB8" i="121"/>
  <c r="BN8" i="121"/>
  <c r="AW8" i="121"/>
  <c r="AF8" i="121"/>
  <c r="CD7" i="121"/>
  <c r="CE7" i="121" s="1"/>
  <c r="CB7" i="121" s="1"/>
  <c r="BN7" i="121"/>
  <c r="AW7" i="121"/>
  <c r="EG6" i="121"/>
  <c r="DO6" i="121"/>
  <c r="DL6" i="121" s="1"/>
  <c r="DN6" i="121"/>
  <c r="CV6" i="121"/>
  <c r="CU6" i="121"/>
  <c r="CS6" i="121"/>
  <c r="CE6" i="121"/>
  <c r="CD6" i="121"/>
  <c r="CB6" i="121"/>
  <c r="BN6" i="121"/>
  <c r="AW6" i="121"/>
  <c r="CU5" i="121"/>
  <c r="CE5" i="121"/>
  <c r="CD5" i="121"/>
  <c r="CB5" i="121"/>
  <c r="BN5" i="121"/>
  <c r="AW5" i="121"/>
  <c r="AC5" i="121"/>
  <c r="CD9" i="120"/>
  <c r="CE9" i="120" s="1"/>
  <c r="BM9" i="120"/>
  <c r="AV9" i="120"/>
  <c r="K9" i="120"/>
  <c r="BN9" i="120" s="1"/>
  <c r="CW8" i="120"/>
  <c r="CX8" i="120" s="1"/>
  <c r="CU8" i="120" s="1"/>
  <c r="CD8" i="120"/>
  <c r="CE8" i="120" s="1"/>
  <c r="CB8" i="120" s="1"/>
  <c r="BN8" i="120"/>
  <c r="AW8" i="120"/>
  <c r="CW7" i="120"/>
  <c r="CD7" i="120"/>
  <c r="CE7" i="120" s="1"/>
  <c r="CB7" i="120" s="1"/>
  <c r="BN7" i="120"/>
  <c r="AW7" i="120"/>
  <c r="DL6" i="120"/>
  <c r="CE6" i="120"/>
  <c r="CB6" i="120" s="1"/>
  <c r="CD6" i="120"/>
  <c r="CW6" i="120" s="1"/>
  <c r="DN6" i="120" s="1"/>
  <c r="DO6" i="120" s="1"/>
  <c r="BN6" i="120"/>
  <c r="AW6" i="120"/>
  <c r="DN5" i="120"/>
  <c r="DO5" i="120" s="1"/>
  <c r="DL5" i="120" s="1"/>
  <c r="CX5" i="120"/>
  <c r="CW5" i="120"/>
  <c r="CU5" i="120"/>
  <c r="CE5" i="120"/>
  <c r="CD5" i="120"/>
  <c r="CB5" i="120"/>
  <c r="BN5" i="120"/>
  <c r="AW5" i="120"/>
  <c r="K9" i="119"/>
  <c r="EG8" i="119"/>
  <c r="EZ8" i="119" s="1"/>
  <c r="FS8" i="119" s="1"/>
  <c r="DO8" i="119"/>
  <c r="DL8" i="119" s="1"/>
  <c r="DN8" i="119"/>
  <c r="CV8" i="119"/>
  <c r="CS8" i="119" s="1"/>
  <c r="CE8" i="119"/>
  <c r="CB8" i="119" s="1"/>
  <c r="CD8" i="119"/>
  <c r="BN8" i="119"/>
  <c r="AW8" i="119"/>
  <c r="CU7" i="119"/>
  <c r="CV7" i="119" s="1"/>
  <c r="CS7" i="119" s="1"/>
  <c r="CE7" i="119"/>
  <c r="CB7" i="119" s="1"/>
  <c r="CD7" i="119"/>
  <c r="BN7" i="119"/>
  <c r="AW7" i="119"/>
  <c r="CD6" i="119"/>
  <c r="CE6" i="119" s="1"/>
  <c r="CB6" i="119" s="1"/>
  <c r="BN6" i="119"/>
  <c r="AW6" i="119"/>
  <c r="CE5" i="119"/>
  <c r="CB5" i="119" s="1"/>
  <c r="CD5" i="119"/>
  <c r="CD9" i="119" s="1"/>
  <c r="BN5" i="119"/>
  <c r="AW5" i="119"/>
  <c r="BM9" i="118"/>
  <c r="AV9" i="118"/>
  <c r="K9" i="118"/>
  <c r="BN9" i="118" s="1"/>
  <c r="CU8" i="118"/>
  <c r="CV8" i="118" s="1"/>
  <c r="CS8" i="118" s="1"/>
  <c r="CD8" i="118"/>
  <c r="CE8" i="118" s="1"/>
  <c r="CB8" i="118" s="1"/>
  <c r="BN8" i="118"/>
  <c r="AW8" i="118"/>
  <c r="AT8" i="118"/>
  <c r="CD7" i="118"/>
  <c r="CU7" i="118" s="1"/>
  <c r="DN6" i="118"/>
  <c r="CU6" i="118"/>
  <c r="CV6" i="118" s="1"/>
  <c r="CS6" i="118"/>
  <c r="CT5" i="118"/>
  <c r="CD5" i="118"/>
  <c r="BN5" i="118"/>
  <c r="FH31" i="117"/>
  <c r="HJ28" i="117"/>
  <c r="HK28" i="117" s="1"/>
  <c r="HH28" i="117"/>
  <c r="GS28" i="117"/>
  <c r="GP28" i="117" s="1"/>
  <c r="DS28" i="117"/>
  <c r="DP28" i="117" s="1"/>
  <c r="CX28" i="117"/>
  <c r="DR28" i="117" s="1"/>
  <c r="EL28" i="117" s="1"/>
  <c r="EM28" i="117" s="1"/>
  <c r="EJ28" i="117" s="1"/>
  <c r="BL28" i="117"/>
  <c r="AX28" i="117"/>
  <c r="AU28" i="117" s="1"/>
  <c r="AW28" i="117"/>
  <c r="BN28" i="117" s="1"/>
  <c r="CF28" i="117" s="1"/>
  <c r="CG28" i="117" s="1"/>
  <c r="CD28" i="117" s="1"/>
  <c r="AF28" i="117"/>
  <c r="AG28" i="117" s="1"/>
  <c r="AD28" i="117" s="1"/>
  <c r="HK27" i="117"/>
  <c r="HH27" i="117" s="1"/>
  <c r="HJ27" i="117"/>
  <c r="IB27" i="117" s="1"/>
  <c r="IC27" i="117" s="1"/>
  <c r="HZ27" i="117" s="1"/>
  <c r="GS27" i="117"/>
  <c r="GP27" i="117"/>
  <c r="BN27" i="117"/>
  <c r="CF27" i="117" s="1"/>
  <c r="BL27" i="117"/>
  <c r="AG27" i="117"/>
  <c r="AD27" i="117" s="1"/>
  <c r="AF27" i="117"/>
  <c r="AW27" i="117" s="1"/>
  <c r="AX27" i="117" s="1"/>
  <c r="AU27" i="117" s="1"/>
  <c r="IC26" i="117"/>
  <c r="HZ26" i="117" s="1"/>
  <c r="IB26" i="117"/>
  <c r="HJ26" i="117"/>
  <c r="HK26" i="117" s="1"/>
  <c r="HH26" i="117" s="1"/>
  <c r="GS26" i="117"/>
  <c r="GP26" i="117" s="1"/>
  <c r="BL26" i="117"/>
  <c r="AF26" i="117"/>
  <c r="AG26" i="117" s="1"/>
  <c r="AD26" i="117" s="1"/>
  <c r="IB25" i="117"/>
  <c r="IC25" i="117" s="1"/>
  <c r="HZ25" i="117" s="1"/>
  <c r="HK25" i="117"/>
  <c r="HH25" i="117" s="1"/>
  <c r="HJ25" i="117"/>
  <c r="GS25" i="117"/>
  <c r="GP25" i="117" s="1"/>
  <c r="BL25" i="117"/>
  <c r="AG25" i="117"/>
  <c r="AD25" i="117" s="1"/>
  <c r="AF25" i="117"/>
  <c r="AW25" i="117" s="1"/>
  <c r="IB24" i="117"/>
  <c r="IC24" i="117" s="1"/>
  <c r="HZ24" i="117" s="1"/>
  <c r="HJ24" i="117"/>
  <c r="HK24" i="117" s="1"/>
  <c r="HH24" i="117"/>
  <c r="GR24" i="117"/>
  <c r="GS24" i="117" s="1"/>
  <c r="GP24" i="117" s="1"/>
  <c r="BL24" i="117"/>
  <c r="AF24" i="117"/>
  <c r="BL23" i="117"/>
  <c r="AW23" i="117"/>
  <c r="AF23" i="117"/>
  <c r="AG23" i="117" s="1"/>
  <c r="AD23" i="117"/>
  <c r="CX22" i="117"/>
  <c r="DR22" i="117" s="1"/>
  <c r="CF22" i="117"/>
  <c r="CG22" i="117" s="1"/>
  <c r="CD22" i="117" s="1"/>
  <c r="BO22" i="117"/>
  <c r="BL22" i="117" s="1"/>
  <c r="AW22" i="117"/>
  <c r="AX22" i="117" s="1"/>
  <c r="AU22" i="117" s="1"/>
  <c r="AF22" i="117"/>
  <c r="AG22" i="117" s="1"/>
  <c r="AD22" i="117" s="1"/>
  <c r="AF21" i="117"/>
  <c r="AW21" i="117" s="1"/>
  <c r="BN20" i="117"/>
  <c r="AW20" i="117"/>
  <c r="AX20" i="117" s="1"/>
  <c r="AU20" i="117" s="1"/>
  <c r="AF20" i="117"/>
  <c r="AG20" i="117" s="1"/>
  <c r="AD20" i="117" s="1"/>
  <c r="AF19" i="117"/>
  <c r="AW19" i="117" s="1"/>
  <c r="AW18" i="117"/>
  <c r="AX18" i="117" s="1"/>
  <c r="AU18" i="117"/>
  <c r="AF18" i="117"/>
  <c r="AG18" i="117" s="1"/>
  <c r="AD18" i="117" s="1"/>
  <c r="BN17" i="117"/>
  <c r="CF17" i="117" s="1"/>
  <c r="CX17" i="117" s="1"/>
  <c r="CY17" i="117" s="1"/>
  <c r="CV17" i="117" s="1"/>
  <c r="AF17" i="117"/>
  <c r="AW17" i="117" s="1"/>
  <c r="AX17" i="117" s="1"/>
  <c r="AU17" i="117" s="1"/>
  <c r="BN16" i="117"/>
  <c r="AW16" i="117"/>
  <c r="AX16" i="117" s="1"/>
  <c r="AU16" i="117"/>
  <c r="AF16" i="117"/>
  <c r="AG16" i="117" s="1"/>
  <c r="AD16" i="117" s="1"/>
  <c r="BN15" i="117"/>
  <c r="CF15" i="117" s="1"/>
  <c r="CX15" i="117" s="1"/>
  <c r="CY15" i="117" s="1"/>
  <c r="CV15" i="117" s="1"/>
  <c r="AU15" i="117"/>
  <c r="AF15" i="117"/>
  <c r="AW15" i="117" s="1"/>
  <c r="AX15" i="117" s="1"/>
  <c r="AW14" i="117"/>
  <c r="AX14" i="117" s="1"/>
  <c r="AU14" i="117"/>
  <c r="AF14" i="117"/>
  <c r="AG14" i="117" s="1"/>
  <c r="AD14" i="117" s="1"/>
  <c r="AF13" i="117"/>
  <c r="AW13" i="117" s="1"/>
  <c r="AX13" i="117" s="1"/>
  <c r="AU13" i="117" s="1"/>
  <c r="BN12" i="117"/>
  <c r="AW12" i="117"/>
  <c r="AX12" i="117" s="1"/>
  <c r="AU12" i="117" s="1"/>
  <c r="AF12" i="117"/>
  <c r="AG12" i="117" s="1"/>
  <c r="AD12" i="117" s="1"/>
  <c r="AU11" i="117"/>
  <c r="AF11" i="117"/>
  <c r="AW11" i="117" s="1"/>
  <c r="AX11" i="117" s="1"/>
  <c r="BN10" i="117"/>
  <c r="AW10" i="117"/>
  <c r="AX10" i="117" s="1"/>
  <c r="AU10" i="117" s="1"/>
  <c r="AF10" i="117"/>
  <c r="AG10" i="117" s="1"/>
  <c r="AD10" i="117" s="1"/>
  <c r="BN9" i="117"/>
  <c r="CF9" i="117" s="1"/>
  <c r="CX9" i="117" s="1"/>
  <c r="CY9" i="117" s="1"/>
  <c r="CV9" i="117" s="1"/>
  <c r="AU9" i="117"/>
  <c r="AF9" i="117"/>
  <c r="AW9" i="117" s="1"/>
  <c r="AX9" i="117" s="1"/>
  <c r="DP8" i="117"/>
  <c r="AW8" i="117"/>
  <c r="BN8" i="117" s="1"/>
  <c r="CF8" i="117" s="1"/>
  <c r="AG8" i="117"/>
  <c r="AF8" i="117"/>
  <c r="AD8" i="117"/>
  <c r="AW7" i="117"/>
  <c r="AX7" i="117" s="1"/>
  <c r="AU7" i="117" s="1"/>
  <c r="AG7" i="117"/>
  <c r="AD7" i="117" s="1"/>
  <c r="AF7" i="117"/>
  <c r="AF6" i="117"/>
  <c r="AW6" i="117" s="1"/>
  <c r="AG5" i="117"/>
  <c r="AD5" i="117" s="1"/>
  <c r="AF5" i="117"/>
  <c r="AW5" i="117" s="1"/>
  <c r="BN5" i="117" l="1"/>
  <c r="AX5" i="117"/>
  <c r="AU5" i="117" s="1"/>
  <c r="CX8" i="117"/>
  <c r="CG8" i="117"/>
  <c r="CD8" i="117" s="1"/>
  <c r="AX6" i="117"/>
  <c r="AU6" i="117" s="1"/>
  <c r="BN6" i="117"/>
  <c r="BO15" i="117"/>
  <c r="BL15" i="117" s="1"/>
  <c r="DR17" i="117"/>
  <c r="BN19" i="117"/>
  <c r="AX19" i="117"/>
  <c r="AU19" i="117" s="1"/>
  <c r="BO8" i="117"/>
  <c r="BL8" i="117" s="1"/>
  <c r="BO9" i="117"/>
  <c r="BL9" i="117" s="1"/>
  <c r="BN14" i="117"/>
  <c r="CG15" i="117"/>
  <c r="CD15" i="117" s="1"/>
  <c r="DN6" i="128"/>
  <c r="CV6" i="128"/>
  <c r="CS6" i="128" s="1"/>
  <c r="BN7" i="117"/>
  <c r="CG9" i="117"/>
  <c r="CD9" i="117" s="1"/>
  <c r="BN13" i="117"/>
  <c r="CF20" i="117"/>
  <c r="BO20" i="117"/>
  <c r="BL20" i="117" s="1"/>
  <c r="AG6" i="117"/>
  <c r="AD6" i="117" s="1"/>
  <c r="DR15" i="117"/>
  <c r="BN18" i="117"/>
  <c r="CF10" i="117"/>
  <c r="BO10" i="117"/>
  <c r="BL10" i="117" s="1"/>
  <c r="CF12" i="117"/>
  <c r="BO12" i="117"/>
  <c r="BL12" i="117" s="1"/>
  <c r="BN21" i="117"/>
  <c r="AX21" i="117"/>
  <c r="AU21" i="117" s="1"/>
  <c r="BN11" i="117"/>
  <c r="BO17" i="117"/>
  <c r="BL17" i="117" s="1"/>
  <c r="DR9" i="117"/>
  <c r="CF16" i="117"/>
  <c r="BO16" i="117"/>
  <c r="BL16" i="117" s="1"/>
  <c r="CG17" i="117"/>
  <c r="CD17" i="117" s="1"/>
  <c r="EL22" i="117"/>
  <c r="DS22" i="117"/>
  <c r="DP22" i="117" s="1"/>
  <c r="CX27" i="117"/>
  <c r="CG27" i="117"/>
  <c r="CD27" i="117" s="1"/>
  <c r="CY22" i="117"/>
  <c r="CV22" i="117" s="1"/>
  <c r="AW26" i="117"/>
  <c r="FF28" i="117"/>
  <c r="DN7" i="118"/>
  <c r="CV7" i="118"/>
  <c r="CS7" i="118" s="1"/>
  <c r="DN7" i="120"/>
  <c r="CX7" i="120"/>
  <c r="CU7" i="120" s="1"/>
  <c r="CW9" i="120"/>
  <c r="CX9" i="120" s="1"/>
  <c r="EZ6" i="121"/>
  <c r="EH6" i="121"/>
  <c r="EE6" i="121" s="1"/>
  <c r="AX8" i="117"/>
  <c r="AU8" i="117" s="1"/>
  <c r="AG9" i="117"/>
  <c r="AD9" i="117" s="1"/>
  <c r="AG11" i="117"/>
  <c r="AD11" i="117" s="1"/>
  <c r="AG13" i="117"/>
  <c r="AD13" i="117" s="1"/>
  <c r="AG15" i="117"/>
  <c r="AD15" i="117" s="1"/>
  <c r="AG17" i="117"/>
  <c r="AD17" i="117" s="1"/>
  <c r="AG19" i="117"/>
  <c r="AD19" i="117" s="1"/>
  <c r="AG21" i="117"/>
  <c r="AD21" i="117" s="1"/>
  <c r="AW24" i="117"/>
  <c r="AG24" i="117"/>
  <c r="AD24" i="117" s="1"/>
  <c r="CD9" i="118"/>
  <c r="CE9" i="118" s="1"/>
  <c r="CU5" i="118"/>
  <c r="CE5" i="118"/>
  <c r="CB5" i="118" s="1"/>
  <c r="EG6" i="118"/>
  <c r="DO6" i="118"/>
  <c r="DL6" i="118" s="1"/>
  <c r="DM8" i="122"/>
  <c r="DL8" i="122"/>
  <c r="BN23" i="117"/>
  <c r="CF23" i="117" s="1"/>
  <c r="AX23" i="117"/>
  <c r="AU23" i="117" s="1"/>
  <c r="DN5" i="121"/>
  <c r="CV5" i="121"/>
  <c r="CS5" i="121" s="1"/>
  <c r="CY28" i="117"/>
  <c r="CV28" i="117" s="1"/>
  <c r="IB28" i="117"/>
  <c r="IC28" i="117" s="1"/>
  <c r="HZ28" i="117" s="1"/>
  <c r="EG8" i="123"/>
  <c r="DO8" i="123"/>
  <c r="BN25" i="117"/>
  <c r="CF25" i="117" s="1"/>
  <c r="AX25" i="117"/>
  <c r="AU25" i="117" s="1"/>
  <c r="FT8" i="119"/>
  <c r="FQ8" i="119" s="1"/>
  <c r="GJ8" i="119"/>
  <c r="EH8" i="119"/>
  <c r="EE8" i="119" s="1"/>
  <c r="EG5" i="120"/>
  <c r="CX6" i="120"/>
  <c r="CU6" i="120" s="1"/>
  <c r="EH6" i="122"/>
  <c r="EE6" i="122" s="1"/>
  <c r="CU5" i="123"/>
  <c r="CE5" i="123"/>
  <c r="CB5" i="123" s="1"/>
  <c r="CD9" i="123"/>
  <c r="CE9" i="123" s="1"/>
  <c r="EG6" i="125"/>
  <c r="EH6" i="125" s="1"/>
  <c r="EE6" i="125" s="1"/>
  <c r="DO6" i="125"/>
  <c r="DL6" i="125" s="1"/>
  <c r="DN8" i="118"/>
  <c r="CE9" i="119"/>
  <c r="FA8" i="119"/>
  <c r="EX8" i="119" s="1"/>
  <c r="FS8" i="121"/>
  <c r="DN5" i="122"/>
  <c r="DO6" i="123"/>
  <c r="DL6" i="123" s="1"/>
  <c r="EG6" i="123"/>
  <c r="CU7" i="123"/>
  <c r="CE7" i="123"/>
  <c r="CB7" i="123" s="1"/>
  <c r="CU6" i="119"/>
  <c r="DN7" i="119"/>
  <c r="EG6" i="120"/>
  <c r="GJ6" i="125"/>
  <c r="FT6" i="125"/>
  <c r="FQ6" i="125" s="1"/>
  <c r="EG8" i="126"/>
  <c r="DO8" i="126"/>
  <c r="DL8" i="126" s="1"/>
  <c r="CU5" i="119"/>
  <c r="EZ8" i="122"/>
  <c r="EH8" i="122"/>
  <c r="EE8" i="122" s="1"/>
  <c r="CU7" i="128"/>
  <c r="CE7" i="128"/>
  <c r="CB7" i="128" s="1"/>
  <c r="DN8" i="120"/>
  <c r="FA6" i="122"/>
  <c r="EX6" i="122" s="1"/>
  <c r="FS6" i="122"/>
  <c r="CE5" i="122"/>
  <c r="CB5" i="122" s="1"/>
  <c r="CV8" i="123"/>
  <c r="CS8" i="123" s="1"/>
  <c r="CU8" i="124"/>
  <c r="CE8" i="124"/>
  <c r="CB8" i="124" s="1"/>
  <c r="CV6" i="125"/>
  <c r="CV8" i="126"/>
  <c r="CS8" i="126" s="1"/>
  <c r="EF7" i="127"/>
  <c r="DN7" i="127"/>
  <c r="DK7" i="127" s="1"/>
  <c r="CU7" i="121"/>
  <c r="CU9" i="121" s="1"/>
  <c r="CV9" i="121" s="1"/>
  <c r="CU7" i="122"/>
  <c r="CU9" i="122" s="1"/>
  <c r="CV9" i="122" s="1"/>
  <c r="CV9" i="127"/>
  <c r="CW9" i="127" s="1"/>
  <c r="DM5" i="127"/>
  <c r="CW5" i="127"/>
  <c r="CT5" i="127" s="1"/>
  <c r="CD8" i="128"/>
  <c r="CE8" i="128" s="1"/>
  <c r="CU5" i="128"/>
  <c r="CE5" i="128"/>
  <c r="CB5" i="128" s="1"/>
  <c r="GK8" i="125"/>
  <c r="GH8" i="125" s="1"/>
  <c r="HA8" i="125"/>
  <c r="HB8" i="125" s="1"/>
  <c r="GY8" i="125" s="1"/>
  <c r="DN5" i="126"/>
  <c r="CV5" i="126"/>
  <c r="CS5" i="126" s="1"/>
  <c r="CU6" i="126"/>
  <c r="CU9" i="126" s="1"/>
  <c r="CV9" i="126" s="1"/>
  <c r="CE6" i="126"/>
  <c r="CB6" i="126" s="1"/>
  <c r="DM6" i="127"/>
  <c r="CW6" i="127"/>
  <c r="CT6" i="127" s="1"/>
  <c r="CE5" i="124"/>
  <c r="CB5" i="124" s="1"/>
  <c r="CD10" i="124"/>
  <c r="CE10" i="124" s="1"/>
  <c r="DN7" i="124"/>
  <c r="CV7" i="124"/>
  <c r="CS7" i="124" s="1"/>
  <c r="CU5" i="125"/>
  <c r="CE5" i="125"/>
  <c r="CB5" i="125" s="1"/>
  <c r="CV5" i="124"/>
  <c r="CS5" i="124" s="1"/>
  <c r="CU10" i="124"/>
  <c r="CV10" i="124" s="1"/>
  <c r="DN5" i="124"/>
  <c r="DO6" i="124"/>
  <c r="DL6" i="124" s="1"/>
  <c r="EG6" i="124"/>
  <c r="DN9" i="124"/>
  <c r="CV9" i="124"/>
  <c r="CS9" i="124" s="1"/>
  <c r="DN7" i="126"/>
  <c r="CV7" i="126"/>
  <c r="CS7" i="126" s="1"/>
  <c r="CD7" i="125"/>
  <c r="DM8" i="127"/>
  <c r="FT8" i="125"/>
  <c r="FQ8" i="125" s="1"/>
  <c r="CE8" i="126"/>
  <c r="CB8" i="126" s="1"/>
  <c r="DO7" i="126" l="1"/>
  <c r="DL7" i="126" s="1"/>
  <c r="EG7" i="126"/>
  <c r="EZ6" i="118"/>
  <c r="EH6" i="118"/>
  <c r="EE6" i="118" s="1"/>
  <c r="DS17" i="117"/>
  <c r="DP17" i="117" s="1"/>
  <c r="EL17" i="117"/>
  <c r="DM9" i="127"/>
  <c r="DN9" i="127" s="1"/>
  <c r="EF5" i="127"/>
  <c r="DN5" i="127"/>
  <c r="DK5" i="127" s="1"/>
  <c r="CV7" i="128"/>
  <c r="CS7" i="128" s="1"/>
  <c r="DN7" i="128"/>
  <c r="GK6" i="125"/>
  <c r="GH6" i="125" s="1"/>
  <c r="HA6" i="125"/>
  <c r="HB6" i="125" s="1"/>
  <c r="GY6" i="125" s="1"/>
  <c r="EG5" i="121"/>
  <c r="DO5" i="121"/>
  <c r="DL5" i="121" s="1"/>
  <c r="CY27" i="117"/>
  <c r="CV27" i="117" s="1"/>
  <c r="DR27" i="117"/>
  <c r="CF11" i="117"/>
  <c r="BO11" i="117"/>
  <c r="BL11" i="117" s="1"/>
  <c r="DS15" i="117"/>
  <c r="DP15" i="117" s="1"/>
  <c r="EL15" i="117"/>
  <c r="EG6" i="128"/>
  <c r="DO6" i="128"/>
  <c r="DL6" i="128" s="1"/>
  <c r="EH8" i="126"/>
  <c r="EE8" i="126" s="1"/>
  <c r="EZ8" i="126"/>
  <c r="DN5" i="125"/>
  <c r="CV5" i="125"/>
  <c r="CS5" i="125" s="1"/>
  <c r="CU9" i="125"/>
  <c r="CV9" i="125" s="1"/>
  <c r="DO9" i="124"/>
  <c r="DL9" i="124" s="1"/>
  <c r="EG9" i="124"/>
  <c r="EZ6" i="124"/>
  <c r="EH6" i="124"/>
  <c r="EE6" i="124" s="1"/>
  <c r="DO7" i="124"/>
  <c r="DL7" i="124" s="1"/>
  <c r="EG7" i="124"/>
  <c r="EG5" i="126"/>
  <c r="DO5" i="126"/>
  <c r="DL5" i="126" s="1"/>
  <c r="CV8" i="124"/>
  <c r="CS8" i="124" s="1"/>
  <c r="DN8" i="124"/>
  <c r="DN10" i="124" s="1"/>
  <c r="DO10" i="124" s="1"/>
  <c r="EZ6" i="120"/>
  <c r="EH6" i="120"/>
  <c r="EE6" i="120" s="1"/>
  <c r="DO5" i="122"/>
  <c r="EG5" i="122"/>
  <c r="CU9" i="118"/>
  <c r="CV9" i="118" s="1"/>
  <c r="CV5" i="118"/>
  <c r="CS5" i="118" s="1"/>
  <c r="DN5" i="118"/>
  <c r="EG7" i="120"/>
  <c r="DO7" i="120"/>
  <c r="DL7" i="120" s="1"/>
  <c r="DN9" i="120"/>
  <c r="DO9" i="120" s="1"/>
  <c r="CF6" i="117"/>
  <c r="BO6" i="117"/>
  <c r="BL6" i="117" s="1"/>
  <c r="GK8" i="119"/>
  <c r="GH8" i="119" s="1"/>
  <c r="HA8" i="119"/>
  <c r="DN7" i="122"/>
  <c r="DN9" i="122" s="1"/>
  <c r="DO9" i="122" s="1"/>
  <c r="CV7" i="122"/>
  <c r="CS7" i="122" s="1"/>
  <c r="DO7" i="119"/>
  <c r="DL7" i="119" s="1"/>
  <c r="EG7" i="119"/>
  <c r="GJ8" i="121"/>
  <c r="FT8" i="121"/>
  <c r="FQ8" i="121" s="1"/>
  <c r="CV5" i="123"/>
  <c r="CS5" i="123" s="1"/>
  <c r="DN5" i="123"/>
  <c r="CU9" i="123"/>
  <c r="CV9" i="123" s="1"/>
  <c r="CX25" i="117"/>
  <c r="CG25" i="117"/>
  <c r="CD25" i="117" s="1"/>
  <c r="FF22" i="117"/>
  <c r="EM22" i="117"/>
  <c r="EJ22" i="117" s="1"/>
  <c r="BO21" i="117"/>
  <c r="BL21" i="117" s="1"/>
  <c r="CF21" i="117"/>
  <c r="CF14" i="117"/>
  <c r="BO14" i="117"/>
  <c r="BL14" i="117" s="1"/>
  <c r="EG8" i="120"/>
  <c r="DO8" i="120"/>
  <c r="DL8" i="120" s="1"/>
  <c r="CF18" i="117"/>
  <c r="BO18" i="117"/>
  <c r="BL18" i="117" s="1"/>
  <c r="EF8" i="127"/>
  <c r="DN8" i="127"/>
  <c r="DK8" i="127" s="1"/>
  <c r="EG5" i="124"/>
  <c r="DO5" i="124"/>
  <c r="DL5" i="124" s="1"/>
  <c r="DN7" i="121"/>
  <c r="DN9" i="121" s="1"/>
  <c r="DO9" i="121" s="1"/>
  <c r="CV7" i="121"/>
  <c r="CS7" i="121" s="1"/>
  <c r="FA8" i="122"/>
  <c r="EX8" i="122" s="1"/>
  <c r="FS8" i="122"/>
  <c r="CV6" i="119"/>
  <c r="CS6" i="119" s="1"/>
  <c r="DN6" i="119"/>
  <c r="CG23" i="117"/>
  <c r="CD23" i="117" s="1"/>
  <c r="CX23" i="117"/>
  <c r="DO7" i="118"/>
  <c r="DL7" i="118" s="1"/>
  <c r="EG7" i="118"/>
  <c r="CG20" i="117"/>
  <c r="CD20" i="117" s="1"/>
  <c r="CX20" i="117"/>
  <c r="FT6" i="122"/>
  <c r="FQ6" i="122" s="1"/>
  <c r="GJ6" i="122"/>
  <c r="EZ8" i="123"/>
  <c r="EH8" i="123"/>
  <c r="EE8" i="123" s="1"/>
  <c r="BN24" i="117"/>
  <c r="CF24" i="117" s="1"/>
  <c r="AX24" i="117"/>
  <c r="AU24" i="117" s="1"/>
  <c r="FG28" i="117"/>
  <c r="FD28" i="117" s="1"/>
  <c r="FZ28" i="117"/>
  <c r="GA28" i="117" s="1"/>
  <c r="FX28" i="117" s="1"/>
  <c r="CX12" i="117"/>
  <c r="CG12" i="117"/>
  <c r="CD12" i="117" s="1"/>
  <c r="CF13" i="117"/>
  <c r="BO13" i="117"/>
  <c r="BL13" i="117" s="1"/>
  <c r="DR8" i="117"/>
  <c r="EL8" i="117" s="1"/>
  <c r="CY8" i="117"/>
  <c r="CV8" i="117" s="1"/>
  <c r="EH6" i="123"/>
  <c r="EE6" i="123" s="1"/>
  <c r="EZ6" i="123"/>
  <c r="CV6" i="126"/>
  <c r="CS6" i="126" s="1"/>
  <c r="DN6" i="126"/>
  <c r="CD9" i="125"/>
  <c r="CE9" i="125" s="1"/>
  <c r="CE7" i="125"/>
  <c r="CB7" i="125" s="1"/>
  <c r="DN5" i="119"/>
  <c r="CV5" i="119"/>
  <c r="CS5" i="119" s="1"/>
  <c r="CU9" i="119"/>
  <c r="CV9" i="119" s="1"/>
  <c r="EF6" i="127"/>
  <c r="DN6" i="127"/>
  <c r="DK6" i="127" s="1"/>
  <c r="DN5" i="128"/>
  <c r="CV5" i="128"/>
  <c r="CS5" i="128" s="1"/>
  <c r="CU8" i="128"/>
  <c r="CV8" i="128" s="1"/>
  <c r="EG7" i="127"/>
  <c r="ED7" i="127" s="1"/>
  <c r="EY7" i="127"/>
  <c r="CV7" i="123"/>
  <c r="CS7" i="123" s="1"/>
  <c r="DN7" i="123"/>
  <c r="EG8" i="118"/>
  <c r="DO8" i="118"/>
  <c r="DL8" i="118" s="1"/>
  <c r="EZ5" i="120"/>
  <c r="EG9" i="120"/>
  <c r="EH9" i="120" s="1"/>
  <c r="EH5" i="120"/>
  <c r="EE5" i="120" s="1"/>
  <c r="BN26" i="117"/>
  <c r="CF26" i="117" s="1"/>
  <c r="AX26" i="117"/>
  <c r="AU26" i="117" s="1"/>
  <c r="CX16" i="117"/>
  <c r="CG16" i="117"/>
  <c r="CD16" i="117" s="1"/>
  <c r="FA6" i="121"/>
  <c r="EX6" i="121" s="1"/>
  <c r="FS6" i="121"/>
  <c r="DS9" i="117"/>
  <c r="DP9" i="117" s="1"/>
  <c r="EL9" i="117"/>
  <c r="CX10" i="117"/>
  <c r="CG10" i="117"/>
  <c r="CD10" i="117" s="1"/>
  <c r="CF7" i="117"/>
  <c r="BO7" i="117"/>
  <c r="BL7" i="117" s="1"/>
  <c r="BO19" i="117"/>
  <c r="BL19" i="117" s="1"/>
  <c r="CF19" i="117"/>
  <c r="BO5" i="117"/>
  <c r="BL5" i="117" s="1"/>
  <c r="CF5" i="117"/>
  <c r="HA6" i="122" l="1"/>
  <c r="GK6" i="122"/>
  <c r="GH6" i="122" s="1"/>
  <c r="CX14" i="117"/>
  <c r="CG14" i="117"/>
  <c r="CD14" i="117" s="1"/>
  <c r="EZ9" i="124"/>
  <c r="EH9" i="124"/>
  <c r="EE9" i="124" s="1"/>
  <c r="EH6" i="128"/>
  <c r="EE6" i="128" s="1"/>
  <c r="EZ6" i="128"/>
  <c r="EG9" i="121"/>
  <c r="EH9" i="121" s="1"/>
  <c r="EH5" i="121"/>
  <c r="EE5" i="121" s="1"/>
  <c r="EZ5" i="121"/>
  <c r="FT6" i="121"/>
  <c r="FQ6" i="121" s="1"/>
  <c r="GJ6" i="121"/>
  <c r="DN9" i="118"/>
  <c r="DO9" i="118" s="1"/>
  <c r="EG5" i="118"/>
  <c r="DO5" i="118"/>
  <c r="DL5" i="118" s="1"/>
  <c r="EZ8" i="118"/>
  <c r="EH8" i="118"/>
  <c r="EE8" i="118" s="1"/>
  <c r="DR12" i="117"/>
  <c r="CY12" i="117"/>
  <c r="CV12" i="117" s="1"/>
  <c r="CX21" i="117"/>
  <c r="CG21" i="117"/>
  <c r="CD21" i="117" s="1"/>
  <c r="FF15" i="117"/>
  <c r="EM15" i="117"/>
  <c r="EJ15" i="117" s="1"/>
  <c r="FF17" i="117"/>
  <c r="EM17" i="117"/>
  <c r="EJ17" i="117" s="1"/>
  <c r="EZ9" i="120"/>
  <c r="FA9" i="120" s="1"/>
  <c r="FS5" i="120"/>
  <c r="FA5" i="120"/>
  <c r="EX5" i="120" s="1"/>
  <c r="FS6" i="124"/>
  <c r="FA6" i="124"/>
  <c r="EX6" i="124" s="1"/>
  <c r="EG6" i="126"/>
  <c r="EG9" i="126" s="1"/>
  <c r="EH9" i="126" s="1"/>
  <c r="DO6" i="126"/>
  <c r="DL6" i="126" s="1"/>
  <c r="EG6" i="119"/>
  <c r="DO6" i="119"/>
  <c r="DL6" i="119" s="1"/>
  <c r="EG5" i="123"/>
  <c r="DN9" i="123"/>
  <c r="DO9" i="123" s="1"/>
  <c r="DO5" i="123"/>
  <c r="DL5" i="123" s="1"/>
  <c r="DR16" i="117"/>
  <c r="CY16" i="117"/>
  <c r="CV16" i="117" s="1"/>
  <c r="EG7" i="123"/>
  <c r="DO7" i="123"/>
  <c r="DL7" i="123" s="1"/>
  <c r="EG6" i="127"/>
  <c r="ED6" i="127" s="1"/>
  <c r="EY6" i="127"/>
  <c r="FS6" i="123"/>
  <c r="FA6" i="123"/>
  <c r="EX6" i="123" s="1"/>
  <c r="DR20" i="117"/>
  <c r="CY20" i="117"/>
  <c r="CV20" i="117" s="1"/>
  <c r="GJ8" i="122"/>
  <c r="FT8" i="122"/>
  <c r="FQ8" i="122" s="1"/>
  <c r="EY8" i="127"/>
  <c r="EG8" i="127"/>
  <c r="ED8" i="127" s="1"/>
  <c r="DN9" i="126"/>
  <c r="DO9" i="126" s="1"/>
  <c r="FS8" i="123"/>
  <c r="FA8" i="123"/>
  <c r="EX8" i="123" s="1"/>
  <c r="DO5" i="128"/>
  <c r="DL5" i="128" s="1"/>
  <c r="EG5" i="128"/>
  <c r="DN8" i="128"/>
  <c r="DO8" i="128" s="1"/>
  <c r="HR8" i="119"/>
  <c r="HS8" i="119" s="1"/>
  <c r="HP8" i="119" s="1"/>
  <c r="HB8" i="119"/>
  <c r="GY8" i="119" s="1"/>
  <c r="CX7" i="117"/>
  <c r="CG7" i="117"/>
  <c r="CD7" i="117" s="1"/>
  <c r="GK8" i="121"/>
  <c r="GH8" i="121" s="1"/>
  <c r="HA8" i="121"/>
  <c r="CX6" i="117"/>
  <c r="CG6" i="117"/>
  <c r="CD6" i="117" s="1"/>
  <c r="EG9" i="122"/>
  <c r="EH9" i="122" s="1"/>
  <c r="EZ5" i="122"/>
  <c r="EH5" i="122"/>
  <c r="EE5" i="122" s="1"/>
  <c r="EH5" i="126"/>
  <c r="EE5" i="126" s="1"/>
  <c r="EZ5" i="126"/>
  <c r="EZ5" i="124"/>
  <c r="EH5" i="124"/>
  <c r="EE5" i="124" s="1"/>
  <c r="EG10" i="124"/>
  <c r="EH10" i="124" s="1"/>
  <c r="DO7" i="122"/>
  <c r="EG7" i="122"/>
  <c r="EG8" i="124"/>
  <c r="DO8" i="124"/>
  <c r="DL8" i="124" s="1"/>
  <c r="FR7" i="127"/>
  <c r="EZ7" i="127"/>
  <c r="EW7" i="127" s="1"/>
  <c r="EZ7" i="118"/>
  <c r="EH7" i="118"/>
  <c r="EE7" i="118" s="1"/>
  <c r="CG18" i="117"/>
  <c r="CD18" i="117" s="1"/>
  <c r="CX18" i="117"/>
  <c r="FZ22" i="117"/>
  <c r="FG22" i="117"/>
  <c r="FD22" i="117" s="1"/>
  <c r="EZ7" i="119"/>
  <c r="EH7" i="119"/>
  <c r="EE7" i="119" s="1"/>
  <c r="DM5" i="122"/>
  <c r="DL5" i="122"/>
  <c r="EH7" i="124"/>
  <c r="EE7" i="124" s="1"/>
  <c r="EZ7" i="124"/>
  <c r="DO5" i="125"/>
  <c r="DL5" i="125" s="1"/>
  <c r="DN9" i="125"/>
  <c r="DO9" i="125" s="1"/>
  <c r="EG5" i="125"/>
  <c r="CX11" i="117"/>
  <c r="CG11" i="117"/>
  <c r="CD11" i="117" s="1"/>
  <c r="EG7" i="128"/>
  <c r="DO7" i="128"/>
  <c r="DL7" i="128" s="1"/>
  <c r="FQ6" i="118"/>
  <c r="FA6" i="118"/>
  <c r="EX6" i="118" s="1"/>
  <c r="CX13" i="117"/>
  <c r="CG13" i="117"/>
  <c r="CD13" i="117" s="1"/>
  <c r="CG26" i="117"/>
  <c r="CD26" i="117" s="1"/>
  <c r="CX26" i="117"/>
  <c r="CX5" i="117"/>
  <c r="CG5" i="117"/>
  <c r="CD5" i="117" s="1"/>
  <c r="FF9" i="117"/>
  <c r="EM9" i="117"/>
  <c r="EJ9" i="117" s="1"/>
  <c r="DO5" i="119"/>
  <c r="DL5" i="119" s="1"/>
  <c r="DN9" i="119"/>
  <c r="DO9" i="119" s="1"/>
  <c r="EG5" i="119"/>
  <c r="FF8" i="117"/>
  <c r="EM8" i="117"/>
  <c r="EJ8" i="117" s="1"/>
  <c r="CX24" i="117"/>
  <c r="CG24" i="117"/>
  <c r="CD24" i="117" s="1"/>
  <c r="EG7" i="121"/>
  <c r="DO7" i="121"/>
  <c r="DL7" i="121" s="1"/>
  <c r="FS8" i="126"/>
  <c r="FA8" i="126"/>
  <c r="EX8" i="126" s="1"/>
  <c r="DS27" i="117"/>
  <c r="DP27" i="117" s="1"/>
  <c r="EL27" i="117"/>
  <c r="EZ7" i="126"/>
  <c r="EH7" i="126"/>
  <c r="EE7" i="126" s="1"/>
  <c r="CX19" i="117"/>
  <c r="CG19" i="117"/>
  <c r="CD19" i="117" s="1"/>
  <c r="EG5" i="127"/>
  <c r="ED5" i="127" s="1"/>
  <c r="EY5" i="127"/>
  <c r="EF9" i="127"/>
  <c r="EG9" i="127" s="1"/>
  <c r="DR10" i="117"/>
  <c r="CY10" i="117"/>
  <c r="CV10" i="117" s="1"/>
  <c r="DR23" i="117"/>
  <c r="CY23" i="117"/>
  <c r="CV23" i="117" s="1"/>
  <c r="EZ8" i="120"/>
  <c r="EH8" i="120"/>
  <c r="EE8" i="120" s="1"/>
  <c r="DR25" i="117"/>
  <c r="CY25" i="117"/>
  <c r="CV25" i="117" s="1"/>
  <c r="EH7" i="120"/>
  <c r="EE7" i="120" s="1"/>
  <c r="EZ7" i="120"/>
  <c r="FS6" i="120"/>
  <c r="FA6" i="120"/>
  <c r="EX6" i="120" s="1"/>
  <c r="FS5" i="124" l="1"/>
  <c r="FA5" i="124"/>
  <c r="EX5" i="124" s="1"/>
  <c r="EZ7" i="123"/>
  <c r="EH7" i="123"/>
  <c r="EE7" i="123" s="1"/>
  <c r="EG9" i="125"/>
  <c r="EH9" i="125" s="1"/>
  <c r="EZ5" i="125"/>
  <c r="EH5" i="125"/>
  <c r="EE5" i="125" s="1"/>
  <c r="FS5" i="126"/>
  <c r="FA5" i="126"/>
  <c r="EX5" i="126" s="1"/>
  <c r="FA8" i="120"/>
  <c r="EX8" i="120" s="1"/>
  <c r="FS8" i="120"/>
  <c r="CY13" i="117"/>
  <c r="CV13" i="117" s="1"/>
  <c r="DR13" i="117"/>
  <c r="EL20" i="117"/>
  <c r="DS20" i="117"/>
  <c r="DP20" i="117" s="1"/>
  <c r="DS16" i="117"/>
  <c r="DP16" i="117" s="1"/>
  <c r="EL16" i="117"/>
  <c r="FZ15" i="117"/>
  <c r="FG15" i="117"/>
  <c r="FD15" i="117" s="1"/>
  <c r="EZ5" i="118"/>
  <c r="EG9" i="118"/>
  <c r="EH9" i="118" s="1"/>
  <c r="EH5" i="118"/>
  <c r="EE5" i="118" s="1"/>
  <c r="CY11" i="117"/>
  <c r="CV11" i="117" s="1"/>
  <c r="DR11" i="117"/>
  <c r="GK7" i="127"/>
  <c r="FS7" i="127"/>
  <c r="FP7" i="127" s="1"/>
  <c r="FS6" i="128"/>
  <c r="FA6" i="128"/>
  <c r="EX6" i="128" s="1"/>
  <c r="DR19" i="117"/>
  <c r="CY19" i="117"/>
  <c r="CV19" i="117" s="1"/>
  <c r="EH7" i="121"/>
  <c r="EE7" i="121" s="1"/>
  <c r="EZ7" i="121"/>
  <c r="GR22" i="117"/>
  <c r="GA22" i="117"/>
  <c r="FX22" i="117" s="1"/>
  <c r="EH8" i="124"/>
  <c r="EE8" i="124" s="1"/>
  <c r="EZ8" i="124"/>
  <c r="FT8" i="123"/>
  <c r="FQ8" i="123" s="1"/>
  <c r="GJ8" i="123"/>
  <c r="GJ6" i="124"/>
  <c r="FT6" i="124"/>
  <c r="FQ6" i="124" s="1"/>
  <c r="FF27" i="117"/>
  <c r="EM27" i="117"/>
  <c r="EJ27" i="117" s="1"/>
  <c r="HA8" i="122"/>
  <c r="GK8" i="122"/>
  <c r="GH8" i="122" s="1"/>
  <c r="GJ8" i="126"/>
  <c r="FT8" i="126"/>
  <c r="FQ8" i="126" s="1"/>
  <c r="FS7" i="119"/>
  <c r="FA7" i="119"/>
  <c r="EX7" i="119" s="1"/>
  <c r="HR8" i="121"/>
  <c r="HS8" i="121" s="1"/>
  <c r="HP8" i="121" s="1"/>
  <c r="HB8" i="121"/>
  <c r="GY8" i="121" s="1"/>
  <c r="EZ6" i="126"/>
  <c r="EH6" i="126"/>
  <c r="EE6" i="126" s="1"/>
  <c r="FT6" i="120"/>
  <c r="FQ6" i="120" s="1"/>
  <c r="GJ6" i="120"/>
  <c r="EL23" i="117"/>
  <c r="DS23" i="117"/>
  <c r="DP23" i="117" s="1"/>
  <c r="FZ9" i="117"/>
  <c r="FG9" i="117"/>
  <c r="FD9" i="117" s="1"/>
  <c r="FR6" i="118"/>
  <c r="FO6" i="118" s="1"/>
  <c r="GH6" i="118"/>
  <c r="FS7" i="124"/>
  <c r="FA7" i="124"/>
  <c r="EX7" i="124" s="1"/>
  <c r="DR18" i="117"/>
  <c r="CY18" i="117"/>
  <c r="CV18" i="117" s="1"/>
  <c r="EZ7" i="122"/>
  <c r="FA7" i="122" s="1"/>
  <c r="EH7" i="122"/>
  <c r="EE7" i="122" s="1"/>
  <c r="CY7" i="117"/>
  <c r="CV7" i="117" s="1"/>
  <c r="DR7" i="117"/>
  <c r="FT6" i="123"/>
  <c r="FQ6" i="123" s="1"/>
  <c r="GJ6" i="123"/>
  <c r="DR21" i="117"/>
  <c r="CY21" i="117"/>
  <c r="CV21" i="117" s="1"/>
  <c r="HA6" i="121"/>
  <c r="GK6" i="121"/>
  <c r="GH6" i="121" s="1"/>
  <c r="FS9" i="124"/>
  <c r="FA9" i="124"/>
  <c r="EX9" i="124" s="1"/>
  <c r="DS10" i="117"/>
  <c r="DP10" i="117" s="1"/>
  <c r="EL10" i="117"/>
  <c r="DR5" i="117"/>
  <c r="CY5" i="117"/>
  <c r="CV5" i="117" s="1"/>
  <c r="DS25" i="117"/>
  <c r="DP25" i="117" s="1"/>
  <c r="EL25" i="117"/>
  <c r="FR5" i="127"/>
  <c r="EY9" i="127"/>
  <c r="EZ5" i="127"/>
  <c r="EW5" i="127" s="1"/>
  <c r="EG9" i="119"/>
  <c r="EH9" i="119" s="1"/>
  <c r="EZ5" i="119"/>
  <c r="EH5" i="119"/>
  <c r="EE5" i="119" s="1"/>
  <c r="CY6" i="117"/>
  <c r="CV6" i="117" s="1"/>
  <c r="DR6" i="117"/>
  <c r="FA7" i="120"/>
  <c r="EX7" i="120" s="1"/>
  <c r="FS7" i="120"/>
  <c r="FS7" i="126"/>
  <c r="FA7" i="126"/>
  <c r="EX7" i="126" s="1"/>
  <c r="DR24" i="117"/>
  <c r="CY24" i="117"/>
  <c r="CV24" i="117" s="1"/>
  <c r="DM7" i="122"/>
  <c r="DL7" i="122"/>
  <c r="EZ9" i="122"/>
  <c r="FA9" i="122" s="1"/>
  <c r="FA5" i="122"/>
  <c r="EX5" i="122" s="1"/>
  <c r="FR6" i="127"/>
  <c r="EZ6" i="127"/>
  <c r="EW6" i="127" s="1"/>
  <c r="EG9" i="123"/>
  <c r="EH9" i="123" s="1"/>
  <c r="EZ5" i="123"/>
  <c r="EH5" i="123"/>
  <c r="EE5" i="123" s="1"/>
  <c r="FT5" i="120"/>
  <c r="FQ5" i="120" s="1"/>
  <c r="GJ5" i="120"/>
  <c r="FA5" i="121"/>
  <c r="EX5" i="121" s="1"/>
  <c r="EZ9" i="121"/>
  <c r="FA9" i="121" s="1"/>
  <c r="FS5" i="121"/>
  <c r="DR14" i="117"/>
  <c r="CY14" i="117"/>
  <c r="CV14" i="117" s="1"/>
  <c r="EZ7" i="128"/>
  <c r="EH7" i="128"/>
  <c r="EE7" i="128" s="1"/>
  <c r="FR8" i="127"/>
  <c r="EZ8" i="127"/>
  <c r="EW8" i="127" s="1"/>
  <c r="DS12" i="117"/>
  <c r="DP12" i="117" s="1"/>
  <c r="EL12" i="117"/>
  <c r="FZ8" i="117"/>
  <c r="FG8" i="117"/>
  <c r="FD8" i="117" s="1"/>
  <c r="DR26" i="117"/>
  <c r="CY26" i="117"/>
  <c r="CV26" i="117" s="1"/>
  <c r="FA7" i="118"/>
  <c r="EX7" i="118" s="1"/>
  <c r="FQ7" i="118"/>
  <c r="EZ6" i="119"/>
  <c r="EH6" i="119"/>
  <c r="EE6" i="119" s="1"/>
  <c r="EG8" i="128"/>
  <c r="EH8" i="128" s="1"/>
  <c r="EZ5" i="128"/>
  <c r="EH5" i="128"/>
  <c r="EE5" i="128" s="1"/>
  <c r="FZ17" i="117"/>
  <c r="FG17" i="117"/>
  <c r="FD17" i="117" s="1"/>
  <c r="FA8" i="118"/>
  <c r="EX8" i="118" s="1"/>
  <c r="FQ8" i="118"/>
  <c r="HB6" i="122"/>
  <c r="GY6" i="122" s="1"/>
  <c r="HR6" i="122"/>
  <c r="HS6" i="122" s="1"/>
  <c r="HP6" i="122" s="1"/>
  <c r="GK5" i="120" l="1"/>
  <c r="GH5" i="120" s="1"/>
  <c r="HA5" i="120"/>
  <c r="GJ7" i="120"/>
  <c r="FT7" i="120"/>
  <c r="FQ7" i="120" s="1"/>
  <c r="GI6" i="118"/>
  <c r="GF6" i="118" s="1"/>
  <c r="GY6" i="118"/>
  <c r="FS6" i="119"/>
  <c r="FA6" i="119"/>
  <c r="EX6" i="119" s="1"/>
  <c r="FF10" i="117"/>
  <c r="EM10" i="117"/>
  <c r="EJ10" i="117" s="1"/>
  <c r="HA6" i="123"/>
  <c r="GK6" i="123"/>
  <c r="GH6" i="123" s="1"/>
  <c r="GK6" i="120"/>
  <c r="GH6" i="120" s="1"/>
  <c r="HA6" i="120"/>
  <c r="GK8" i="123"/>
  <c r="GH8" i="123" s="1"/>
  <c r="HA8" i="123"/>
  <c r="EM20" i="117"/>
  <c r="EJ20" i="117" s="1"/>
  <c r="FF20" i="117"/>
  <c r="GH8" i="118"/>
  <c r="FR8" i="118"/>
  <c r="FO8" i="118" s="1"/>
  <c r="GH7" i="118"/>
  <c r="FR7" i="118"/>
  <c r="FO7" i="118" s="1"/>
  <c r="GK6" i="127"/>
  <c r="FS6" i="127"/>
  <c r="FP6" i="127" s="1"/>
  <c r="FT7" i="126"/>
  <c r="FQ7" i="126" s="1"/>
  <c r="GJ7" i="126"/>
  <c r="GJ7" i="124"/>
  <c r="FT7" i="124"/>
  <c r="FQ7" i="124" s="1"/>
  <c r="GK8" i="126"/>
  <c r="GH8" i="126" s="1"/>
  <c r="HA8" i="126"/>
  <c r="DS19" i="117"/>
  <c r="DP19" i="117" s="1"/>
  <c r="EL19" i="117"/>
  <c r="DS13" i="117"/>
  <c r="DP13" i="117" s="1"/>
  <c r="EL13" i="117"/>
  <c r="FS5" i="125"/>
  <c r="FA5" i="125"/>
  <c r="EX5" i="125" s="1"/>
  <c r="EZ9" i="125"/>
  <c r="FA9" i="125" s="1"/>
  <c r="EZ9" i="118"/>
  <c r="FA9" i="118" s="1"/>
  <c r="FA5" i="118"/>
  <c r="EX5" i="118" s="1"/>
  <c r="FQ5" i="118"/>
  <c r="GR17" i="117"/>
  <c r="GA17" i="117"/>
  <c r="FX17" i="117" s="1"/>
  <c r="FS9" i="120"/>
  <c r="FT9" i="120" s="1"/>
  <c r="GK5" i="127"/>
  <c r="FS5" i="127"/>
  <c r="FP5" i="127" s="1"/>
  <c r="FR9" i="127"/>
  <c r="FS9" i="127" s="1"/>
  <c r="FT9" i="124"/>
  <c r="FQ9" i="124" s="1"/>
  <c r="GJ9" i="124"/>
  <c r="FA6" i="126"/>
  <c r="EX6" i="126" s="1"/>
  <c r="FS6" i="126"/>
  <c r="HB8" i="122"/>
  <c r="GY8" i="122" s="1"/>
  <c r="HR8" i="122"/>
  <c r="HS8" i="122" s="1"/>
  <c r="HP8" i="122" s="1"/>
  <c r="GJ6" i="128"/>
  <c r="FT6" i="128"/>
  <c r="FQ6" i="128" s="1"/>
  <c r="GJ8" i="120"/>
  <c r="FT8" i="120"/>
  <c r="FQ8" i="120" s="1"/>
  <c r="EL7" i="117"/>
  <c r="DS7" i="117"/>
  <c r="DP7" i="117" s="1"/>
  <c r="FA8" i="124"/>
  <c r="EX8" i="124" s="1"/>
  <c r="FS8" i="124"/>
  <c r="FA7" i="128"/>
  <c r="EX7" i="128" s="1"/>
  <c r="FS7" i="128"/>
  <c r="EL6" i="117"/>
  <c r="DS6" i="117"/>
  <c r="DP6" i="117" s="1"/>
  <c r="FF25" i="117"/>
  <c r="EM25" i="117"/>
  <c r="EJ25" i="117" s="1"/>
  <c r="GR15" i="117"/>
  <c r="GA15" i="117"/>
  <c r="FX15" i="117" s="1"/>
  <c r="FA7" i="123"/>
  <c r="EX7" i="123" s="1"/>
  <c r="FS7" i="123"/>
  <c r="GR9" i="117"/>
  <c r="GA9" i="117"/>
  <c r="FX9" i="117" s="1"/>
  <c r="FZ27" i="117"/>
  <c r="GA27" i="117" s="1"/>
  <c r="FX27" i="117" s="1"/>
  <c r="FG27" i="117"/>
  <c r="FD27" i="117" s="1"/>
  <c r="HJ22" i="117"/>
  <c r="GS22" i="117"/>
  <c r="GP22" i="117" s="1"/>
  <c r="GL7" i="127"/>
  <c r="GI7" i="127" s="1"/>
  <c r="HB7" i="127"/>
  <c r="FF16" i="117"/>
  <c r="EM16" i="117"/>
  <c r="EJ16" i="117" s="1"/>
  <c r="EZ9" i="126"/>
  <c r="FA9" i="126" s="1"/>
  <c r="GK8" i="127"/>
  <c r="FS8" i="127"/>
  <c r="FP8" i="127" s="1"/>
  <c r="FS5" i="128"/>
  <c r="EZ8" i="128"/>
  <c r="FA8" i="128" s="1"/>
  <c r="FA5" i="128"/>
  <c r="EX5" i="128" s="1"/>
  <c r="HB6" i="121"/>
  <c r="GY6" i="121" s="1"/>
  <c r="HR6" i="121"/>
  <c r="HS6" i="121" s="1"/>
  <c r="HP6" i="121" s="1"/>
  <c r="GA8" i="117"/>
  <c r="FX8" i="117" s="1"/>
  <c r="GR8" i="117"/>
  <c r="DS14" i="117"/>
  <c r="DP14" i="117" s="1"/>
  <c r="EL14" i="117"/>
  <c r="EZ9" i="123"/>
  <c r="FA9" i="123" s="1"/>
  <c r="FA5" i="123"/>
  <c r="EX5" i="123" s="1"/>
  <c r="FS5" i="123"/>
  <c r="FS7" i="121"/>
  <c r="FA7" i="121"/>
  <c r="EX7" i="121" s="1"/>
  <c r="DS11" i="117"/>
  <c r="DP11" i="117" s="1"/>
  <c r="EL11" i="117"/>
  <c r="FS10" i="124"/>
  <c r="FT10" i="124" s="1"/>
  <c r="GJ5" i="124"/>
  <c r="FT5" i="124"/>
  <c r="FQ5" i="124" s="1"/>
  <c r="EL26" i="117"/>
  <c r="DS26" i="117"/>
  <c r="DP26" i="117" s="1"/>
  <c r="FF12" i="117"/>
  <c r="EM12" i="117"/>
  <c r="EJ12" i="117" s="1"/>
  <c r="FS9" i="121"/>
  <c r="FT9" i="121" s="1"/>
  <c r="FT5" i="121"/>
  <c r="FQ5" i="121" s="1"/>
  <c r="GJ5" i="121"/>
  <c r="EL24" i="117"/>
  <c r="DS24" i="117"/>
  <c r="DP24" i="117" s="1"/>
  <c r="EZ9" i="119"/>
  <c r="FA9" i="119" s="1"/>
  <c r="FS5" i="119"/>
  <c r="FA5" i="119"/>
  <c r="EX5" i="119" s="1"/>
  <c r="DS5" i="117"/>
  <c r="DP5" i="117" s="1"/>
  <c r="EL5" i="117"/>
  <c r="DS21" i="117"/>
  <c r="DP21" i="117" s="1"/>
  <c r="EL21" i="117"/>
  <c r="EL18" i="117"/>
  <c r="DS18" i="117"/>
  <c r="DP18" i="117" s="1"/>
  <c r="FF23" i="117"/>
  <c r="EM23" i="117"/>
  <c r="EJ23" i="117" s="1"/>
  <c r="FT7" i="119"/>
  <c r="FQ7" i="119" s="1"/>
  <c r="GJ7" i="119"/>
  <c r="HA6" i="124"/>
  <c r="GK6" i="124"/>
  <c r="GH6" i="124" s="1"/>
  <c r="GJ5" i="126"/>
  <c r="FT5" i="126"/>
  <c r="FQ5" i="126" s="1"/>
  <c r="FS9" i="126"/>
  <c r="FT9" i="126" s="1"/>
  <c r="EZ10" i="124"/>
  <c r="FA10" i="124" s="1"/>
  <c r="GJ9" i="126" l="1"/>
  <c r="GK9" i="126" s="1"/>
  <c r="HA5" i="126"/>
  <c r="GK5" i="126"/>
  <c r="GH5" i="126" s="1"/>
  <c r="FF26" i="117"/>
  <c r="EM26" i="117"/>
  <c r="EJ26" i="117" s="1"/>
  <c r="FZ16" i="117"/>
  <c r="FG16" i="117"/>
  <c r="FD16" i="117" s="1"/>
  <c r="EM24" i="117"/>
  <c r="EJ24" i="117" s="1"/>
  <c r="FF24" i="117"/>
  <c r="HS7" i="127"/>
  <c r="HC7" i="127"/>
  <c r="GZ7" i="127" s="1"/>
  <c r="GJ6" i="119"/>
  <c r="FT6" i="119"/>
  <c r="FQ6" i="119" s="1"/>
  <c r="HB6" i="124"/>
  <c r="GY6" i="124" s="1"/>
  <c r="HR6" i="124"/>
  <c r="HS6" i="124" s="1"/>
  <c r="HP6" i="124" s="1"/>
  <c r="GJ9" i="121"/>
  <c r="GK9" i="121" s="1"/>
  <c r="HA5" i="121"/>
  <c r="GK5" i="121"/>
  <c r="GH5" i="121" s="1"/>
  <c r="GJ10" i="124"/>
  <c r="GK10" i="124" s="1"/>
  <c r="HA5" i="124"/>
  <c r="GK5" i="124"/>
  <c r="GH5" i="124" s="1"/>
  <c r="GJ7" i="123"/>
  <c r="FT7" i="123"/>
  <c r="FQ7" i="123" s="1"/>
  <c r="GJ7" i="128"/>
  <c r="FT7" i="128"/>
  <c r="FQ7" i="128" s="1"/>
  <c r="HR8" i="126"/>
  <c r="HS8" i="126" s="1"/>
  <c r="HP8" i="126" s="1"/>
  <c r="HB8" i="126"/>
  <c r="GY8" i="126" s="1"/>
  <c r="HB6" i="120"/>
  <c r="GY6" i="120" s="1"/>
  <c r="HR6" i="120"/>
  <c r="HS6" i="120" s="1"/>
  <c r="HP6" i="120" s="1"/>
  <c r="HP6" i="118"/>
  <c r="GZ6" i="118"/>
  <c r="GW6" i="118" s="1"/>
  <c r="FF19" i="117"/>
  <c r="EM19" i="117"/>
  <c r="EJ19" i="117" s="1"/>
  <c r="HA7" i="119"/>
  <c r="GK7" i="119"/>
  <c r="GH7" i="119" s="1"/>
  <c r="FF5" i="117"/>
  <c r="EM5" i="117"/>
  <c r="EJ5" i="117" s="1"/>
  <c r="FF14" i="117"/>
  <c r="EM14" i="117"/>
  <c r="EJ14" i="117" s="1"/>
  <c r="FS8" i="128"/>
  <c r="FT8" i="128" s="1"/>
  <c r="GJ5" i="128"/>
  <c r="FT5" i="128"/>
  <c r="FQ5" i="128" s="1"/>
  <c r="GK6" i="128"/>
  <c r="GH6" i="128" s="1"/>
  <c r="HA6" i="128"/>
  <c r="GY7" i="118"/>
  <c r="GI7" i="118"/>
  <c r="GF7" i="118" s="1"/>
  <c r="HA8" i="120"/>
  <c r="GK8" i="120"/>
  <c r="GH8" i="120" s="1"/>
  <c r="HB6" i="127"/>
  <c r="GL6" i="127"/>
  <c r="GI6" i="127" s="1"/>
  <c r="FF11" i="117"/>
  <c r="EM11" i="117"/>
  <c r="EJ11" i="117" s="1"/>
  <c r="IB22" i="117"/>
  <c r="IC22" i="117" s="1"/>
  <c r="HZ22" i="117" s="1"/>
  <c r="HK22" i="117"/>
  <c r="HH22" i="117" s="1"/>
  <c r="GJ8" i="124"/>
  <c r="FT8" i="124"/>
  <c r="FQ8" i="124" s="1"/>
  <c r="GK9" i="127"/>
  <c r="GL9" i="127" s="1"/>
  <c r="HB5" i="127"/>
  <c r="GL5" i="127"/>
  <c r="GI5" i="127" s="1"/>
  <c r="FQ9" i="118"/>
  <c r="FR9" i="118" s="1"/>
  <c r="FR5" i="118"/>
  <c r="FO5" i="118" s="1"/>
  <c r="GH5" i="118"/>
  <c r="EM6" i="117"/>
  <c r="EJ6" i="117" s="1"/>
  <c r="FF6" i="117"/>
  <c r="GS8" i="117"/>
  <c r="GP8" i="117" s="1"/>
  <c r="HJ8" i="117"/>
  <c r="GL8" i="127"/>
  <c r="GI8" i="127" s="1"/>
  <c r="HB8" i="127"/>
  <c r="GS15" i="117"/>
  <c r="GP15" i="117" s="1"/>
  <c r="HJ15" i="117"/>
  <c r="FS9" i="125"/>
  <c r="FT9" i="125" s="1"/>
  <c r="FT5" i="125"/>
  <c r="FQ5" i="125" s="1"/>
  <c r="GJ5" i="125"/>
  <c r="HA7" i="124"/>
  <c r="GK7" i="124"/>
  <c r="GH7" i="124" s="1"/>
  <c r="GI8" i="118"/>
  <c r="GF8" i="118" s="1"/>
  <c r="GY8" i="118"/>
  <c r="HR6" i="123"/>
  <c r="HS6" i="123" s="1"/>
  <c r="HP6" i="123" s="1"/>
  <c r="HB6" i="123"/>
  <c r="GY6" i="123" s="1"/>
  <c r="HA7" i="120"/>
  <c r="GK7" i="120"/>
  <c r="GH7" i="120" s="1"/>
  <c r="HB8" i="123"/>
  <c r="GY8" i="123" s="1"/>
  <c r="HR8" i="123"/>
  <c r="HS8" i="123" s="1"/>
  <c r="HP8" i="123" s="1"/>
  <c r="FT5" i="119"/>
  <c r="FQ5" i="119" s="1"/>
  <c r="FS9" i="119"/>
  <c r="FT9" i="119" s="1"/>
  <c r="GJ5" i="119"/>
  <c r="EM18" i="117"/>
  <c r="EJ18" i="117" s="1"/>
  <c r="FF18" i="117"/>
  <c r="FS9" i="123"/>
  <c r="FT9" i="123" s="1"/>
  <c r="GJ5" i="123"/>
  <c r="FT5" i="123"/>
  <c r="FQ5" i="123" s="1"/>
  <c r="GS9" i="117"/>
  <c r="GP9" i="117" s="1"/>
  <c r="HJ9" i="117"/>
  <c r="HA9" i="124"/>
  <c r="GK9" i="124"/>
  <c r="GH9" i="124" s="1"/>
  <c r="FF21" i="117"/>
  <c r="EM21" i="117"/>
  <c r="EJ21" i="117" s="1"/>
  <c r="FG23" i="117"/>
  <c r="FD23" i="117" s="1"/>
  <c r="FZ23" i="117"/>
  <c r="FZ12" i="117"/>
  <c r="FG12" i="117"/>
  <c r="FD12" i="117" s="1"/>
  <c r="GJ6" i="126"/>
  <c r="FT6" i="126"/>
  <c r="FQ6" i="126" s="1"/>
  <c r="FF13" i="117"/>
  <c r="EM13" i="117"/>
  <c r="EJ13" i="117" s="1"/>
  <c r="HA7" i="126"/>
  <c r="GK7" i="126"/>
  <c r="GH7" i="126" s="1"/>
  <c r="FZ20" i="117"/>
  <c r="FG20" i="117"/>
  <c r="FD20" i="117" s="1"/>
  <c r="HR5" i="120"/>
  <c r="HB5" i="120"/>
  <c r="GY5" i="120" s="1"/>
  <c r="FT7" i="121"/>
  <c r="FQ7" i="121" s="1"/>
  <c r="GJ7" i="121"/>
  <c r="FZ25" i="117"/>
  <c r="GA25" i="117" s="1"/>
  <c r="FX25" i="117" s="1"/>
  <c r="FG25" i="117"/>
  <c r="FD25" i="117" s="1"/>
  <c r="FF7" i="117"/>
  <c r="EM7" i="117"/>
  <c r="EJ7" i="117" s="1"/>
  <c r="GS17" i="117"/>
  <c r="GP17" i="117" s="1"/>
  <c r="HJ17" i="117"/>
  <c r="FZ10" i="117"/>
  <c r="FG10" i="117"/>
  <c r="FD10" i="117" s="1"/>
  <c r="GJ9" i="120"/>
  <c r="GK9" i="120" s="1"/>
  <c r="FZ13" i="117" l="1"/>
  <c r="FG13" i="117"/>
  <c r="FD13" i="117" s="1"/>
  <c r="HR9" i="120"/>
  <c r="HS9" i="120" s="1"/>
  <c r="HS5" i="120"/>
  <c r="HP5" i="120" s="1"/>
  <c r="HA8" i="124"/>
  <c r="GK8" i="124"/>
  <c r="GH8" i="124" s="1"/>
  <c r="HR8" i="120"/>
  <c r="HS8" i="120" s="1"/>
  <c r="HP8" i="120" s="1"/>
  <c r="HB8" i="120"/>
  <c r="GY8" i="120" s="1"/>
  <c r="GA10" i="117"/>
  <c r="FX10" i="117" s="1"/>
  <c r="GR10" i="117"/>
  <c r="IB17" i="117"/>
  <c r="IC17" i="117" s="1"/>
  <c r="HZ17" i="117" s="1"/>
  <c r="HK17" i="117"/>
  <c r="HH17" i="117" s="1"/>
  <c r="FG21" i="117"/>
  <c r="FD21" i="117" s="1"/>
  <c r="FZ21" i="117"/>
  <c r="FZ18" i="117"/>
  <c r="FG18" i="117"/>
  <c r="FD18" i="117" s="1"/>
  <c r="HB7" i="120"/>
  <c r="GY7" i="120" s="1"/>
  <c r="HR7" i="120"/>
  <c r="HS7" i="120" s="1"/>
  <c r="HP7" i="120" s="1"/>
  <c r="FG6" i="117"/>
  <c r="FD6" i="117" s="1"/>
  <c r="FZ6" i="117"/>
  <c r="FG19" i="117"/>
  <c r="FD19" i="117" s="1"/>
  <c r="FZ19" i="117"/>
  <c r="HA7" i="128"/>
  <c r="GK7" i="128"/>
  <c r="GH7" i="128" s="1"/>
  <c r="HA9" i="120"/>
  <c r="HB9" i="120" s="1"/>
  <c r="HA6" i="126"/>
  <c r="GK6" i="126"/>
  <c r="GH6" i="126" s="1"/>
  <c r="HR9" i="124"/>
  <c r="HS9" i="124" s="1"/>
  <c r="HP9" i="124" s="1"/>
  <c r="HB9" i="124"/>
  <c r="GY9" i="124" s="1"/>
  <c r="HA5" i="119"/>
  <c r="GK5" i="119"/>
  <c r="GH5" i="119" s="1"/>
  <c r="GJ9" i="119"/>
  <c r="GK9" i="119" s="1"/>
  <c r="IB15" i="117"/>
  <c r="IC15" i="117" s="1"/>
  <c r="HZ15" i="117" s="1"/>
  <c r="HK15" i="117"/>
  <c r="HH15" i="117" s="1"/>
  <c r="GY5" i="118"/>
  <c r="GI5" i="118"/>
  <c r="GF5" i="118" s="1"/>
  <c r="FZ14" i="117"/>
  <c r="FG14" i="117"/>
  <c r="FD14" i="117" s="1"/>
  <c r="II6" i="118"/>
  <c r="HQ6" i="118"/>
  <c r="HN6" i="118" s="1"/>
  <c r="HA7" i="123"/>
  <c r="GK7" i="123"/>
  <c r="GH7" i="123" s="1"/>
  <c r="GA16" i="117"/>
  <c r="FX16" i="117" s="1"/>
  <c r="GR16" i="117"/>
  <c r="HA5" i="125"/>
  <c r="GJ9" i="125"/>
  <c r="GK9" i="125" s="1"/>
  <c r="GK5" i="125"/>
  <c r="GH5" i="125" s="1"/>
  <c r="FZ7" i="117"/>
  <c r="FG7" i="117"/>
  <c r="FD7" i="117" s="1"/>
  <c r="IB9" i="117"/>
  <c r="IC9" i="117" s="1"/>
  <c r="HZ9" i="117" s="1"/>
  <c r="HK9" i="117"/>
  <c r="HH9" i="117" s="1"/>
  <c r="HP8" i="118"/>
  <c r="GZ8" i="118"/>
  <c r="GW8" i="118" s="1"/>
  <c r="GZ7" i="118"/>
  <c r="GW7" i="118" s="1"/>
  <c r="HP7" i="118"/>
  <c r="GR20" i="117"/>
  <c r="GA20" i="117"/>
  <c r="FX20" i="117" s="1"/>
  <c r="GA12" i="117"/>
  <c r="FX12" i="117" s="1"/>
  <c r="GR12" i="117"/>
  <c r="HS8" i="127"/>
  <c r="HC8" i="127"/>
  <c r="GZ8" i="127" s="1"/>
  <c r="HR6" i="128"/>
  <c r="HS6" i="128" s="1"/>
  <c r="HP6" i="128" s="1"/>
  <c r="HB6" i="128"/>
  <c r="GY6" i="128" s="1"/>
  <c r="FZ5" i="117"/>
  <c r="FG5" i="117"/>
  <c r="FD5" i="117" s="1"/>
  <c r="HA10" i="124"/>
  <c r="HB10" i="124" s="1"/>
  <c r="HB5" i="124"/>
  <c r="GY5" i="124" s="1"/>
  <c r="HR5" i="124"/>
  <c r="GK6" i="119"/>
  <c r="GH6" i="119" s="1"/>
  <c r="HA6" i="119"/>
  <c r="FG26" i="117"/>
  <c r="FD26" i="117" s="1"/>
  <c r="FZ26" i="117"/>
  <c r="GA26" i="117" s="1"/>
  <c r="FX26" i="117" s="1"/>
  <c r="FZ11" i="117"/>
  <c r="FG11" i="117"/>
  <c r="FD11" i="117" s="1"/>
  <c r="GR23" i="117"/>
  <c r="GA23" i="117"/>
  <c r="FX23" i="117" s="1"/>
  <c r="GK7" i="121"/>
  <c r="GH7" i="121" s="1"/>
  <c r="HA7" i="121"/>
  <c r="HR7" i="126"/>
  <c r="HS7" i="126" s="1"/>
  <c r="HP7" i="126" s="1"/>
  <c r="HB7" i="126"/>
  <c r="GY7" i="126" s="1"/>
  <c r="GJ9" i="123"/>
  <c r="GK9" i="123" s="1"/>
  <c r="GK5" i="123"/>
  <c r="GH5" i="123" s="1"/>
  <c r="HA5" i="123"/>
  <c r="HR7" i="124"/>
  <c r="HS7" i="124" s="1"/>
  <c r="HP7" i="124" s="1"/>
  <c r="HB7" i="124"/>
  <c r="GY7" i="124" s="1"/>
  <c r="IB8" i="117"/>
  <c r="IC8" i="117" s="1"/>
  <c r="HZ8" i="117" s="1"/>
  <c r="HK8" i="117"/>
  <c r="HH8" i="117" s="1"/>
  <c r="HB9" i="127"/>
  <c r="HC9" i="127" s="1"/>
  <c r="HS5" i="127"/>
  <c r="HC5" i="127"/>
  <c r="GZ5" i="127" s="1"/>
  <c r="HR7" i="119"/>
  <c r="HS7" i="119" s="1"/>
  <c r="HP7" i="119" s="1"/>
  <c r="HB7" i="119"/>
  <c r="GY7" i="119" s="1"/>
  <c r="IJ7" i="127"/>
  <c r="IK7" i="127" s="1"/>
  <c r="IH7" i="127" s="1"/>
  <c r="HT7" i="127"/>
  <c r="HQ7" i="127" s="1"/>
  <c r="HA9" i="126"/>
  <c r="HB9" i="126" s="1"/>
  <c r="HR5" i="126"/>
  <c r="HB5" i="126"/>
  <c r="GY5" i="126" s="1"/>
  <c r="HS6" i="127"/>
  <c r="HC6" i="127"/>
  <c r="GZ6" i="127" s="1"/>
  <c r="HA5" i="128"/>
  <c r="GK5" i="128"/>
  <c r="GH5" i="128" s="1"/>
  <c r="GJ8" i="128"/>
  <c r="GK8" i="128" s="1"/>
  <c r="HR5" i="121"/>
  <c r="HA9" i="121"/>
  <c r="HB9" i="121" s="1"/>
  <c r="HB5" i="121"/>
  <c r="GY5" i="121" s="1"/>
  <c r="FZ24" i="117"/>
  <c r="GA24" i="117" s="1"/>
  <c r="FX24" i="117" s="1"/>
  <c r="FG24" i="117"/>
  <c r="FD24" i="117" s="1"/>
  <c r="HS5" i="126" l="1"/>
  <c r="HP5" i="126" s="1"/>
  <c r="GR5" i="117"/>
  <c r="GA5" i="117"/>
  <c r="FX5" i="117" s="1"/>
  <c r="HS5" i="121"/>
  <c r="HP5" i="121" s="1"/>
  <c r="HR9" i="121"/>
  <c r="HS9" i="121" s="1"/>
  <c r="HR7" i="121"/>
  <c r="HS7" i="121" s="1"/>
  <c r="HP7" i="121" s="1"/>
  <c r="HB7" i="121"/>
  <c r="GY7" i="121" s="1"/>
  <c r="HR6" i="119"/>
  <c r="HS6" i="119" s="1"/>
  <c r="HP6" i="119" s="1"/>
  <c r="HB6" i="119"/>
  <c r="GY6" i="119" s="1"/>
  <c r="HR7" i="128"/>
  <c r="HS7" i="128" s="1"/>
  <c r="HP7" i="128" s="1"/>
  <c r="HB7" i="128"/>
  <c r="GY7" i="128" s="1"/>
  <c r="GR18" i="117"/>
  <c r="GA18" i="117"/>
  <c r="FX18" i="117" s="1"/>
  <c r="II7" i="118"/>
  <c r="HQ7" i="118"/>
  <c r="HN7" i="118" s="1"/>
  <c r="IJ6" i="118"/>
  <c r="IG6" i="118" s="1"/>
  <c r="IZ6" i="118"/>
  <c r="HA9" i="125"/>
  <c r="HB9" i="125" s="1"/>
  <c r="HB5" i="125"/>
  <c r="GY5" i="125" s="1"/>
  <c r="HR5" i="125"/>
  <c r="GA14" i="117"/>
  <c r="FX14" i="117" s="1"/>
  <c r="GR14" i="117"/>
  <c r="HB5" i="119"/>
  <c r="GY5" i="119" s="1"/>
  <c r="HR5" i="119"/>
  <c r="GR19" i="117"/>
  <c r="GA19" i="117"/>
  <c r="FX19" i="117" s="1"/>
  <c r="GR21" i="117"/>
  <c r="GA21" i="117"/>
  <c r="FX21" i="117" s="1"/>
  <c r="HB5" i="128"/>
  <c r="GY5" i="128" s="1"/>
  <c r="HA8" i="128"/>
  <c r="HB8" i="128" s="1"/>
  <c r="HR5" i="128"/>
  <c r="HS5" i="124"/>
  <c r="HP5" i="124" s="1"/>
  <c r="HR10" i="124"/>
  <c r="HS10" i="124" s="1"/>
  <c r="IJ8" i="127"/>
  <c r="IK8" i="127" s="1"/>
  <c r="IH8" i="127" s="1"/>
  <c r="HT8" i="127"/>
  <c r="HQ8" i="127" s="1"/>
  <c r="II8" i="118"/>
  <c r="HQ8" i="118"/>
  <c r="HN8" i="118" s="1"/>
  <c r="GS16" i="117"/>
  <c r="GP16" i="117" s="1"/>
  <c r="HJ16" i="117"/>
  <c r="HR8" i="124"/>
  <c r="HS8" i="124" s="1"/>
  <c r="HP8" i="124" s="1"/>
  <c r="HB8" i="124"/>
  <c r="GY8" i="124" s="1"/>
  <c r="HA9" i="123"/>
  <c r="HB9" i="123" s="1"/>
  <c r="HB5" i="123"/>
  <c r="GY5" i="123" s="1"/>
  <c r="HR5" i="123"/>
  <c r="HJ23" i="117"/>
  <c r="GS23" i="117"/>
  <c r="GP23" i="117" s="1"/>
  <c r="GS12" i="117"/>
  <c r="GP12" i="117" s="1"/>
  <c r="HJ12" i="117"/>
  <c r="GR6" i="117"/>
  <c r="GA6" i="117"/>
  <c r="FX6" i="117" s="1"/>
  <c r="GS20" i="117"/>
  <c r="GP20" i="117" s="1"/>
  <c r="HJ20" i="117"/>
  <c r="HT6" i="127"/>
  <c r="HQ6" i="127" s="1"/>
  <c r="IJ6" i="127"/>
  <c r="IK6" i="127" s="1"/>
  <c r="IH6" i="127" s="1"/>
  <c r="GA7" i="117"/>
  <c r="FX7" i="117" s="1"/>
  <c r="GR7" i="117"/>
  <c r="HP5" i="118"/>
  <c r="GZ5" i="118"/>
  <c r="GW5" i="118" s="1"/>
  <c r="HT5" i="127"/>
  <c r="HQ5" i="127" s="1"/>
  <c r="HS9" i="127"/>
  <c r="HT9" i="127" s="1"/>
  <c r="IJ5" i="127"/>
  <c r="GR11" i="117"/>
  <c r="GA11" i="117"/>
  <c r="FX11" i="117" s="1"/>
  <c r="HB7" i="123"/>
  <c r="GY7" i="123" s="1"/>
  <c r="HR7" i="123"/>
  <c r="HS7" i="123" s="1"/>
  <c r="HP7" i="123" s="1"/>
  <c r="HB6" i="126"/>
  <c r="GY6" i="126" s="1"/>
  <c r="HR6" i="126"/>
  <c r="HS6" i="126" s="1"/>
  <c r="HP6" i="126" s="1"/>
  <c r="GS10" i="117"/>
  <c r="GP10" i="117" s="1"/>
  <c r="HJ10" i="117"/>
  <c r="GR13" i="117"/>
  <c r="GA13" i="117"/>
  <c r="FX13" i="117" s="1"/>
  <c r="IJ9" i="127" l="1"/>
  <c r="IK9" i="127" s="1"/>
  <c r="IK5" i="127"/>
  <c r="IH5" i="127" s="1"/>
  <c r="HK23" i="117"/>
  <c r="HH23" i="117" s="1"/>
  <c r="IB23" i="117"/>
  <c r="IC23" i="117" s="1"/>
  <c r="HZ23" i="117" s="1"/>
  <c r="GS14" i="117"/>
  <c r="GP14" i="117" s="1"/>
  <c r="HJ14" i="117"/>
  <c r="IZ7" i="118"/>
  <c r="IJ7" i="118"/>
  <c r="IG7" i="118" s="1"/>
  <c r="IB20" i="117"/>
  <c r="IC20" i="117" s="1"/>
  <c r="HZ20" i="117" s="1"/>
  <c r="HK20" i="117"/>
  <c r="HH20" i="117" s="1"/>
  <c r="HS5" i="123"/>
  <c r="HP5" i="123" s="1"/>
  <c r="HR9" i="123"/>
  <c r="HS9" i="123" s="1"/>
  <c r="IJ8" i="118"/>
  <c r="IG8" i="118" s="1"/>
  <c r="IZ8" i="118"/>
  <c r="HR9" i="119"/>
  <c r="HS9" i="119" s="1"/>
  <c r="HS5" i="119"/>
  <c r="HP5" i="119" s="1"/>
  <c r="IB10" i="117"/>
  <c r="IC10" i="117" s="1"/>
  <c r="HZ10" i="117" s="1"/>
  <c r="HK10" i="117"/>
  <c r="HH10" i="117" s="1"/>
  <c r="HJ21" i="117"/>
  <c r="GS21" i="117"/>
  <c r="GP21" i="117" s="1"/>
  <c r="HS5" i="125"/>
  <c r="HP5" i="125" s="1"/>
  <c r="HR9" i="125"/>
  <c r="HS9" i="125" s="1"/>
  <c r="GS18" i="117"/>
  <c r="GP18" i="117" s="1"/>
  <c r="HJ18" i="117"/>
  <c r="GS13" i="117"/>
  <c r="GP13" i="117" s="1"/>
  <c r="HJ13" i="117"/>
  <c r="IB16" i="117"/>
  <c r="IC16" i="117" s="1"/>
  <c r="HZ16" i="117" s="1"/>
  <c r="HK16" i="117"/>
  <c r="HH16" i="117" s="1"/>
  <c r="HP9" i="118"/>
  <c r="HQ9" i="118" s="1"/>
  <c r="II5" i="118"/>
  <c r="HQ5" i="118"/>
  <c r="HN5" i="118" s="1"/>
  <c r="GS11" i="117"/>
  <c r="GP11" i="117" s="1"/>
  <c r="HJ11" i="117"/>
  <c r="HR8" i="128"/>
  <c r="HS8" i="128" s="1"/>
  <c r="HS5" i="128"/>
  <c r="HP5" i="128" s="1"/>
  <c r="GS6" i="117"/>
  <c r="GP6" i="117" s="1"/>
  <c r="HJ6" i="117"/>
  <c r="HJ19" i="117"/>
  <c r="GS19" i="117"/>
  <c r="GP19" i="117" s="1"/>
  <c r="HJ5" i="117"/>
  <c r="GS5" i="117"/>
  <c r="GP5" i="117" s="1"/>
  <c r="GS7" i="117"/>
  <c r="GP7" i="117" s="1"/>
  <c r="HJ7" i="117"/>
  <c r="IB12" i="117"/>
  <c r="IC12" i="117" s="1"/>
  <c r="HZ12" i="117" s="1"/>
  <c r="HK12" i="117"/>
  <c r="HH12" i="117" s="1"/>
  <c r="JQ6" i="118"/>
  <c r="JA6" i="118"/>
  <c r="IX6" i="118" s="1"/>
  <c r="HR9" i="126"/>
  <c r="HS9" i="126" s="1"/>
  <c r="IB11" i="117" l="1"/>
  <c r="IC11" i="117" s="1"/>
  <c r="HZ11" i="117" s="1"/>
  <c r="HK11" i="117"/>
  <c r="HH11" i="117" s="1"/>
  <c r="JA7" i="118"/>
  <c r="IX7" i="118" s="1"/>
  <c r="JQ7" i="118"/>
  <c r="JR6" i="118"/>
  <c r="JO6" i="118" s="1"/>
  <c r="KH6" i="118"/>
  <c r="KI6" i="118" s="1"/>
  <c r="KF6" i="118" s="1"/>
  <c r="HK19" i="117"/>
  <c r="HH19" i="117" s="1"/>
  <c r="IB19" i="117"/>
  <c r="IC19" i="117" s="1"/>
  <c r="HZ19" i="117" s="1"/>
  <c r="II9" i="118"/>
  <c r="IJ9" i="118" s="1"/>
  <c r="IJ5" i="118"/>
  <c r="IG5" i="118" s="1"/>
  <c r="IZ5" i="118"/>
  <c r="JQ8" i="118"/>
  <c r="JA8" i="118"/>
  <c r="IX8" i="118" s="1"/>
  <c r="IB14" i="117"/>
  <c r="IC14" i="117" s="1"/>
  <c r="HZ14" i="117" s="1"/>
  <c r="HK14" i="117"/>
  <c r="HH14" i="117" s="1"/>
  <c r="HK5" i="117"/>
  <c r="HH5" i="117" s="1"/>
  <c r="IB5" i="117"/>
  <c r="IC5" i="117" s="1"/>
  <c r="HZ5" i="117" s="1"/>
  <c r="IB18" i="117"/>
  <c r="IC18" i="117" s="1"/>
  <c r="HZ18" i="117" s="1"/>
  <c r="HK18" i="117"/>
  <c r="HH18" i="117" s="1"/>
  <c r="IB6" i="117"/>
  <c r="IC6" i="117" s="1"/>
  <c r="HZ6" i="117" s="1"/>
  <c r="HK6" i="117"/>
  <c r="HH6" i="117" s="1"/>
  <c r="HK7" i="117"/>
  <c r="HH7" i="117" s="1"/>
  <c r="IB7" i="117"/>
  <c r="IC7" i="117" s="1"/>
  <c r="HZ7" i="117" s="1"/>
  <c r="HK21" i="117"/>
  <c r="HH21" i="117" s="1"/>
  <c r="IB21" i="117"/>
  <c r="IC21" i="117" s="1"/>
  <c r="HZ21" i="117" s="1"/>
  <c r="IB13" i="117"/>
  <c r="IC13" i="117" s="1"/>
  <c r="HZ13" i="117" s="1"/>
  <c r="HK13" i="117"/>
  <c r="HH13" i="117" s="1"/>
  <c r="KH8" i="118" l="1"/>
  <c r="KI8" i="118" s="1"/>
  <c r="KF8" i="118" s="1"/>
  <c r="JR8" i="118"/>
  <c r="JO8" i="118" s="1"/>
  <c r="KH7" i="118"/>
  <c r="KI7" i="118" s="1"/>
  <c r="KF7" i="118" s="1"/>
  <c r="JR7" i="118"/>
  <c r="JO7" i="118" s="1"/>
  <c r="JQ5" i="118"/>
  <c r="IZ9" i="118"/>
  <c r="JA9" i="118" s="1"/>
  <c r="JA5" i="118"/>
  <c r="IX5" i="118" s="1"/>
  <c r="KH5" i="118" l="1"/>
  <c r="JR5" i="118"/>
  <c r="JO5" i="118" s="1"/>
  <c r="JQ9" i="118"/>
  <c r="JR9" i="118" s="1"/>
  <c r="KI5" i="118" l="1"/>
  <c r="KF5" i="118" s="1"/>
  <c r="KH9" i="118"/>
  <c r="KI9" i="118" s="1"/>
  <c r="U26" i="115" l="1"/>
  <c r="V26" i="115" s="1"/>
  <c r="O26" i="115"/>
  <c r="P26" i="115" s="1"/>
  <c r="I26" i="115"/>
  <c r="J26" i="115" s="1"/>
  <c r="U22" i="115"/>
  <c r="V22" i="115" s="1"/>
  <c r="O22" i="115"/>
  <c r="P22" i="115" s="1"/>
  <c r="I22" i="115"/>
  <c r="J22" i="115" s="1"/>
  <c r="U18" i="115"/>
  <c r="V18" i="115" s="1"/>
  <c r="O18" i="115"/>
  <c r="P18" i="115" s="1"/>
  <c r="I18" i="115"/>
  <c r="J18" i="115" s="1"/>
  <c r="U13" i="115"/>
  <c r="V13" i="115" s="1"/>
  <c r="O13" i="115"/>
  <c r="P13" i="115" s="1"/>
  <c r="I13" i="115"/>
  <c r="J13" i="115" s="1"/>
  <c r="U11" i="115"/>
  <c r="V11" i="115" s="1"/>
  <c r="O11" i="115"/>
  <c r="P11" i="115" s="1"/>
  <c r="I11" i="115"/>
  <c r="J11" i="115" s="1"/>
  <c r="U29" i="113" l="1"/>
  <c r="V29" i="113" s="1"/>
  <c r="P29" i="113"/>
  <c r="J29" i="113"/>
  <c r="I29" i="113"/>
  <c r="V27" i="113"/>
  <c r="U27" i="113"/>
  <c r="P27" i="113"/>
  <c r="O27" i="113"/>
  <c r="I27" i="113"/>
  <c r="J27" i="113" s="1"/>
  <c r="V25" i="113"/>
  <c r="U25" i="113"/>
  <c r="O25" i="113"/>
  <c r="P25" i="113" s="1"/>
  <c r="J25" i="113"/>
  <c r="U20" i="113"/>
  <c r="V20" i="113" s="1"/>
  <c r="O20" i="113"/>
  <c r="P20" i="113" s="1"/>
  <c r="I20" i="113"/>
  <c r="J20" i="113" s="1"/>
  <c r="U18" i="113"/>
  <c r="V18" i="113" s="1"/>
  <c r="O18" i="113"/>
  <c r="P18" i="113" s="1"/>
  <c r="I18" i="113"/>
  <c r="J18" i="113" s="1"/>
  <c r="U11" i="113"/>
  <c r="V11" i="113" s="1"/>
  <c r="O11" i="113"/>
  <c r="P11" i="113" s="1"/>
  <c r="I11" i="113"/>
  <c r="J11" i="113" s="1"/>
  <c r="AA23" i="112" l="1"/>
  <c r="AB23" i="112" s="1"/>
  <c r="V23" i="112"/>
  <c r="I25" i="111" l="1"/>
  <c r="J25" i="111" s="1"/>
  <c r="I20" i="111"/>
  <c r="J20" i="111" s="1"/>
  <c r="I17" i="111"/>
  <c r="J17" i="111" s="1"/>
  <c r="I13" i="111"/>
  <c r="J13" i="111" s="1"/>
  <c r="I11" i="111"/>
  <c r="J11" i="111" s="1"/>
  <c r="O11" i="5" l="1"/>
  <c r="U30" i="5" l="1"/>
  <c r="U27" i="5"/>
  <c r="U24" i="5"/>
  <c r="U21" i="5"/>
  <c r="U11" i="5"/>
  <c r="V11" i="5" l="1"/>
  <c r="V21" i="5"/>
  <c r="V24" i="5"/>
  <c r="V27" i="5"/>
  <c r="V30" i="5"/>
  <c r="O30" i="5" l="1"/>
  <c r="O27" i="5"/>
  <c r="O24" i="5"/>
  <c r="O21" i="5"/>
  <c r="P21" i="5" l="1"/>
  <c r="P24" i="5"/>
  <c r="P27" i="5"/>
  <c r="P11" i="5"/>
  <c r="P30" i="5"/>
  <c r="I27" i="5" l="1"/>
  <c r="J27" i="5" l="1"/>
  <c r="I30" i="5" l="1"/>
  <c r="I24" i="5"/>
  <c r="I21" i="5"/>
  <c r="I11" i="5"/>
  <c r="J21" i="5" l="1"/>
  <c r="J24" i="5"/>
  <c r="J30" i="5"/>
  <c r="J11" i="5"/>
  <c r="HB9" i="119"/>
  <c r="HA9" i="119"/>
  <c r="GY9" i="118"/>
  <c r="GZ9" i="118"/>
  <c r="EX7" i="122"/>
  <c r="EX7" i="122" a="1"/>
  <c r="GI9" i="118"/>
  <c r="GH9" i="1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E5BBAFA-D7F4-49E4-AE76-B375FED27B65}">
      <text>
        <r>
          <rPr>
            <b/>
            <sz val="9"/>
            <color indexed="81"/>
            <rFont val="Tahoma"/>
            <family val="2"/>
          </rPr>
          <t>Seleccionar una calificación</t>
        </r>
      </text>
    </comment>
    <comment ref="O9" authorId="0" shapeId="0" xr:uid="{256CC824-7FFC-426F-A6EA-5B967F817AFE}">
      <text>
        <r>
          <rPr>
            <b/>
            <sz val="9"/>
            <color indexed="81"/>
            <rFont val="Tahoma"/>
            <family val="2"/>
          </rPr>
          <t>Seleccionar una calificación</t>
        </r>
      </text>
    </comment>
    <comment ref="U9" authorId="0" shapeId="0" xr:uid="{488D0967-8FD7-4A4B-A6E7-71C364580DB9}">
      <text>
        <r>
          <rPr>
            <b/>
            <sz val="9"/>
            <color indexed="81"/>
            <rFont val="Tahoma"/>
            <family val="2"/>
          </rPr>
          <t>Seleccionar una calificación</t>
        </r>
      </text>
    </comment>
    <comment ref="B10" authorId="1" shapeId="0" xr:uid="{FA4F318B-EDF9-4FDA-A288-989C2FE19532}">
      <text>
        <r>
          <rPr>
            <b/>
            <sz val="9"/>
            <color indexed="81"/>
            <rFont val="Tahoma"/>
            <family val="2"/>
          </rPr>
          <t>Precise los objetivos que la entidad desea lograr en la vigencia y Enuncie una a una las actividades que se realizarán  al logro de cada objetivo planteado.</t>
        </r>
      </text>
    </comment>
    <comment ref="J10" authorId="0" shapeId="0" xr:uid="{1A9EEB86-B06C-4997-893F-7C5134B7E4C0}">
      <text>
        <r>
          <rPr>
            <b/>
            <sz val="9"/>
            <color indexed="81"/>
            <rFont val="Tahoma"/>
            <family val="2"/>
          </rPr>
          <t>Corresponde al porcentaje establecido de la actividades cumplidas sobre el las actividades
programadas.</t>
        </r>
      </text>
    </comment>
    <comment ref="P10" authorId="0" shapeId="0" xr:uid="{E0420AFA-7FF1-4CEA-8A76-02B6C24BAB8C}">
      <text>
        <r>
          <rPr>
            <b/>
            <sz val="9"/>
            <color indexed="81"/>
            <rFont val="Tahoma"/>
            <family val="2"/>
          </rPr>
          <t>Corresponde al porcentaje establecido de la actividades cumplidas sobre el las actividades
programadas.</t>
        </r>
      </text>
    </comment>
    <comment ref="V10" authorId="0" shapeId="0" xr:uid="{51A2B137-A33C-45AC-A2D8-D4F5C1F17962}">
      <text>
        <r>
          <rPr>
            <b/>
            <sz val="9"/>
            <color indexed="81"/>
            <rFont val="Tahoma"/>
            <family val="2"/>
          </rPr>
          <t>Corresponde al porcentaje establecido de la actividades cumplidas sobre el las actividades
programadas.</t>
        </r>
      </text>
    </comment>
    <comment ref="I11" authorId="0" shapeId="0" xr:uid="{A51E3E4D-9690-4DDE-B25E-6DACA754198F}">
      <text>
        <r>
          <rPr>
            <b/>
            <sz val="9"/>
            <color indexed="81"/>
            <rFont val="Tahoma"/>
            <family val="2"/>
          </rPr>
          <t>Corresponde a todo lo cumplido Fuera de los Términos establecidos</t>
        </r>
      </text>
    </comment>
    <comment ref="O11" authorId="0" shapeId="0" xr:uid="{1330075F-FD3B-4AC8-91DE-11FA2C2901F8}">
      <text>
        <r>
          <rPr>
            <b/>
            <sz val="9"/>
            <color indexed="81"/>
            <rFont val="Tahoma"/>
            <family val="2"/>
          </rPr>
          <t>Corresponde a todo lo cumplido Fuera de los Términos establecidos</t>
        </r>
      </text>
    </comment>
    <comment ref="U11" authorId="0" shapeId="0" xr:uid="{AACE0FBB-1701-4862-BA4D-68AB4EC8E6B3}">
      <text>
        <r>
          <rPr>
            <b/>
            <sz val="9"/>
            <color indexed="81"/>
            <rFont val="Tahoma"/>
            <family val="2"/>
          </rPr>
          <t>Corresponde a todo lo cumplido Fuera de los Términos establecidos</t>
        </r>
      </text>
    </comment>
    <comment ref="I13" authorId="0" shapeId="0" xr:uid="{D022FC09-6CBA-4610-96CE-645C2588C034}">
      <text>
        <r>
          <rPr>
            <b/>
            <sz val="9"/>
            <color indexed="81"/>
            <rFont val="Tahoma"/>
            <family val="2"/>
          </rPr>
          <t>Actividad iniciada y dentro de los términos.</t>
        </r>
      </text>
    </comment>
    <comment ref="O13" authorId="0" shapeId="0" xr:uid="{1AE0A7BD-0196-4B69-B604-D0EE1EC6167C}">
      <text>
        <r>
          <rPr>
            <b/>
            <sz val="9"/>
            <color indexed="81"/>
            <rFont val="Tahoma"/>
            <family val="2"/>
          </rPr>
          <t>Actividad iniciada y dentro de los términos.</t>
        </r>
      </text>
    </comment>
    <comment ref="U13" authorId="0" shapeId="0" xr:uid="{645123AE-8083-44E7-9F5C-69EAB7BB63AA}">
      <text>
        <r>
          <rPr>
            <b/>
            <sz val="9"/>
            <color indexed="81"/>
            <rFont val="Tahoma"/>
            <family val="2"/>
          </rPr>
          <t>Actividad iniciada y dentro de los términos.</t>
        </r>
      </text>
    </comment>
    <comment ref="I17" authorId="0" shapeId="0" xr:uid="{68573698-4AD9-4EE8-8EB6-36DBCFE58D1B}">
      <text>
        <r>
          <rPr>
            <b/>
            <sz val="9"/>
            <color indexed="81"/>
            <rFont val="Tahoma"/>
            <family val="2"/>
          </rPr>
          <t>Seleccionar una calificación</t>
        </r>
      </text>
    </comment>
    <comment ref="O17" authorId="0" shapeId="0" xr:uid="{2988B270-27AE-46D5-A4DC-D8AB9B777CD1}">
      <text>
        <r>
          <rPr>
            <b/>
            <sz val="9"/>
            <color indexed="81"/>
            <rFont val="Tahoma"/>
            <family val="2"/>
          </rPr>
          <t>Seleccionar una calificación</t>
        </r>
      </text>
    </comment>
    <comment ref="U17" authorId="0" shapeId="0" xr:uid="{5571B41E-83E0-4A94-B398-324BDF12284A}">
      <text>
        <r>
          <rPr>
            <b/>
            <sz val="9"/>
            <color indexed="81"/>
            <rFont val="Tahoma"/>
            <family val="2"/>
          </rPr>
          <t>Seleccionar una calificación</t>
        </r>
      </text>
    </comment>
    <comment ref="I20" authorId="0" shapeId="0" xr:uid="{1D1FCAF3-BE94-479A-9402-0245F883292A}">
      <text>
        <r>
          <rPr>
            <b/>
            <sz val="9"/>
            <color indexed="81"/>
            <rFont val="Tahoma"/>
            <family val="2"/>
          </rPr>
          <t>Seleccionar una calificación</t>
        </r>
      </text>
    </comment>
    <comment ref="O20" authorId="0" shapeId="0" xr:uid="{292710D5-719C-400B-9288-A5FF5E64FB4A}">
      <text>
        <r>
          <rPr>
            <b/>
            <sz val="9"/>
            <color indexed="81"/>
            <rFont val="Tahoma"/>
            <family val="2"/>
          </rPr>
          <t>Seleccionar una calificación</t>
        </r>
      </text>
    </comment>
    <comment ref="U20" authorId="0" shapeId="0" xr:uid="{839C8C38-E0A6-49C4-9C4D-0E1787A9869C}">
      <text>
        <r>
          <rPr>
            <b/>
            <sz val="9"/>
            <color indexed="81"/>
            <rFont val="Tahoma"/>
            <family val="2"/>
          </rPr>
          <t>Seleccionar una calificación</t>
        </r>
      </text>
    </comment>
    <comment ref="I25" authorId="0" shapeId="0" xr:uid="{70737679-2C4A-4012-B2DA-6662CF442CF2}">
      <text>
        <r>
          <rPr>
            <b/>
            <sz val="9"/>
            <color indexed="81"/>
            <rFont val="Tahoma"/>
            <family val="2"/>
          </rPr>
          <t>Seleccionar una calificación</t>
        </r>
      </text>
    </comment>
    <comment ref="O25" authorId="0" shapeId="0" xr:uid="{002B5C87-DE97-4C35-B8B1-049C62D18C18}">
      <text>
        <r>
          <rPr>
            <b/>
            <sz val="9"/>
            <color indexed="81"/>
            <rFont val="Tahoma"/>
            <family val="2"/>
          </rPr>
          <t>Seleccionar una calificación</t>
        </r>
      </text>
    </comment>
    <comment ref="U25" authorId="0" shapeId="0" xr:uid="{864E970C-D286-455B-97F3-8AA92360CD83}">
      <text>
        <r>
          <rPr>
            <b/>
            <sz val="9"/>
            <color indexed="81"/>
            <rFont val="Tahoma"/>
            <family val="2"/>
          </rPr>
          <t>Seleccionar una calificación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CF6DB8C6-8FEC-400B-8173-79ED5092A5BF}">
      <text>
        <r>
          <rPr>
            <sz val="10"/>
            <color indexed="8"/>
            <rFont val="Tahoma"/>
            <family val="2"/>
          </rPr>
          <t>Nombre de la actividad: Que sea comprensible y clara</t>
        </r>
        <r>
          <rPr>
            <b/>
            <sz val="10"/>
            <color indexed="8"/>
            <rFont val="Tahoma"/>
            <family val="2"/>
          </rPr>
          <t xml:space="preserve">  </t>
        </r>
      </text>
    </comment>
    <comment ref="C2" authorId="0" shapeId="0" xr:uid="{E54F72DF-1577-46E0-AB95-E548BD711E1A}">
      <text>
        <r>
          <rPr>
            <sz val="10"/>
            <color indexed="8"/>
            <rFont val="Tahoma"/>
            <family val="2"/>
          </rPr>
          <t>Elabore un objetivo en relación con la actividad</t>
        </r>
      </text>
    </comment>
    <comment ref="D2" authorId="0" shapeId="0" xr:uid="{39AEC964-3D81-4DC4-A1B3-44805761DAE5}">
      <text>
        <r>
          <rPr>
            <sz val="9"/>
            <color indexed="8"/>
            <rFont val="Tahoma"/>
            <family val="2"/>
          </rPr>
          <t>Todas las actividades de los planes de participaci{on ciudadada estan relacionadas con el objetivo del ejemplo,</t>
        </r>
      </text>
    </comment>
    <comment ref="E2" authorId="0" shapeId="0" xr:uid="{B5DA77E3-5F5F-49BD-ACAB-F0DA88289DD0}">
      <text>
        <r>
          <rPr>
            <sz val="10"/>
            <color indexed="8"/>
            <rFont val="Tahoma"/>
            <family val="2"/>
          </rPr>
          <t>Indique el nivel de Incidencia al que corresponde: Lista desplegable</t>
        </r>
      </text>
    </comment>
    <comment ref="F2" authorId="0" shapeId="0" xr:uid="{B2869A46-493E-432D-81EA-218F3E201EAA}">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7B583B1F-BBBD-4567-928E-D02BEFF505A7}">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A65C6A71-325D-499A-9F5D-DFC850E0AD7D}">
      <text>
        <r>
          <rPr>
            <sz val="10"/>
            <color indexed="8"/>
            <rFont val="Tahoma"/>
            <family val="2"/>
          </rPr>
          <t>Indique el nivel de alcance de la actividad: Nacional; Regional; Zonal</t>
        </r>
      </text>
    </comment>
    <comment ref="I2" authorId="0" shapeId="0" xr:uid="{E3A79B69-A8D3-42AD-A724-2E9C17AA8DFA}">
      <text>
        <r>
          <rPr>
            <sz val="10"/>
            <color indexed="8"/>
            <rFont val="Tahoma"/>
            <family val="2"/>
          </rPr>
          <t>Indique la Dirección a la que corresponde el cumplimiento de la meta</t>
        </r>
      </text>
    </comment>
    <comment ref="J2" authorId="0" shapeId="0" xr:uid="{F6776865-B4B4-4892-82E8-A0FE0C27D794}">
      <text>
        <r>
          <rPr>
            <sz val="10"/>
            <color indexed="8"/>
            <rFont val="Tahoma"/>
            <family val="2"/>
          </rPr>
          <t>Relacione el programa al que esta asociado la actividad</t>
        </r>
      </text>
    </comment>
    <comment ref="K2" authorId="0" shapeId="0" xr:uid="{44A949E9-51C5-4D14-B343-47C06231D6FA}">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A9F0BA6E-C417-44A0-BE12-DA16206A7715}">
      <text>
        <r>
          <rPr>
            <sz val="10"/>
            <color indexed="8"/>
            <rFont val="Tahoma"/>
            <family val="2"/>
          </rPr>
          <t xml:space="preserve">Criterio sobre el cual se va a  hacer el seguimiento y los avances en el cumplimiento de la meta </t>
        </r>
      </text>
    </comment>
    <comment ref="HC2" authorId="0" shapeId="0" xr:uid="{7B51180A-1B28-4526-A412-F36A669F29C7}">
      <text>
        <r>
          <rPr>
            <sz val="10"/>
            <color indexed="8"/>
            <rFont val="Tahoma"/>
            <family val="2"/>
          </rPr>
          <t>Mencione los avances que se tuvieron en el mes, si no hubo avance coloque cero</t>
        </r>
      </text>
    </comment>
    <comment ref="O3" authorId="0" shapeId="0" xr:uid="{632E5B90-5D67-462D-80B2-261A2CE2E975}">
      <text>
        <r>
          <rPr>
            <sz val="10"/>
            <color indexed="8"/>
            <rFont val="Tahoma"/>
            <family val="2"/>
          </rPr>
          <t>Presencial; virtual; telefonico; otras.</t>
        </r>
      </text>
    </comment>
    <comment ref="HD3" authorId="0" shapeId="0" xr:uid="{4A0DD31E-C5D5-469F-AB85-A53BDEBCF464}">
      <text>
        <r>
          <rPr>
            <sz val="10"/>
            <color indexed="8"/>
            <rFont val="Tahoma"/>
            <family val="2"/>
          </rPr>
          <t>Número de actividades realizadas durtante el periodo</t>
        </r>
      </text>
    </comment>
    <comment ref="HE3" authorId="0" shapeId="0" xr:uid="{522725E2-E02D-4C5C-8424-EAB7BD5538B1}">
      <text>
        <r>
          <rPr>
            <sz val="10"/>
            <color indexed="8"/>
            <rFont val="Tahoma"/>
            <family val="2"/>
          </rPr>
          <t>Si realizo actividades haga una breve descripción de estas.</t>
        </r>
      </text>
    </comment>
    <comment ref="HF3" authorId="0" shapeId="0" xr:uid="{14C5D214-E5CA-40AB-BFBC-1A8743A9459A}">
      <text>
        <r>
          <rPr>
            <sz val="10"/>
            <color indexed="8"/>
            <rFont val="Calibri"/>
            <family val="2"/>
          </rPr>
          <t xml:space="preserve">P. ej: Usuarios de los programas, Madres cabeza de hogar, victimas
</t>
        </r>
      </text>
    </comment>
    <comment ref="HJ3" authorId="0" shapeId="0" xr:uid="{1A3E02AF-478E-4E46-9559-B3F716EB0484}">
      <text>
        <r>
          <rPr>
            <sz val="10"/>
            <color indexed="8"/>
            <rFont val="Tahoma"/>
            <family val="2"/>
          </rPr>
          <t>P.ej: Actas, listados de assitencia, capturas de pantalla.</t>
        </r>
      </text>
    </comment>
    <comment ref="O4" authorId="1" shapeId="0" xr:uid="{6CB415AF-F06A-4B60-8D91-F25C4E0D1D31}">
      <text>
        <r>
          <rPr>
            <b/>
            <sz val="9"/>
            <color indexed="81"/>
            <rFont val="Tahoma"/>
            <family val="2"/>
          </rPr>
          <t>Kelly Johanna Gomez Zapata:</t>
        </r>
        <r>
          <rPr>
            <sz val="9"/>
            <color indexed="81"/>
            <rFont val="Tahoma"/>
            <family val="2"/>
          </rPr>
          <t xml:space="preserve">
Presencial
Virtual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4D52E24B-C85E-43CB-A76A-D7233FBDFDEE}">
      <text>
        <r>
          <rPr>
            <sz val="10"/>
            <color indexed="8"/>
            <rFont val="Tahoma"/>
            <family val="2"/>
          </rPr>
          <t>Nombre de la actividad: Que sea comprensible y clara</t>
        </r>
        <r>
          <rPr>
            <b/>
            <sz val="10"/>
            <color indexed="8"/>
            <rFont val="Tahoma"/>
            <family val="2"/>
          </rPr>
          <t xml:space="preserve">  </t>
        </r>
      </text>
    </comment>
    <comment ref="C2" authorId="0" shapeId="0" xr:uid="{4453150E-538A-4D35-BDC1-F178D527C2A5}">
      <text>
        <r>
          <rPr>
            <sz val="10"/>
            <color indexed="8"/>
            <rFont val="Tahoma"/>
            <family val="2"/>
          </rPr>
          <t>Elabore un objetivo en relación con la actividad</t>
        </r>
      </text>
    </comment>
    <comment ref="D2" authorId="0" shapeId="0" xr:uid="{3909961E-B589-49AA-AE0B-412B7531AED4}">
      <text>
        <r>
          <rPr>
            <sz val="9"/>
            <color indexed="8"/>
            <rFont val="Tahoma"/>
            <family val="2"/>
          </rPr>
          <t>Todas las actividades de los planes de participaci{on ciudadada estan relacionadas con el objetivo del ejemplo,</t>
        </r>
      </text>
    </comment>
    <comment ref="E2" authorId="0" shapeId="0" xr:uid="{961971E8-A3E9-4AEF-B998-F1557450784E}">
      <text>
        <r>
          <rPr>
            <sz val="10"/>
            <color indexed="8"/>
            <rFont val="Tahoma"/>
            <family val="2"/>
          </rPr>
          <t>Indique el nivel de Incidencia al que corresponde: Lista desplegable</t>
        </r>
      </text>
    </comment>
    <comment ref="F2" authorId="0" shapeId="0" xr:uid="{15495342-7CBC-49D1-AEF6-E5E7358BC63D}">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FFDA2AED-18C4-48F3-B93A-92F6F9ABA6BE}">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8C17AC3F-C875-4C24-B673-506A6EE36C28}">
      <text>
        <r>
          <rPr>
            <sz val="10"/>
            <color indexed="8"/>
            <rFont val="Tahoma"/>
            <family val="2"/>
          </rPr>
          <t>Indique el nivel de alcance de la actividad: Nacional; Regional; Zonal</t>
        </r>
      </text>
    </comment>
    <comment ref="I2" authorId="0" shapeId="0" xr:uid="{DAE3C13E-63D9-4ED4-9E32-BED931371543}">
      <text>
        <r>
          <rPr>
            <sz val="10"/>
            <color indexed="8"/>
            <rFont val="Tahoma"/>
            <family val="2"/>
          </rPr>
          <t>Indique la Dirección a la que corresponde el cumplimiento de la meta</t>
        </r>
      </text>
    </comment>
    <comment ref="J2" authorId="0" shapeId="0" xr:uid="{FC06FD7F-8495-42E1-AC55-1DCAA4BDA3EC}">
      <text>
        <r>
          <rPr>
            <sz val="10"/>
            <color indexed="8"/>
            <rFont val="Tahoma"/>
            <family val="2"/>
          </rPr>
          <t>Relacione el programa al que esta asociado la actividad</t>
        </r>
      </text>
    </comment>
    <comment ref="K2" authorId="0" shapeId="0" xr:uid="{A6BEF3F3-4B39-49B3-9024-CED48207145D}">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7D80276E-AFF4-47B3-AA0B-8B6BF99B4B89}">
      <text>
        <r>
          <rPr>
            <sz val="10"/>
            <color indexed="8"/>
            <rFont val="Tahoma"/>
            <family val="2"/>
          </rPr>
          <t xml:space="preserve">Criterio sobre el cual se va a  hacer el seguimiento y los avances en el cumplimiento de la meta </t>
        </r>
      </text>
    </comment>
    <comment ref="HC2" authorId="0" shapeId="0" xr:uid="{8575EF9B-E1DF-4B80-881E-133A89331D3B}">
      <text>
        <r>
          <rPr>
            <sz val="10"/>
            <color indexed="8"/>
            <rFont val="Tahoma"/>
            <family val="2"/>
          </rPr>
          <t>Mencione los avances que se tuvieron en el mes, si no hubo avance coloque cero</t>
        </r>
      </text>
    </comment>
    <comment ref="O3" authorId="0" shapeId="0" xr:uid="{BC1E81F5-EC1B-482C-85F6-551DA7FB70BD}">
      <text>
        <r>
          <rPr>
            <sz val="10"/>
            <color indexed="8"/>
            <rFont val="Tahoma"/>
            <family val="2"/>
          </rPr>
          <t>Presencial; virtual; telefonico; otras.</t>
        </r>
      </text>
    </comment>
    <comment ref="HD3" authorId="0" shapeId="0" xr:uid="{FB6A1C9A-9C0D-4F56-B066-14D96664B7C0}">
      <text>
        <r>
          <rPr>
            <sz val="10"/>
            <color indexed="8"/>
            <rFont val="Tahoma"/>
            <family val="2"/>
          </rPr>
          <t>Número de actividades realizadas durtante el periodo</t>
        </r>
      </text>
    </comment>
    <comment ref="HE3" authorId="0" shapeId="0" xr:uid="{4882328C-A959-4F24-8C65-BA9670C0A7C4}">
      <text>
        <r>
          <rPr>
            <sz val="10"/>
            <color indexed="8"/>
            <rFont val="Tahoma"/>
            <family val="2"/>
          </rPr>
          <t>Si realizo actividades haga una breve descripción de estas.</t>
        </r>
      </text>
    </comment>
    <comment ref="HF3" authorId="0" shapeId="0" xr:uid="{23D1A40A-4F72-4E83-B86C-535561C41FF2}">
      <text>
        <r>
          <rPr>
            <sz val="10"/>
            <color indexed="8"/>
            <rFont val="Calibri"/>
            <family val="2"/>
          </rPr>
          <t xml:space="preserve">P. ej: Usuarios de los programas, Madres cabeza de hogar, victimas
</t>
        </r>
      </text>
    </comment>
    <comment ref="HJ3" authorId="0" shapeId="0" xr:uid="{AC6B1A2F-2595-4296-BDFA-98433A72AAF2}">
      <text>
        <r>
          <rPr>
            <sz val="10"/>
            <color indexed="8"/>
            <rFont val="Tahoma"/>
            <family val="2"/>
          </rPr>
          <t>P.ej: Actas, listados de assitencia, capturas de pantalla.</t>
        </r>
      </text>
    </comment>
    <comment ref="O4" authorId="1" shapeId="0" xr:uid="{6F14F647-F086-4D21-81B9-40FFAA851B25}">
      <text>
        <r>
          <rPr>
            <b/>
            <sz val="9"/>
            <color indexed="81"/>
            <rFont val="Tahoma"/>
            <family val="2"/>
          </rPr>
          <t>Kelly Johanna Gomez Zapata:</t>
        </r>
        <r>
          <rPr>
            <sz val="9"/>
            <color indexed="81"/>
            <rFont val="Tahoma"/>
            <family val="2"/>
          </rPr>
          <t xml:space="preserve">
Presencial
Virtual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E6584B29-E5D8-46CA-9652-2B064FD4E6C7}">
      <text>
        <r>
          <rPr>
            <sz val="10"/>
            <color indexed="8"/>
            <rFont val="Tahoma"/>
            <family val="2"/>
          </rPr>
          <t>Nombre de la actividad: Que sea comprensible y clara</t>
        </r>
        <r>
          <rPr>
            <b/>
            <sz val="10"/>
            <color indexed="8"/>
            <rFont val="Tahoma"/>
            <family val="2"/>
          </rPr>
          <t xml:space="preserve">  </t>
        </r>
      </text>
    </comment>
    <comment ref="C2" authorId="0" shapeId="0" xr:uid="{955EB47E-7660-4A47-BF72-0C67E585D6C7}">
      <text>
        <r>
          <rPr>
            <sz val="10"/>
            <color indexed="8"/>
            <rFont val="Tahoma"/>
            <family val="2"/>
          </rPr>
          <t>Elabore un objetivo en relación con la actividad</t>
        </r>
      </text>
    </comment>
    <comment ref="D2" authorId="0" shapeId="0" xr:uid="{201829E5-3310-427C-BD78-83E66062D647}">
      <text>
        <r>
          <rPr>
            <sz val="9"/>
            <color indexed="8"/>
            <rFont val="Tahoma"/>
            <family val="2"/>
          </rPr>
          <t>Todas las actividades de los planes de participaci{on ciudadada estan relacionadas con el objetivo del ejemplo,</t>
        </r>
      </text>
    </comment>
    <comment ref="E2" authorId="0" shapeId="0" xr:uid="{CFFC4B59-221D-413F-A3C9-3F5E041BE557}">
      <text>
        <r>
          <rPr>
            <sz val="10"/>
            <color indexed="8"/>
            <rFont val="Tahoma"/>
            <family val="2"/>
          </rPr>
          <t>Indique el nivel de Incidencia al que corresponde: Lista desplegable</t>
        </r>
      </text>
    </comment>
    <comment ref="F2" authorId="0" shapeId="0" xr:uid="{0122BB5A-7EE4-45BC-8141-7BF35304121E}">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80D60622-FC30-4B26-92F8-49426934FDE4}">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3F164332-FB80-4491-B6CB-C6EDABF667DE}">
      <text>
        <r>
          <rPr>
            <sz val="10"/>
            <color indexed="8"/>
            <rFont val="Tahoma"/>
            <family val="2"/>
          </rPr>
          <t>Indique el nivel de alcance de la actividad: Nacional; Regional; Zonal</t>
        </r>
      </text>
    </comment>
    <comment ref="I2" authorId="0" shapeId="0" xr:uid="{AF2EC206-0EF8-4245-99CE-1893A9D6D4D7}">
      <text>
        <r>
          <rPr>
            <sz val="10"/>
            <color indexed="8"/>
            <rFont val="Tahoma"/>
            <family val="2"/>
          </rPr>
          <t>Indique la Dirección a la que corresponde el cumplimiento de la meta</t>
        </r>
      </text>
    </comment>
    <comment ref="J2" authorId="0" shapeId="0" xr:uid="{7829DB9D-98A2-4DF8-BCEB-DA76963C2711}">
      <text>
        <r>
          <rPr>
            <sz val="10"/>
            <color indexed="8"/>
            <rFont val="Tahoma"/>
            <family val="2"/>
          </rPr>
          <t>Relacione el programa al que esta asociado la actividad</t>
        </r>
      </text>
    </comment>
    <comment ref="K2" authorId="0" shapeId="0" xr:uid="{D76926C6-A055-4F10-977F-D56A87E17B26}">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B77238C1-006B-4995-B8EA-6DA22CBD695C}">
      <text>
        <r>
          <rPr>
            <sz val="10"/>
            <color indexed="8"/>
            <rFont val="Tahoma"/>
            <family val="2"/>
          </rPr>
          <t xml:space="preserve">Criterio sobre el cual se va a  hacer el seguimiento y los avances en el cumplimiento de la meta </t>
        </r>
      </text>
    </comment>
    <comment ref="HC2" authorId="0" shapeId="0" xr:uid="{C8033AC8-B752-45A0-9D8B-A767D72F106B}">
      <text>
        <r>
          <rPr>
            <sz val="10"/>
            <color indexed="8"/>
            <rFont val="Tahoma"/>
            <family val="2"/>
          </rPr>
          <t>Mencione los avances que se tuvieron en el mes, si no hubo avance coloque cero</t>
        </r>
      </text>
    </comment>
    <comment ref="O3" authorId="0" shapeId="0" xr:uid="{218FBA80-AE48-4482-B012-B4B10C44D590}">
      <text>
        <r>
          <rPr>
            <sz val="10"/>
            <color indexed="8"/>
            <rFont val="Tahoma"/>
            <family val="2"/>
          </rPr>
          <t>Presencial; virtual; telefonico; otras.</t>
        </r>
      </text>
    </comment>
    <comment ref="HD3" authorId="0" shapeId="0" xr:uid="{8C86B3A8-B5D4-4A5C-9724-B60D5D54DB68}">
      <text>
        <r>
          <rPr>
            <sz val="10"/>
            <color indexed="8"/>
            <rFont val="Tahoma"/>
            <family val="2"/>
          </rPr>
          <t>Número de actividades realizadas durtante el periodo</t>
        </r>
      </text>
    </comment>
    <comment ref="HE3" authorId="0" shapeId="0" xr:uid="{DBA09E55-0FA6-477C-8259-12BE25E4BA94}">
      <text>
        <r>
          <rPr>
            <sz val="10"/>
            <color indexed="8"/>
            <rFont val="Tahoma"/>
            <family val="2"/>
          </rPr>
          <t>Si realizo actividades haga una breve descripción de estas.</t>
        </r>
      </text>
    </comment>
    <comment ref="HF3" authorId="0" shapeId="0" xr:uid="{F53183F8-86D8-41B6-A778-6E3094AED32E}">
      <text>
        <r>
          <rPr>
            <sz val="10"/>
            <color indexed="8"/>
            <rFont val="Calibri"/>
            <family val="2"/>
          </rPr>
          <t xml:space="preserve">P. ej: Usuarios de los programas, Madres cabeza de hogar, victimas
</t>
        </r>
      </text>
    </comment>
    <comment ref="HJ3" authorId="0" shapeId="0" xr:uid="{7ED7C11A-22B3-4C83-820B-6F01068890EB}">
      <text>
        <r>
          <rPr>
            <sz val="10"/>
            <color indexed="8"/>
            <rFont val="Tahoma"/>
            <family val="2"/>
          </rPr>
          <t>P.ej: Actas, listados de assitencia, capturas de pantalla.</t>
        </r>
      </text>
    </comment>
    <comment ref="O4" authorId="1" shapeId="0" xr:uid="{D7AF5BE7-622B-4A3F-BCFA-0853E45848CF}">
      <text>
        <r>
          <rPr>
            <b/>
            <sz val="9"/>
            <color indexed="81"/>
            <rFont val="Tahoma"/>
            <family val="2"/>
          </rPr>
          <t>Kelly Johanna Gomez Zapata:</t>
        </r>
        <r>
          <rPr>
            <sz val="9"/>
            <color indexed="81"/>
            <rFont val="Tahoma"/>
            <family val="2"/>
          </rPr>
          <t xml:space="preserve">
Presencial
Virtual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Piedad del Consuelo Villegas Arcany</author>
  </authors>
  <commentList>
    <comment ref="B2" authorId="0" shapeId="0" xr:uid="{E50BBCA9-F3DE-4AC6-A648-A06BF9E4BE19}">
      <text>
        <r>
          <rPr>
            <sz val="10"/>
            <color indexed="8"/>
            <rFont val="Tahoma"/>
            <family val="2"/>
          </rPr>
          <t>Nombre de la actividad: Que sea comprensible y clara</t>
        </r>
        <r>
          <rPr>
            <b/>
            <sz val="10"/>
            <color indexed="8"/>
            <rFont val="Tahoma"/>
            <family val="2"/>
          </rPr>
          <t xml:space="preserve">  </t>
        </r>
      </text>
    </comment>
    <comment ref="C2" authorId="0" shapeId="0" xr:uid="{E9350B26-BFAB-408A-8EFB-C7E03823D175}">
      <text>
        <r>
          <rPr>
            <sz val="10"/>
            <color indexed="8"/>
            <rFont val="Tahoma"/>
            <family val="2"/>
          </rPr>
          <t>Elabore un objetivo en relación con la actividad</t>
        </r>
      </text>
    </comment>
    <comment ref="D2" authorId="0" shapeId="0" xr:uid="{A043D754-B261-4626-BB6E-5FC9FC584D23}">
      <text>
        <r>
          <rPr>
            <sz val="9"/>
            <color indexed="8"/>
            <rFont val="Tahoma"/>
            <family val="2"/>
          </rPr>
          <t>Todas las actividades de los planes de participaci{on ciudadada estan relacionadas con el objetivo del ejemplo,</t>
        </r>
      </text>
    </comment>
    <comment ref="E2" authorId="0" shapeId="0" xr:uid="{9F8DB30C-8E38-4594-ADCB-4F6DD8E45124}">
      <text>
        <r>
          <rPr>
            <sz val="10"/>
            <color indexed="8"/>
            <rFont val="Tahoma"/>
            <family val="2"/>
          </rPr>
          <t>Indique el nivel de Incidencia al que corresponde: Lista desplegable</t>
        </r>
      </text>
    </comment>
    <comment ref="F2" authorId="0" shapeId="0" xr:uid="{9AD3D31C-8E6D-405E-8C99-F74CB81E1C5B}">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C9CE6710-419C-46AA-92F4-AC1FE1DE9E11}">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F280E3F7-1A27-49EF-81F2-D2139F3BE81C}">
      <text>
        <r>
          <rPr>
            <sz val="10"/>
            <color indexed="8"/>
            <rFont val="Tahoma"/>
            <family val="2"/>
          </rPr>
          <t>Indique el nivel de alcance de la actividad: Nacional; Regional; Zonal</t>
        </r>
      </text>
    </comment>
    <comment ref="I2" authorId="0" shapeId="0" xr:uid="{893381E1-44B3-4580-B88B-E5E841EEEA4D}">
      <text>
        <r>
          <rPr>
            <sz val="10"/>
            <color indexed="8"/>
            <rFont val="Tahoma"/>
            <family val="2"/>
          </rPr>
          <t>Indique la Dirección a la que corresponde el cumplimiento de la meta</t>
        </r>
      </text>
    </comment>
    <comment ref="J2" authorId="0" shapeId="0" xr:uid="{DED26195-FB41-42DF-8B9F-BB2960DC3DEA}">
      <text>
        <r>
          <rPr>
            <sz val="10"/>
            <color indexed="8"/>
            <rFont val="Tahoma"/>
            <family val="2"/>
          </rPr>
          <t>Relacione el programa al que esta asociado la actividad</t>
        </r>
      </text>
    </comment>
    <comment ref="K2" authorId="0" shapeId="0" xr:uid="{9B856F03-3672-4880-B612-82040EE6E28D}">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D3809DAC-369D-40E2-99E0-21E26ADF29B6}">
      <text>
        <r>
          <rPr>
            <sz val="10"/>
            <color indexed="8"/>
            <rFont val="Tahoma"/>
            <family val="2"/>
          </rPr>
          <t xml:space="preserve">Criterio sobre el cual se va a  hacer el seguimiento y los avances en el cumplimiento de la meta </t>
        </r>
      </text>
    </comment>
    <comment ref="HC2" authorId="0" shapeId="0" xr:uid="{BD2ED3ED-AEC1-4761-A236-98A43CDFE2B9}">
      <text>
        <r>
          <rPr>
            <sz val="10"/>
            <color indexed="8"/>
            <rFont val="Tahoma"/>
            <family val="2"/>
          </rPr>
          <t>Mencione los avances que se tuvieron en el mes, si no hubo avance coloque cero</t>
        </r>
      </text>
    </comment>
    <comment ref="O3" authorId="0" shapeId="0" xr:uid="{803DA069-EE5D-4248-9C04-595BDF4FD5D9}">
      <text>
        <r>
          <rPr>
            <sz val="10"/>
            <color indexed="8"/>
            <rFont val="Tahoma"/>
            <family val="2"/>
          </rPr>
          <t>Presencial; virtual; telefonico; otras.</t>
        </r>
      </text>
    </comment>
    <comment ref="HD3" authorId="0" shapeId="0" xr:uid="{AB0D2C33-3344-466F-A21E-08DF7887BDAE}">
      <text>
        <r>
          <rPr>
            <sz val="10"/>
            <color indexed="8"/>
            <rFont val="Tahoma"/>
            <family val="2"/>
          </rPr>
          <t>Número de actividades realizadas durtante el periodo</t>
        </r>
      </text>
    </comment>
    <comment ref="HE3" authorId="0" shapeId="0" xr:uid="{68F9708E-953E-47D0-97E0-6548C32CF2F9}">
      <text>
        <r>
          <rPr>
            <sz val="10"/>
            <color indexed="8"/>
            <rFont val="Tahoma"/>
            <family val="2"/>
          </rPr>
          <t>Si realizo actividades haga una breve descripción de estas.</t>
        </r>
      </text>
    </comment>
    <comment ref="HF3" authorId="0" shapeId="0" xr:uid="{BBAB3BAC-F881-44B6-98E8-4AA086C9D8D3}">
      <text>
        <r>
          <rPr>
            <sz val="10"/>
            <color indexed="8"/>
            <rFont val="Calibri"/>
            <family val="2"/>
          </rPr>
          <t xml:space="preserve">P. ej: Usuarios de los programas, Madres cabeza de hogar, victimas
</t>
        </r>
      </text>
    </comment>
    <comment ref="HJ3" authorId="0" shapeId="0" xr:uid="{03E487B5-89F7-45CD-A398-50753851634D}">
      <text>
        <r>
          <rPr>
            <sz val="10"/>
            <color indexed="8"/>
            <rFont val="Tahoma"/>
            <family val="2"/>
          </rPr>
          <t>P.ej: Actas, listados de assitencia, capturas de pantalla.</t>
        </r>
      </text>
    </comment>
    <comment ref="O4" authorId="1" shapeId="0" xr:uid="{F2169E1D-B856-4F85-8A49-4D62BA1C1F9D}">
      <text>
        <r>
          <rPr>
            <b/>
            <sz val="9"/>
            <color indexed="81"/>
            <rFont val="Tahoma"/>
            <family val="2"/>
          </rPr>
          <t>Kelly Johanna Gomez Zapata:</t>
        </r>
        <r>
          <rPr>
            <sz val="9"/>
            <color indexed="81"/>
            <rFont val="Tahoma"/>
            <family val="2"/>
          </rPr>
          <t xml:space="preserve">
Presencial
Virtual </t>
        </r>
      </text>
    </comment>
    <comment ref="AX8" authorId="2" shapeId="0" xr:uid="{34D3755D-0ED1-4417-ABC8-6D791981870E}">
      <text>
        <r>
          <rPr>
            <sz val="11"/>
            <color theme="1"/>
            <rFont val="Calibri"/>
            <family val="2"/>
            <scheme val="minor"/>
          </rPr>
          <t xml:space="preserve">Piedad del Consuelo Villegas Arcany: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24EAA08B-97F3-4681-BA24-17D84197EC3C}">
      <text>
        <r>
          <rPr>
            <sz val="10"/>
            <color indexed="8"/>
            <rFont val="Tahoma"/>
            <family val="2"/>
          </rPr>
          <t>Nombre de la actividad: Que sea comprensible y clara</t>
        </r>
        <r>
          <rPr>
            <b/>
            <sz val="10"/>
            <color indexed="8"/>
            <rFont val="Tahoma"/>
            <family val="2"/>
          </rPr>
          <t xml:space="preserve">  </t>
        </r>
      </text>
    </comment>
    <comment ref="C2" authorId="0" shapeId="0" xr:uid="{862D8D16-2C98-4466-B035-120848B0EE53}">
      <text>
        <r>
          <rPr>
            <sz val="10"/>
            <color indexed="8"/>
            <rFont val="Tahoma"/>
            <family val="2"/>
          </rPr>
          <t>Elabore un objetivo en relación con la actividad</t>
        </r>
      </text>
    </comment>
    <comment ref="D2" authorId="0" shapeId="0" xr:uid="{99F74978-489C-474E-8B0F-6625EF1D6DDA}">
      <text>
        <r>
          <rPr>
            <sz val="9"/>
            <color indexed="8"/>
            <rFont val="Tahoma"/>
            <family val="2"/>
          </rPr>
          <t>Todas las actividades de los planes de participaci{on ciudadada estan relacionadas con el objetivo del ejemplo,</t>
        </r>
      </text>
    </comment>
    <comment ref="E2" authorId="0" shapeId="0" xr:uid="{E246D0E4-0259-4E03-B40B-D2AC82FAD558}">
      <text>
        <r>
          <rPr>
            <sz val="10"/>
            <color indexed="8"/>
            <rFont val="Tahoma"/>
            <family val="2"/>
          </rPr>
          <t>Indique el nivel de Incidencia al que corresponde: Lista desplegable</t>
        </r>
      </text>
    </comment>
    <comment ref="F2" authorId="0" shapeId="0" xr:uid="{9AF3A209-38D7-4DD6-9C14-05D472E6B51B}">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4783B93E-4C7B-488A-B7B3-A480CF3F7D1A}">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B846F8A6-5061-4560-94DE-7E1AA733A4DB}">
      <text>
        <r>
          <rPr>
            <sz val="10"/>
            <color indexed="8"/>
            <rFont val="Tahoma"/>
            <family val="2"/>
          </rPr>
          <t>Indique el nivel de alcance de la actividad: Nacional; Regional; Zonal</t>
        </r>
      </text>
    </comment>
    <comment ref="I2" authorId="0" shapeId="0" xr:uid="{C0DCA69C-EE4C-465B-86C6-59BFB1355944}">
      <text>
        <r>
          <rPr>
            <sz val="10"/>
            <color indexed="8"/>
            <rFont val="Tahoma"/>
            <family val="2"/>
          </rPr>
          <t>Indique la Dirección a la que corresponde el cumplimiento de la meta</t>
        </r>
      </text>
    </comment>
    <comment ref="J2" authorId="0" shapeId="0" xr:uid="{067A5E3B-DC80-471C-901B-F7F698B7B007}">
      <text>
        <r>
          <rPr>
            <sz val="10"/>
            <color indexed="8"/>
            <rFont val="Tahoma"/>
            <family val="2"/>
          </rPr>
          <t>Relacione el programa al que esta asociado la actividad</t>
        </r>
      </text>
    </comment>
    <comment ref="K2" authorId="0" shapeId="0" xr:uid="{250F4D1F-7DA4-47B0-B9EF-074A76BE49D7}">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C6EFCCE9-3846-4118-8263-EEA47C6DEF82}">
      <text>
        <r>
          <rPr>
            <sz val="10"/>
            <color indexed="8"/>
            <rFont val="Tahoma"/>
            <family val="2"/>
          </rPr>
          <t xml:space="preserve">Criterio sobre el cual se va a  hacer el seguimiento y los avances en el cumplimiento de la meta </t>
        </r>
      </text>
    </comment>
    <comment ref="HC2" authorId="0" shapeId="0" xr:uid="{F455D169-AE8E-446B-AF31-87981DDA14B7}">
      <text>
        <r>
          <rPr>
            <sz val="10"/>
            <color indexed="8"/>
            <rFont val="Tahoma"/>
            <family val="2"/>
          </rPr>
          <t>Mencione los avances que se tuvieron en el mes, si no hubo avance coloque cero</t>
        </r>
      </text>
    </comment>
    <comment ref="O3" authorId="0" shapeId="0" xr:uid="{7FC5AD54-03B7-4C59-8325-6AE2EE4E0CB3}">
      <text>
        <r>
          <rPr>
            <sz val="10"/>
            <color indexed="8"/>
            <rFont val="Tahoma"/>
            <family val="2"/>
          </rPr>
          <t>Presencial; virtual; telefonico; otras.</t>
        </r>
      </text>
    </comment>
    <comment ref="HD3" authorId="0" shapeId="0" xr:uid="{0583365A-96FE-4604-BDD5-E1DF02DECC03}">
      <text>
        <r>
          <rPr>
            <sz val="10"/>
            <color indexed="8"/>
            <rFont val="Tahoma"/>
            <family val="2"/>
          </rPr>
          <t>Número de actividades realizadas durtante el periodo</t>
        </r>
      </text>
    </comment>
    <comment ref="HE3" authorId="0" shapeId="0" xr:uid="{A7CB1FB0-3ADC-48B6-9799-63B1CE4A9621}">
      <text>
        <r>
          <rPr>
            <sz val="10"/>
            <color indexed="8"/>
            <rFont val="Tahoma"/>
            <family val="2"/>
          </rPr>
          <t>Si realizo actividades haga una breve descripción de estas.</t>
        </r>
      </text>
    </comment>
    <comment ref="HF3" authorId="0" shapeId="0" xr:uid="{28A8A677-1584-4D8D-AF67-D0DB2677E8AC}">
      <text>
        <r>
          <rPr>
            <sz val="10"/>
            <color indexed="8"/>
            <rFont val="Calibri"/>
            <family val="2"/>
          </rPr>
          <t xml:space="preserve">P. ej: Usuarios de los programas, Madres cabeza de hogar, victimas
</t>
        </r>
      </text>
    </comment>
    <comment ref="HJ3" authorId="0" shapeId="0" xr:uid="{C16AA552-1DBE-42AE-955B-283AAAD313F9}">
      <text>
        <r>
          <rPr>
            <sz val="10"/>
            <color indexed="8"/>
            <rFont val="Tahoma"/>
            <family val="2"/>
          </rPr>
          <t>P.ej: Actas, listados de assitencia, capturas de pantalla.</t>
        </r>
      </text>
    </comment>
    <comment ref="O4" authorId="1" shapeId="0" xr:uid="{F46C7784-544E-4A0C-B5EA-EF36AA007651}">
      <text>
        <r>
          <rPr>
            <b/>
            <sz val="9"/>
            <color indexed="81"/>
            <rFont val="Tahoma"/>
            <family val="2"/>
          </rPr>
          <t>Kelly Johanna Gomez Zapata:</t>
        </r>
        <r>
          <rPr>
            <sz val="9"/>
            <color indexed="81"/>
            <rFont val="Tahoma"/>
            <family val="2"/>
          </rPr>
          <t xml:space="preserve">
Presencial
Virtual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C2" authorId="0" shapeId="0" xr:uid="{DA93E2D7-F682-4BA2-A089-8718E09A90C4}">
      <text>
        <r>
          <rPr>
            <sz val="10"/>
            <color indexed="8"/>
            <rFont val="Tahoma"/>
            <family val="2"/>
          </rPr>
          <t>Nombre de la actividad: Que sea comprensible y clara</t>
        </r>
        <r>
          <rPr>
            <b/>
            <sz val="10"/>
            <color indexed="8"/>
            <rFont val="Tahoma"/>
            <family val="2"/>
          </rPr>
          <t xml:space="preserve">  </t>
        </r>
      </text>
    </comment>
    <comment ref="D2" authorId="0" shapeId="0" xr:uid="{F7C6218F-A4C2-4445-96FE-5BEAA8A9DF7C}">
      <text>
        <r>
          <rPr>
            <sz val="10"/>
            <color indexed="8"/>
            <rFont val="Tahoma"/>
            <family val="2"/>
          </rPr>
          <t>Elabore un objetivo en relación con la actividad</t>
        </r>
      </text>
    </comment>
    <comment ref="E2" authorId="0" shapeId="0" xr:uid="{DE68EC4E-93AE-441E-B397-CA40A17AE1F6}">
      <text>
        <r>
          <rPr>
            <sz val="9"/>
            <color indexed="8"/>
            <rFont val="Tahoma"/>
            <family val="2"/>
          </rPr>
          <t>Todas las actividades de los planes de participaci{on ciudadada estan relacionadas con el objetivo del ejemplo,</t>
        </r>
      </text>
    </comment>
    <comment ref="F2" authorId="0" shapeId="0" xr:uid="{62B1B2E2-646F-4C9C-8507-953408AD3B77}">
      <text>
        <r>
          <rPr>
            <sz val="10"/>
            <color indexed="8"/>
            <rFont val="Tahoma"/>
            <family val="2"/>
          </rPr>
          <t>Indique el nivel de Incidencia al que corresponde: Lista desplegable</t>
        </r>
      </text>
    </comment>
    <comment ref="G2" authorId="0" shapeId="0" xr:uid="{539F9E1A-C2D9-44FB-B9F4-7EC39D4BB3B5}">
      <text>
        <r>
          <rPr>
            <sz val="10"/>
            <color indexed="8"/>
            <rFont val="Tahoma"/>
            <family val="2"/>
          </rPr>
          <t>Indique a que momento del ciclo de gestión pertenece: Lista desplegable</t>
        </r>
        <r>
          <rPr>
            <b/>
            <sz val="10"/>
            <color indexed="8"/>
            <rFont val="Tahoma"/>
            <family val="2"/>
          </rPr>
          <t xml:space="preserve"> </t>
        </r>
      </text>
    </comment>
    <comment ref="H2" authorId="0" shapeId="0" xr:uid="{3F1810EA-DCC1-4BDF-B1FD-53422264160C}">
      <text>
        <r>
          <rPr>
            <sz val="10"/>
            <color indexed="8"/>
            <rFont val="Tahoma"/>
            <family val="2"/>
          </rPr>
          <t>Indique el grupo de valor objetivo al que están dirijidas las actividades</t>
        </r>
        <r>
          <rPr>
            <b/>
            <sz val="10"/>
            <color indexed="8"/>
            <rFont val="Tahoma"/>
            <family val="2"/>
          </rPr>
          <t xml:space="preserve"> </t>
        </r>
      </text>
    </comment>
    <comment ref="I2" authorId="0" shapeId="0" xr:uid="{212538CF-009F-44F8-982C-F42802CD01F6}">
      <text>
        <r>
          <rPr>
            <sz val="10"/>
            <color indexed="8"/>
            <rFont val="Tahoma"/>
            <family val="2"/>
          </rPr>
          <t>Indique el nivel de alcance de la actividad: Nacional; Regional; Zonal</t>
        </r>
      </text>
    </comment>
    <comment ref="J2" authorId="0" shapeId="0" xr:uid="{F2732FA8-597A-4EEE-99B2-071069666A1A}">
      <text>
        <r>
          <rPr>
            <sz val="10"/>
            <color indexed="8"/>
            <rFont val="Tahoma"/>
            <family val="2"/>
          </rPr>
          <t>Indique la Dirección a la que corresponde el cumplimiento de la meta</t>
        </r>
      </text>
    </comment>
    <comment ref="K2" authorId="0" shapeId="0" xr:uid="{731242C4-6B91-4D3F-BB52-3E3B5E9F7311}">
      <text>
        <r>
          <rPr>
            <sz val="10"/>
            <color indexed="8"/>
            <rFont val="Tahoma"/>
            <family val="2"/>
          </rPr>
          <t>Relacione el programa al que esta asociado la actividad</t>
        </r>
      </text>
    </comment>
    <comment ref="L2" authorId="0" shapeId="0" xr:uid="{6D43D8D0-921A-4CA2-9BDD-0ACC7DDF72D5}">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M2" authorId="0" shapeId="0" xr:uid="{C2BA4742-22E8-4B6E-86DE-151CDD6CF40D}">
      <text>
        <r>
          <rPr>
            <sz val="10"/>
            <color indexed="8"/>
            <rFont val="Tahoma"/>
            <family val="2"/>
          </rPr>
          <t xml:space="preserve">Criterio sobre el cual se va a  hacer el seguimiento y los avances en el cumplimiento de la meta </t>
        </r>
      </text>
    </comment>
    <comment ref="EJ2" authorId="0" shapeId="0" xr:uid="{F1E06B1A-26BA-4BC8-9D64-7A34719A0585}">
      <text>
        <r>
          <rPr>
            <sz val="10"/>
            <color indexed="8"/>
            <rFont val="Tahoma"/>
            <family val="2"/>
          </rPr>
          <t>Mencione los avances que se tuvieron en el mes, si no hubo avance coloque cero</t>
        </r>
      </text>
    </comment>
    <comment ref="HU2" authorId="0" shapeId="0" xr:uid="{57A720DA-C4A5-4224-873C-4334E721B994}">
      <text>
        <r>
          <rPr>
            <sz val="10"/>
            <color indexed="8"/>
            <rFont val="Tahoma"/>
            <family val="2"/>
          </rPr>
          <t>Mencione los avances que se tuvieron en el mes, si no hubo avance coloque cero</t>
        </r>
      </text>
    </comment>
    <comment ref="P3" authorId="0" shapeId="0" xr:uid="{8E023969-3683-49C4-9DF3-A35791326AFA}">
      <text>
        <r>
          <rPr>
            <sz val="10"/>
            <color indexed="8"/>
            <rFont val="Tahoma"/>
            <family val="2"/>
          </rPr>
          <t>Presencial; virtual; telefonico; otras.</t>
        </r>
      </text>
    </comment>
    <comment ref="EK3" authorId="0" shapeId="0" xr:uid="{21F1EFA8-5AE0-44CE-83C3-9D317471A674}">
      <text>
        <r>
          <rPr>
            <sz val="10"/>
            <color indexed="8"/>
            <rFont val="Tahoma"/>
            <family val="2"/>
          </rPr>
          <t>Número de actividades realizadas durtante el periodo</t>
        </r>
      </text>
    </comment>
    <comment ref="EL3" authorId="0" shapeId="0" xr:uid="{93B8819F-9DF0-4992-8D60-92FEE89EF8E8}">
      <text>
        <r>
          <rPr>
            <sz val="10"/>
            <color indexed="8"/>
            <rFont val="Tahoma"/>
            <family val="2"/>
          </rPr>
          <t>Si realizo actividades haga una breve descripción de estas.</t>
        </r>
      </text>
    </comment>
    <comment ref="EM3" authorId="0" shapeId="0" xr:uid="{7D162266-3E88-4ADB-9503-70ACC960BEFB}">
      <text>
        <r>
          <rPr>
            <sz val="10"/>
            <color indexed="8"/>
            <rFont val="Calibri"/>
            <family val="2"/>
          </rPr>
          <t xml:space="preserve">P. ej: Usuarios de los programas, Madres cabeza de hogar, victimas
</t>
        </r>
      </text>
    </comment>
    <comment ref="EQ3" authorId="0" shapeId="0" xr:uid="{CCA6D965-2D4D-4C21-97FB-158A5013E04A}">
      <text>
        <r>
          <rPr>
            <sz val="10"/>
            <color indexed="8"/>
            <rFont val="Tahoma"/>
            <family val="2"/>
          </rPr>
          <t>P.ej: Actas, listados de assitencia, capturas de pantalla.</t>
        </r>
      </text>
    </comment>
    <comment ref="HV3" authorId="0" shapeId="0" xr:uid="{3434D695-51E7-4F33-927B-4B33283D817D}">
      <text>
        <r>
          <rPr>
            <sz val="10"/>
            <color indexed="8"/>
            <rFont val="Tahoma"/>
            <family val="2"/>
          </rPr>
          <t>Número de actividades realizadas durtante el periodo</t>
        </r>
      </text>
    </comment>
    <comment ref="HW3" authorId="0" shapeId="0" xr:uid="{6B3A9DEF-4828-462D-A523-73C5216A418A}">
      <text>
        <r>
          <rPr>
            <sz val="10"/>
            <color indexed="8"/>
            <rFont val="Tahoma"/>
            <family val="2"/>
          </rPr>
          <t>Si realizo actividades haga una breve descripción de estas.</t>
        </r>
      </text>
    </comment>
    <comment ref="HX3" authorId="0" shapeId="0" xr:uid="{26289732-1BAC-4E57-B178-168EFCA57B68}">
      <text>
        <r>
          <rPr>
            <sz val="10"/>
            <color indexed="8"/>
            <rFont val="Calibri"/>
            <family val="2"/>
          </rPr>
          <t xml:space="preserve">P. ej: Usuarios de los programas, Madres cabeza de hogar, victimas
</t>
        </r>
      </text>
    </comment>
    <comment ref="IB3" authorId="0" shapeId="0" xr:uid="{7AD1B870-ACF9-46A8-93CD-38F3F2AEA923}">
      <text>
        <r>
          <rPr>
            <sz val="10"/>
            <color indexed="8"/>
            <rFont val="Tahoma"/>
            <family val="2"/>
          </rPr>
          <t>P.ej: Actas, listados de assitencia, capturas de pantalla.</t>
        </r>
      </text>
    </comment>
    <comment ref="P4" authorId="1" shapeId="0" xr:uid="{57530FA7-FA3C-499A-8E91-D75A33B879FA}">
      <text>
        <r>
          <rPr>
            <b/>
            <sz val="9"/>
            <color indexed="81"/>
            <rFont val="Tahoma"/>
            <family val="2"/>
          </rPr>
          <t>Kelly Johanna Gomez Zapata:</t>
        </r>
        <r>
          <rPr>
            <sz val="9"/>
            <color indexed="81"/>
            <rFont val="Tahoma"/>
            <family val="2"/>
          </rPr>
          <t xml:space="preserve">
Presencial
Virtual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CCCEE713-E282-43BB-A077-09B8BA88FB2B}">
      <text>
        <r>
          <rPr>
            <sz val="10"/>
            <color indexed="8"/>
            <rFont val="Tahoma"/>
            <family val="2"/>
          </rPr>
          <t>Nombre de la actividad: Que sea comprensible y clara</t>
        </r>
        <r>
          <rPr>
            <b/>
            <sz val="10"/>
            <color indexed="8"/>
            <rFont val="Tahoma"/>
            <family val="2"/>
          </rPr>
          <t xml:space="preserve">  </t>
        </r>
      </text>
    </comment>
    <comment ref="C2" authorId="0" shapeId="0" xr:uid="{B63E475D-72FD-440B-91A7-23096C4F9154}">
      <text>
        <r>
          <rPr>
            <sz val="10"/>
            <color indexed="8"/>
            <rFont val="Tahoma"/>
            <family val="2"/>
          </rPr>
          <t>Elabore un objetivo en relación con la actividad</t>
        </r>
      </text>
    </comment>
    <comment ref="D2" authorId="0" shapeId="0" xr:uid="{464291CF-5FE4-475D-AC7C-F22FBE6AFB5B}">
      <text>
        <r>
          <rPr>
            <sz val="9"/>
            <color indexed="8"/>
            <rFont val="Tahoma"/>
            <family val="2"/>
          </rPr>
          <t>Todas las actividades de los planes de participaci{on ciudadada estan relacionadas con el objetivo del ejemplo,</t>
        </r>
      </text>
    </comment>
    <comment ref="E2" authorId="0" shapeId="0" xr:uid="{A4042554-B116-4FCE-99C6-3351E5C19F1A}">
      <text>
        <r>
          <rPr>
            <sz val="10"/>
            <color indexed="8"/>
            <rFont val="Tahoma"/>
            <family val="2"/>
          </rPr>
          <t>Indique el nivel de Incidencia al que corresponde: Lista desplegable</t>
        </r>
      </text>
    </comment>
    <comment ref="F2" authorId="0" shapeId="0" xr:uid="{73B2FE36-969B-48A3-8083-97BDE246668E}">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55759A55-7425-4EF6-B1DD-3757589C8655}">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AB3267EB-B39A-403B-BF3E-AD172593CA1F}">
      <text>
        <r>
          <rPr>
            <sz val="10"/>
            <color indexed="8"/>
            <rFont val="Tahoma"/>
            <family val="2"/>
          </rPr>
          <t>Indique el nivel de alcance de la actividad: Nacional; Regional; Zonal</t>
        </r>
      </text>
    </comment>
    <comment ref="I2" authorId="0" shapeId="0" xr:uid="{C16E32E3-7A48-4095-84C8-15C4093E5CDE}">
      <text>
        <r>
          <rPr>
            <sz val="10"/>
            <color indexed="8"/>
            <rFont val="Tahoma"/>
            <family val="2"/>
          </rPr>
          <t>Indique la Dirección a la que corresponde el cumplimiento de la meta</t>
        </r>
      </text>
    </comment>
    <comment ref="J2" authorId="0" shapeId="0" xr:uid="{E7908E97-6344-4581-B79C-A597F367E9D3}">
      <text>
        <r>
          <rPr>
            <sz val="10"/>
            <color indexed="8"/>
            <rFont val="Tahoma"/>
            <family val="2"/>
          </rPr>
          <t>Relacione el programa al que esta asociado la actividad</t>
        </r>
      </text>
    </comment>
    <comment ref="K2" authorId="0" shapeId="0" xr:uid="{8287891A-4451-4911-81DA-3FE5DE1E63CC}">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58E07A55-97F0-401E-AC04-E8CD52106AF7}">
      <text>
        <r>
          <rPr>
            <sz val="10"/>
            <color indexed="8"/>
            <rFont val="Tahoma"/>
            <family val="2"/>
          </rPr>
          <t xml:space="preserve">Criterio sobre el cual se va a  hacer el seguimiento y los avances en el cumplimiento de la meta </t>
        </r>
      </text>
    </comment>
    <comment ref="P2" authorId="0" shapeId="0" xr:uid="{3B344BC4-F232-4B9C-8B9E-80383F1FBF0D}">
      <text>
        <r>
          <rPr>
            <sz val="10"/>
            <color indexed="8"/>
            <rFont val="Tahoma"/>
            <family val="2"/>
          </rPr>
          <t>Mencione los avances que se tuvieron en el mes, si no hubo avance coloque cero</t>
        </r>
      </text>
    </comment>
    <comment ref="HC2" authorId="0" shapeId="0" xr:uid="{E64E48B6-1047-47A4-8587-07FDE85BA769}">
      <text>
        <r>
          <rPr>
            <sz val="10"/>
            <color indexed="8"/>
            <rFont val="Tahoma"/>
            <family val="2"/>
          </rPr>
          <t>Mencione los avances que se tuvieron en el mes, si no hubo avance coloque cero</t>
        </r>
      </text>
    </comment>
    <comment ref="O3" authorId="0" shapeId="0" xr:uid="{6F06B658-63AA-49E0-BB5D-88C447B3C8F3}">
      <text>
        <r>
          <rPr>
            <sz val="10"/>
            <color indexed="8"/>
            <rFont val="Tahoma"/>
            <family val="2"/>
          </rPr>
          <t>Presencial; virtual; telefonico; otras.</t>
        </r>
      </text>
    </comment>
    <comment ref="Q3" authorId="0" shapeId="0" xr:uid="{53425518-B380-45F1-9969-9435867ECB5F}">
      <text>
        <r>
          <rPr>
            <sz val="10"/>
            <color indexed="8"/>
            <rFont val="Tahoma"/>
            <family val="2"/>
          </rPr>
          <t>Número de actividades realizadas durtante el periodo</t>
        </r>
      </text>
    </comment>
    <comment ref="R3" authorId="0" shapeId="0" xr:uid="{3AFE4100-14A8-48B2-8F86-E65C6E6F36A9}">
      <text>
        <r>
          <rPr>
            <sz val="10"/>
            <color indexed="8"/>
            <rFont val="Tahoma"/>
            <family val="2"/>
          </rPr>
          <t>Si realizo actividades haga una breve descripción de estas.</t>
        </r>
      </text>
    </comment>
    <comment ref="S3" authorId="0" shapeId="0" xr:uid="{735A71C7-74D8-44F0-BB85-2F4A431526BB}">
      <text>
        <r>
          <rPr>
            <sz val="10"/>
            <color indexed="8"/>
            <rFont val="Calibri"/>
            <family val="2"/>
          </rPr>
          <t xml:space="preserve">P. ej: Usuarios de los programas, Madres cabeza de hogar, victimas
</t>
        </r>
      </text>
    </comment>
    <comment ref="W3" authorId="0" shapeId="0" xr:uid="{A18D35A4-E459-4611-B500-89E36EB74BF6}">
      <text>
        <r>
          <rPr>
            <sz val="10"/>
            <color indexed="8"/>
            <rFont val="Tahoma"/>
            <family val="2"/>
          </rPr>
          <t>P.ej: Actas, listados de assitencia, capturas de pantalla.</t>
        </r>
      </text>
    </comment>
    <comment ref="HD3" authorId="0" shapeId="0" xr:uid="{D14A10CF-9DC0-4416-953C-3FA05977695E}">
      <text>
        <r>
          <rPr>
            <sz val="10"/>
            <color indexed="8"/>
            <rFont val="Tahoma"/>
            <family val="2"/>
          </rPr>
          <t>Número de actividades realizadas durtante el periodo</t>
        </r>
      </text>
    </comment>
    <comment ref="HE3" authorId="0" shapeId="0" xr:uid="{F7EF0053-C07D-458B-9705-89D15663458D}">
      <text>
        <r>
          <rPr>
            <sz val="10"/>
            <color indexed="8"/>
            <rFont val="Tahoma"/>
            <family val="2"/>
          </rPr>
          <t>Si realizo actividades haga una breve descripción de estas.</t>
        </r>
      </text>
    </comment>
    <comment ref="HF3" authorId="0" shapeId="0" xr:uid="{D2D9256E-1F9A-4E07-A55B-A5236A435EE6}">
      <text>
        <r>
          <rPr>
            <sz val="10"/>
            <color indexed="8"/>
            <rFont val="Calibri"/>
            <family val="2"/>
          </rPr>
          <t xml:space="preserve">P. ej: Usuarios de los programas, Madres cabeza de hogar, victimas
</t>
        </r>
      </text>
    </comment>
    <comment ref="HJ3" authorId="0" shapeId="0" xr:uid="{788AF38D-0D84-4FAF-BA34-5A8C0820B51B}">
      <text>
        <r>
          <rPr>
            <sz val="10"/>
            <color indexed="8"/>
            <rFont val="Tahoma"/>
            <family val="2"/>
          </rPr>
          <t>P.ej: Actas, listados de assitencia, capturas de pantalla.</t>
        </r>
      </text>
    </comment>
    <comment ref="O4" authorId="1" shapeId="0" xr:uid="{D765F0E6-4F78-4C52-86C1-9DB444FC5820}">
      <text>
        <r>
          <rPr>
            <b/>
            <sz val="9"/>
            <color indexed="81"/>
            <rFont val="Tahoma"/>
            <family val="2"/>
          </rPr>
          <t>Kelly Johanna Gomez Zapata:</t>
        </r>
        <r>
          <rPr>
            <sz val="9"/>
            <color indexed="81"/>
            <rFont val="Tahoma"/>
            <family val="2"/>
          </rPr>
          <t xml:space="preserve">
Presencial
Virtual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00000000-0006-0000-0400-000001000000}">
      <text>
        <r>
          <rPr>
            <b/>
            <sz val="9"/>
            <color indexed="81"/>
            <rFont val="Tahoma"/>
            <family val="2"/>
          </rPr>
          <t>Seleccionar una calificación</t>
        </r>
      </text>
    </comment>
    <comment ref="O9" authorId="0" shapeId="0" xr:uid="{00000000-0006-0000-0400-000002000000}">
      <text>
        <r>
          <rPr>
            <b/>
            <sz val="9"/>
            <color indexed="81"/>
            <rFont val="Tahoma"/>
            <family val="2"/>
          </rPr>
          <t>Seleccionar una calificación</t>
        </r>
      </text>
    </comment>
    <comment ref="U9" authorId="0" shapeId="0" xr:uid="{00000000-0006-0000-0400-000003000000}">
      <text>
        <r>
          <rPr>
            <b/>
            <sz val="9"/>
            <color indexed="81"/>
            <rFont val="Tahoma"/>
            <family val="2"/>
          </rPr>
          <t>Seleccionar una calificación</t>
        </r>
      </text>
    </comment>
    <comment ref="B10" authorId="1" shapeId="0" xr:uid="{00000000-0006-0000-0400-000004000000}">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00000000-0006-0000-0400-000005000000}">
      <text>
        <r>
          <rPr>
            <b/>
            <sz val="9"/>
            <color indexed="81"/>
            <rFont val="Tahoma"/>
            <family val="2"/>
          </rPr>
          <t>Seleccionar una calificación</t>
        </r>
      </text>
    </comment>
    <comment ref="O10" authorId="0" shapeId="0" xr:uid="{00000000-0006-0000-0400-000006000000}">
      <text>
        <r>
          <rPr>
            <b/>
            <sz val="9"/>
            <color indexed="81"/>
            <rFont val="Tahoma"/>
            <family val="2"/>
          </rPr>
          <t>Seleccionar una calificación</t>
        </r>
      </text>
    </comment>
    <comment ref="U10" authorId="0" shapeId="0" xr:uid="{00000000-0006-0000-0400-000007000000}">
      <text>
        <r>
          <rPr>
            <b/>
            <sz val="9"/>
            <color indexed="81"/>
            <rFont val="Tahoma"/>
            <family val="2"/>
          </rPr>
          <t>Seleccionar una calificación</t>
        </r>
      </text>
    </comment>
    <comment ref="I11" authorId="0" shapeId="0" xr:uid="{00000000-0006-0000-0400-000008000000}">
      <text>
        <r>
          <rPr>
            <b/>
            <sz val="9"/>
            <color indexed="81"/>
            <rFont val="Tahoma"/>
            <family val="2"/>
          </rPr>
          <t>Seleccionar una calificación</t>
        </r>
      </text>
    </comment>
    <comment ref="O11" authorId="0" shapeId="0" xr:uid="{00000000-0006-0000-0400-000009000000}">
      <text>
        <r>
          <rPr>
            <b/>
            <sz val="9"/>
            <color indexed="81"/>
            <rFont val="Tahoma"/>
            <family val="2"/>
          </rPr>
          <t>Seleccionar una calificación</t>
        </r>
      </text>
    </comment>
    <comment ref="U11" authorId="0" shapeId="0" xr:uid="{00000000-0006-0000-0400-00000A000000}">
      <text>
        <r>
          <rPr>
            <b/>
            <sz val="9"/>
            <color indexed="81"/>
            <rFont val="Tahoma"/>
            <family val="2"/>
          </rPr>
          <t>Seleccionar una calificación</t>
        </r>
      </text>
    </comment>
    <comment ref="I24" authorId="0" shapeId="0" xr:uid="{00000000-0006-0000-0400-00000B000000}">
      <text>
        <r>
          <rPr>
            <b/>
            <sz val="9"/>
            <color indexed="81"/>
            <rFont val="Tahoma"/>
            <family val="2"/>
          </rPr>
          <t>Seleccionar una calificación</t>
        </r>
      </text>
    </comment>
    <comment ref="O24" authorId="0" shapeId="0" xr:uid="{00000000-0006-0000-0400-00000C000000}">
      <text>
        <r>
          <rPr>
            <b/>
            <sz val="9"/>
            <color indexed="81"/>
            <rFont val="Tahoma"/>
            <family val="2"/>
          </rPr>
          <t>Seleccionar una calificación</t>
        </r>
      </text>
    </comment>
    <comment ref="U24" authorId="0" shapeId="0" xr:uid="{00000000-0006-0000-0400-00000D000000}">
      <text>
        <r>
          <rPr>
            <b/>
            <sz val="9"/>
            <color indexed="81"/>
            <rFont val="Tahoma"/>
            <family val="2"/>
          </rPr>
          <t>Seleccionar una calificación</t>
        </r>
      </text>
    </comment>
    <comment ref="I27" authorId="0" shapeId="0" xr:uid="{00000000-0006-0000-0400-00000E000000}">
      <text>
        <r>
          <rPr>
            <b/>
            <sz val="9"/>
            <color indexed="81"/>
            <rFont val="Tahoma"/>
            <family val="2"/>
          </rPr>
          <t>Seleccionar una calificación</t>
        </r>
      </text>
    </comment>
    <comment ref="O27" authorId="0" shapeId="0" xr:uid="{00000000-0006-0000-0400-00000F000000}">
      <text>
        <r>
          <rPr>
            <b/>
            <sz val="9"/>
            <color indexed="81"/>
            <rFont val="Tahoma"/>
            <family val="2"/>
          </rPr>
          <t>Seleccionar una calificación</t>
        </r>
      </text>
    </comment>
    <comment ref="U27" authorId="0" shapeId="0" xr:uid="{00000000-0006-0000-0400-000010000000}">
      <text>
        <r>
          <rPr>
            <b/>
            <sz val="9"/>
            <color indexed="81"/>
            <rFont val="Tahoma"/>
            <family val="2"/>
          </rPr>
          <t>Seleccionar una calificación</t>
        </r>
      </text>
    </comment>
    <comment ref="I30" authorId="0" shapeId="0" xr:uid="{00000000-0006-0000-0400-000011000000}">
      <text>
        <r>
          <rPr>
            <b/>
            <sz val="9"/>
            <color indexed="81"/>
            <rFont val="Tahoma"/>
            <family val="2"/>
          </rPr>
          <t>Seleccionar una calificación</t>
        </r>
      </text>
    </comment>
    <comment ref="O30" authorId="0" shapeId="0" xr:uid="{00000000-0006-0000-0400-000012000000}">
      <text>
        <r>
          <rPr>
            <b/>
            <sz val="9"/>
            <color indexed="81"/>
            <rFont val="Tahoma"/>
            <family val="2"/>
          </rPr>
          <t>Seleccionar una calificación</t>
        </r>
      </text>
    </comment>
    <comment ref="U30" authorId="0" shapeId="0" xr:uid="{00000000-0006-0000-0400-000013000000}">
      <text>
        <r>
          <rPr>
            <b/>
            <sz val="9"/>
            <color indexed="81"/>
            <rFont val="Tahoma"/>
            <family val="2"/>
          </rPr>
          <t>Seleccionar una calificación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E9C9E26F-3D71-4702-A86E-41B625100BB3}">
      <text>
        <r>
          <rPr>
            <b/>
            <sz val="9"/>
            <color indexed="81"/>
            <rFont val="Tahoma"/>
            <family val="2"/>
          </rPr>
          <t>Seleccionar una calificación</t>
        </r>
      </text>
    </comment>
    <comment ref="O9" authorId="0" shapeId="0" xr:uid="{50DB644F-B361-4E46-8BAC-D9677DCCF201}">
      <text>
        <r>
          <rPr>
            <b/>
            <sz val="9"/>
            <color indexed="81"/>
            <rFont val="Tahoma"/>
            <family val="2"/>
          </rPr>
          <t>Seleccionar una calificación</t>
        </r>
      </text>
    </comment>
    <comment ref="U9" authorId="0" shapeId="0" xr:uid="{D2CB5A1D-9E11-4343-97AC-0B811967D37C}">
      <text>
        <r>
          <rPr>
            <b/>
            <sz val="9"/>
            <color indexed="81"/>
            <rFont val="Tahoma"/>
            <family val="2"/>
          </rPr>
          <t>Seleccionar una calificación</t>
        </r>
      </text>
    </comment>
    <comment ref="B10" authorId="1" shapeId="0" xr:uid="{56058BD7-CBDD-445D-87BD-70CC9315DED9}">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1960DC16-E18F-43A6-939A-A5E928576C19}">
      <text>
        <r>
          <rPr>
            <b/>
            <sz val="9"/>
            <color indexed="81"/>
            <rFont val="Tahoma"/>
            <family val="2"/>
          </rPr>
          <t>Seleccionar una calificación</t>
        </r>
      </text>
    </comment>
    <comment ref="O10" authorId="0" shapeId="0" xr:uid="{585F1A29-CAA7-4C6D-8CBC-2ADE0E5B22F1}">
      <text>
        <r>
          <rPr>
            <b/>
            <sz val="9"/>
            <color indexed="81"/>
            <rFont val="Tahoma"/>
            <family val="2"/>
          </rPr>
          <t>Seleccionar una calificación</t>
        </r>
      </text>
    </comment>
    <comment ref="U10" authorId="0" shapeId="0" xr:uid="{A323C84F-6CCC-4A36-9D3B-72A23FE8D5F4}">
      <text>
        <r>
          <rPr>
            <b/>
            <sz val="9"/>
            <color indexed="81"/>
            <rFont val="Tahoma"/>
            <family val="2"/>
          </rPr>
          <t>Seleccionar una calificación</t>
        </r>
      </text>
    </comment>
    <comment ref="I11" authorId="0" shapeId="0" xr:uid="{98504B41-C3FD-4BEE-9C38-FF9535771F94}">
      <text>
        <r>
          <rPr>
            <b/>
            <sz val="9"/>
            <color indexed="81"/>
            <rFont val="Tahoma"/>
            <family val="2"/>
          </rPr>
          <t>Seleccionar una calificación</t>
        </r>
      </text>
    </comment>
    <comment ref="O11" authorId="0" shapeId="0" xr:uid="{028FD00E-382D-4727-A115-895C60ACDC61}">
      <text>
        <r>
          <rPr>
            <b/>
            <sz val="9"/>
            <color indexed="81"/>
            <rFont val="Tahoma"/>
            <family val="2"/>
          </rPr>
          <t>Seleccionar una calificación</t>
        </r>
      </text>
    </comment>
    <comment ref="U11" authorId="0" shapeId="0" xr:uid="{4BB5BB4D-7BA3-458E-94BA-1D7DA063626F}">
      <text>
        <r>
          <rPr>
            <b/>
            <sz val="9"/>
            <color indexed="81"/>
            <rFont val="Tahoma"/>
            <family val="2"/>
          </rPr>
          <t>Seleccionar una calificación</t>
        </r>
      </text>
    </comment>
    <comment ref="I13" authorId="0" shapeId="0" xr:uid="{EBD1345F-1456-4A3F-91A7-2027F60BA939}">
      <text>
        <r>
          <rPr>
            <b/>
            <sz val="9"/>
            <color indexed="81"/>
            <rFont val="Tahoma"/>
            <family val="2"/>
          </rPr>
          <t>Actividad iniciada y dentro de los términos.</t>
        </r>
      </text>
    </comment>
    <comment ref="O13" authorId="0" shapeId="0" xr:uid="{C781CD8D-E1BB-4384-8A87-B12DF87DCC06}">
      <text>
        <r>
          <rPr>
            <b/>
            <sz val="9"/>
            <color indexed="81"/>
            <rFont val="Tahoma"/>
            <family val="2"/>
          </rPr>
          <t>Actividad iniciada y dentro de los términos.</t>
        </r>
      </text>
    </comment>
    <comment ref="U13" authorId="0" shapeId="0" xr:uid="{782412D8-191D-4DFF-BE59-70601B4EE2F8}">
      <text>
        <r>
          <rPr>
            <b/>
            <sz val="9"/>
            <color indexed="81"/>
            <rFont val="Tahoma"/>
            <family val="2"/>
          </rPr>
          <t>Actividad iniciada y dentro de los términos.</t>
        </r>
      </text>
    </comment>
    <comment ref="I18" authorId="0" shapeId="0" xr:uid="{F1DB6618-3250-4117-B156-6E15E977A756}">
      <text>
        <r>
          <rPr>
            <b/>
            <sz val="9"/>
            <color indexed="81"/>
            <rFont val="Tahoma"/>
            <family val="2"/>
          </rPr>
          <t>Seleccionar una calificación</t>
        </r>
      </text>
    </comment>
    <comment ref="O18" authorId="0" shapeId="0" xr:uid="{DDC50840-A2C8-4215-8277-743CCE30B2E8}">
      <text>
        <r>
          <rPr>
            <b/>
            <sz val="9"/>
            <color indexed="81"/>
            <rFont val="Tahoma"/>
            <family val="2"/>
          </rPr>
          <t>Seleccionar una calificación</t>
        </r>
      </text>
    </comment>
    <comment ref="U18" authorId="0" shapeId="0" xr:uid="{06D70AB5-CE5C-4375-96A8-9826C4C902A3}">
      <text>
        <r>
          <rPr>
            <b/>
            <sz val="9"/>
            <color indexed="81"/>
            <rFont val="Tahoma"/>
            <family val="2"/>
          </rPr>
          <t>Seleccionar una calificación</t>
        </r>
      </text>
    </comment>
    <comment ref="I22" authorId="0" shapeId="0" xr:uid="{A5A14E24-5599-4B18-A5FF-6353B813179C}">
      <text>
        <r>
          <rPr>
            <b/>
            <sz val="9"/>
            <color indexed="81"/>
            <rFont val="Tahoma"/>
            <family val="2"/>
          </rPr>
          <t>Seleccionar una calificación</t>
        </r>
      </text>
    </comment>
    <comment ref="O22" authorId="0" shapeId="0" xr:uid="{DEB5E7FF-BB70-42A3-9325-78A1277469EC}">
      <text>
        <r>
          <rPr>
            <b/>
            <sz val="9"/>
            <color indexed="81"/>
            <rFont val="Tahoma"/>
            <family val="2"/>
          </rPr>
          <t>Seleccionar una calificación</t>
        </r>
      </text>
    </comment>
    <comment ref="U22" authorId="0" shapeId="0" xr:uid="{22DD3651-B2DC-46E1-A33B-F2C0AB4FCC6B}">
      <text>
        <r>
          <rPr>
            <b/>
            <sz val="9"/>
            <color indexed="81"/>
            <rFont val="Tahoma"/>
            <family val="2"/>
          </rPr>
          <t>Seleccionar una calificación</t>
        </r>
      </text>
    </comment>
    <comment ref="I26" authorId="0" shapeId="0" xr:uid="{8BE9CD0E-070D-46A8-8049-C742909D6279}">
      <text>
        <r>
          <rPr>
            <b/>
            <sz val="9"/>
            <color indexed="81"/>
            <rFont val="Tahoma"/>
            <family val="2"/>
          </rPr>
          <t>Seleccionar una calificación</t>
        </r>
      </text>
    </comment>
    <comment ref="O26" authorId="0" shapeId="0" xr:uid="{547C924D-3BBA-417C-B5AE-5EF128BF17BD}">
      <text>
        <r>
          <rPr>
            <b/>
            <sz val="9"/>
            <color indexed="81"/>
            <rFont val="Tahoma"/>
            <family val="2"/>
          </rPr>
          <t>Seleccionar una calificación</t>
        </r>
      </text>
    </comment>
    <comment ref="U26" authorId="0" shapeId="0" xr:uid="{E56569F8-E6C4-4CE7-B3AE-6C477A168DE3}">
      <text>
        <r>
          <rPr>
            <b/>
            <sz val="9"/>
            <color indexed="81"/>
            <rFont val="Tahoma"/>
            <family val="2"/>
          </rPr>
          <t>Seleccionar una calificación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Andres Fernando Muñoz Salazar</author>
    <author>Rosa Valentina Aceros Garcia</author>
  </authors>
  <commentList>
    <comment ref="I9" authorId="0" shapeId="0" xr:uid="{B9D1F21C-C38D-41E1-9F91-4011E8F997BF}">
      <text>
        <r>
          <rPr>
            <b/>
            <sz val="9"/>
            <color indexed="81"/>
            <rFont val="Tahoma"/>
            <family val="2"/>
          </rPr>
          <t>Seleccionar una calificación</t>
        </r>
      </text>
    </comment>
    <comment ref="O9" authorId="0" shapeId="0" xr:uid="{E5DD10BA-6CDC-41CF-92F8-AA929B8B85E4}">
      <text>
        <r>
          <rPr>
            <b/>
            <sz val="9"/>
            <color indexed="81"/>
            <rFont val="Tahoma"/>
            <family val="2"/>
          </rPr>
          <t>Seleccionar una calificación</t>
        </r>
      </text>
    </comment>
    <comment ref="U9" authorId="0" shapeId="0" xr:uid="{167A3AB9-A865-4B4D-8DC0-1D5E1BF52257}">
      <text>
        <r>
          <rPr>
            <b/>
            <sz val="9"/>
            <color indexed="81"/>
            <rFont val="Tahoma"/>
            <family val="2"/>
          </rPr>
          <t>Seleccionar una calificación</t>
        </r>
      </text>
    </comment>
    <comment ref="B10" authorId="1" shapeId="0" xr:uid="{B8E42F69-E708-4E88-A94D-AD5FBE2B480C}">
      <text>
        <r>
          <rPr>
            <b/>
            <sz val="9"/>
            <color indexed="81"/>
            <rFont val="Tahoma"/>
            <family val="2"/>
          </rPr>
          <t>Precise los objetivos que la entidad desea lograr en la vigencia y Enuncie una a una las actividades que se realizarán  al logro de cada objetivo planteado.</t>
        </r>
      </text>
    </comment>
    <comment ref="I10" authorId="0" shapeId="0" xr:uid="{5FEEB56B-57CA-4053-870C-0E779C9A59BF}">
      <text>
        <r>
          <rPr>
            <b/>
            <sz val="9"/>
            <color indexed="81"/>
            <rFont val="Tahoma"/>
            <family val="2"/>
          </rPr>
          <t>Seleccionar una calificación</t>
        </r>
      </text>
    </comment>
    <comment ref="O10" authorId="0" shapeId="0" xr:uid="{7D34094F-1759-4C85-B21C-B451F17BEFE6}">
      <text>
        <r>
          <rPr>
            <b/>
            <sz val="9"/>
            <color indexed="81"/>
            <rFont val="Tahoma"/>
            <family val="2"/>
          </rPr>
          <t>Seleccionar una calificación</t>
        </r>
      </text>
    </comment>
    <comment ref="U10" authorId="0" shapeId="0" xr:uid="{E2DC4DE2-A54B-4C08-80F4-BAD4FF8C319F}">
      <text>
        <r>
          <rPr>
            <b/>
            <sz val="9"/>
            <color indexed="81"/>
            <rFont val="Tahoma"/>
            <family val="2"/>
          </rPr>
          <t>Seleccionar una calificación</t>
        </r>
      </text>
    </comment>
    <comment ref="I11" authorId="0" shapeId="0" xr:uid="{43DFBC8A-143C-45B6-AD47-D74C5C6825A1}">
      <text>
        <r>
          <rPr>
            <b/>
            <sz val="9"/>
            <color indexed="81"/>
            <rFont val="Tahoma"/>
            <family val="2"/>
          </rPr>
          <t>Seleccionar una calificación</t>
        </r>
      </text>
    </comment>
    <comment ref="O11" authorId="0" shapeId="0" xr:uid="{2D2DA639-E187-490C-927F-05E9A88E8CED}">
      <text>
        <r>
          <rPr>
            <b/>
            <sz val="9"/>
            <color indexed="81"/>
            <rFont val="Tahoma"/>
            <family val="2"/>
          </rPr>
          <t>Seleccionar una calificación</t>
        </r>
      </text>
    </comment>
    <comment ref="U11" authorId="0" shapeId="0" xr:uid="{FE0A7BA9-FDBC-437F-9C11-59D60858B2B3}">
      <text>
        <r>
          <rPr>
            <b/>
            <sz val="9"/>
            <color indexed="81"/>
            <rFont val="Tahoma"/>
            <family val="2"/>
          </rPr>
          <t>Seleccionar una calificación</t>
        </r>
      </text>
    </comment>
    <comment ref="I18" authorId="0" shapeId="0" xr:uid="{B1DB20FB-67C0-40D8-8C9C-4CB5CA62FE7D}">
      <text>
        <r>
          <rPr>
            <b/>
            <sz val="9"/>
            <color indexed="81"/>
            <rFont val="Tahoma"/>
            <family val="2"/>
          </rPr>
          <t>Seleccionar una calificación</t>
        </r>
      </text>
    </comment>
    <comment ref="O18" authorId="0" shapeId="0" xr:uid="{0A788355-F0EC-43C9-A962-9329FF6EFBE0}">
      <text>
        <r>
          <rPr>
            <b/>
            <sz val="9"/>
            <color indexed="81"/>
            <rFont val="Tahoma"/>
            <family val="2"/>
          </rPr>
          <t>Seleccionar una calificación</t>
        </r>
      </text>
    </comment>
    <comment ref="U18" authorId="0" shapeId="0" xr:uid="{5427DA6D-BB57-4CB6-8895-7F30A29C6B22}">
      <text>
        <r>
          <rPr>
            <b/>
            <sz val="9"/>
            <color indexed="81"/>
            <rFont val="Tahoma"/>
            <family val="2"/>
          </rPr>
          <t>Seleccionar una calificación</t>
        </r>
      </text>
    </comment>
    <comment ref="I20" authorId="0" shapeId="0" xr:uid="{FCB68C04-C089-4B10-A2A1-A20E3D453DC9}">
      <text>
        <r>
          <rPr>
            <b/>
            <sz val="9"/>
            <color indexed="81"/>
            <rFont val="Tahoma"/>
            <family val="2"/>
          </rPr>
          <t>Seleccionar una calificación</t>
        </r>
      </text>
    </comment>
    <comment ref="O20" authorId="0" shapeId="0" xr:uid="{9B173D18-1521-4848-A2BB-17EA059DE04E}">
      <text>
        <r>
          <rPr>
            <b/>
            <sz val="9"/>
            <color indexed="81"/>
            <rFont val="Tahoma"/>
            <family val="2"/>
          </rPr>
          <t>Seleccionar una calificación</t>
        </r>
      </text>
    </comment>
    <comment ref="U20" authorId="0" shapeId="0" xr:uid="{6966104C-66DD-4404-A88D-3605555DE658}">
      <text>
        <r>
          <rPr>
            <b/>
            <sz val="9"/>
            <color indexed="81"/>
            <rFont val="Tahoma"/>
            <family val="2"/>
          </rPr>
          <t>Seleccionar una calificación</t>
        </r>
      </text>
    </comment>
    <comment ref="I25" authorId="0" shapeId="0" xr:uid="{9643B96A-FAC8-4F65-AEE4-B77F577B918B}">
      <text>
        <r>
          <rPr>
            <b/>
            <sz val="9"/>
            <color indexed="81"/>
            <rFont val="Tahoma"/>
            <family val="2"/>
          </rPr>
          <t>Seleccionar una calificación</t>
        </r>
      </text>
    </comment>
    <comment ref="O25" authorId="0" shapeId="0" xr:uid="{95EBEF1B-8094-4F5E-80CA-3ABA6943B9FB}">
      <text>
        <r>
          <rPr>
            <b/>
            <sz val="9"/>
            <color indexed="81"/>
            <rFont val="Tahoma"/>
            <family val="2"/>
          </rPr>
          <t>Seleccionar una calificación</t>
        </r>
      </text>
    </comment>
    <comment ref="U25" authorId="0" shapeId="0" xr:uid="{3CEED50F-68D0-44BB-BD3D-337B2FA67772}">
      <text>
        <r>
          <rPr>
            <b/>
            <sz val="9"/>
            <color indexed="81"/>
            <rFont val="Tahoma"/>
            <family val="2"/>
          </rPr>
          <t>Seleccionar una calificación</t>
        </r>
      </text>
    </comment>
    <comment ref="I27" authorId="0" shapeId="0" xr:uid="{891DA6AF-0ABD-4517-9D83-42287231F5CD}">
      <text>
        <r>
          <rPr>
            <b/>
            <sz val="9"/>
            <color indexed="81"/>
            <rFont val="Tahoma"/>
            <family val="2"/>
          </rPr>
          <t>Seleccionar una calificación</t>
        </r>
      </text>
    </comment>
    <comment ref="O27" authorId="0" shapeId="0" xr:uid="{8F4D0D45-0CE2-4290-B3EE-98572945EDD3}">
      <text>
        <r>
          <rPr>
            <b/>
            <sz val="9"/>
            <color indexed="81"/>
            <rFont val="Tahoma"/>
            <family val="2"/>
          </rPr>
          <t>Seleccionar una calificación</t>
        </r>
      </text>
    </comment>
    <comment ref="U27" authorId="0" shapeId="0" xr:uid="{8F9B9CC2-B654-4535-A16D-24235FCF2E69}">
      <text>
        <r>
          <rPr>
            <b/>
            <sz val="9"/>
            <color indexed="81"/>
            <rFont val="Tahoma"/>
            <family val="2"/>
          </rPr>
          <t>Seleccionar una calificación</t>
        </r>
      </text>
    </comment>
    <comment ref="I29" authorId="0" shapeId="0" xr:uid="{24EB1506-1D09-4D3D-B903-1676C357A144}">
      <text>
        <r>
          <rPr>
            <b/>
            <sz val="9"/>
            <color indexed="81"/>
            <rFont val="Tahoma"/>
            <family val="2"/>
          </rPr>
          <t>Actividad iniciada y dentro de los términos.</t>
        </r>
      </text>
    </comment>
    <comment ref="O29" authorId="0" shapeId="0" xr:uid="{5C10085F-1394-4BBB-B13B-3ECE570798BC}">
      <text>
        <r>
          <rPr>
            <b/>
            <sz val="9"/>
            <color indexed="81"/>
            <rFont val="Tahoma"/>
            <family val="2"/>
          </rPr>
          <t>Actividad iniciada y dentro de los términos.</t>
        </r>
      </text>
    </comment>
    <comment ref="U29" authorId="0" shapeId="0" xr:uid="{07871939-F65C-4C03-A7FD-937502052A0D}">
      <text>
        <r>
          <rPr>
            <b/>
            <sz val="9"/>
            <color indexed="81"/>
            <rFont val="Tahoma"/>
            <family val="2"/>
          </rPr>
          <t>Seleccionar una calificación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 Johanna Gomez Zapata</author>
  </authors>
  <commentList>
    <comment ref="D3" authorId="0" shapeId="0" xr:uid="{5091C7AD-AEB3-417A-BB8C-4C17D44FF883}">
      <text>
        <r>
          <rPr>
            <b/>
            <sz val="9"/>
            <color indexed="8"/>
            <rFont val="Tahoma"/>
            <family val="2"/>
          </rPr>
          <t>Kelly Johanna Gomez Zapata:</t>
        </r>
        <r>
          <rPr>
            <sz val="9"/>
            <color indexed="8"/>
            <rFont val="Tahoma"/>
            <family val="2"/>
          </rPr>
          <t xml:space="preserve">
</t>
        </r>
        <r>
          <rPr>
            <sz val="9"/>
            <color indexed="8"/>
            <rFont val="Tahoma"/>
            <family val="2"/>
          </rPr>
          <t xml:space="preserve">1. Promover de manera efectiva la conformación de grupos de control social y/o veedurías ciudadanas. 
</t>
        </r>
        <r>
          <rPr>
            <sz val="9"/>
            <color indexed="8"/>
            <rFont val="Tahoma"/>
            <family val="2"/>
          </rPr>
          <t xml:space="preserve">
</t>
        </r>
        <r>
          <rPr>
            <sz val="9"/>
            <color indexed="8"/>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indexed="8"/>
            <rFont val="Tahoma"/>
            <family val="2"/>
          </rPr>
          <t xml:space="preserve">
</t>
        </r>
        <r>
          <rPr>
            <sz val="9"/>
            <color indexed="8"/>
            <rFont val="Tahoma"/>
            <family val="2"/>
          </rPr>
          <t xml:space="preserve">3. Contribuir con la transformación de realidades negativas que afectan el desarrollo integral y el bienestar de los NNA y las familias. 
</t>
        </r>
      </text>
    </comment>
    <comment ref="E3" authorId="0" shapeId="0" xr:uid="{40DF3EA6-08A8-4388-804F-69FDDDD04836}">
      <text>
        <r>
          <rPr>
            <b/>
            <sz val="9"/>
            <color indexed="8"/>
            <rFont val="Tahoma"/>
            <family val="2"/>
          </rPr>
          <t>Kelly Johanna Gomez Zapata:</t>
        </r>
        <r>
          <rPr>
            <sz val="9"/>
            <color indexed="8"/>
            <rFont val="Tahoma"/>
            <family val="2"/>
          </rPr>
          <t xml:space="preserve">
</t>
        </r>
        <r>
          <rPr>
            <b/>
            <sz val="9"/>
            <color indexed="8"/>
            <rFont val="Tahoma"/>
            <family val="2"/>
          </rPr>
          <t xml:space="preserve">• La consulta: </t>
        </r>
        <r>
          <rPr>
            <sz val="9"/>
            <color indexed="8"/>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
            <rFont val="Tahoma"/>
            <family val="2"/>
          </rPr>
          <t xml:space="preserve">
</t>
        </r>
        <r>
          <rPr>
            <b/>
            <sz val="9"/>
            <color indexed="8"/>
            <rFont val="Tahoma"/>
            <family val="2"/>
          </rPr>
          <t xml:space="preserve">• Control y evaluación: </t>
        </r>
        <r>
          <rPr>
            <sz val="9"/>
            <color indexed="8"/>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sz val="9"/>
            <color indexed="8"/>
            <rFont val="Tahoma"/>
            <family val="2"/>
          </rPr>
          <t xml:space="preserve">
</t>
        </r>
        <r>
          <rPr>
            <b/>
            <sz val="9"/>
            <color indexed="8"/>
            <rFont val="Tahoma"/>
            <family val="2"/>
          </rPr>
          <t>• Formulación participativa</t>
        </r>
        <r>
          <rPr>
            <sz val="9"/>
            <color indexed="8"/>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sz val="9"/>
            <color indexed="8"/>
            <rFont val="Tahoma"/>
            <family val="2"/>
          </rPr>
          <t xml:space="preserve">
</t>
        </r>
        <r>
          <rPr>
            <b/>
            <sz val="9"/>
            <color indexed="8"/>
            <rFont val="Tahoma"/>
            <family val="2"/>
          </rPr>
          <t>• Ejecución o implementación participativa:</t>
        </r>
        <r>
          <rPr>
            <sz val="9"/>
            <color indexed="8"/>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sz val="9"/>
            <color indexed="8"/>
            <rFont val="Tahoma"/>
            <family val="2"/>
          </rPr>
          <t xml:space="preserve">
</t>
        </r>
        <r>
          <rPr>
            <b/>
            <sz val="9"/>
            <color indexed="8"/>
            <rFont val="Tahoma"/>
            <family val="2"/>
          </rPr>
          <t>• Participación en la información:</t>
        </r>
        <r>
          <rPr>
            <sz val="9"/>
            <color indexed="8"/>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F3" authorId="0" shapeId="0" xr:uid="{5A25FF70-6C71-4F6C-A30B-6AD36E4FF1AB}">
      <text>
        <r>
          <rPr>
            <b/>
            <sz val="9"/>
            <color indexed="8"/>
            <rFont val="Tahoma"/>
            <family val="2"/>
          </rPr>
          <t>Kelly Johanna Gomez Zapata:</t>
        </r>
        <r>
          <rPr>
            <sz val="9"/>
            <color indexed="8"/>
            <rFont val="Tahoma"/>
            <family val="2"/>
          </rPr>
          <t xml:space="preserve">
</t>
        </r>
        <r>
          <rPr>
            <b/>
            <sz val="9"/>
            <color indexed="8"/>
            <rFont val="Tahoma"/>
            <family val="2"/>
          </rPr>
          <t>Participación en la identificación de necesidades o diagnóstico:</t>
        </r>
        <r>
          <rPr>
            <sz val="9"/>
            <color indexed="8"/>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sz val="9"/>
            <color indexed="8"/>
            <rFont val="Tahoma"/>
            <family val="2"/>
          </rPr>
          <t xml:space="preserve">
</t>
        </r>
        <r>
          <rPr>
            <b/>
            <sz val="9"/>
            <color indexed="8"/>
            <rFont val="Tahoma"/>
            <family val="2"/>
          </rPr>
          <t>Formulación participativa</t>
        </r>
        <r>
          <rPr>
            <sz val="9"/>
            <color indexed="8"/>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
            <rFont val="Tahoma"/>
            <family val="2"/>
          </rPr>
          <t xml:space="preserve">
</t>
        </r>
        <r>
          <rPr>
            <b/>
            <sz val="9"/>
            <color indexed="8"/>
            <rFont val="Tahoma"/>
            <family val="2"/>
          </rPr>
          <t>Ejecución o implementación participativa:</t>
        </r>
        <r>
          <rPr>
            <sz val="9"/>
            <color indexed="8"/>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sz val="9"/>
            <color indexed="8"/>
            <rFont val="Tahoma"/>
            <family val="2"/>
          </rPr>
          <t xml:space="preserve">
</t>
        </r>
        <r>
          <rPr>
            <b/>
            <sz val="9"/>
            <color indexed="8"/>
            <rFont val="Tahoma"/>
            <family val="2"/>
          </rPr>
          <t>Evaluación y control ciudadano</t>
        </r>
        <r>
          <rPr>
            <sz val="9"/>
            <color indexed="8"/>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G3" authorId="0" shapeId="0" xr:uid="{CAA5BA58-614A-4B7A-82B7-F4284F87BECD}">
      <text>
        <r>
          <rPr>
            <b/>
            <sz val="9"/>
            <color indexed="8"/>
            <rFont val="Tahoma"/>
            <family val="2"/>
          </rPr>
          <t>Kelly Johanna Gomez Zapata:</t>
        </r>
        <r>
          <rPr>
            <sz val="9"/>
            <color indexed="8"/>
            <rFont val="Tahoma"/>
            <family val="2"/>
          </rPr>
          <t xml:space="preserve">
</t>
        </r>
        <r>
          <rPr>
            <sz val="9"/>
            <color indexed="8"/>
            <rFont val="Tahoma"/>
            <family val="2"/>
          </rPr>
          <t xml:space="preserve">Beneficiarios;
</t>
        </r>
        <r>
          <rPr>
            <sz val="9"/>
            <color indexed="8"/>
            <rFont val="Tahoma"/>
            <family val="2"/>
          </rPr>
          <t xml:space="preserve">Público general; 
</t>
        </r>
        <r>
          <rPr>
            <sz val="9"/>
            <color indexed="8"/>
            <rFont val="Tahoma"/>
            <family val="2"/>
          </rPr>
          <t xml:space="preserve">Organizaciones sociales;
</t>
        </r>
        <r>
          <rPr>
            <sz val="9"/>
            <color indexed="8"/>
            <rFont val="Tahoma"/>
            <family val="2"/>
          </rPr>
          <t xml:space="preserve">Veedurias;
</t>
        </r>
        <r>
          <rPr>
            <sz val="9"/>
            <color indexed="8"/>
            <rFont val="Tahoma"/>
            <family val="2"/>
          </rPr>
          <t xml:space="preserve">Grupos de control social;
</t>
        </r>
        <r>
          <rPr>
            <sz val="9"/>
            <color indexed="8"/>
            <rFont val="Tahoma"/>
            <family val="2"/>
          </rPr>
          <t xml:space="preserve">Academia;
</t>
        </r>
        <r>
          <rPr>
            <sz val="9"/>
            <color indexed="8"/>
            <rFont val="Tahoma"/>
            <family val="2"/>
          </rPr>
          <t xml:space="preserve">Entidades Publicas;
</t>
        </r>
        <r>
          <rPr>
            <sz val="9"/>
            <color indexed="8"/>
            <rFont val="Tahoma"/>
            <family val="2"/>
          </rPr>
          <t xml:space="preserve">Gobiernos Locales;
</t>
        </r>
        <r>
          <rPr>
            <sz val="9"/>
            <color indexed="8"/>
            <rFont val="Tahoma"/>
            <family val="2"/>
          </rPr>
          <t xml:space="preserve">Gremios;
</t>
        </r>
        <r>
          <rPr>
            <sz val="9"/>
            <color indexed="8"/>
            <rFont val="Tahoma"/>
            <family val="2"/>
          </rPr>
          <t xml:space="preserve">Organizaciones Internacionales;
</t>
        </r>
        <r>
          <rPr>
            <sz val="9"/>
            <color indexed="8"/>
            <rFont val="Tahoma"/>
            <family val="2"/>
          </rPr>
          <t xml:space="preserve">Gobiernos de otros Estados; 
</t>
        </r>
        <r>
          <rPr>
            <sz val="9"/>
            <color indexed="8"/>
            <rFont val="Tahoma"/>
            <family val="2"/>
          </rPr>
          <t xml:space="preserve">Centros educativos; 
</t>
        </r>
        <r>
          <rPr>
            <sz val="9"/>
            <color indexed="8"/>
            <rFont val="Tahoma"/>
            <family val="2"/>
          </rPr>
          <t xml:space="preserve">Juntas de Acción Comunal;
</t>
        </r>
        <r>
          <rPr>
            <sz val="9"/>
            <color indexed="8"/>
            <rFont val="Tahoma"/>
            <family val="2"/>
          </rPr>
          <t xml:space="preserve">Juntas de Acció Local; Madres Comunitarias; 
</t>
        </r>
        <r>
          <rPr>
            <sz val="9"/>
            <color indexed="8"/>
            <rFont val="Tahoma"/>
            <family val="2"/>
          </rPr>
          <t xml:space="preserve">Resguardos Indígenas; 
</t>
        </r>
        <r>
          <rPr>
            <sz val="9"/>
            <color indexed="8"/>
            <rFont val="Tahoma"/>
            <family val="2"/>
          </rPr>
          <t xml:space="preserve">Cabildos Indígenas; 
</t>
        </r>
        <r>
          <rPr>
            <sz val="9"/>
            <color indexed="8"/>
            <rFont val="Tahoma"/>
            <family val="2"/>
          </rPr>
          <t xml:space="preserve">Comunidades Indígenas;
</t>
        </r>
        <r>
          <rPr>
            <sz val="9"/>
            <color indexed="8"/>
            <rFont val="Tahoma"/>
            <family val="2"/>
          </rPr>
          <t xml:space="preserve">Mesa Permanente de Concertación Indígena.
</t>
        </r>
        <r>
          <rPr>
            <sz val="9"/>
            <color indexed="8"/>
            <rFont val="Tahoma"/>
            <family val="2"/>
          </rPr>
          <t xml:space="preserve">Consejos comunitarios afrodescendientes y negros;
</t>
        </r>
        <r>
          <rPr>
            <sz val="9"/>
            <color indexed="8"/>
            <rFont val="Tahoma"/>
            <family val="2"/>
          </rPr>
          <t xml:space="preserve">Comuniades Raizales y Palenqueras; 
</t>
        </r>
        <r>
          <rPr>
            <sz val="9"/>
            <color indexed="8"/>
            <rFont val="Tahoma"/>
            <family val="2"/>
          </rPr>
          <t xml:space="preserve">Cumpanis del Pueblo Rrom;
</t>
        </r>
        <r>
          <rPr>
            <sz val="9"/>
            <color indexed="8"/>
            <rFont val="Tahoma"/>
            <family val="2"/>
          </rPr>
          <t xml:space="preserve">Organizaciones étnicas. </t>
        </r>
      </text>
    </comment>
    <comment ref="H3" authorId="0" shapeId="0" xr:uid="{BA3D39AE-8EE5-4D11-90FC-81F368525E5D}">
      <text>
        <r>
          <rPr>
            <b/>
            <sz val="9"/>
            <color indexed="8"/>
            <rFont val="Tahoma"/>
            <family val="2"/>
          </rPr>
          <t>Kelly Johanna Gomez Zapata:</t>
        </r>
        <r>
          <rPr>
            <sz val="9"/>
            <color indexed="8"/>
            <rFont val="Tahoma"/>
            <family val="2"/>
          </rPr>
          <t xml:space="preserve">
</t>
        </r>
        <r>
          <rPr>
            <sz val="9"/>
            <color indexed="8"/>
            <rFont val="Tahoma"/>
            <family val="2"/>
          </rPr>
          <t xml:space="preserve">Nacional
</t>
        </r>
        <r>
          <rPr>
            <sz val="9"/>
            <color indexed="8"/>
            <rFont val="Tahoma"/>
            <family val="2"/>
          </rPr>
          <t xml:space="preserve">Regional 
</t>
        </r>
        <r>
          <rPr>
            <sz val="9"/>
            <color indexed="8"/>
            <rFont val="Tahoma"/>
            <family val="2"/>
          </rPr>
          <t>Zonal</t>
        </r>
      </text>
    </comment>
    <comment ref="K3" authorId="0" shapeId="0" xr:uid="{BD2C5461-34BD-4D0C-ADAB-A2D2F41B797D}">
      <text>
        <r>
          <rPr>
            <b/>
            <sz val="9"/>
            <color indexed="8"/>
            <rFont val="Tahoma"/>
            <family val="2"/>
          </rPr>
          <t>Kelly Johanna Gomez Zapata:</t>
        </r>
        <r>
          <rPr>
            <sz val="9"/>
            <color indexed="8"/>
            <rFont val="Tahoma"/>
            <family val="2"/>
          </rPr>
          <t xml:space="preserve">
</t>
        </r>
        <r>
          <rPr>
            <sz val="9"/>
            <color indexed="8"/>
            <rFont val="Tahoma"/>
            <family val="2"/>
          </rPr>
          <t>Valor numérico</t>
        </r>
      </text>
    </comment>
    <comment ref="O3" authorId="0" shapeId="0" xr:uid="{341D2379-DABC-48C9-B0B2-FF4EAEEE8C7E}">
      <text>
        <r>
          <rPr>
            <b/>
            <sz val="9"/>
            <color indexed="8"/>
            <rFont val="Tahoma"/>
            <family val="2"/>
          </rPr>
          <t>Kelly Johanna Gomez Zapata:</t>
        </r>
        <r>
          <rPr>
            <sz val="9"/>
            <color indexed="8"/>
            <rFont val="Tahoma"/>
            <family val="2"/>
          </rPr>
          <t xml:space="preserve">
</t>
        </r>
        <r>
          <rPr>
            <sz val="9"/>
            <color indexed="8"/>
            <rFont val="Tahoma"/>
            <family val="2"/>
          </rPr>
          <t xml:space="preserve">Presencial
</t>
        </r>
        <r>
          <rPr>
            <sz val="9"/>
            <color indexed="8"/>
            <rFont val="Tahoma"/>
            <family val="2"/>
          </rPr>
          <t xml:space="preserve">Virtual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Yohana Cristina Hernandez Sanchez</author>
  </authors>
  <commentList>
    <comment ref="B2" authorId="0" shapeId="0" xr:uid="{5862E136-E53C-48C7-89E2-25A8A2D50A5D}">
      <text>
        <r>
          <rPr>
            <sz val="10"/>
            <color indexed="8"/>
            <rFont val="Tahoma"/>
            <family val="2"/>
          </rPr>
          <t>Nombre de la actividad: Que sea comprensible y clara</t>
        </r>
        <r>
          <rPr>
            <b/>
            <sz val="10"/>
            <color indexed="8"/>
            <rFont val="Tahoma"/>
            <family val="2"/>
          </rPr>
          <t xml:space="preserve">  </t>
        </r>
      </text>
    </comment>
    <comment ref="C2" authorId="0" shapeId="0" xr:uid="{31C2D962-704C-4522-A67E-10FC62C389B6}">
      <text>
        <r>
          <rPr>
            <sz val="10"/>
            <color indexed="8"/>
            <rFont val="Tahoma"/>
            <family val="2"/>
          </rPr>
          <t>Elabore un objetivo en relación con la actividad</t>
        </r>
      </text>
    </comment>
    <comment ref="D2" authorId="0" shapeId="0" xr:uid="{74BB694F-59F9-4C07-B70C-89E8D672ED9C}">
      <text>
        <r>
          <rPr>
            <sz val="9"/>
            <color indexed="8"/>
            <rFont val="Tahoma"/>
            <family val="2"/>
          </rPr>
          <t>Todas las actividades de los planes de participaci{on ciudadada estan relacionadas con el objetivo del ejemplo,</t>
        </r>
      </text>
    </comment>
    <comment ref="E2" authorId="0" shapeId="0" xr:uid="{0DC73D3E-5BE6-419D-884B-7D7C0D04EB5B}">
      <text>
        <r>
          <rPr>
            <sz val="10"/>
            <color indexed="8"/>
            <rFont val="Tahoma"/>
            <family val="2"/>
          </rPr>
          <t>Indique el nivel de Incidencia al que corresponde: Lista desplegable</t>
        </r>
      </text>
    </comment>
    <comment ref="F2" authorId="0" shapeId="0" xr:uid="{C5E8DFB7-CDD6-40D6-8A8C-319773B173DB}">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CFCA7011-5D5B-4A46-AAB9-C2E69143DD2E}">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800D23EE-1591-47A5-8893-E8A05224740A}">
      <text>
        <r>
          <rPr>
            <sz val="10"/>
            <color indexed="8"/>
            <rFont val="Tahoma"/>
            <family val="2"/>
          </rPr>
          <t>Indique el nivel de alcance de la actividad: Nacional; Regional; Zonal</t>
        </r>
      </text>
    </comment>
    <comment ref="I2" authorId="0" shapeId="0" xr:uid="{8D9E349C-DD8C-418C-A0F4-5039CCD1F133}">
      <text>
        <r>
          <rPr>
            <sz val="10"/>
            <color indexed="8"/>
            <rFont val="Tahoma"/>
            <family val="2"/>
          </rPr>
          <t>Indique la Dirección a la que corresponde el cumplimiento de la meta</t>
        </r>
      </text>
    </comment>
    <comment ref="J2" authorId="0" shapeId="0" xr:uid="{CB0B019B-8C3E-44AF-9E9D-2AD61C114A66}">
      <text>
        <r>
          <rPr>
            <sz val="10"/>
            <color indexed="8"/>
            <rFont val="Tahoma"/>
            <family val="2"/>
          </rPr>
          <t>Relacione el programa al que esta asociado la actividad</t>
        </r>
      </text>
    </comment>
    <comment ref="K2" authorId="0" shapeId="0" xr:uid="{4968BF09-645C-4826-8AF0-14B36E3CE70A}">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D0C6604F-26DB-4571-AC2D-9A80B67815D0}">
      <text>
        <r>
          <rPr>
            <sz val="10"/>
            <color indexed="8"/>
            <rFont val="Tahoma"/>
            <family val="2"/>
          </rPr>
          <t xml:space="preserve">Criterio sobre el cual se va a  hacer el seguimiento y los avances en el cumplimiento de la meta </t>
        </r>
      </text>
    </comment>
    <comment ref="O3" authorId="0" shapeId="0" xr:uid="{D43793D5-05F3-49FF-B80E-3CC1D88699B9}">
      <text>
        <r>
          <rPr>
            <sz val="10"/>
            <color indexed="8"/>
            <rFont val="Tahoma"/>
            <family val="2"/>
          </rPr>
          <t>Presencial; virtual; telefonico; otras.</t>
        </r>
      </text>
    </comment>
    <comment ref="O4" authorId="1" shapeId="0" xr:uid="{19688C05-EFE4-4E20-B94A-C5971450CA4D}">
      <text>
        <r>
          <rPr>
            <b/>
            <sz val="9"/>
            <color indexed="81"/>
            <rFont val="Tahoma"/>
            <family val="2"/>
          </rPr>
          <t>Kelly Johanna Gomez Zapata:</t>
        </r>
        <r>
          <rPr>
            <sz val="9"/>
            <color indexed="81"/>
            <rFont val="Tahoma"/>
            <family val="2"/>
          </rPr>
          <t xml:space="preserve">
Presencial
Virtual </t>
        </r>
      </text>
    </comment>
    <comment ref="L7" authorId="2" shapeId="0" xr:uid="{7A845A5B-1019-401C-97D3-D96D5712B5A6}">
      <text>
        <r>
          <rPr>
            <b/>
            <sz val="9"/>
            <color indexed="81"/>
            <rFont val="Tahoma"/>
            <family val="2"/>
          </rPr>
          <t>Yohana Cristina Hernandez Sanchez:</t>
        </r>
        <r>
          <rPr>
            <sz val="9"/>
            <color indexed="81"/>
            <rFont val="Tahoma"/>
            <family val="2"/>
          </rPr>
          <t xml:space="preserve">
7 encuentros en cada semestre y los otros 7 CZ restantes en el II semestre.</t>
        </r>
      </text>
    </comment>
    <comment ref="L8" authorId="2" shapeId="0" xr:uid="{AA853475-1814-449F-9FD4-D7CFE9CCA5B2}">
      <text>
        <r>
          <rPr>
            <b/>
            <sz val="9"/>
            <color indexed="81"/>
            <rFont val="Tahoma"/>
            <family val="2"/>
          </rPr>
          <t>Yohana Cristina Hernandez Sanchez:</t>
        </r>
        <r>
          <rPr>
            <sz val="9"/>
            <color indexed="81"/>
            <rFont val="Tahoma"/>
            <family val="2"/>
          </rPr>
          <t xml:space="preserve">
Son los mismos de la actividad 2.</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FBAFF130-A24F-4AC7-A402-8B0AA0251410}">
      <text>
        <r>
          <rPr>
            <sz val="10"/>
            <color indexed="8"/>
            <rFont val="Tahoma"/>
            <family val="2"/>
          </rPr>
          <t>Nombre de la actividad: Que sea comprensible y clara</t>
        </r>
        <r>
          <rPr>
            <b/>
            <sz val="10"/>
            <color indexed="8"/>
            <rFont val="Tahoma"/>
            <family val="2"/>
          </rPr>
          <t xml:space="preserve">  </t>
        </r>
      </text>
    </comment>
    <comment ref="C2" authorId="0" shapeId="0" xr:uid="{BA7FBF43-D5D4-4627-8126-A8B61584839E}">
      <text>
        <r>
          <rPr>
            <sz val="10"/>
            <color indexed="8"/>
            <rFont val="Tahoma"/>
            <family val="2"/>
          </rPr>
          <t>Elabore un objetivo en relación con la actividad</t>
        </r>
      </text>
    </comment>
    <comment ref="D2" authorId="0" shapeId="0" xr:uid="{ED00F2D9-1C0E-4BFE-978D-FC6E2837CE51}">
      <text>
        <r>
          <rPr>
            <sz val="9"/>
            <color indexed="8"/>
            <rFont val="Tahoma"/>
            <family val="2"/>
          </rPr>
          <t>Todas las actividades de los planes de participaci{on ciudadada estan relacionadas con el objetivo del ejemplo,</t>
        </r>
      </text>
    </comment>
    <comment ref="E2" authorId="0" shapeId="0" xr:uid="{D85AC867-69E9-489B-98EA-16D214B8CC5A}">
      <text>
        <r>
          <rPr>
            <sz val="10"/>
            <color indexed="8"/>
            <rFont val="Tahoma"/>
            <family val="2"/>
          </rPr>
          <t>Indique el nivel de Incidencia al que corresponde: Lista desplegable</t>
        </r>
      </text>
    </comment>
    <comment ref="F2" authorId="0" shapeId="0" xr:uid="{F16D14C9-53D0-4F75-B157-D0BB76C665AE}">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71B7CD77-F023-4300-9222-BF3BA404A203}">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99DB06E4-B18D-4B0D-A438-0C13E67FD82D}">
      <text>
        <r>
          <rPr>
            <sz val="10"/>
            <color indexed="8"/>
            <rFont val="Tahoma"/>
            <family val="2"/>
          </rPr>
          <t>Indique el nivel de alcance de la actividad: Nacional; Regional; Zonal</t>
        </r>
      </text>
    </comment>
    <comment ref="I2" authorId="0" shapeId="0" xr:uid="{907F6681-A652-48D2-A990-970F7BB65995}">
      <text>
        <r>
          <rPr>
            <sz val="10"/>
            <color indexed="8"/>
            <rFont val="Tahoma"/>
            <family val="2"/>
          </rPr>
          <t>Indique la Dirección a la que corresponde el cumplimiento de la meta</t>
        </r>
      </text>
    </comment>
    <comment ref="J2" authorId="0" shapeId="0" xr:uid="{B3ACAE61-33C8-42BD-82BC-48494B988A83}">
      <text>
        <r>
          <rPr>
            <sz val="10"/>
            <color indexed="8"/>
            <rFont val="Tahoma"/>
            <family val="2"/>
          </rPr>
          <t>Relacione el programa al que esta asociado la actividad</t>
        </r>
      </text>
    </comment>
    <comment ref="K2" authorId="0" shapeId="0" xr:uid="{80C7D622-AEDF-4F8F-979A-9D39132874E8}">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9388181A-A1CF-46E0-A902-DA88B62C9C88}">
      <text>
        <r>
          <rPr>
            <sz val="10"/>
            <color indexed="8"/>
            <rFont val="Tahoma"/>
            <family val="2"/>
          </rPr>
          <t xml:space="preserve">Criterio sobre el cual se va a  hacer el seguimiento y los avances en el cumplimiento de la meta </t>
        </r>
      </text>
    </comment>
    <comment ref="HC2" authorId="0" shapeId="0" xr:uid="{D5E8EA75-A0E1-4190-942D-E9A9D7995F63}">
      <text>
        <r>
          <rPr>
            <sz val="10"/>
            <color indexed="8"/>
            <rFont val="Tahoma"/>
            <family val="2"/>
          </rPr>
          <t>Mencione los avances que se tuvieron en el mes, si no hubo avance coloque cero</t>
        </r>
      </text>
    </comment>
    <comment ref="O3" authorId="0" shapeId="0" xr:uid="{C0647EAC-9FE7-4573-A625-7445D15AE042}">
      <text>
        <r>
          <rPr>
            <sz val="10"/>
            <color indexed="8"/>
            <rFont val="Tahoma"/>
            <family val="2"/>
          </rPr>
          <t>Presencial; virtual; telefonico; otras.</t>
        </r>
      </text>
    </comment>
    <comment ref="HD3" authorId="0" shapeId="0" xr:uid="{1C492F0B-E4EA-4AEC-B3BE-D8A9B688C695}">
      <text>
        <r>
          <rPr>
            <sz val="10"/>
            <color indexed="8"/>
            <rFont val="Tahoma"/>
            <family val="2"/>
          </rPr>
          <t>Número de actividades realizadas durtante el periodo</t>
        </r>
      </text>
    </comment>
    <comment ref="HE3" authorId="0" shapeId="0" xr:uid="{D2AEF0EB-8A60-4CDD-9A67-5F577940B3E4}">
      <text>
        <r>
          <rPr>
            <sz val="10"/>
            <color indexed="8"/>
            <rFont val="Tahoma"/>
            <family val="2"/>
          </rPr>
          <t>Si realizo actividades haga una breve descripción de estas.</t>
        </r>
      </text>
    </comment>
    <comment ref="HF3" authorId="0" shapeId="0" xr:uid="{EB01552B-E51D-4F4C-88AB-85E0EEC057BB}">
      <text>
        <r>
          <rPr>
            <sz val="10"/>
            <color indexed="8"/>
            <rFont val="Calibri"/>
            <family val="2"/>
          </rPr>
          <t xml:space="preserve">P. ej: Usuarios de los programas, Madres cabeza de hogar, victimas
</t>
        </r>
      </text>
    </comment>
    <comment ref="HJ3" authorId="0" shapeId="0" xr:uid="{2E20097A-D141-4C32-A7A0-C395312295C4}">
      <text>
        <r>
          <rPr>
            <sz val="10"/>
            <color indexed="8"/>
            <rFont val="Tahoma"/>
            <family val="2"/>
          </rPr>
          <t>P.ej: Actas, listados de assitencia, capturas de pantalla.</t>
        </r>
      </text>
    </comment>
    <comment ref="O4" authorId="1" shapeId="0" xr:uid="{620B9079-BEEC-4163-884F-49C9EACA94A1}">
      <text>
        <r>
          <rPr>
            <b/>
            <sz val="9"/>
            <color indexed="81"/>
            <rFont val="Tahoma"/>
            <family val="2"/>
          </rPr>
          <t>Kelly Johanna Gomez Zapata:</t>
        </r>
        <r>
          <rPr>
            <sz val="9"/>
            <color indexed="81"/>
            <rFont val="Tahoma"/>
            <family val="2"/>
          </rPr>
          <t xml:space="preserve">
Presencial
Virtual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5794A3B-9A97-4FAB-B2D9-1F28AC752FFB}">
      <text>
        <r>
          <rPr>
            <sz val="10"/>
            <color indexed="8"/>
            <rFont val="Tahoma"/>
            <family val="2"/>
          </rPr>
          <t>Nombre de la actividad: Que sea comprensible y clara</t>
        </r>
        <r>
          <rPr>
            <b/>
            <sz val="10"/>
            <color indexed="8"/>
            <rFont val="Tahoma"/>
            <family val="2"/>
          </rPr>
          <t xml:space="preserve">  </t>
        </r>
      </text>
    </comment>
    <comment ref="C2" authorId="0" shapeId="0" xr:uid="{EF5E77BB-3067-4C1C-93F7-9659533AFE89}">
      <text>
        <r>
          <rPr>
            <sz val="10"/>
            <color indexed="8"/>
            <rFont val="Tahoma"/>
            <family val="2"/>
          </rPr>
          <t>Elabore un objetivo en relación con la actividad</t>
        </r>
      </text>
    </comment>
    <comment ref="D2" authorId="0" shapeId="0" xr:uid="{E2941A94-647E-489C-AD41-8DC0D91BFEAE}">
      <text>
        <r>
          <rPr>
            <sz val="9"/>
            <color indexed="8"/>
            <rFont val="Tahoma"/>
            <family val="2"/>
          </rPr>
          <t>Todas las actividades de los planes de participaci{on ciudadada estan relacionadas con el objetivo del ejemplo,</t>
        </r>
      </text>
    </comment>
    <comment ref="E2" authorId="0" shapeId="0" xr:uid="{A360BDC4-CBDE-47F5-B2F0-044BA4D068E5}">
      <text>
        <r>
          <rPr>
            <sz val="10"/>
            <color indexed="8"/>
            <rFont val="Tahoma"/>
            <family val="2"/>
          </rPr>
          <t>Indique el nivel de Incidencia al que corresponde: Lista desplegable</t>
        </r>
      </text>
    </comment>
    <comment ref="F2" authorId="0" shapeId="0" xr:uid="{9CB4A0FE-92FB-4F56-AACA-472BC78A09A5}">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BFEC4E80-D4F0-4464-B0E5-6DB71111EAF7}">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6B2F1B41-CEF0-48F1-9A20-D5AD93AD4104}">
      <text>
        <r>
          <rPr>
            <sz val="10"/>
            <color indexed="8"/>
            <rFont val="Tahoma"/>
            <family val="2"/>
          </rPr>
          <t>Indique el nivel de alcance de la actividad: Nacional; Regional; Zonal</t>
        </r>
      </text>
    </comment>
    <comment ref="I2" authorId="0" shapeId="0" xr:uid="{12772192-9315-4F8E-89B3-047EC587801A}">
      <text>
        <r>
          <rPr>
            <sz val="10"/>
            <color indexed="8"/>
            <rFont val="Tahoma"/>
            <family val="2"/>
          </rPr>
          <t>Indique la Dirección a la que corresponde el cumplimiento de la meta</t>
        </r>
      </text>
    </comment>
    <comment ref="J2" authorId="0" shapeId="0" xr:uid="{9CF04B37-3D6F-4091-80C5-0092E8F12E60}">
      <text>
        <r>
          <rPr>
            <sz val="10"/>
            <color indexed="8"/>
            <rFont val="Tahoma"/>
            <family val="2"/>
          </rPr>
          <t>Relacione el programa al que esta asociado la actividad</t>
        </r>
      </text>
    </comment>
    <comment ref="K2" authorId="0" shapeId="0" xr:uid="{151E8963-69EF-49A8-B507-6680DDD1A4C3}">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A5FF7B0A-CC09-4BEE-883F-F092D08398D3}">
      <text>
        <r>
          <rPr>
            <sz val="10"/>
            <color indexed="8"/>
            <rFont val="Tahoma"/>
            <family val="2"/>
          </rPr>
          <t xml:space="preserve">Criterio sobre el cual se va a  hacer el seguimiento y los avances en el cumplimiento de la meta </t>
        </r>
      </text>
    </comment>
    <comment ref="HC2" authorId="0" shapeId="0" xr:uid="{13342871-F7BE-455C-994B-3B56CC99CFB7}">
      <text>
        <r>
          <rPr>
            <sz val="10"/>
            <color indexed="8"/>
            <rFont val="Tahoma"/>
            <family val="2"/>
          </rPr>
          <t>Mencione los avances que se tuvieron en el mes, si no hubo avance coloque cero</t>
        </r>
      </text>
    </comment>
    <comment ref="O3" authorId="0" shapeId="0" xr:uid="{82A22836-7248-48F1-B41C-30BFFFC95CCF}">
      <text>
        <r>
          <rPr>
            <sz val="10"/>
            <color indexed="8"/>
            <rFont val="Tahoma"/>
            <family val="2"/>
          </rPr>
          <t>Presencial; virtual; telefonico; otras.</t>
        </r>
      </text>
    </comment>
    <comment ref="HD3" authorId="0" shapeId="0" xr:uid="{F6D11A1A-EC02-4F1A-93B1-7C82773FB748}">
      <text>
        <r>
          <rPr>
            <sz val="10"/>
            <color indexed="8"/>
            <rFont val="Tahoma"/>
            <family val="2"/>
          </rPr>
          <t>Número de actividades realizadas durtante el periodo</t>
        </r>
      </text>
    </comment>
    <comment ref="HE3" authorId="0" shapeId="0" xr:uid="{F3F82947-66E5-4153-9E9B-1E40AD3C6AAB}">
      <text>
        <r>
          <rPr>
            <sz val="10"/>
            <color indexed="8"/>
            <rFont val="Tahoma"/>
            <family val="2"/>
          </rPr>
          <t>Si realizo actividades haga una breve descripción de estas.</t>
        </r>
      </text>
    </comment>
    <comment ref="HF3" authorId="0" shapeId="0" xr:uid="{79D29C90-8714-465D-9D45-0EFF68C1770C}">
      <text>
        <r>
          <rPr>
            <sz val="10"/>
            <color indexed="8"/>
            <rFont val="Calibri"/>
            <family val="2"/>
          </rPr>
          <t xml:space="preserve">P. ej: Usuarios de los programas, Madres cabeza de hogar, victimas
</t>
        </r>
      </text>
    </comment>
    <comment ref="HJ3" authorId="0" shapeId="0" xr:uid="{863B414A-452D-4184-A56F-595FC0D66C86}">
      <text>
        <r>
          <rPr>
            <sz val="10"/>
            <color indexed="8"/>
            <rFont val="Tahoma"/>
            <family val="2"/>
          </rPr>
          <t>P.ej: Actas, listados de assitencia, capturas de pantalla.</t>
        </r>
      </text>
    </comment>
    <comment ref="O4" authorId="1" shapeId="0" xr:uid="{DD631AEB-34AC-43FC-8E99-6A485AD0611C}">
      <text>
        <r>
          <rPr>
            <b/>
            <sz val="9"/>
            <color indexed="81"/>
            <rFont val="Tahoma"/>
            <family val="2"/>
          </rPr>
          <t>Kelly Johanna Gomez Zapata:</t>
        </r>
        <r>
          <rPr>
            <sz val="9"/>
            <color indexed="81"/>
            <rFont val="Tahoma"/>
            <family val="2"/>
          </rPr>
          <t xml:space="preserve">
Presencial
Virtual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Iván Perdomo Villamil</author>
    <author>Kelly Johanna Gomez Zapata</author>
  </authors>
  <commentList>
    <comment ref="B2" authorId="0" shapeId="0" xr:uid="{0333E8B2-05CC-4336-BB20-61398146FB82}">
      <text>
        <r>
          <rPr>
            <sz val="10"/>
            <color indexed="8"/>
            <rFont val="Tahoma"/>
            <family val="2"/>
          </rPr>
          <t>Nombre de la actividad: Que sea comprensible y clara</t>
        </r>
        <r>
          <rPr>
            <b/>
            <sz val="10"/>
            <color indexed="8"/>
            <rFont val="Tahoma"/>
            <family val="2"/>
          </rPr>
          <t xml:space="preserve">  </t>
        </r>
      </text>
    </comment>
    <comment ref="C2" authorId="0" shapeId="0" xr:uid="{DF7BCCCD-E488-4524-ABBB-DED049070D70}">
      <text>
        <r>
          <rPr>
            <sz val="10"/>
            <color indexed="8"/>
            <rFont val="Tahoma"/>
            <family val="2"/>
          </rPr>
          <t>Elabore un objetivo en relación con la actividad</t>
        </r>
      </text>
    </comment>
    <comment ref="D2" authorId="0" shapeId="0" xr:uid="{C5064F76-D2D0-4CDD-AD08-69C434FAC98F}">
      <text>
        <r>
          <rPr>
            <sz val="9"/>
            <color indexed="8"/>
            <rFont val="Tahoma"/>
            <family val="2"/>
          </rPr>
          <t>Todas las actividades de los planes de participaci{on ciudadada estan relacionadas con el objetivo del ejemplo</t>
        </r>
      </text>
    </comment>
    <comment ref="E2" authorId="0" shapeId="0" xr:uid="{159BE35A-EC56-4D51-B21B-DD3EBB5D8932}">
      <text>
        <r>
          <rPr>
            <sz val="10"/>
            <color indexed="8"/>
            <rFont val="Tahoma"/>
            <family val="2"/>
          </rPr>
          <t>Indique el nivel de Incidencia al que corresponde: Lista desplegable</t>
        </r>
      </text>
    </comment>
    <comment ref="F2" authorId="0" shapeId="0" xr:uid="{69F74950-FE3A-409D-B7F6-14E798034E20}">
      <text>
        <r>
          <rPr>
            <sz val="10"/>
            <color indexed="8"/>
            <rFont val="Tahoma"/>
            <family val="2"/>
          </rPr>
          <t>Indique a que momento del ciclo de gestión pertenece: Lista desplegable</t>
        </r>
        <r>
          <rPr>
            <b/>
            <sz val="10"/>
            <color indexed="8"/>
            <rFont val="Tahoma"/>
            <family val="2"/>
          </rPr>
          <t xml:space="preserve"> </t>
        </r>
      </text>
    </comment>
    <comment ref="G2" authorId="0" shapeId="0" xr:uid="{A9D83D57-627A-473D-B43F-B5B0508D587C}">
      <text>
        <r>
          <rPr>
            <sz val="10"/>
            <color indexed="8"/>
            <rFont val="Tahoma"/>
            <family val="2"/>
          </rPr>
          <t>Indique el grupo de valor objetivo al que están dirijidas las actividades</t>
        </r>
        <r>
          <rPr>
            <b/>
            <sz val="10"/>
            <color indexed="8"/>
            <rFont val="Tahoma"/>
            <family val="2"/>
          </rPr>
          <t xml:space="preserve"> </t>
        </r>
      </text>
    </comment>
    <comment ref="H2" authorId="0" shapeId="0" xr:uid="{FC25B000-39A7-49EF-A986-EF98331A101B}">
      <text>
        <r>
          <rPr>
            <sz val="10"/>
            <color indexed="8"/>
            <rFont val="Tahoma"/>
            <family val="2"/>
          </rPr>
          <t>Indique el nivel de alcance de la actividad: Nacional; Regional; Zonal</t>
        </r>
      </text>
    </comment>
    <comment ref="I2" authorId="0" shapeId="0" xr:uid="{8969A9D2-4CFA-4CF1-88E3-CAECD56474A8}">
      <text>
        <r>
          <rPr>
            <sz val="10"/>
            <color indexed="8"/>
            <rFont val="Tahoma"/>
            <family val="2"/>
          </rPr>
          <t>Indique la Dirección a la que corresponde el cumplimiento de la meta</t>
        </r>
      </text>
    </comment>
    <comment ref="J2" authorId="0" shapeId="0" xr:uid="{C63961EA-2EE4-48D1-9BEC-5B68457F5694}">
      <text>
        <r>
          <rPr>
            <sz val="10"/>
            <color indexed="8"/>
            <rFont val="Tahoma"/>
            <family val="2"/>
          </rPr>
          <t>Relacione el programa al que esta asociado la actividad</t>
        </r>
      </text>
    </comment>
    <comment ref="K2" authorId="0" shapeId="0" xr:uid="{95C12CF9-6530-48F5-9A9E-3BB32171693B}">
      <text>
        <r>
          <rPr>
            <sz val="10"/>
            <color indexed="8"/>
            <rFont val="Tahoma"/>
            <family val="2"/>
          </rPr>
          <t>Meta (cuantitativa)</t>
        </r>
        <r>
          <rPr>
            <b/>
            <sz val="10"/>
            <color indexed="8"/>
            <rFont val="Tahoma"/>
            <family val="2"/>
          </rPr>
          <t xml:space="preserve"> </t>
        </r>
        <r>
          <rPr>
            <sz val="10"/>
            <color indexed="8"/>
            <rFont val="Tahoma"/>
            <family val="2"/>
          </rPr>
          <t xml:space="preserve">para cumplir durante el desarrollo de la vigencia </t>
        </r>
        <r>
          <rPr>
            <b/>
            <sz val="10"/>
            <color indexed="8"/>
            <rFont val="Tahoma"/>
            <family val="2"/>
          </rPr>
          <t xml:space="preserve">
</t>
        </r>
      </text>
    </comment>
    <comment ref="L2" authorId="0" shapeId="0" xr:uid="{264166E6-01FC-4EE3-B3EC-D3046AB4AA8A}">
      <text>
        <r>
          <rPr>
            <sz val="10"/>
            <color indexed="8"/>
            <rFont val="Tahoma"/>
            <family val="2"/>
          </rPr>
          <t xml:space="preserve">Criterio sobre el cual se va a  hacer el seguimiento y los avances en el cumplimiento de la meta </t>
        </r>
      </text>
    </comment>
    <comment ref="HC2" authorId="0" shapeId="0" xr:uid="{05E0F4EB-2181-44B4-B0FD-F552620C9083}">
      <text>
        <r>
          <rPr>
            <sz val="10"/>
            <color indexed="8"/>
            <rFont val="Tahoma"/>
            <family val="2"/>
          </rPr>
          <t>Mencione los avances que se tuvieron en el mes, si no hubo avance coloque cero</t>
        </r>
      </text>
    </comment>
    <comment ref="O3" authorId="0" shapeId="0" xr:uid="{19EF66E1-6359-47F2-BDE4-4B882B143E08}">
      <text>
        <r>
          <rPr>
            <sz val="10"/>
            <color indexed="8"/>
            <rFont val="Tahoma"/>
            <family val="2"/>
          </rPr>
          <t>Presencial; virtual; telefonico; otras.</t>
        </r>
      </text>
    </comment>
    <comment ref="HD3" authorId="0" shapeId="0" xr:uid="{9AD034F1-7626-4A81-B8EA-AB5F15A7B423}">
      <text>
        <r>
          <rPr>
            <sz val="10"/>
            <color indexed="8"/>
            <rFont val="Tahoma"/>
            <family val="2"/>
          </rPr>
          <t>Número de actividades realizadas durtante el periodo</t>
        </r>
      </text>
    </comment>
    <comment ref="HE3" authorId="0" shapeId="0" xr:uid="{E17DE69D-EF6A-4606-BA65-772F24CB3A8E}">
      <text>
        <r>
          <rPr>
            <sz val="10"/>
            <color indexed="8"/>
            <rFont val="Tahoma"/>
            <family val="2"/>
          </rPr>
          <t>Si realizo actividades haga una breve descripción de estas.</t>
        </r>
      </text>
    </comment>
    <comment ref="HF3" authorId="0" shapeId="0" xr:uid="{163DD8B0-5486-4D25-8F7F-C452A556C4A0}">
      <text>
        <r>
          <rPr>
            <sz val="10"/>
            <color indexed="8"/>
            <rFont val="Calibri"/>
            <family val="2"/>
          </rPr>
          <t xml:space="preserve">P. ej: Usuarios de los programas, Madres cabeza de hogar, victimas
</t>
        </r>
      </text>
    </comment>
    <comment ref="HJ3" authorId="0" shapeId="0" xr:uid="{8784D0D8-1216-45E6-9BFF-567A0FD43710}">
      <text>
        <r>
          <rPr>
            <sz val="10"/>
            <color indexed="8"/>
            <rFont val="Tahoma"/>
            <family val="2"/>
          </rPr>
          <t>P.ej: Actas, listados de assitencia, capturas de pantalla.</t>
        </r>
      </text>
    </comment>
    <comment ref="O4" authorId="1" shapeId="0" xr:uid="{F45F0E3A-8E33-40D6-A249-9BE38512DC6C}">
      <text>
        <r>
          <rPr>
            <b/>
            <sz val="9"/>
            <color indexed="81"/>
            <rFont val="Tahoma"/>
            <family val="2"/>
          </rPr>
          <t>Kelly Johanna Gomez Zapata:</t>
        </r>
        <r>
          <rPr>
            <sz val="9"/>
            <color indexed="81"/>
            <rFont val="Tahoma"/>
            <family val="2"/>
          </rPr>
          <t xml:space="preserve">
Presencial
Virtual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<sst xmlns="http://schemas.openxmlformats.org/spreadsheetml/2006/main" count="11307" uniqueCount="2776">
  <si>
    <t>FORMATO  SEGUIMIENTO PLAN ANTICORRUPCIÓN Y DE ATENCIÓN AL CIUDADANO</t>
  </si>
  <si>
    <t>Entidad:</t>
  </si>
  <si>
    <t>_INSTITUTO COLOMBIANO DE BIENESTAR FAMILIAR__</t>
  </si>
  <si>
    <t xml:space="preserve">Vigencia: </t>
  </si>
  <si>
    <r>
      <t>Fecha publicación:</t>
    </r>
    <r>
      <rPr>
        <u/>
        <sz val="10"/>
        <color theme="1"/>
        <rFont val="Calibri"/>
        <family val="2"/>
        <scheme val="minor"/>
      </rPr>
      <t/>
    </r>
  </si>
  <si>
    <t>N/A</t>
  </si>
  <si>
    <t>Actividad que no ha iniciado</t>
  </si>
  <si>
    <t>Cumplida (DT)</t>
  </si>
  <si>
    <t>Actividad cumplida en la fecha final establecida</t>
  </si>
  <si>
    <t>Cumplida (FT)</t>
  </si>
  <si>
    <t>Actividad cumplida fuera de la fecha final establecida</t>
  </si>
  <si>
    <t>En Avance</t>
  </si>
  <si>
    <t>Sin Avance</t>
  </si>
  <si>
    <t>No Cumplida</t>
  </si>
  <si>
    <t>Actividad incumplida parcial o completamente (luego de la fecha final establecida)</t>
  </si>
  <si>
    <t>Plan Anticorrupción y de Atención al Ciudadano</t>
  </si>
  <si>
    <t>Seguimiento 1 OCI
Componente 1: GESTION DEL RIESGO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</si>
  <si>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</si>
  <si>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</si>
  <si>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</si>
  <si>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</si>
  <si>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</si>
  <si>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</si>
  <si>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</si>
  <si>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</si>
  <si>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</si>
  <si>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</si>
  <si>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</si>
  <si>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</si>
  <si>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</si>
  <si>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 Política de Administración de Riesgos</t>
  </si>
  <si>
    <t>Política de Administración de Riesgos</t>
  </si>
  <si>
    <t>1.1</t>
  </si>
  <si>
    <t>Divulgar la Política de riesgos aprobada por el Comité Institucional de Coordinación de Control Interno.</t>
  </si>
  <si>
    <t xml:space="preserve"> 2 divulgaciones de la política de riesgos de corrupción en la sede de la dirección general y regionales.</t>
  </si>
  <si>
    <t xml:space="preserve">Subdirección de Mejoramiento Organizacional. </t>
  </si>
  <si>
    <t>30-06-2022
30-11-2022</t>
  </si>
  <si>
    <t>Subcomponente 2. Construcción de la Matriz de Riesgos de Corrupción</t>
  </si>
  <si>
    <t>Construcción de la Matriz de Riesgos de Corrupción</t>
  </si>
  <si>
    <t>2.1</t>
  </si>
  <si>
    <t>Consolidar la Matriz de Riesgos de Corrupción</t>
  </si>
  <si>
    <t xml:space="preserve">Matriz de Riesgos de Corrupción consolidada. </t>
  </si>
  <si>
    <t>Subdirección de Mejoramiento Organizacional</t>
  </si>
  <si>
    <t>2.2</t>
  </si>
  <si>
    <t>Aprobar la Matriz de Riesgos de Corrupción.</t>
  </si>
  <si>
    <t>Matriz de Riesgos de Corrupción aprobada por Comité</t>
  </si>
  <si>
    <t>Comité Institucional de Gestión y Desempeño / Dirección de Planeación y Control de Gestión</t>
  </si>
  <si>
    <t>2.3</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</si>
  <si>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</si>
  <si>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2023.</t>
  </si>
  <si>
    <t>Subcomponente 3. Consulta y Divulgación</t>
  </si>
  <si>
    <t>Consulta y Divulgación</t>
  </si>
  <si>
    <t>3.1</t>
  </si>
  <si>
    <t>Publicar y divulgar los riesgos de corrupción.</t>
  </si>
  <si>
    <t>Riesgos de Corrupción divulgados y publicados</t>
  </si>
  <si>
    <t>3.2</t>
  </si>
  <si>
    <t>Divulgar información sobre la gestión de riesgos de corrupción de la Entidad a las partes interesadas</t>
  </si>
  <si>
    <t>Piezas de Divulgación de información en Boletín Institucional.</t>
  </si>
  <si>
    <t>Dirección de Planeación y Control de Gestión</t>
  </si>
  <si>
    <t>Subcomponente 4. Monitoreo y Revisión</t>
  </si>
  <si>
    <t>Monitoreo y revisión</t>
  </si>
  <si>
    <t>4.1.</t>
  </si>
  <si>
    <t>Realizar monitoreo al reporte de los planes de tratamiento de los riesgos de corrupción de la SDG.</t>
  </si>
  <si>
    <t xml:space="preserve">Reporte del monitoreo realizado. </t>
  </si>
  <si>
    <t>Lideres de Proceso
Subdirección de Mejoramiento Organizacional</t>
  </si>
  <si>
    <t>4.2</t>
  </si>
  <si>
    <t xml:space="preserve">Realizar monitoreo a la materialización de riesgos de corrupción y verificar de ser necesario las acciones correctivas derivadas. </t>
  </si>
  <si>
    <t xml:space="preserve">Correos electronicos, archivo de excel que evidencia el monitoreo  a la materialización de los riesgos de corrupcion a nivel sede. </t>
  </si>
  <si>
    <t>30/04/2022
30/08/2022
30/12/2022</t>
  </si>
  <si>
    <t>4.3</t>
  </si>
  <si>
    <t xml:space="preserve">Realizar monitoreo a los controles definidos en las matrices de riesgos de corrupción. </t>
  </si>
  <si>
    <t xml:space="preserve">Correos electronicos, archivo de excel que evidencia el monitoreo  a los controles de los riesgos de corrupcion a nivel sede. </t>
  </si>
  <si>
    <t>4.4</t>
  </si>
  <si>
    <t xml:space="preserve">Consolidar el indicador de riesgos de corrupción. </t>
  </si>
  <si>
    <t xml:space="preserve">Correos electronicos, archivo de excel que evidencia el monitoreo  a los planes de tratamiento de los riesgos de corrupcion a nivel sede. </t>
  </si>
  <si>
    <t>30/05/2022
30/09/2022
30/12/2022</t>
  </si>
  <si>
    <t>Subcomponente 5. Seguimiento</t>
  </si>
  <si>
    <t>Seguimiento</t>
  </si>
  <si>
    <t>5.1</t>
  </si>
  <si>
    <t>Verificar evidencias de la gestión de riesgos de corrupción</t>
  </si>
  <si>
    <t>3 Informes de seguimiento a la gestión de riesgos de corrupción</t>
  </si>
  <si>
    <t xml:space="preserve">Oficina de Control Interno </t>
  </si>
  <si>
    <t>17/01/2022
13/05/2022
14/09/2022</t>
  </si>
  <si>
    <t>5.2</t>
  </si>
  <si>
    <t>Elaborar informe de seguimiento a la gestión de riesgos de corrupción</t>
  </si>
  <si>
    <t>Nombre de la entidad:</t>
  </si>
  <si>
    <t>INSTITUTO COLOMBIANO DE BIENESTAR FAMILIAR</t>
  </si>
  <si>
    <t>Orden:</t>
  </si>
  <si>
    <t>Nacional</t>
  </si>
  <si>
    <t>Sector administrativo:</t>
  </si>
  <si>
    <t>Inclusión Social y Reconciliación</t>
  </si>
  <si>
    <t>Año vigencia:</t>
  </si>
  <si>
    <t>Departamento:</t>
  </si>
  <si>
    <t>Bogotá D.C</t>
  </si>
  <si>
    <t>Municipio:</t>
  </si>
  <si>
    <t>BOGOTÁ</t>
  </si>
  <si>
    <t>SEGUIMIENTO 30 DE ABRILDE 2022
(Oficina de Control Interno)</t>
  </si>
  <si>
    <t>SEGUIMIENTO 31 DE DICIEMBRE DE 2021
(Oficina de Control Interno)</t>
  </si>
  <si>
    <t>DATOS TRÁMITES A RACIONALIZAR</t>
  </si>
  <si>
    <t>ACCIONES DE RACIONALIZACIÓN A DESARROLLAR</t>
  </si>
  <si>
    <t>PLAN DE EJECUCIÓN</t>
  </si>
  <si>
    <t>Tipo</t>
  </si>
  <si>
    <t>Número</t>
  </si>
  <si>
    <t>Nombre</t>
  </si>
  <si>
    <t>Estado</t>
  </si>
  <si>
    <t>Situación Actual</t>
  </si>
  <si>
    <t>Mejora a Implementar</t>
  </si>
  <si>
    <t>Tipo Racionalización</t>
  </si>
  <si>
    <t>Acciones Racionalización</t>
  </si>
  <si>
    <t>Fecha
Final
Presente
Vigencia</t>
  </si>
  <si>
    <t>Fecha
Final
Racionalización</t>
  </si>
  <si>
    <t>Responsable</t>
  </si>
  <si>
    <t>Único</t>
  </si>
  <si>
    <t>Garantía del derecho de alimentos, visitas y custodia</t>
  </si>
  <si>
    <t>Inscrito</t>
  </si>
  <si>
    <t>La solicitud actual del trámite se realiza presencialmente</t>
  </si>
  <si>
    <t>Automatización parcial del trámite con el fin de que el ciudadano pueda solicitar su tramite en linea</t>
  </si>
  <si>
    <t>Tecnológica</t>
  </si>
  <si>
    <t>Automatización</t>
  </si>
  <si>
    <t>Dirección de Protección, Coordinación de Autoridades Administrativas, Dirección de Tecnología, Dirección de Servicios y Atención, Dirección de Planeación</t>
  </si>
  <si>
    <t xml:space="preserve">Elizabeth Castillo Rincón </t>
  </si>
  <si>
    <t> </t>
  </si>
  <si>
    <t>Cumplida</t>
  </si>
  <si>
    <t>Proceso ejecutivo de alimentos a través de Defensor de Familia</t>
  </si>
  <si>
    <t>Otros procedimientos administrativos de cara al usuario -OPA</t>
  </si>
  <si>
    <t>OPA - Familia biológica busca a familiar que fue adoptado</t>
  </si>
  <si>
    <t>Automatización parcial del Otro Proceso Administrativo - OPA , con el fin de que el ciudadano pueda realizar su solicitud en linea</t>
  </si>
  <si>
    <t>Dirección de Protección, Dirección de Tecnología, Dirección de Servicios y Atención, Dirección de Planeación</t>
  </si>
  <si>
    <t>Seguimiento 1 OCI
Componente 3: RENDICIÓN DE CUENTAS</t>
  </si>
  <si>
    <t>Seguimiento 2 OCI
Componente 3: RENDICIÓN DE CUENTAS</t>
  </si>
  <si>
    <t>Seguimiento 3 OCI
Componente 3: RENDICIÓN DE CUENTAS</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</si>
  <si>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</si>
  <si>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</si>
  <si>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</si>
  <si>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</si>
  <si>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</si>
  <si>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</si>
  <si>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</si>
  <si>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Determinar  si los espacios de diálogo y  los canales de publicación y divulgación de información que empleó la entidad para ejecutar las actividades de rendición de cuentas en 2021, responde a las características de los ciudadanos, usuarios y grupos de interés</t>
  </si>
  <si>
    <t>Reporte  de respuestas obtenidas en las preguntas  de las encuestas de evaluación f10.p2.ms_formato_analisis_evaluacion_rpc_y_mp_</t>
  </si>
  <si>
    <t xml:space="preserve">Subdirección de  Monitoreo y Evaluación </t>
  </si>
  <si>
    <t>Maritza Liliana Beltrán Albadán
Yaneth Burgos Duitama</t>
  </si>
  <si>
    <t>Actividad cumplida en el primer cuatrimestre.</t>
  </si>
  <si>
    <t>Definir directrices de Mesas Publicas y Rendición Publica de Cuentas 2022.</t>
  </si>
  <si>
    <t>Memorando  para Mesas Públicas y Rendición Pública de Cuentas 2022</t>
  </si>
  <si>
    <t>Definir roles a nivel nacional, regional y zonal en el procedimiento Rendición de Cuentas y Mesas Públicas</t>
  </si>
  <si>
    <t>Guia  de Rendición de Cuentas y Mesas Públicas actualizada</t>
  </si>
  <si>
    <t>Ajustar los formatos de acuerdo a las directrices definidas</t>
  </si>
  <si>
    <t>Formatos ajustados Rendición Pública de Cuentas y Mesas Públicas ajustados</t>
  </si>
  <si>
    <t>Socializar directrices de Mesas Publicas y Rendición Publica de Cuentas 2022.</t>
  </si>
  <si>
    <t>Directrices e instrumentos socializados  con la metodologia de reunión virtual por macroregiones</t>
  </si>
  <si>
    <t>Disponer los recursos para la logística de realización o divulgación de Rendición Pública de Cuentas y Mesas Públicas.</t>
  </si>
  <si>
    <t xml:space="preserve">Recursos para logística garantizados </t>
  </si>
  <si>
    <t>Dirección de Abastecimiento</t>
  </si>
  <si>
    <t>30/07/2022
30/11/2022</t>
  </si>
  <si>
    <r>
      <t xml:space="preserve">Se cuenta con el contrato 1378 del 11/07/19 - con certificación de vigencias futuras como soporte para los años 2020-2022 (para el año 2022  se cuenta con un presupuesto de $2.851.542.211)  cuyo objeto es prestar el de  </t>
    </r>
    <r>
      <rPr>
        <i/>
        <sz val="10"/>
        <rFont val="Arial"/>
        <family val="2"/>
      </rPr>
      <t xml:space="preserve">"Prestar el servicio de apoyo logístico necesario para la organización y realización de eventos institucionales de sensibilización, divulgación e implementación de las diferentes estrategias del ICBF" </t>
    </r>
    <r>
      <rPr>
        <sz val="10"/>
        <rFont val="Arial"/>
        <family val="2"/>
      </rPr>
      <t xml:space="preserve">Por medio del cual se atendieron las siguientes mesas públicas a través del contrato del Operador Logístico de Eventos:
</t>
    </r>
    <r>
      <rPr>
        <b/>
        <sz val="10"/>
        <rFont val="Arial"/>
        <family val="2"/>
      </rPr>
      <t xml:space="preserve">
Evidencia:
</t>
    </r>
    <r>
      <rPr>
        <sz val="10"/>
        <rFont val="Arial"/>
        <family val="2"/>
      </rPr>
      <t xml:space="preserve">- Mesa Pública CZ Mití - Agosto 20 de 2021 (Factura 1401)
- Mesa Pública Regional Casanare - Agosto 19 de 2021 (factura 1419)
- Mesa Pública Regional Chocó - Agosto 17 de 2021 (Factura 1423)
- Mesa Pública Regional Guajira - Agosto 26 de 2021 (Factura 1350)
- Mesa Pública Regional Chocó - Agosto 25 de 2021 (Factura 1353)
- Mesa Pública Regional Vichada - Agosto 25 de 2021 (Factura 1360) 
- Mesa Pública Regional Casanare - Septiembre 24 de 2021 (Factura 1487)
- Rendición Pública de Cuentas San Andrés (Factura 1546).
- Rendición de cuentas nivel nacional - Noviembre 10 de 2021 (Factura 1548)
- Soportes de Pago SIIF Relación de pagos relacionado en el Compromiso 221 </t>
    </r>
  </si>
  <si>
    <t>Generar boletín  de  análisis de PQRS</t>
  </si>
  <si>
    <t>Publicar boletín con análisis de PQRS ,</t>
  </si>
  <si>
    <t>Dirección de Servicios y Atención</t>
  </si>
  <si>
    <r>
      <t xml:space="preserve">Se evidencia Boletín de Peticiones, Quejas, Reclamos, Sugerencias y Reportes de Amenaza o Vulneración de Derechos, de los meses de agosto, septiembre, octubre, noviembre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t>
    </r>
    <r>
      <rPr>
        <b/>
        <sz val="10"/>
        <color theme="1"/>
        <rFont val="Arial"/>
        <family val="2"/>
      </rPr>
      <t>Evidencia</t>
    </r>
    <r>
      <rPr>
        <sz val="10"/>
        <color theme="1"/>
        <rFont val="Arial"/>
        <family val="2"/>
      </rPr>
      <t xml:space="preserve">:
https://www.icbf.gov.co/servicios/informes-boletines-pqrds. </t>
    </r>
  </si>
  <si>
    <t>Definir temática de la Mesa Publica con fundamento en la participación de las partes interesadas</t>
  </si>
  <si>
    <t>Temas definidos para dialogar con la comunidad en Mesas Públicas</t>
  </si>
  <si>
    <t>Actividad Cumplida al corte 30 de septiembre 2021</t>
  </si>
  <si>
    <t>Actualizar y publicar el cronograma de  mesas públicas y rendición pública de cuentas de la entidad  en la pagina WEB de la entidad.</t>
  </si>
  <si>
    <t>Calendario de eventos de mesas públicas y rendición pública de cuentas publicado en la pagina WEB de la entidad.</t>
  </si>
  <si>
    <r>
      <t>Se evidecia calendario de eventos de mesas públicas y rendición pública de cuentas para la vigencia 2021.</t>
    </r>
    <r>
      <rPr>
        <b/>
        <sz val="10"/>
        <rFont val="Arial"/>
        <family val="2"/>
      </rPr>
      <t xml:space="preserve">
Evidencia: </t>
    </r>
    <r>
      <rPr>
        <sz val="10"/>
        <rFont val="Arial"/>
        <family val="2"/>
      </rPr>
      <t xml:space="preserve">
Pantallazos de Calendario de eventos de mesas públicas y rendición de cuentas por cada departamento en el enlace: https://www.icbf.gov.co/rendicion-de-cuentas-icbf#rc2</t>
    </r>
  </si>
  <si>
    <t>Subcomponente 1</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</si>
  <si>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</si>
  <si>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</si>
  <si>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</si>
  <si>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r>
      <t xml:space="preserve">Se evidencia las 248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\\icbf.gov.co\FS_DPC\DPC\RPC_y_MP\2021\
</t>
    </r>
  </si>
  <si>
    <t>Publicar en la pagina WEB la información correspondiente a cada Rendición Pública de Cuentas y Mesas Públicas.</t>
  </si>
  <si>
    <t>Documentos en pagina WEB institucional</t>
  </si>
  <si>
    <r>
      <t xml:space="preserve">Se evidencia las 248 presentaciones y análisis de consultas previas, información contruida y analizada para la realización de los diferentes escenarios de mesas públicas y ejercicios de rendición de cuentas.
</t>
    </r>
    <r>
      <rPr>
        <b/>
        <sz val="10"/>
        <rFont val="Arial"/>
        <family val="2"/>
      </rPr>
      <t>Evidencia:</t>
    </r>
    <r>
      <rPr>
        <sz val="10"/>
        <rFont val="Arial"/>
        <family val="2"/>
      </rPr>
      <t xml:space="preserve">
https://www.icbf.gov.co/rendicion-de-cuentas-icbf/rendicion-de-cuentas-en-regiones?f%5B0%5D=field_date%3A2020
</t>
    </r>
    <r>
      <rPr>
        <sz val="10"/>
        <color rgb="FFFF0000"/>
        <rFont val="Arial"/>
        <family val="2"/>
      </rPr>
      <t xml:space="preserve">
</t>
    </r>
  </si>
  <si>
    <t>Subcomponente 2</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</si>
  <si>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</si>
  <si>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</si>
  <si>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t>
  </si>
  <si>
    <r>
      <t xml:space="preserve">Se evidencia las 248 carpetas con invitaciones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\\icbf.gov.co\FS_DPC\DPC\RPC_y_MP\2021\
</t>
    </r>
  </si>
  <si>
    <t>Realizar audiencias publicas participativas</t>
  </si>
  <si>
    <t>Mesas Públicas y Rendición Pública de Cuentas realizadas</t>
  </si>
  <si>
    <r>
      <t xml:space="preserve">Se realizaron 215 audiencias públicas participativas de mesas públicas correspondientes a cada uno de los centros  zonlaes del ICBF y de 33 audiencias para la rendición pública de cuentas en las regionales , de las cuales se obtuvo la evidencia de realización  a traves de los listados de asistencia utilizando la metodologia presencial , virtual en su mayoria  o mixta 
</t>
    </r>
    <r>
      <rPr>
        <b/>
        <sz val="10"/>
        <rFont val="Arial"/>
        <family val="2"/>
      </rPr>
      <t xml:space="preserve">Evidencias
</t>
    </r>
    <r>
      <rPr>
        <sz val="10"/>
        <rFont val="Arial"/>
        <family val="2"/>
      </rPr>
      <t>ruta File server  carpeta evidencias regional   Subcarpeta  7_Lista_asistencia 
\\icbf.gov.co\FS_DPC\DPC\RPC_y_MP\2021\  se tienen evidencias del componente de participación de  42.298 ciudadanos  detallados así: Usuarios  13.911; Estado 8.070; Proveedores 2.984; Aliados Estratégicos 10.450; Comunidad 5.901; Sociedad (veedurias, medio-comunicacion) 982.</t>
    </r>
  </si>
  <si>
    <t>Subcomponente 3</t>
  </si>
  <si>
    <t>Incentivos para motivar la cultura de la rendición y petición de cuentas</t>
  </si>
  <si>
    <t>Fortalecer la temática Rendición de Cuentas en el Aula Virtual Estrategia de Transparencia, Participación y Buen Gobierno</t>
  </si>
  <si>
    <t>Aula virtual con información actualizada</t>
  </si>
  <si>
    <t>Actividad cumplida en el corte 30 abril 2021</t>
  </si>
  <si>
    <t xml:space="preserve">Socializar y visibilizar la información </t>
  </si>
  <si>
    <t xml:space="preserve">Estrategia de Comunicación: de transparencia verificable a partir de boletines ICBF, correos electrónicos o mensajes en redes sociales. </t>
  </si>
  <si>
    <t>Oficina Asesora de Comunicaciones</t>
  </si>
  <si>
    <r>
      <t xml:space="preserve">Se evidencia la publicación de informaciòn relacionada con incentivar  la cultura de la rendiciòn de cuentas por medio de la Estrategia de comunicación. 
</t>
    </r>
    <r>
      <rPr>
        <b/>
        <sz val="10"/>
        <color theme="1"/>
        <rFont val="Arial"/>
        <family val="2"/>
      </rPr>
      <t xml:space="preserve">Evidencias:
Septiembre
</t>
    </r>
    <r>
      <rPr>
        <sz val="10"/>
        <color theme="1"/>
        <rFont val="Arial"/>
        <family val="2"/>
      </rPr>
      <t xml:space="preserve">Boletín interno No. 168 del 10 de septiembre </t>
    </r>
    <r>
      <rPr>
        <i/>
        <sz val="10"/>
        <color theme="1"/>
        <rFont val="Arial"/>
        <family val="2"/>
      </rPr>
      <t xml:space="preserve">" Principios rectores del Sistema Nacional de Rendición de Cuentas  El Decreto 230 de 2021 crea y organiza el Sistema Nacional de Rendición de Cuentas" </t>
    </r>
    <r>
      <rPr>
        <sz val="10"/>
        <color theme="1"/>
        <rFont val="Arial"/>
        <family val="2"/>
      </rPr>
      <t xml:space="preserve">.https://www.icbf.gov.co/system/files/transparencia_10_septiembre_0.pdf
</t>
    </r>
    <r>
      <rPr>
        <b/>
        <sz val="10"/>
        <color theme="1"/>
        <rFont val="Arial"/>
        <family val="2"/>
      </rPr>
      <t xml:space="preserve">Octubre
</t>
    </r>
    <r>
      <rPr>
        <sz val="10"/>
        <color theme="1"/>
        <rFont val="Arial"/>
        <family val="2"/>
      </rPr>
      <t>Boletín interno No. 172 del 8 de octubre de 2021 "</t>
    </r>
    <r>
      <rPr>
        <i/>
        <sz val="10"/>
        <color theme="1"/>
        <rFont val="Arial"/>
        <family val="2"/>
      </rPr>
      <t>El ICBF rinde cuentas con transparencia - reportes generados acuerdos de paz</t>
    </r>
    <r>
      <rPr>
        <sz val="10"/>
        <color theme="1"/>
        <rFont val="Arial"/>
        <family val="2"/>
      </rPr>
      <t xml:space="preserve">"
El 25 de octubre se publica en Facebook y pagina web </t>
    </r>
    <r>
      <rPr>
        <i/>
        <sz val="10"/>
        <color theme="1"/>
        <rFont val="Arial"/>
        <family val="2"/>
      </rPr>
      <t>"Invitamos a toda la ciudadanía a participar y decidir los temas que se desarrollarán durante la rendición de cuentas 2020-2021 del #ICBF. Entre todos trabajamos porque Colombia siga siendo #ElPaísDeLaNiñez"</t>
    </r>
    <r>
      <rPr>
        <sz val="10"/>
        <color theme="1"/>
        <rFont val="Arial"/>
        <family val="2"/>
      </rPr>
      <t xml:space="preserve">.
</t>
    </r>
    <r>
      <rPr>
        <b/>
        <sz val="10"/>
        <color theme="1"/>
        <rFont val="Arial"/>
        <family val="2"/>
      </rPr>
      <t xml:space="preserve">
Noviembre
</t>
    </r>
    <r>
      <rPr>
        <sz val="10"/>
        <color theme="1"/>
        <rFont val="Arial"/>
        <family val="2"/>
      </rPr>
      <t>Boletín Vive ICBF No. 177 del 12 de noviembre "</t>
    </r>
    <r>
      <rPr>
        <i/>
        <sz val="10"/>
        <color theme="1"/>
        <rFont val="Arial"/>
        <family val="2"/>
      </rPr>
      <t xml:space="preserve">ICBF rinde cuentas con transparencia Nuestro compromiso es contigo Así vamos" - </t>
    </r>
    <r>
      <rPr>
        <sz val="10"/>
        <color theme="1"/>
        <rFont val="Arial"/>
        <family val="2"/>
      </rPr>
      <t>Resultados componente de dialogo, participaciòn  e información.</t>
    </r>
    <r>
      <rPr>
        <i/>
        <sz val="10"/>
        <color theme="1"/>
        <rFont val="Arial"/>
        <family val="2"/>
      </rPr>
      <t xml:space="preserve">
</t>
    </r>
    <r>
      <rPr>
        <b/>
        <sz val="10"/>
        <color theme="1"/>
        <rFont val="Arial"/>
        <family val="2"/>
      </rPr>
      <t>Diciembre</t>
    </r>
    <r>
      <rPr>
        <sz val="10"/>
        <color theme="1"/>
        <rFont val="Arial"/>
        <family val="2"/>
      </rPr>
      <t xml:space="preserve">
Boletín inteno No. 181 del 10 de diciembre "Resultados Preliminares de la Rendición de Cuentas"</t>
    </r>
  </si>
  <si>
    <t>Evaluación y retroalimentación a la gestión institucional</t>
  </si>
  <si>
    <t>Subcomponente 4</t>
  </si>
  <si>
    <t>4.1</t>
  </si>
  <si>
    <t>Realizar seguimiento a la gestión de los eventos de Rendición Pública de Cuentas y Mesas Públicas</t>
  </si>
  <si>
    <t xml:space="preserve">(4) Informe trimestral de Rendición de Cuentas y Mesas Públicas realizadas </t>
  </si>
  <si>
    <r>
      <t xml:space="preserve">Se evidencian los informes trimestrales de Rendición de Cuentas y Mesas Públicas realizados durante el tercer cuatrimestre.  En estos se puede evidenciar el enlace a la información de cada uno de los ejercicios ya sea de Mesas Públicas o Rendición de Cuentas.
</t>
    </r>
    <r>
      <rPr>
        <b/>
        <sz val="10"/>
        <rFont val="Arial"/>
        <family val="2"/>
      </rPr>
      <t xml:space="preserve">
Evidencias:</t>
    </r>
    <r>
      <rPr>
        <sz val="10"/>
        <rFont val="Arial"/>
        <family val="2"/>
      </rPr>
      <t xml:space="preserve">
https://www.icbf.gov.co/informe-de-seguimiento-rpc-y-mp-tercer-trimestre-2021
https://www.icbf.gov.co/system/files/informe_de_seguimiento_rpc_y_mp_cuarto_trimestre_2021_.pdf
Recomendación:  Ubicar conforme a lo determinado en la Resolución 1519 de 2020 de MinTic los informes trimestrales de Rendición Pública de Cuentas: Transperencia y Acceso a la Información &lt; 4 planeacion presupuesto e informes &lt; 4.7.3. Informe de Rendición de Cuentas </t>
    </r>
  </si>
  <si>
    <t>Realizar encuestas de evaluación del evento en cada una de las actividades de Rendición Pública de Cuentas y Mesas Públicas</t>
  </si>
  <si>
    <t>Encuestas de evaluación del evento</t>
  </si>
  <si>
    <r>
      <t xml:space="preserve">Se evidenció la aplicación de las encuestas para cada una de las mesas Públicas (215) y Rendición de cuentas (33)
</t>
    </r>
    <r>
      <rPr>
        <b/>
        <sz val="10"/>
        <color theme="1"/>
        <rFont val="Arial"/>
        <family val="2"/>
      </rPr>
      <t>Evidencia:</t>
    </r>
    <r>
      <rPr>
        <sz val="10"/>
        <color theme="1"/>
        <rFont val="Arial"/>
        <family val="2"/>
      </rPr>
      <t xml:space="preserve">
</t>
    </r>
    <r>
      <rPr>
        <sz val="10"/>
        <rFont val="Arial"/>
        <family val="2"/>
      </rPr>
      <t xml:space="preserve">Se reportan los resultados de la encuesta virtual con reporte de  </t>
    </r>
    <r>
      <rPr>
        <b/>
        <sz val="10"/>
        <rFont val="Arial"/>
        <family val="2"/>
      </rPr>
      <t xml:space="preserve">12.736  </t>
    </r>
    <r>
      <rPr>
        <sz val="10"/>
        <rFont val="Arial"/>
        <family val="2"/>
      </rPr>
      <t xml:space="preserve">en estos se puede evidenciar el enlace a la información de cada uno de los ejercicios ya sea de Mesas Públicas o Rendición de Cuentas.
</t>
    </r>
    <r>
      <rPr>
        <sz val="10"/>
        <color rgb="FFFF0000"/>
        <rFont val="Arial"/>
        <family val="2"/>
      </rPr>
      <t xml:space="preserve">
</t>
    </r>
    <r>
      <rPr>
        <sz val="10"/>
        <color theme="1"/>
        <rFont val="Arial"/>
        <family val="2"/>
      </rPr>
      <t>\\icbf.gov.co\FS_DPC\DPC\RPC_y_MP\2021\ carpeta No. 7 de cada una de las Regionales y centros Zonales (248 en total)</t>
    </r>
  </si>
  <si>
    <t>Realizar seguimiento a los compromisos adquiridos con las comunidades en el desarrollo de las mesas públicas.</t>
  </si>
  <si>
    <t>Reporte indicador PA 98, de acuerdo con los cortes del aplicativo SIMEI,  se tendra en cuentra pare el último bimestre de la vigencia 2022 el reporte parcial del grupo de monitoreo dado que el cierre oficial de indicadores se realiza en el mes de enero de 2023</t>
  </si>
  <si>
    <r>
      <t xml:space="preserve">Se evidencia el seguimiento realizado a los compromisos por medio del archivo Excel con el reporte SIMEI correspondiente al indicador </t>
    </r>
    <r>
      <rPr>
        <i/>
        <sz val="10"/>
        <rFont val="Arial"/>
        <family val="2"/>
      </rPr>
      <t>PA 98 Porcentaje de cumplimiento de compromisos formulados en las mesas públicas y rendición pública de cuentas</t>
    </r>
    <r>
      <rPr>
        <sz val="10"/>
        <rFont val="Arial"/>
        <family val="2"/>
      </rPr>
      <t xml:space="preserve"> el cual refleja la ejecución de los 197 compromisos (179 de mesas públicas y 18 de Rendición de cuentas).
</t>
    </r>
    <r>
      <rPr>
        <b/>
        <sz val="10"/>
        <rFont val="Arial"/>
        <family val="2"/>
      </rPr>
      <t xml:space="preserve">Evidencia:
</t>
    </r>
    <r>
      <rPr>
        <sz val="10"/>
        <rFont val="Arial"/>
        <family val="2"/>
      </rPr>
      <t xml:space="preserve">Correo electrónico 22/12/21 del profesional 
Copia de REPORTES_COMPROMISOS_RPC_22122021
Copia de REPORTES_COMPROMISOS_MP_DIC_22122021
</t>
    </r>
  </si>
  <si>
    <t>5. Acuerdo de Paz</t>
  </si>
  <si>
    <t xml:space="preserve">Elaborar un informe individual de rendición de cuentas  sobre la gestión de implementación del Acuerdo de Paz  y publicarlo en la página Web en la seccion "Transparencia y acceso a la información pública" </t>
  </si>
  <si>
    <t>Informe Consolidado</t>
  </si>
  <si>
    <t xml:space="preserve">Subdirección General ICBF </t>
  </si>
  <si>
    <t>Infografía o informe ejecutivo</t>
  </si>
  <si>
    <t>Subdirección General ICBF</t>
  </si>
  <si>
    <r>
      <t xml:space="preserve">Se evidencia informe ejecutivo correspondiente al segundo semestre del 2021 llamado "¡El ICBF avanza en la implementación del Acuerdo de Paz!" 
</t>
    </r>
    <r>
      <rPr>
        <b/>
        <sz val="10"/>
        <rFont val="Arial"/>
        <family val="2"/>
      </rPr>
      <t xml:space="preserve">
Evidencia:
</t>
    </r>
    <r>
      <rPr>
        <sz val="10"/>
        <rFont val="Arial"/>
        <family val="2"/>
      </rPr>
      <t xml:space="preserve">Informe ejecutivo publicado el 22/12/21en la página web de ICBF URL https://www.icbf.gov.co/sites/default/files/2do_informe_posconflicto_diciembre_2021.pdf
Recomendación:  Relacionar el enlace Web que dirija a la página Web y no solamente al archivo para complementar la evidencia. </t>
    </r>
  </si>
  <si>
    <t>5.3</t>
  </si>
  <si>
    <t>Divulgación de los avances de las entidad respecto a la implementación del Acuerdo de Paz</t>
  </si>
  <si>
    <t>Divulgación en medios institucionales</t>
  </si>
  <si>
    <r>
      <t xml:space="preserve">Para el tercer cuatrimestre se evidencia la divulgación en los diferentes medios institucionales respecto a los avances respecto a la implementación del acuerdo de paz.
</t>
    </r>
    <r>
      <rPr>
        <b/>
        <sz val="10"/>
        <color theme="1"/>
        <rFont val="Arial"/>
        <family val="2"/>
      </rPr>
      <t xml:space="preserve">
Evidencia:
</t>
    </r>
    <r>
      <rPr>
        <sz val="10"/>
        <color theme="1"/>
        <rFont val="Arial"/>
        <family val="2"/>
      </rPr>
      <t xml:space="preserve">
</t>
    </r>
    <r>
      <rPr>
        <b/>
        <sz val="10"/>
        <color theme="1"/>
        <rFont val="Arial"/>
        <family val="2"/>
      </rPr>
      <t>Página Web - Noticias</t>
    </r>
    <r>
      <rPr>
        <sz val="10"/>
        <color theme="1"/>
        <rFont val="Arial"/>
        <family val="2"/>
      </rPr>
      <t xml:space="preserve">
- </t>
    </r>
    <r>
      <rPr>
        <i/>
        <sz val="10"/>
        <color theme="1"/>
        <rFont val="Arial"/>
        <family val="2"/>
      </rPr>
      <t xml:space="preserve">ICBF avanza en la atención de niños y adolescentes en municipios PDET de Putumayo - El Instituto Colombiano de Bienestar Familiar (ICBF) acompaña a los 9 municipios que se encuentran bajo el Plan de Desarrollo con Enfoque Territorial (PDET) en pilares como la educación rural y primera infancia, derecho a la alimentación y a la seguridad alimentaria de los niños, niñas y adolescentes en el departamento de Putumayo </t>
    </r>
    <r>
      <rPr>
        <sz val="10"/>
        <color theme="1"/>
        <rFont val="Arial"/>
        <family val="2"/>
      </rPr>
      <t>publicación del 09/09/21 
https://www.icbf.gov.co/noticias/icbf-avanza-en-la-atencion-de-ninos-y-adolescentes-en-municipios-pdet-de-putumayo
- I</t>
    </r>
    <r>
      <rPr>
        <i/>
        <sz val="10"/>
        <color theme="1"/>
        <rFont val="Arial"/>
        <family val="2"/>
      </rPr>
      <t>CBF prioriza atención a la primera infancia en municipios PDET en Córdoba- El Instituto Colombiano de Bienestar Familiar (ICBF) atiende a 13.063 niños y niñas menores de cinco años que se encuentran en los municipios priorizados por los Programas de Desarrollo con Enfoque Territorial (PDET) en el departamento de Córdoba</t>
    </r>
    <r>
      <rPr>
        <sz val="10"/>
        <color theme="1"/>
        <rFont val="Arial"/>
        <family val="2"/>
      </rPr>
      <t xml:space="preserve">. Publicación del 26/10/21
https://www.icbf.gov.co/noticias/icbf-prioriza-atencion-la-primera-infancia-en-municipios-pdet-en-cordoba
- </t>
    </r>
    <r>
      <rPr>
        <i/>
        <sz val="10"/>
        <color theme="1"/>
        <rFont val="Arial"/>
        <family val="2"/>
      </rPr>
      <t>ICBF garantiza atención de niñas y niños en municipios PDET de Guaviare - El Instituto Colombiano de Bienestar Familiar (ICBF) acompaña a los 4 municipios que se encuentran bajo el Plan de Desarrollo con Enfoque Territorial (PDET) en pilares como la educación rural y primera infancia, derecho a la alimentación y a la seguridad alimentaria de niñas, niñas y adolescentes en el departamento de Guaviare.</t>
    </r>
    <r>
      <rPr>
        <sz val="10"/>
        <color theme="1"/>
        <rFont val="Arial"/>
        <family val="2"/>
      </rPr>
      <t xml:space="preserve">  Publicación del 22/10/21
https://www.icbf.gov.co/noticias/icbf-garantiza-atencion-de-ninas-y-ninos-en-municipios-pdet-de-guaviare
</t>
    </r>
    <r>
      <rPr>
        <i/>
        <sz val="10"/>
        <color theme="1"/>
        <rFont val="Arial"/>
        <family val="2"/>
      </rPr>
      <t>-</t>
    </r>
    <r>
      <rPr>
        <sz val="10"/>
        <color theme="1"/>
        <rFont val="Arial"/>
        <family val="2"/>
      </rPr>
      <t xml:space="preserve">- </t>
    </r>
    <r>
      <rPr>
        <i/>
        <sz val="10"/>
        <color theme="1"/>
        <rFont val="Arial"/>
        <family val="2"/>
      </rPr>
      <t xml:space="preserve">ICBF prioriza atención a la primera infancia en municipios PDET del Cesar - Con el objetivo de cumplir con los compromisos pactados por el Gobierno Nacional en el marco de los acuerdos de paz, el Instituto Colombiano de Bienestar Familiar (ICBF) adelanta acciones en favor de la primera infancia que reside en el Espacio Territorial de Capacitación y Reincorporación de la vereda Tierra Grata, municipio de Manaure, Cesar. </t>
    </r>
    <r>
      <rPr>
        <sz val="10"/>
        <color theme="1"/>
        <rFont val="Arial"/>
        <family val="2"/>
      </rPr>
      <t xml:space="preserve"> Publicación del 06/10/21
https://www.icbf.gov.co/noticias/icbf-prioriza-atencion-la-primera-infancia-en-municipios-pdet-del-cesar
-</t>
    </r>
    <r>
      <rPr>
        <i/>
        <sz val="10"/>
        <color theme="1"/>
        <rFont val="Arial"/>
        <family val="2"/>
      </rPr>
      <t xml:space="preserve"> ICBF atiende a la primera infancia en municipios PDET de Caquetá - El Instituto Colombiano de Bienestar Familiar (ICBF) acompaña a los 16 municipios PDET, es decir, que cuentan con Programas de Desarrollo con Enfoque Territorial en pilares como la educación rural y primera infancia, derecho a la alimentación y a la seguridad alimentaria de los niños, niñas y adolescentes en el departamento del Caquetá.  </t>
    </r>
    <r>
      <rPr>
        <sz val="10"/>
        <color theme="1"/>
        <rFont val="Arial"/>
        <family val="2"/>
      </rPr>
      <t xml:space="preserve">Publicación del 05/11/21.
https://www.icbf.gov.co/noticias/icbf-atiende-la-primera-infancia-en-municipios-pdet-de-caqueta
- </t>
    </r>
    <r>
      <rPr>
        <i/>
        <sz val="10"/>
        <color theme="1"/>
        <rFont val="Arial"/>
        <family val="2"/>
      </rPr>
      <t xml:space="preserve">ICBF avanza en la atención en municipios PDET en Antioquia - El Instituto Colombiano de Bienestar Familiar (ICBF) en Antioquia cuenta con 24 municipios priorizados dentro de los Programas de Desarrollo con Enfoque Territorial (PDET) donde se brinda la oferta de prevención y promoción a 46.946 beneficiarios en las modalidades de Primera Infancia: institucional, comunitaria, propia e intercultural y comunitaria para el fortalecimiento de los entornos protectores como espacios que promueven y potencian el desarrollo integral de niñas y niños a través de los servicios de educación inicial en el marco de la atención integral. </t>
    </r>
    <r>
      <rPr>
        <sz val="10"/>
        <color theme="1"/>
        <rFont val="Arial"/>
        <family val="2"/>
      </rPr>
      <t xml:space="preserve"> Publicación del 02/11/21.
https://www.icbf.gov.co/noticias/icbf-avanza-en-la-atencion-en-municipios-pdet-en-antioquia
- </t>
    </r>
    <r>
      <rPr>
        <i/>
        <sz val="10"/>
        <color theme="1"/>
        <rFont val="Arial"/>
        <family val="2"/>
      </rPr>
      <t>ICBF beneficia a 2.430 adolescentes y jóvenes en municipios PDET del Chocó - El Instituto Colombiano de Bienestar Familiar (ICBF) acompaña y brinda atención a 2.430 adolescentes y jóvenes de los municipios priorizados en los Programas de Desarrollo con Enfoque Territorial (PDET) del departamento de Chocó.</t>
    </r>
    <r>
      <rPr>
        <sz val="10"/>
        <color theme="1"/>
        <rFont val="Arial"/>
        <family val="2"/>
      </rPr>
      <t xml:space="preserve"> Publicación del 01/12/21.
https://www.icbf.gov.co/noticias/icbf-beneficia-2430-adolescentes-y-jovenes-en-municipios-pdet-del-choco
</t>
    </r>
    <r>
      <rPr>
        <b/>
        <sz val="10"/>
        <color theme="1"/>
        <rFont val="Arial"/>
        <family val="2"/>
      </rPr>
      <t xml:space="preserve">
Redes Sociales: 
</t>
    </r>
    <r>
      <rPr>
        <sz val="10"/>
        <color theme="1"/>
        <rFont val="Arial"/>
        <family val="2"/>
      </rPr>
      <t>https://twitter.com/MiPutumayo/status/1438122592108519427?s=20
https://twitter.com/MaravillaSt1057/status/1446117007552745482?s=20
https://twitter.com/BertulioCabrera/status/1457739103181721604?s=20
https://twitter.com/ICBFColombia/status/1437130177117630465?s=20
https://twitter.com/linaarbelaez/status/1463325090687369222?s=20
https://twitter.com/ICBFColombia/status/1451600092780285953?s=20
https://twitter.com/ICBFColombia/status/1451605979506819084?s=20
https://twitter.com/ICBFColombia/status/1451613730945568796?s=20
https://twitter.com/ICBFColombia/status/1451613797035266050?s=20
https://twitter.com/revistachoco1/status/1466196251620302860?s=20</t>
    </r>
  </si>
  <si>
    <t>Seguimiento 1 OCI
Componente 4: MECANISMOS PARA LA ATENCIÓN AL CIUDADANO</t>
  </si>
  <si>
    <t>Seguimiento 2 OCI
Componente 4: MECANISMOS PARA LA ATENCIÓN AL CIUDADANO</t>
  </si>
  <si>
    <t>Seguimiento 3 OCI
Componente 4: MECANISMOS PARA LA ATENCIÓN AL CIUDADANO</t>
  </si>
  <si>
    <t>Componente 4:</t>
  </si>
  <si>
    <t xml:space="preserve">             Fecha seguimiento: 30/04/2022</t>
  </si>
  <si>
    <t>Fecha seguimiento: 31/12/2021</t>
  </si>
  <si>
    <t xml:space="preserve">Conmemorar el día del servicio en el ICBF </t>
  </si>
  <si>
    <t>Evento de conmemoración del día del servicio.</t>
  </si>
  <si>
    <t>Angela Parra</t>
  </si>
  <si>
    <r>
      <t xml:space="preserve">Se evidencio la realización del Día del Servicio el 03 de septiembre de 2021 con la participación de 421 colaboradores del ICBF donde entre otras actividades se realizó una charla sobre el Lenguaje Claro, la Premiación Concurso “Yo sí conozco de Servicio” y se presento el video “copleándole al Servicio” en el cual se interpretaron varias coplas relacionadas con el servicio y con el Día del Servicio.
</t>
    </r>
    <r>
      <rPr>
        <b/>
        <sz val="10"/>
        <rFont val="Arial"/>
        <family val="2"/>
      </rPr>
      <t>Evidencia:</t>
    </r>
    <r>
      <rPr>
        <sz val="10"/>
        <rFont val="Arial"/>
        <family val="2"/>
      </rPr>
      <t xml:space="preserve">
Correo electrónico del 03 de septiembre de 2021, Asunto: DIA DEL SERVICIO ICBF 2021
Fotografía: 1er puesto Daniela Romo Roales
Fotografía: 2do puesto Jaime Andrés Santacruz
Fotografía: 3er puesto Milena Hernandez
Listado Asistencia Forms: 421 Registros
3 Bonos Representativos para los Ganadores del Concurso "Yo Si Conozco de Servicio"
Correo electrónico del 21 de septiembre de 2021, Asunto: ENTREGA BONO 1er PUESTO CONCURSO "YO SI CONOZCO DE SERVICIO"
Correo electrónico del 21 de septiembre de 2021, Asunto: ENTREGA BONO 2do PUESTO CONCURSO "YO SI CONOZCO DE SERVICIO"
Correo electrónico del 21 de septiembre de 2021, Asunto: ENTREGA BONO 3er PUESTO CONCURSO "YO SI CONOZCO DE SERVICIO"
Ppt: PIEZAS CONCURSO ¡Yo SÍ conozco de Servicio!
VIDEO COPLEANDOLE AL SERVICIO_4</t>
    </r>
  </si>
  <si>
    <t>Generación de recomendaciones sobre los resultados los reportes de tiempos de espera y de atención de los Sistemas Electrónicos de Asignación de Turnos (SDAT) que se encuentren en operación</t>
  </si>
  <si>
    <r>
      <t xml:space="preserve">Se enviaron correos electrónicos a Coordinadores de Centro Zonal y Responsables de Servicios y Atención indicando que ya estaban publicados los informes del Sistema Digital de Asignación De Turnos - SDAT de los meses de Agosto, Septiembre, Octubre 2021. 
Adicionalmente se realizaron 3 alertas a los siguientes puntos del ICBF: Centro Zonal Cúcuta 2 - Regional Norte de Santander, Centro Zonal Kennedy y Centro Zonal Usme - Regional Bogotá; donde se comunicó que con base en las estadísticas generadas por la herramienta Sistema Digital de Asignación de Turnos (SDAT) los tiempos promedio de espera en sala superan los parámetros establecidos e invitan a los responsables a que: </t>
    </r>
    <r>
      <rPr>
        <i/>
        <sz val="10"/>
        <rFont val="Arial"/>
        <family val="2"/>
      </rPr>
      <t>se generen estrategias que puedan mitigar esta duración y lograr así disminuir estos tiempos para que no se vean afectadas las estadísticas cuando se de inicio a las mediciones en el año 2022.</t>
    </r>
    <r>
      <rPr>
        <sz val="10"/>
        <rFont val="Arial"/>
        <family val="2"/>
      </rPr>
      <t xml:space="preserve"> 
</t>
    </r>
    <r>
      <rPr>
        <b/>
        <sz val="10"/>
        <rFont val="Arial"/>
        <family val="2"/>
      </rPr>
      <t xml:space="preserve">
Evidencia:</t>
    </r>
    <r>
      <rPr>
        <sz val="10"/>
        <rFont val="Arial"/>
        <family val="2"/>
      </rPr>
      <t xml:space="preserve">
Correo electrónico September 29, 2021, Subject: Publicación Informes Mensuales SDAT- CZ con Presencialidad- Agosto de 2021
Correo electrónico September 29, 2021, Subject: Publicación Informes Mensuales SDAT- CZs con Presencialidad- Agosto de 2021 
Correo electrónico October 26, 2021, Subject: PUBLICACIÓN INFORME GENERAL SDAT- SEPTIEMBRE- 2021 - CZ CON PRESENCIALIDAD
Correo electrónico November 30, 2021 , Subject: Publicación Informes Mensuales SDAT- CZs con Presencialidad- Octubre de 2021
Correo electrónico December 7, 2021, Subject:	ALERTA TIEMPO DE ESPERA EN SALA CZ CÚCUTA 2- NORTE DE SANTANDER
Correo electrónico December 7, 2021, Subject:	ALERTA TIEMPO DE ESPERA EN SALA CZ KENEDY - BOGOTÁ
Correo electrónico December 7, 2021, Subject:	ALERTA TIEMPO DE ESPERA EN SALA CZ USME - BOGOTÁ</t>
    </r>
  </si>
  <si>
    <t xml:space="preserve">Apropiar el conocimiento del personal vinculado al Proceso de Relación con el Ciudadano (PRC). </t>
  </si>
  <si>
    <r>
      <t xml:space="preserve">Durante el periodo evaluado se realizaron 11 capacitaciones, 04 talleres y 03 participaciones en la inducción relacionadas con temas del proceso de Relación con el Ciudadano como son: Lenguaje Claro, Taller Técnicas para Seducir el Conocimiento, Inducción Complementaria (Protocolo de SyA, Cultura de Servicio y Gestión de PQRS), Cultura de Servicio,
Se evidenció la Valoración de Conocimiento a través de la actividad "Este es Mi Caso" dirigido a los Responsables de Servicios y Atención en las Regionales de la Entidad en donde se solicitaba enviar un caso de la vida real donde se aplicara la actitud, experticia y conocimientos en los temas propios del Proceso de Relación con el Ciudadano. 
</t>
    </r>
    <r>
      <rPr>
        <b/>
        <sz val="10"/>
        <rFont val="Arial"/>
        <family val="2"/>
      </rPr>
      <t>Evidencia:</t>
    </r>
    <r>
      <rPr>
        <sz val="10"/>
        <rFont val="Arial"/>
        <family val="2"/>
      </rPr>
      <t xml:space="preserve">
Listado Asistencia Forms 01/09/2021 Herramientas de Servicio para una Interacción Efectiva SDG: 33 Registros
Listado Asistencia Forms 15/09/2021 Regional Tolima: 71 Registros - Lenguaje Claro
Listado Asistencia Forms 17/09/2021 Regional Boyacá: 86 Registros - Lenguaje Claro
Listado Asistencia Forms 21/09/2021 Regional Antioquia: 12 Registros - Lenguaje Claro
Listado Asistencia Forms 29/09/2021 Inducción Complementaria: 111 Registros
Listado Asistencia Forms 05/10/2021: Taller Técnicas para Seducir el Conocimiento G1: 16 Registros
Listado Asistencia Forms 13/10/2021 Regional Vaupés: 9 Registros - Lenguaje Claro
Listado Asistencia Forms 14/10/2021 Regional Risaralda: 82 Registros - Lenguaje Claro
Listado Asistencia Forms 15/10/2021: Taller Técnicas para Seducir el Conocimiento G2: 13 Registros
Listado Asistencia Forms 22/10/2021 Regional Boyacá: 56 Registros - Lenguaje Claro
Correo electrónico del 25/10/2021. Asunto: VALORACIÓN TRIMESTRAL DE CONOCIMIENTOS, ACTIVIDAD "ESTE ES MI CASO"
Listado Asistencia Forms 28/10/2021 Inducción Complementaria: 82 Registros
Listado Asistencia Forms 03/11/2021 Regional Bogotá: 156 Registros - Cultura de Servicio
Listado Asistencia Forms 11/11/2021: Taller Técnicas para Seducir el Conocimiento G1 - Sesión 2: 9 Registros
Listado Asistencia Forms 17/11/2021 Regional Putumayo: 31 Registros - Lenguaje Claro
Listado Asistencia Forms 19/11/2021: Taller Técnicas para Seducir el Conocimiento G2 - Sesión 2: 6 Registros
Listado Asistencia Forms 26/11/2021 Regional Bolivar: 34 Registros - Cultura de Servicio
Listado Asistencia Forms 29/11/2021 Regional La Guajira: 19 Registros - Cultura de Servicio
Listado Asistencia Forms 30/11/2021 Inducción Complementaria: 71 Registros</t>
    </r>
  </si>
  <si>
    <t>Fortalecer el conocimiento de la Guía de Gestión de PQRS y demás procesos y procedimientos del ICBF mediante la socialización de material bajo la estrategia “Boletín Notigestora”</t>
  </si>
  <si>
    <r>
      <t xml:space="preserve">Se evidenció socialización de las actualizaciones de:  PROTOCOLO GENERAL DE SERVICIO Y ATENCIÓN AL CIUDADANO; Sistema de Información Misional - SIM - Modalidad De Tú a Tú; Sistema de Información Misional - SIM - Tratamiento de Datos Personales. Correos electrónicos dirigidos principalmente a los ResponsableSYA &lt;ResponsableSYA@icbf.gov.co&gt;, ResponsablesCZSYA &lt;ResponsablesCZSYA@icbf.gov.co&gt; y CoordinadoresCZSYA &lt;CoordinadoresCZSYA@icbf.gov.co&gt;
Para el mes de octubre y de acuerdo con lo reportado por el responsable </t>
    </r>
    <r>
      <rPr>
        <i/>
        <sz val="10"/>
        <color theme="1"/>
        <rFont val="Arial"/>
        <family val="2"/>
      </rPr>
      <t>no se divulgo lineamientos e instrucciones con relación a actualizaciones internas que impacten el proceso Relación con el Ciudadano.</t>
    </r>
    <r>
      <rPr>
        <sz val="10"/>
        <color theme="1"/>
        <rFont val="Arial"/>
        <family val="2"/>
      </rPr>
      <t xml:space="preserve">
Durante la vigencia se evidencio 10 divulgaciones de lineamientos e instrucciones con relación a actualizaciones internas que impacten el proceso Relación con el Ciudadano. 
</t>
    </r>
    <r>
      <rPr>
        <b/>
        <sz val="10"/>
        <color theme="1"/>
        <rFont val="Arial"/>
        <family val="2"/>
      </rPr>
      <t>Evidencia:</t>
    </r>
    <r>
      <rPr>
        <sz val="10"/>
        <color theme="1"/>
        <rFont val="Arial"/>
        <family val="2"/>
      </rPr>
      <t xml:space="preserve">
Correo electrónico September 23, 2021, Subject: Actualización del PROTOCOLO GENERAL DE SERVICIO Y ATENCIÓN AL CIUDADANO
Correo electrónico November 23, 2021, Subject: Modalidad De Tú a Tú (Sistema de Información Misional - SIM motivo de Petición Modalidad de Atención para NNA con Discapacidad y sus Familias)
Correo electrónico December 9, 2021, Subject:	Creación del motivo Tratamiento de Datos Personales (Sistema de Información Misional - SIM motivo Tratamiento de Datos Personales)</t>
    </r>
  </si>
  <si>
    <t xml:space="preserve">Documento de Caracterización </t>
  </si>
  <si>
    <r>
      <t xml:space="preserve">Se evidenciaron correos electrónicos de gestiones para la aprobación y publicación de la Caracterización de Usuarios 2021.
Ruta:
https://www.icbf.gov.co/servicios/caracterizacion-cuidadanos-peticionarios
</t>
    </r>
    <r>
      <rPr>
        <b/>
        <sz val="10"/>
        <color theme="1"/>
        <rFont val="Arial"/>
        <family val="2"/>
      </rPr>
      <t>Evidencia:</t>
    </r>
    <r>
      <rPr>
        <sz val="10"/>
        <color theme="1"/>
        <rFont val="Arial"/>
        <family val="2"/>
      </rPr>
      <t xml:space="preserve">
Correo electrónico 21 de octubre de 2021, </t>
    </r>
    <r>
      <rPr>
        <b/>
        <sz val="10"/>
        <color theme="1"/>
        <rFont val="Arial"/>
        <family val="2"/>
      </rPr>
      <t>Asunto: Caracterización Peticionarios ICBF 2021
Pdf 2021 Caracterización Peticionarios ICBF</t>
    </r>
    <r>
      <rPr>
        <sz val="10"/>
        <color theme="1"/>
        <rFont val="Arial"/>
        <family val="2"/>
      </rPr>
      <t xml:space="preserve">
Correo electrónico 23/11/2021, RV: RESPUESTA CONCEPTO IMAGEN CORPORATIVA Y REVISIÓN ESTILO Documento Caracterización 2021 | 33 páginas | Dirección Servicios y Atención
Pdf 2021 Caracterización Peticionarios ICBF
Word Documento Caracterización 2021 1121 RevOMALO18112021
Pdf 2021 Caracterización Peticionarios ICBF
Pdf Ruta Publicación Caracterización Peticionarios ICBF</t>
    </r>
  </si>
  <si>
    <t>Formular acción de mejora con base en los resultados obtenidos en la realización de mediciones y análisis de la satisfacción de los peticionarios</t>
  </si>
  <si>
    <t>Acciones de Mejora formuladas en ISOLUCION</t>
  </si>
  <si>
    <t>Durante el último cuatrimestre no se formularon acciones de mejora con base en los resultados obtenidos en la realización de mediciones y análisis de la satisfacción de los peticionarios.  La actividad se da por cumplida teniendo en cuenta que para la vigencia 2021 se generó la Acción Correctiva No  # 13156 a la Regional Cundinamarca con base en el Informe Encuestas Puntos de Atención ICBF primer Semestre 2021 , la cual fue relacionada en el seguimiento al PAAC con corte al 31/08/21..</t>
  </si>
  <si>
    <t>Seguimiento 1 OCI
Componente 5: Transparencia y Acceso a la Información</t>
  </si>
  <si>
    <t>Seguimiento 2 OCI
Componente 5: Transparencia y Acceso a la Información</t>
  </si>
  <si>
    <t>Seguimiento 3 OCI
Componente 5: Transparencia y Acceso a la Información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</si>
  <si>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</si>
  <si>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</si>
  <si>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Fecha seguimiento: 30/04/2022</t>
  </si>
  <si>
    <t xml:space="preserve"> Fecha seguimiento: 31/12/2021</t>
  </si>
  <si>
    <t>Subcomponente 1.
Transparencia Activa</t>
  </si>
  <si>
    <t>Transparencia Activa</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</si>
  <si>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</si>
  <si>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</si>
  <si>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3/02/2022 20/12/2022</t>
  </si>
  <si>
    <t>Lucerito Achury Carrion</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</si>
  <si>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174 del 22/10/2021, Sección + Transparencia, sobre: </t>
    </r>
    <r>
      <rPr>
        <i/>
        <sz val="10"/>
        <rFont val="Arial"/>
        <family val="2"/>
      </rPr>
      <t>Componentes del Plan Anticorrupción y de Atención al Ciudadano.</t>
    </r>
    <r>
      <rPr>
        <sz val="10"/>
        <rFont val="Arial"/>
        <family val="2"/>
      </rPr>
      <t xml:space="preserve">
- Anticorrupcion Boletín Interno No. 175 del 29/10/2021, Sección + Transparencia, sobre: </t>
    </r>
    <r>
      <rPr>
        <i/>
        <sz val="10"/>
        <rFont val="Arial"/>
        <family val="2"/>
      </rPr>
      <t xml:space="preserve">Atención al Ciudadano: conoce el procedimiento que aplica el ICBF para la atención de presuntos actos de corrupción.
-  Anticorrupcion Boletín Interno No. 179 del 26/11/2021, </t>
    </r>
    <r>
      <rPr>
        <sz val="10"/>
        <rFont val="Arial"/>
        <family val="2"/>
      </rPr>
      <t>Sección</t>
    </r>
    <r>
      <rPr>
        <i/>
        <sz val="10"/>
        <rFont val="Arial"/>
        <family val="2"/>
      </rPr>
      <t xml:space="preserve"> + Transparencia, sobre: Participa en la construcción del Plan Anticorrupción y de Atención al Ciudadano 2022. Ayúdanos a diligenciar esta encuesta; con tu opinión lograremos mejores resultados en la lucha contra la corrupción.
</t>
    </r>
    <r>
      <rPr>
        <sz val="10"/>
        <rFont val="Arial"/>
        <family val="2"/>
      </rPr>
      <t>-  Anticorrupcion Boletín Interno No. 182 del 17/12/2021</t>
    </r>
    <r>
      <rPr>
        <i/>
        <sz val="10"/>
        <rFont val="Arial"/>
        <family val="2"/>
      </rPr>
      <t xml:space="preserve">, </t>
    </r>
    <r>
      <rPr>
        <sz val="10"/>
        <rFont val="Arial"/>
        <family val="2"/>
      </rPr>
      <t>Sección</t>
    </r>
    <r>
      <rPr>
        <i/>
        <sz val="10"/>
        <rFont val="Arial"/>
        <family val="2"/>
      </rPr>
      <t xml:space="preserve"> + Transparencia, sobre: Es importante que conozcas cuál es la ruta de atención de la linea anticorrupción.</t>
    </r>
  </si>
  <si>
    <t>1.2</t>
  </si>
  <si>
    <t>Actualizar los Planes de Mejoramiento de auditorias de los Órganos  de control en Portal Web de la Entidad.</t>
  </si>
  <si>
    <t>Planes de Mejoramiento de auditorias de los Órganos  de control actualizados en el Portal Web de la Entidad.</t>
  </si>
  <si>
    <t>Oficina de Control Interno</t>
  </si>
  <si>
    <r>
      <t xml:space="preserve">El 17 de diciembre/21 se recibieron 4 informes producto de auditorías de cumplimiento y actuación especial de fiscalización los cuales se encuentran en proceso de formulación y serán reportados   conforme las fechas determinadas por el Ente de Control y posteriormente publicados en la pàgina Web de la Entidad:
- Auditoría de Cumplimiento Recursos Ejecutados en la Atención Integral a la Primera Infancia ICBF, Regional Bolívar - Vigencia 2020, 2021 (Corte a junio 30)
- Auditoría de Cumplimiento Recursos Ejecutados en la Atención Integral a la Primera Infancia ICBF, Regional Cesar- Vigencia 2020
- Actuación Especial de Fiscalización ICBF Entrega 5 Alertas DIARI - Vigencia 2020
- Auditoría de Cumplimiento ICBF - CDI
</t>
    </r>
    <r>
      <rPr>
        <sz val="10"/>
        <rFont val="Arial"/>
        <family val="2"/>
      </rPr>
      <t xml:space="preserve">
</t>
    </r>
  </si>
  <si>
    <t>1.3</t>
  </si>
  <si>
    <t>Publicación de la ejecución de los contratos</t>
  </si>
  <si>
    <t>Publicar mensualmente la ejecución de la contratación en la página web de la Entidad</t>
  </si>
  <si>
    <t>Dirección de Contratación</t>
  </si>
  <si>
    <t>01/01/2022 -31/12/2022</t>
  </si>
  <si>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ejecucion_contractual_corte_diciembre_15.xlsx</t>
    </r>
    <r>
      <rPr>
        <sz val="10"/>
        <rFont val="Arial"/>
        <family val="2"/>
      </rPr>
      <t xml:space="preserve"> de los meses de enero, febrero, marzo, abril, mayo, junio, julio, agosto, septiembre, octubre, noviembre y diciembre (con corte a 15/12/2021) con un total de 1.649 contratos modalidad: Concurso de méritos abierto, Contratación directa, Contratación directa con ofertas, contratación régimen especial, contratación régimen especial con ofertas, Enajenación de bienes con sobre cerrado, Licitación pública, Licitación obra pública, Mínima Cuantía, Selección Abreviada de Menor Cuantía y Selección Subasta Inversa; tipo de contrato: Compraventa, consultoría, Interventoría, prestación de servicios, obra, seguros, suministros, venta inmuebles y otros, vigencia 2021 con corte al 15/12/2021, con la </t>
    </r>
    <r>
      <rPr>
        <b/>
        <i/>
        <sz val="10"/>
        <rFont val="Arial"/>
        <family val="2"/>
      </rPr>
      <t>urlproceso</t>
    </r>
    <r>
      <rPr>
        <sz val="10"/>
        <rFont val="Arial"/>
        <family val="2"/>
      </rPr>
      <t xml:space="preserve"> contenida en el archivo se puede consultar en internet la información del contrato y desde allí en el link </t>
    </r>
    <r>
      <rPr>
        <b/>
        <i/>
        <sz val="10"/>
        <rFont val="Arial"/>
        <family val="2"/>
      </rPr>
      <t>ver contrato</t>
    </r>
    <r>
      <rPr>
        <sz val="10"/>
        <rFont val="Arial"/>
        <family val="2"/>
      </rPr>
      <t xml:space="preserve"> se puede consultar la ejecución del contrato.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i/>
        <sz val="10"/>
        <rFont val="Arial"/>
        <family val="2"/>
      </rPr>
      <t>Jueves, Diciembre 9, 2021 - 08:42</t>
    </r>
    <r>
      <rPr>
        <sz val="10"/>
        <rFont val="Arial"/>
        <family val="2"/>
      </rPr>
      <t xml:space="preserve"> </t>
    </r>
    <r>
      <rPr>
        <b/>
        <i/>
        <sz val="10"/>
        <rFont val="Arial"/>
        <family val="2"/>
      </rPr>
      <t xml:space="preserve">directorio_contratistas_con_corte_noviembre_2021_0.xls </t>
    </r>
    <r>
      <rPr>
        <sz val="10"/>
        <rFont val="Arial"/>
        <family val="2"/>
      </rPr>
      <t xml:space="preserve"> en este archivo se encuentra la información de los contratos por prestación de servicios profesionales y de apoyo a la gestión 2021 (6.046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02/11/2021 asunto: Solicitud publicación de información página web
Correo del 02/11/2021 asunto: Ejecución contractual mes de octubre
Correo del 03/11/2021 asunto: RE: Solicitud publicación de información página web
archivo Ejecución contractual 31 De OCTUBRE 2021.xlsx
Correo del 30/11/2021 asunto: Ejecución contractual mes de noviembre
Correo del 02/12/2021 asunto: Solicitud publicación de información página web
Correo del 03/12/2021 asunto: RE: Solicitud publicación de información página web
Archivo Ejecución contractual Corte 30 de Nov 2021.xlsx
Correo del 20/12/2021 asunto: Solicitud publicación de información página web
Correo del 20/12/2021 asunto: RE Ejecución contractual 1 al 15 de diciembre
Correo del 20/12/2021 asunto: RE: Solicitud publicación de información página web
Archivo: Ejecución contractual corte Diciembre 15.xlsx</t>
    </r>
  </si>
  <si>
    <t>1.4</t>
  </si>
  <si>
    <t>Publicar o divulgar de forma externa el Plan Anticorrupción y de Atención al Ciudadano del ICBF.</t>
  </si>
  <si>
    <t xml:space="preserve">Publicacion o divulgacion de mensajes en redes sociales y/o correo masivo externo para la prevención de la corrupción y promoción de la transparencia en la Entidad </t>
  </si>
  <si>
    <r>
      <t xml:space="preserve">Se evidenció la publicación de mensajes en la red social Twitter y facebook durante el tercer cuatrimestre del 2021.
</t>
    </r>
    <r>
      <rPr>
        <b/>
        <sz val="10"/>
        <rFont val="Arial"/>
        <family val="2"/>
      </rPr>
      <t>Evidencia:</t>
    </r>
    <r>
      <rPr>
        <sz val="10"/>
        <rFont val="Arial"/>
        <family val="2"/>
      </rPr>
      <t xml:space="preserve">
- Post Anticorrupción Twitter 24/09/2021 sobre: #ICBFesTransparencia | Los recursos destinados a la primera infancia, niñez y adolescencia no se roban ni se malgastan, es deber de todos protegerlos. ¡Juntos luchamos contra la corrupción!  #ElPaísDeLaNiñez 
TeléfonoOjosDenuncia a la línea 018000918080 opción 4
https://twitter.com/ICBFColombia/status/1441474815236399104
- Post Anticorrupción Twitter 25/10/2021 sobre: #ICBFesTransparencia | Los recursos destinados a la primera infancia, niñez y adolescencia no se roban ni se malgastan, es deber de todos protegerlos. ¡Juntos luchamos contra la corrupción!  Colombia 🇨🇴 #ElPaísDeLaNiñez 
‪☎️👀Denuncia a la línea 018000918080 opción 4
- Post Anticorrupción Twitter 30/11/2021 sobre:  #ICBFesTransparencia | Los recursos destinados a la primera infancia, niñez y adolescencia no se roban ni se malgastan, es deber de todos protegerlos. ¡Juntos luchamos contra la corrupción!  #ElPaísDeLaNiñez  
☎️👀Denuncia a la línea 018000918080 opción 4
- Post Anticorrupción Twitter y Facebook 01/12/2021 sobre: ICBF te invita a participar en la construcción del Plan Anticorrupción y de Atención al Ciudadano 2022. ¡Tu participación fortalece nuestra gestión! #ICBFesTransparencia, Link https://forms.office.com/Pages/ResponsePage.aspx...
https://www.facebook.com/ICBFColombia
https://twitter.com/ICBFColombia/status/1466138069820661774
- Post Anticorrupción Facebook 09/12/2021 sobre: #ICBFesTransparencia | Los recursos destinados a la primera infancia, niñez y adolescencia no se roban ni se malgastan, es deber de todos protegerlos. ¡Juntos luchamos contra la corrupción!  Colombia #ElPaísDeLaNiñez 
☎️👀Denuncia a la línea 018000918080 opción 4.</t>
    </r>
  </si>
  <si>
    <t>1.5</t>
  </si>
  <si>
    <t>Informe del estado de las denuncias de presuntos actos de corrupción recibidas por el ICBF.</t>
  </si>
  <si>
    <t>Informe trimestral publicado en el Boletín de PQRS del ICBF.</t>
  </si>
  <si>
    <t xml:space="preserve">Oficina Asesora Jurídica </t>
  </si>
  <si>
    <r>
      <t xml:space="preserve">Aunque la actividad indica que su periodicidad es trimestral se evidenciaron las denuncias por presuntos actos de corrupción inmersas en los Informes PQRSD agosto, septiembre, octubre y noviembre de 2021 publicados en el portal web y en la intranet.
</t>
    </r>
    <r>
      <rPr>
        <b/>
        <sz val="10"/>
        <rFont val="Arial"/>
        <family val="2"/>
      </rPr>
      <t xml:space="preserve">Evidencia:
</t>
    </r>
    <r>
      <rPr>
        <sz val="10"/>
        <rFont val="Arial"/>
        <family val="2"/>
      </rPr>
      <t>- Informe de PQRS, Reporte de Amenazas o Vulneración de Derechos y solicitudes de acceso a la información agosto 2021, Denuncias por Presuntos Actos de Corrupción, página 14.</t>
    </r>
    <r>
      <rPr>
        <b/>
        <sz val="10"/>
        <rFont val="Arial"/>
        <family val="2"/>
      </rPr>
      <t xml:space="preserve">
- </t>
    </r>
    <r>
      <rPr>
        <sz val="10"/>
        <rFont val="Arial"/>
        <family val="2"/>
      </rPr>
      <t>Informe de PQRS, Reporte de Amenazas o Vulneración de Derechos y solicitudes de acceso a la información julio - septiembre 2021, Denuncias por Presuntos Actos de Corrupción, página 14.
- Informe de PQRS, Reporte de Amenazas o Vulneración de Derechos y solicitudes de acceso a la información octubre 2021, Denuncias por Presuntos Actos de Corrupción, página 14.
- Informe de PQRS, Reporte de Amenazas o Vulneración de Derechos y solicitudes de acceso a la información noviembre 2021, Denuncias por Presuntos Actos de Corrupción, página 14.
Documento word Informe Denuncias Cerradas Septiembre 2021.pdf
Documento pdf Informe Denuncias Cerradas Octubre 2021.pdf
Correo del 06/10/2021 con el asunto: Informe Trimestral Julio - Septiembre 2021 E Informe Denuncias Cerradas Septiembre 2021
Documento word Reporte Actividad 1.5 Componente 5 PAAC Julio - Septiembre 2021.docx
Documento word Informe Denuncias Cerradas Noviembre 2021.pdf
Documento pdf Reporte Actividad 1.5 Componente 5 PAAC Octubre - Diciembre 2021.pdf
Correo del 22/12/2021 asunto: RV: Informe Trimestral Octubre - Diciembre 2021
Correo del 23/12/2021 asunto: RE: RV: Informe Trimestral Octubre - Diciembre 2021
Documento pdf Informe del estado de las denuncias de presuntos actos de corrupción recibidas por el ICBF, Octubre -diciembre2021
Portal web: ruta: https://www.icbf.gov.co/servicios/informes-pqrs
Intranet ruta: https://intranet.icbf.gov.co/secretaria-general/direccion-de-servicios-y-atencion/procesos-y-eventos</t>
    </r>
  </si>
  <si>
    <t>1.6</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</si>
  <si>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</si>
  <si>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</si>
  <si>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</si>
  <si>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r>
      <t xml:space="preserve">Se evidenció la publicación de la información del presupuesto General Asignado, ejecución presupuestal y Estados Financieros en la página web de la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t>
    </r>
    <r>
      <rPr>
        <sz val="10"/>
        <rFont val="Arial"/>
        <family val="2"/>
      </rPr>
      <t xml:space="preserve">- bd_ejecucion_vigencia_a_agosto_areas_cierre_definitivo_2021.xlsx
- bd_ejecucion_vigencia_a_agosto_cierre_sin_areas_definitivo_2021.xlsx
- bd_ejecucion_vigencia_a_septiembre_areas_cierre_definitivo_2021.xlsx
- bd_ejecucion_vigencia_a_septiembre_cierre_sin_areas_definitivo_2021.xlsx
- bd_ejecucion_vigencia_a_octubre_areas_cierre_definitivo_2021.xlsx
- bd_ejecucion_vigencia_a_octubre_cierre_sin_areas_definitivo_2021.xlsx
- bd_ejecucion_vigencia_a_noviembre_areas_cierre_definitivo_2021.xlsx
- bd_ejecucion_vigencia_a_noviembre_cierre_sin_areas_definitivo_2021.xlsx
Portal web ruta: https://www.icbf.gov.co/informacion-financiera/ejecucion-presupuestal-historica
</t>
    </r>
    <r>
      <rPr>
        <b/>
        <sz val="10"/>
        <rFont val="Arial"/>
        <family val="2"/>
      </rPr>
      <t xml:space="preserve">
Estados Financieros</t>
    </r>
    <r>
      <rPr>
        <sz val="10"/>
        <rFont val="Arial"/>
        <family val="2"/>
      </rPr>
      <t xml:space="preserve">:  
- ESTADOS FINANCIEROS CON CORTE DE 31 DE AGOSTO DE 2021 Fecha de Publicación: 30/Sep/2021
- NOTAS ESTADOS FINANCIEROS CON CORTE DE 31 DE AGOSTO DE 2021 Fecha de Publicación: 30/Sep/2021
- ESTADOS FINANCIEROS CON CORTE AL 30 DE SEPTIEMBRE DE 2021 Fecha de Publicación: 02/Nov/2021
- NOTAS ESTADOS FINANCIEROS CON CORTE AL 30 DE SEPTIEMBRE DE 2021 Fecha de Publicación: 02/Nov/2021
- ESTADOS FINANCIEROS CON CORTE DE 31 DE OCTUBRE DE 2021 Fecha de Publicación: 30/Nov/2021
- NOTAS ESTADOS FINANCIEROS CON CORTE AL 31 DE OCTUBRE DE 2021 Fecha de Publicación: 30/Nov/2021
- ESTADOS FINANCIEROS CORTE DE 30 DE NOVIEMBRE DE 2021 Fecha de Publicación: 26/Dic/2021
- NOTAS ESTADOS FINANCIEROS CORTE AL 30 DE NOVIEMBRE DE 2021 Fecha de Publicación: 26/Dic/2021
Portal web ruta: https://www.icbf.gov.co/informacion-financiera/estados-financieros
</t>
    </r>
  </si>
  <si>
    <t>Subcomponente 2.
Transparencia Pasiva</t>
  </si>
  <si>
    <t>Transparencia Pasiva</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</si>
  <si>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</si>
  <si>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</si>
  <si>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</si>
  <si>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t>Lucerito Achury Carrion
William Alvarado Ordoñez</t>
  </si>
  <si>
    <r>
      <t xml:space="preserve">Se observó que se realizo el seguimiento del contenido al micrositio de Transparencia y acceso a la información con corte a diciembre de 2021, de acuerdo con el archivo aportado </t>
    </r>
    <r>
      <rPr>
        <i/>
        <sz val="10"/>
        <rFont val="Arial"/>
        <family val="2"/>
      </rPr>
      <t xml:space="preserve">Matriz de seguimiento - Micrositio de Transparencia 2021- DICIEMBRE.xlsx
</t>
    </r>
    <r>
      <rPr>
        <b/>
        <sz val="10"/>
        <rFont val="Arial"/>
        <family val="2"/>
      </rPr>
      <t xml:space="preserve">Evidencia:
</t>
    </r>
    <r>
      <rPr>
        <sz val="10"/>
        <rFont val="Arial"/>
        <family val="2"/>
      </rPr>
      <t>- Archivo excel Matriz de seguimiento - Micrositio de Transparencia 2021- DICIEMBRE.xlsx</t>
    </r>
    <r>
      <rPr>
        <b/>
        <sz val="10"/>
        <rFont val="Arial"/>
        <family val="2"/>
      </rPr>
      <t xml:space="preserve">
</t>
    </r>
  </si>
  <si>
    <t>Subcomponente 3.
Instrumentos de Gestión de la Información</t>
  </si>
  <si>
    <t>Instrumentos de Gestión de la Información</t>
  </si>
  <si>
    <t>Actualizar el  instrumento de inventario de activos de Información del ICBF.</t>
  </si>
  <si>
    <t>(1) Matriz consolidada del Inventario de activos de información.</t>
  </si>
  <si>
    <t>Dirección de Información y Tecnología</t>
  </si>
  <si>
    <r>
      <t>Para esta actividad se evidenció publicado en el micrositio de Transparencia y Acceso a la Información Pública en el numeral 7. Datos Abiertos, sub numeral 7.1 Instrumentos de gestión de la información, el 7.1.1 Registro de Activos de Información ICBF 2020 (Actualizado Septiembre 2021), asimismo se evidenció publicada en el enlalce la</t>
    </r>
    <r>
      <rPr>
        <i/>
        <sz val="10"/>
        <rFont val="Arial"/>
        <family val="2"/>
      </rPr>
      <t xml:space="preserve"> 7.1.1.1 Resolución No. 9788 del 2021 Por la cual se actualizan los instrumentos de gestión de la información pública en el ICBF </t>
    </r>
    <r>
      <rPr>
        <sz val="10"/>
        <rFont val="Arial"/>
        <family val="2"/>
      </rPr>
      <t>en el que se incluye el Registro de Activos de Información.
Por otra parte se pudo constatar verificando en la intranet la publicación de las matrices de activos de información en cada uno de los procesos.</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7.1.1 Registro de Activos de Información ICBF 2020 (Actualizado Septiembre 2021)
</t>
    </r>
    <r>
      <rPr>
        <sz val="10"/>
        <rFont val="Arial"/>
        <family val="2"/>
      </rPr>
      <t>Enlace</t>
    </r>
    <r>
      <rPr>
        <i/>
        <sz val="10"/>
        <rFont val="Arial"/>
        <family val="2"/>
      </rPr>
      <t xml:space="preserve"> 7.1.1.1 Resolución No. 9788 del 2021 Por la cual se actualizan los instrumentos de gestión de la información pública en el ICBF</t>
    </r>
  </si>
  <si>
    <t>Actualizar el  Esquema de publicación de información del ICBF.</t>
  </si>
  <si>
    <t>(1) Esquema de Publicación actualizado a corte 31 de diciembre de 2020</t>
  </si>
  <si>
    <r>
      <t>Para esta actividad se evidenció publicado en el micrositio de Transparencia y Acceso a la Información Pública en el numeral 7. Datos Abiertos, sub numeral 7.1 Instrumentos de gestión de la información, el 7.1.3 Esquema de Publicación ICBF (V: 12-2021), asimismo se evidenció publicada en el enlace la</t>
    </r>
    <r>
      <rPr>
        <i/>
        <sz val="10"/>
        <rFont val="Arial"/>
        <family val="2"/>
      </rPr>
      <t xml:space="preserve"> 7.1.1.1 Resolución No. 9788 del 2021 Por la cual se actualizan los instrumentos de gestión de la información pública en el ICBF </t>
    </r>
    <r>
      <rPr>
        <sz val="10"/>
        <rFont val="Arial"/>
        <family val="2"/>
      </rPr>
      <t>en el que se incluye el Esquema de Publicación del ICBF.</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7.1.3 Esquema de Publicación ICBF (V: 12-2021)
</t>
    </r>
    <r>
      <rPr>
        <sz val="10"/>
        <rFont val="Arial"/>
        <family val="2"/>
      </rPr>
      <t>Enlace</t>
    </r>
    <r>
      <rPr>
        <i/>
        <sz val="10"/>
        <rFont val="Arial"/>
        <family val="2"/>
      </rPr>
      <t xml:space="preserve"> 7.1.1.1 Resolución No. 9788 del 2021 Por la cual se actualizan los instrumentos de gestión de la información pública en el ICBF</t>
    </r>
  </si>
  <si>
    <t>3.3</t>
  </si>
  <si>
    <t>Actualizar el  Índice de Información Clasificada y Reservada del ICBF.</t>
  </si>
  <si>
    <t>(1) Índice de Información clasificada y reservada actualizado.</t>
  </si>
  <si>
    <t>Dirección Servicios y atención y Oficina Asesora Jurídica</t>
  </si>
  <si>
    <t>20/12/2022 /25/12/2022</t>
  </si>
  <si>
    <r>
      <t>Para esta actividad se evidenció publicado en el micrositio de Transparencia y Acceso a la Información Pública en el numeral 7. Datos Abiertos, sub numeral 7.1 Instrumentos de gestión de la información, el 7.1.2 Indice de Información Clasificada y Reservada ICBF (V: 12-2020), asimismo se evidenció publicada en el enlace la</t>
    </r>
    <r>
      <rPr>
        <i/>
        <sz val="10"/>
        <rFont val="Arial"/>
        <family val="2"/>
      </rPr>
      <t xml:space="preserve"> 7.1.1.1 Resolución No. 9788 del 2021 Por la cual se actualizan los instrumentos de gestión de la información pública en el ICBF </t>
    </r>
    <r>
      <rPr>
        <sz val="10"/>
        <rFont val="Arial"/>
        <family val="2"/>
      </rPr>
      <t>en el que se incluye el índice de Información Clasificada y Reservada.</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7.1.2 Indice de Información Clasificada y Reservada ICBF (V: 12-2020)
</t>
    </r>
    <r>
      <rPr>
        <sz val="10"/>
        <rFont val="Arial"/>
        <family val="2"/>
      </rPr>
      <t>Enlace</t>
    </r>
    <r>
      <rPr>
        <i/>
        <sz val="10"/>
        <rFont val="Arial"/>
        <family val="2"/>
      </rPr>
      <t xml:space="preserve"> 7.1.1.1 Resolución No. 9788 del 2021 Por la cual se actualizan los instrumentos de gestión de la información pública en el ICBF</t>
    </r>
  </si>
  <si>
    <t>3.4</t>
  </si>
  <si>
    <t>Dar continuidad al plan de capacitación archivística</t>
  </si>
  <si>
    <t>Plan de capacitación archivística desarrollado</t>
  </si>
  <si>
    <t>Dirección Administrativa- Gestión Documental</t>
  </si>
  <si>
    <t>Esta actividad finalizó en el II cuatrimestre.</t>
  </si>
  <si>
    <t>Subcomponente 4.
Criterio diferencial de accesibilidad</t>
  </si>
  <si>
    <t>Criterio diferencial de accesibilidad</t>
  </si>
  <si>
    <t>Promover videos institucionales en lenguaje de señas</t>
  </si>
  <si>
    <t>(5)Videos institucionales en lenguaje de señas promovido</t>
  </si>
  <si>
    <r>
      <t xml:space="preserve">Para esta actividad se evidenció lo siguiente:
- Video institucional en lenguaje de señas publicado en Facebook (@ICBFColombia) el 29/09/2021: sobre ¿Quiénes son competentes para el restablecimiento de los derechos de los NNA indígenas?  Publicación en facebook con link en videos de youtube.
- Video institucional en lenguaje de señas publicado en Facebook (@ICBFColombia) el 23/11/2021: sobre ¿Qué es la diversidad sexual y de género?? .Publicaciones con link en videos de youtube.
</t>
    </r>
    <r>
      <rPr>
        <b/>
        <sz val="10"/>
        <color theme="1"/>
        <rFont val="Arial"/>
        <family val="2"/>
      </rPr>
      <t>Evidencias:</t>
    </r>
    <r>
      <rPr>
        <sz val="10"/>
        <color theme="1"/>
        <rFont val="Arial"/>
        <family val="2"/>
      </rPr>
      <t xml:space="preserve">
1. Imagen del video institucional en lenguaje de señas publicado en Facebook (@ICBFColombia) el 29/09/2021: sobre ¿Quiénes son competentes para el restablecimiento de los derechos de los NNA indígenas?  Publicación en facebook con link en videos de youtube.
* Lenguaje de señas_Facebook_29 de septiembre.jpg
https://www.youtube.com/watch?v=8JstulSq8j8&amp;list=PL95L1GDSvl5_rqK0CydC-dpTtg-1-qyEF&amp;index=11
2. Imagen del video institucional en lenguaje de señas publicado en Facebook (@ICBFColombia) el 23/11/2021: sobre ¿Qué es la diversidad sexual y de género??.Publicaciones con link en videos de youtube.
* Lenguaje de señas_Facebook 23 de noviembre
https://www.youtube.com/watch?v=BFNjrIvUpWc</t>
    </r>
  </si>
  <si>
    <t>Subcomponente 5.
Monitoreo del Acceso a la Información Pública</t>
  </si>
  <si>
    <t>Monitoreo del Acceso a la Información Pública</t>
  </si>
  <si>
    <t>Seguimiento al indicador de oportunidad en la gestión de peticiones</t>
  </si>
  <si>
    <t>Correos electrónicos de seguimiento a los indicadores del proceso Relación con el Ciudadano, y reporte del resultado de indicadores final.</t>
  </si>
  <si>
    <r>
      <t xml:space="preserve">Para el III Cuatrimestre del 2021 se evidenciaron correos electrónicos sobre el seguimiento al indicador de oportunidad en la gestión de peticiones remitido por la Dirección de Servicios y Atención y dirigidos a Responsable SYA; Responsables CZSYA; Enlaces SIM 
</t>
    </r>
    <r>
      <rPr>
        <b/>
        <sz val="10"/>
        <color theme="1"/>
        <rFont val="Arial"/>
        <family val="2"/>
      </rPr>
      <t xml:space="preserve">
Evidencia: </t>
    </r>
    <r>
      <rPr>
        <sz val="10"/>
        <color theme="1"/>
        <rFont val="Arial"/>
        <family val="2"/>
      </rPr>
      <t xml:space="preserve">
1) Correo electrónico del September 17, 2021 11:52:00 PM; IINDICADORES RELACIÓN CON EL CIUDADANO AGOSTO 2021 (CARGUE DE RESULTADOS SIMEI)
Attachments: IND_Agosto_Entrega2_20210917.xlsx (386.36 KB)
2).Correo electrónico del September 14, 2021 12:17:21 AM; INDICADORES RELACIÓN CON EL CIUDADANO AGOSTO 2021 (PRELIMINAR)
Attachments: IND_Agosto_Entrega1_20210913.xlsx (576.25 KB)
3).Correo electrónico del martes 21/09/2021 7:44 p. m. INDICADORES RELACIÓN CON EL CIUDADANO AGOSTO 2021 (FINAL)
Attachments:  IND_Agosto_Entrega3_20210921
4).Correo electrónico del miércoles 20/10/2021 6:59 p. m; INDICADORES RELACIÓN CON EL CIUDADANO SEPTIEMBRE 2021 (CARGUE DE RESULTADOS SIMEI)
Attachments: IND_Septiembre_Entrega2_20211020.xlsx (293.63 KB)
5).Correo electrónico del miércoles 13/10/2021 8:00 p. m.; INDICADORES RELACIÓN CON EL CIUDADANO SEPTIEMBRE 2021 (PRELIMINAR)
Attachments: IND_Septiembre_Entrega1_20211013.xlsx (353.26 KB)
6).Correo electrónico del viernes 22/10/2021 7:23 p. m.; INDICADORES RELACIÓN CON EL CIUDADANO SEPTIEMBRE 2021 (FINAL)
Attachments: IND_Septiembre_Entrega3_20211022.xlsx (274.97 KB)
7).Correo electrónico del viernes 19/11/2021 5:02 p. m;  INDICADORES RELACIÓN CON EL CIUDADANO OCTUBRE 2021 (CARGUE DE RESULTADOS SIMEI)
Attachments: IND_Octubre_Entrega2_20211119.xlsx (276.26 KB)
8).Correo electrónico del jueves 18/11/2021 9:54 a. m.;INDICADORES RELACIÓN CON EL CIUDADANO OCTUBRE 2021 (CARGUE SIMEI)
Attachments: Novedad ajuste en el cronograma del mes de noviembre (corte octubre) - SIMEI.msg (544 KB)
9).Correo electrónico del jueves 11/11/2021 9:10 p. m..;INDICADORES RELACIÓN CON EL CIUDADANO OCTUBRE 2021 (PRELIMINAR)
Attachments: IND_Octubre_Entrega1_20211111.xlsx (347.31 KB)
10).Correo electrónico del lunes 20/12/2021 5:32 p. m; INDICADORES RELACIÓN CON EL CIUDADANO NOVIEMBRE 2021 (CARGUE DE RESULTADOS SIMEI)
Attachments: IND_Noviembre_Entrega2_20211220.xlsx (286.48 KB)
11).Correo electrónico del lunes 13/12/2021 8:15 p. m.; INDICADORES RELACIÓN CON EL CIUDADANO NOVIEMBRE 2021 (PRELIMINAR)
Attachments: IND_Noviembre_Entrega1_20211213.xlsx (353.01 KB)
12.) Correo electrónico del 23/12/2021; INDICADORES RELACIÓN CON EL CIUDADANO NOVIEMBRE 2021 (FINAL) Attachments: IND_Noviembre_Entrega3_20211222.xlsx (256.95 KB)
Nota: De acuerdo con lo informado por la Dirección de Servicios y Atención el seguimiento a los indicadores se realiza mes vencido por lo tanto los indicadores de diciembre se reportan en enero de 2022.</t>
    </r>
  </si>
  <si>
    <t>Subcomponente 6. Código de Integridad</t>
  </si>
  <si>
    <t>Código de Ética y Código de Buen gobierno</t>
  </si>
  <si>
    <t>6.1</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</si>
  <si>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</si>
  <si>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</si>
  <si>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Dirección de Gestión Humana</t>
  </si>
  <si>
    <r>
      <t xml:space="preserve">Para el III Cuatrimestre se evidenciaron las siguientes actividades: 
- Ejecución del Plan Específico de Bienestar Social e Incentivos y Plan de acción del Código de integridad de las 33 Regionales y de la Sede de la Dirección General.
- Seguimiento a la ejecución de las actividades del Plan de Acción del Código de integridad de las 33 Regionales y de la Sede de la Dirección General correspondientes al segundo semestre 2021.
</t>
    </r>
    <r>
      <rPr>
        <b/>
        <sz val="10"/>
        <rFont val="Arial"/>
        <family val="2"/>
      </rPr>
      <t>Evidencias:</t>
    </r>
    <r>
      <rPr>
        <sz val="10"/>
        <rFont val="Arial"/>
        <family val="2"/>
      </rPr>
      <t xml:space="preserve"> 
* Seguimiento Tercera Actividad Trimestral, Seguimiento Cuarta Actividad Trimestral, Plan De Acción Código De Integridad 2021 y Plan De Bienestar Social 2021, para las regionales de : Amazonas, Antioquia, Arauca, Atlántico, Bogotá, Bolívar, Boyacá, Caldas, Caquetá, Casanare, Cauca,  Cesar, Chocó, Córdoba, Cundinamarca, Guainía, Guaviare, Huila, La Guajira, Magdalena, Meta, Nariño, Norte de Santander, Putumayo, Quindío, Risaralda, San Andrés, Santander, Sucre, Tolima, Valle, Vaupés, Vichada.
*Archivo Seguimiento Trimestral Planes de Código de Integridad 2021.xls</t>
    </r>
  </si>
  <si>
    <t>6.2</t>
  </si>
  <si>
    <t>Sensibilización y divulgación del Código de Integridad del ICBF a nivel nacional con el fin de guiar el actuar de los colaboradores.</t>
  </si>
  <si>
    <t>Campaña de sensibilización y divulgación nacional del Código de Integridad ICBF.</t>
  </si>
  <si>
    <r>
      <t xml:space="preserve">Para el III Cuatrimestre se evidenciaron las siguientes actividades cuyo objetivo fue la sensibilización y divulgación del Código de Integridad: 
1. Boletines Viveicbf: su objetivo fue la apropiación de los valores institucionales. 
2. Vacuna Integrilina: Actividad lúdica virtual con propósito de reforzar los 7 valores institucionales a través de la vacuna virtual Integrilína y así combatir el virus de la “nointegribiosis”.
3. Jornada de Actualización Código de Integridad: realizada a nivel nacional y liderada por el equipo de capacitaciones donde se trataron temas relacionados con los 7 valores del Código de integridad del ICBF.
4. Dulces Valores: En esta actividad se compartieron nueve tarjetas virtuales con temática de Halloween (1 con la posición de la integridad, 7 tarjetas con los valores y 1 de agradecimiento).
5. Grupos Focales: apropiación de los valores institucionales.
</t>
    </r>
    <r>
      <rPr>
        <b/>
        <sz val="10"/>
        <color theme="1"/>
        <rFont val="Arial"/>
        <family val="2"/>
      </rPr>
      <t>Evidencias:</t>
    </r>
    <r>
      <rPr>
        <sz val="10"/>
        <color theme="1"/>
        <rFont val="Arial"/>
        <family val="2"/>
      </rPr>
      <t xml:space="preserve"> 
 Carpeta de Boletines Viveicbf 
               * Carpeta Septiembre
                    * Semana 10 de Septiembre
                                * Justicia - Boletin 168
                                * vive_icbf_168
                    * Semana 24 de Septiembre
                               * vive_icbf_170
                    * Semana 3 de Septiembre
                                 * Respeto - Boletin 167.pdf
                                 * vive_icbf_167.pdf 
               * Carpeta  Octubre 
                    *  Semana 1 de Octubre
                             *   Los 7 valores del Codigo de Integridad.pdf 
                             *   vive_icbf_171
                    *  Semana 15 de Octubre
                               * Integridad.pdf
                                * vive_icbf_173.pdf 
                     * Semana 22 de Octubre
                               * Servicio.pdf
                               * vive_icbf_174
                   * Semana 8 de Octubre
                             *  172_boletin_.pdf
                              * Compromiso.pdf  
                    * Semana 3 de Septiembre
                                 * Respeto - Boletin 167.pdf
                                  * vive_icbf_167.pdf 
          * Carpeta Noviembre
                        * 12 de Noviembre
                                 * Codigo de Integridad.pdf
                                  * vive_icbf_177_0.pdf 
                 * 19 de Noviembre
                                  + boletin_-178.pdf 
                                  * Justicia.pdf 
                          * 26 de Noviembre
                                   * Integridad.pdf 
                                   * vive_icbf_179.pdf
           * Carpeta Diciembre
                   * 10 de Diciembre
                                  * 181_vive_icbf.pdf
                                  * Claves de Liderazgo.pdf
                            * 17 de Diciembre
                                   * Respeto.pdf 
                                   * vive_icbf_182.pdf
                          * 24 de Diciembre
                                   * Programación Boletín Vive Icbf
                          * 3 de Diciembre
                                   * Feria de la Silleta.pdf
                                   * vive_icbf_180_1.pdf 
                          * 31 de Diciembre
                                    * Programación Boletín Vive Icbf
* Carpeta de Vacuna Integrilina: * Carpeta de Correos De Envío De Certificados De Vacunación , ¡Ya puedes descargar tu certificado  Integrilína-2.msg , ¡Ya puedes descargar tu certificado  Integrilína-3.msg , ¡Ya puedes descargar tu certificado  Integrilína-4.msg , ¡Ya puedes descargar tu certificado  Integrilína-1.msg , Inscritos para certificado de vacunación.xls .
* Carpeta de  Correos Enviados Desde La Dirección General  A Nivel Nacional Con La Actividad : 
 1. Reforcemos los valores institucionales ¡Vacúnate!.msg, 2. Reforcemos los valores institucionales - Felicitaciones.msg 
* Carpeta Imagenes De Piezas Actividad
    1.jpg,  2.jpg, 3.jpg, 4.jpg,, Contenido Para Solictud De Piezas Informativas.doc Formulario final personas inscritas para envío de certificado de vacunación (1-773).xls, piezas ajustadas y aprobadas por la Oficina Asesora de Comunicaciones.msg,   RE_ Link para obtener certificado de vacunación Integrilína,msg,  RV_ Reforcemos los valores institucionales ¡Vacúnate!,msgg
* Carpeta de Jornada De Actualización C.I,
*  Carpeta de Correos Con Invitación: ¡Hoy! Jornada de Actualización - Código de Integridad ICBF.msj,     Jornada de Actualización - Código de Integridad ICBF.msg.
* Carpeta de Correos Memorias Y Logística: Evidencias_ jornada de actualización en código de integridad.msg, Memorias y satisfacción_ Jornada de Actualización en Código de Integridad ICBF_.msg, RE_ Jornada de Actualización - Código de Integridad ICBF.msg, RE_ Solicitud apoyo_ Actividades de capacitación_.msg. Solicitud apoyo_ Actividades de capacitación_.msg., Asistencia Jornada de Actualización en Código de Integridad(1-403).xls,  Jornada De Actualización Código De Integridad Icbf.ppt, Satisfacción_ Jornada de actualización en Código de Integridad (1-119).xls,  Solicittud Para Certificado De Vacuna (1-91).xls 
* Carpeta de Dulces Valores : Correos Enviados Desde Direccion de Gestion Humana, con la  Actividad a todos los funcionarios de planta dando a conocer los valores.
adjunto se muestran  los nombres de las piezas enviadas. 
1. PIEZA 1 POCIÓN,msg, 2. PIEZA RESPETO.msg, 3. PIEZA HONESTIDAD.msg, 4. PIEZA SERVICIO.msg, 5. PIEZA JUSTICIA.msg, 6. PIEZA.DILIGENCIA.msg, 7. PIEZA COMPROMISO.msg, 8. PIEZA INTEGRIDAD.msg, 9. PIEZA AGRADECIMIENTO.msg.
* Correos Envío De Tarjetas:  se evidencia envio de correos desdela Dirección de Gestión Humana. a los funcionarios, con asunto de Feliciation por los valores, se registran los correos enviados: 
¡Felicitaciones! - Tienes el valor de la Honestidad.msg, ¡Felicitaciones! - Tienes el valor del Respeto.msg, ¡Felicitaciones! ya puedes descargar la tarjeta del valor de la Diligencia,msg. ¡Felicitaciones! ya puedes descargar la tarjeta del valor de la Integridad.msg, ¡Felicitaciones! ya puedes descargar la tarjeta del valor de la Justicia.msg, ¡Felicitaciones! ya puedes descargar la tarjeta del valor del Compromiso.msg, ¡Felicitaciones! ya puedes descargar la tarjeta del valor del Servicio.msg, ¡Felicitaciones! ya puedes descargar la tarjeta Valores Código de Integridad.msg
* Carpeta de Formularios tajetas valores: Dulces valores - Tarjeta de agradecimiento(1-107) (1).xls, Dulces valores - Tarjeta Valor de la Diligencia(1-139).xls, Dulces valores - Tarjeta Valor de la Honestidad(1-145).xls, Dulces valores - Tarjeta Valor de la Integridad(1-125).xls, Dulces valores - Tarjeta Valor de la Justicia(1-114).xls, Dulces valores - Tarjeta Valor del Compromiso(1-109) (1).xls, Dulces valores - Tarjeta Valor del Respeto(1-251).xls, Dulces valores - Tarjeta Valor del Servicio(1-149).xls.
* Carpetas de Tarjetas: Poción de la Integridad.jpg.  Valor de la Diligencia.jpg, Valor de la Honestidad,jpg, Valor de la Integridad.jpg, Valor de la Justicia.jpg,  Valor del Compromiso.jpg, Valor del Respeto.jpg, Valor del Servicio,jpg. Valores Código de Integridad ICBF,jpg.
Pantallazos envío de formularios.doc,  piezas dulces valores ultima.doc, RV_ Dulces valores - Poción del Código de Integridad,msg.
* Carpeta de Grupos Focales: Se  identificó que hay carpetas adicionales con presentacion de los valores, listados de asistencia y pantallazos de las presentaciones de los valores: 
* Carpeta de Julio, Carpeta Tercer Grupo focal, APROPIACIÓN DE VALORES CÓDIGODE INTEGRIDAD ICBF - TERCER GRUPO FOCAL.XLSX, Diapositivas Compromiso,pptx. Pantallazos,pdf.
* Carpeta de Agosto , Carpeta Cuarto Grupo focal, APROPIACIÓN DE VALORES CÓDIGODE INTEGRIDAD ICBF -CUARTO  GRUPO FOCAL ,XLSX, PRESENTACIÓN VALOR DE LA DILIGENCIA,pptx. Pantallazos,pdf.
* Carpeta de septiembre , Carpeta Quinto Grupo focal, APROPIACIÓN DE VALORES CÓDIGODE INTEGRIDAD ICBF - QUINTO GRUPO FOCAL,XLSX, Diapositivas Justicia. pptx. Pantallazos,pdf.
* Carpeta de  Octubre , Carpeta Exto  Grupo focal, APROPIACIÓN DE VALORES CÓDIGODE INTEGRIDAD ICBF - SEXTO  GRUPO FOCAL,XLSX, Diapositivas Justicia. pptx. Pantallazos,pdf.
* Carpeta de  Noviembre,  Carpeta Exto  Grupo focal, APROPIACIÓN DE VALORES CÓDIGODE INTEGRIDAD ICBF - SEPTIMO   GRUPO FOCAL,XLSX, Diapositivas Integridad. pptx. Pantallazos,pdf.</t>
    </r>
  </si>
  <si>
    <t>6.3</t>
  </si>
  <si>
    <t>Capacitación en Conflicto de intereses, con énfasis en los siguientes temas:            Tipificación del conflicto de intereses según la normativa colombiana.-Forma de presentar la Declaración de Situaciones de Conflicto de Intereses. -Consecuencias derivadas de estas conductas. -Diferencias entre Conflicto Real, Potencial o Aparente.</t>
  </si>
  <si>
    <t>Capacitación en Conflicto de intereses</t>
  </si>
  <si>
    <r>
      <t xml:space="preserve">Para el III Cuatrimestre se pudo evidenciar el envio de un correo electrónico por parte del Grupo de Desarrollo del Talento Humano en el que comunicaron la inscripción para la participación a la Jornada de Actualización en Conflicto de Intereses el 29 de Septiembre de 2021 de 9:00 am a 11:00 a.m., la cual fue desarrollada por el Departamento Administrativo de la Función Pública – DAFP, aportando la presentación, listado de asistencia y la encuesta de satisfacción con un resultado del  98.1% Optima. Asimismo se observó en la agenda de la presentación los siguientes temas tratados: Política de Integridad, Identificación de Conflictos de Intereses, Gestión de Conflictos de Intereses, Aplicativo Ley 2013 de 2019 y preguntas.
</t>
    </r>
    <r>
      <rPr>
        <b/>
        <sz val="10"/>
        <rFont val="Arial"/>
        <family val="2"/>
      </rPr>
      <t xml:space="preserve">Evidencias: </t>
    </r>
    <r>
      <rPr>
        <sz val="10"/>
        <rFont val="Arial"/>
        <family val="2"/>
      </rPr>
      <t xml:space="preserve">
* Enlace de conexión HOY 9 am - Jornada de actualización en conflicto de intereses.msj
* Presentación_ Conflicto de intereses.pdf
* Registro participación_ Jornada de actualización Conflicto de intereses (1-399) (2).XLSX
* Satisfacción_ Jornada de conflicto de intereses- DAFP.(1-119).XLSX
* Encuesta f7.p7.gth_formato_encuesta_de_satisfaccion_programas_de_aprendizaje_v3 (1)</t>
    </r>
  </si>
  <si>
    <t>META</t>
  </si>
  <si>
    <t>FECHA INICIO</t>
  </si>
  <si>
    <t>Dirección de Familias y Comunidades</t>
  </si>
  <si>
    <t>RIESGO</t>
  </si>
  <si>
    <t>PERIODICIDAD</t>
  </si>
  <si>
    <t>RESPONSABLE</t>
  </si>
  <si>
    <t>Adquisición de Bienes y Servicios</t>
  </si>
  <si>
    <t>Mensual</t>
  </si>
  <si>
    <t>Correos electrónicos</t>
  </si>
  <si>
    <t>Semestral</t>
  </si>
  <si>
    <t>Cuatrimestral</t>
  </si>
  <si>
    <t>Trimestral</t>
  </si>
  <si>
    <t>Soportes de la capacitación</t>
  </si>
  <si>
    <t>Abogados de la Dirección de Contratación</t>
  </si>
  <si>
    <t>Correo electrónico con respuesta a las inquietudes</t>
  </si>
  <si>
    <t>Direccionamiento indebido de la gestión contractual favoreciendo intereses privados o particulares.</t>
  </si>
  <si>
    <t>AB2+</t>
  </si>
  <si>
    <t>Realizar capacitaciones en las etapas precontractual, contractual y poscontractual en sede nacional y regionales.  (trimestral)</t>
  </si>
  <si>
    <t>Líderes grupos precontractual, contractual y poscontractual</t>
  </si>
  <si>
    <t>Atender las inquietudes que sean requeridas por la sede de la dirección general, regionales y/o centros zonales relacionadas sobre la gestión contractual a través del correo consultasregionales@icbf.gov.co (Mensual)</t>
  </si>
  <si>
    <t>Gestión Jurídica</t>
  </si>
  <si>
    <t>Decisiones y actos proferidos o revisados en beneficio de intereses propios o de terceros durante el ejercicio del cobro coactivo, la defensa judicial, extrajudicial, emisión de conceptos y actos administrativos.</t>
  </si>
  <si>
    <t>GJ3+</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</si>
  <si>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</si>
  <si>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Jefe de la OAJ</t>
  </si>
  <si>
    <t>Formato de publicación y divulgación proactiva de la Declaración de Bienes y Rentas, Registro de Conflicto de Interés y Declaración del Impuesto sobre la Renta y Complementarios.</t>
  </si>
  <si>
    <t>Promover y divulgar los documentos del ICBF entre los colaboradores que realizan actividades de Gestión Jurídica, relacionados con la política de transparencia, visibles en https://www.icbf.gov.co/transparencia/planeacion/codigo-integridad</t>
  </si>
  <si>
    <t xml:space="preserve">Correo electrónico </t>
  </si>
  <si>
    <t>Informe</t>
  </si>
  <si>
    <t>Inspección, Vigilacia y Control</t>
  </si>
  <si>
    <t>Posibilidad en la 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</si>
  <si>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IV1+</t>
  </si>
  <si>
    <t xml:space="preserve">Planear en el primer semestre del año y desarrollar en el segundo semestre, una auditoría interna cruzada, entre los procedimientos de la Oficina de Aseguramiento de la Calidad.  </t>
  </si>
  <si>
    <t>Profesional designado de la Oficina de Aseguramiento</t>
  </si>
  <si>
    <t>Cronograma de planeación
Actas e informes de auditorías internas cruzadas.</t>
  </si>
  <si>
    <t>Realizar sesiones trimestrales de gestión del conocimiento al interior de la Oficina de Aseguramiento a la Calidad, con el fin de unificar criterios en la evaluación de requisitos.</t>
  </si>
  <si>
    <t>Presentaciones y listados de asistencia o  Actas de sesiones de gestión del conocimineto.</t>
  </si>
  <si>
    <t>Analizar resultados del plan de trabajo y realizar seguimiento a las acciones de mejora planteadas por la regional.</t>
  </si>
  <si>
    <t xml:space="preserve">Correos electrónicos </t>
  </si>
  <si>
    <t>Realizar revisión del procedimiento de licencia de funcionamiento inicial conjuntamente con profesionales de 2 regionales.</t>
  </si>
  <si>
    <t>Acta de revisión del procedimiento</t>
  </si>
  <si>
    <t>Profesional Subdirección de Mejoramiento Organizacional</t>
  </si>
  <si>
    <t>Direccionamiento Estratégico</t>
  </si>
  <si>
    <t>Posibilidad de la afectación de la credibilidad del ICBF por el abuso del poder por parte de los directivos en la propuesta ajustada de los aspectos técnicos de los servicios en beneficio de un tercero o particular.</t>
  </si>
  <si>
    <t>DE3+</t>
  </si>
  <si>
    <t xml:space="preserve">Socialización y apropiación del Plan Anticorrupción y de Atención al Ciudadano 2022 - semestral </t>
  </si>
  <si>
    <t>Presentación y listado de asistencia</t>
  </si>
  <si>
    <t xml:space="preserve">Divulgación de piezas gráficas de Transparencia a través del boletín Vive ICBF. - mensual </t>
  </si>
  <si>
    <t>Profesional de la Subdirección de Mejoramiento Organizacional</t>
  </si>
  <si>
    <t xml:space="preserve">Correos electronicos / Boletines </t>
  </si>
  <si>
    <t>Socializar y apropiar la ley de Transparencia y de Acceso a la Información Pública (Ley 1712 de 2014). - semestral</t>
  </si>
  <si>
    <t>Monitoreo y Seguimiento a la Gestión</t>
  </si>
  <si>
    <t>Profesional de la Subdirección de Monitoreo y Evaluación</t>
  </si>
  <si>
    <t>Alteración en SIMEI de los datos reportados de la gestión institucional del ICBF para favorecer intereses particulares.</t>
  </si>
  <si>
    <t>MS2+</t>
  </si>
  <si>
    <t>Implementación de mejoras en la gestión de usuarios desarrolladas para el aplicativo SIMEI durante la vigencia 2022. Trimestral.</t>
  </si>
  <si>
    <t>RFC Formato de requerimiento de cambios informáticos</t>
  </si>
  <si>
    <t>Revisión de roles de usuario asignados en la herramienta. Trimestral.</t>
  </si>
  <si>
    <t>Listado de usuarios activos aplicativo SIMEI</t>
  </si>
  <si>
    <t>Gestión Financiera</t>
  </si>
  <si>
    <t>Anual</t>
  </si>
  <si>
    <t>Coordinador del Grupo de Tesorería</t>
  </si>
  <si>
    <t>Actas y listas de asistencia de los seminarios.</t>
  </si>
  <si>
    <t>Profesional Grupo de Tesorería</t>
  </si>
  <si>
    <t>Acta de la Asistencia Técnica a la Regional o de la reunión virtual con la Regional. En caso de continuar con el aislamiento la evidencia será el  archivo de excel de seguimiento a las cuentas de cobro solicitado a las regionales.</t>
  </si>
  <si>
    <t>Efectuar pagos sin el cumplimiento de los requisitos legales definidos por el ICBF, beneficiando a terceros o particulares.</t>
  </si>
  <si>
    <t>GF9+</t>
  </si>
  <si>
    <t xml:space="preserve">Realizar Seminario de capacitación en el proceso tesoral de pagos a los responsables de pagaduria Regionales semestralmente. </t>
  </si>
  <si>
    <t>Inadecuada verificación  de los  documentos que soportan las liquidaciones,  en los  proceso de verificación y fiscalización, en beneficio de  particulares (aportantes o sujetos pasivos de la contribución).</t>
  </si>
  <si>
    <t>Incluir cuatrimestralmente en la asistencia técnica, revisión aleatoria a los procesos de recepción y tramite de cuentas  realizados por la regional.</t>
  </si>
  <si>
    <t>Informe de seguimiento.</t>
  </si>
  <si>
    <t>GF10+</t>
  </si>
  <si>
    <t>Realizar Seminario de capacitación en los procesos de fiscalización a los grupos de Recaudo Regionales semestralmente.</t>
  </si>
  <si>
    <t>Grupo de Recaudo</t>
  </si>
  <si>
    <t>Listas de asistencia y presentación.</t>
  </si>
  <si>
    <t>Incluir  en la asistencia tecnica, revisión aleatoria a los procesos de fiscalizacion y verificacion realizados por la regional. Se medira semestralmente</t>
  </si>
  <si>
    <t>Evalución Independiente</t>
  </si>
  <si>
    <t>Jefe Oficina de Control Interno</t>
  </si>
  <si>
    <t>Presentaciones y Listados de Asistencia</t>
  </si>
  <si>
    <t xml:space="preserve">Posibilidad de emitir hallazgos, conclusiones y recomendaciones no objetivas aprovechando la posición como auditor para beneficiar o afectar al auditado o a terceros favoreciendo intereses particulares. </t>
  </si>
  <si>
    <t>EI2+</t>
  </si>
  <si>
    <t>Realizar reuniones cuatrimestrales de equipo con el fin de fortalecer los conocimientos en materia de independencia y objetividad en el ejercicio de auditoria interna.</t>
  </si>
  <si>
    <t>Generar y aplicar el modelo para la declaración de independencia y objetividad por parte de los colaboradores de la Oficina de Control Interno.</t>
  </si>
  <si>
    <t>Modelo para la declaración de independencia y objetividad</t>
  </si>
  <si>
    <t xml:space="preserve">Revelación o entrega de información confidencial a la que se tuvo acceso como auditor para beneficiar o afectar al auditado o a terceros favoreciendo intereses particulares. </t>
  </si>
  <si>
    <t>EI3+</t>
  </si>
  <si>
    <t>Realizar reuniones cuatrimestrales de equipo con el fin de fortalecer los conocimientos en materia de principio de confidencialidad en el ejercicio de auditoria interna.</t>
  </si>
  <si>
    <t>Servicios Administrativos</t>
  </si>
  <si>
    <t>Coordinador o Líder Grupo Gestión Documental / Referente Grupo Gestión Documental</t>
  </si>
  <si>
    <t>Listados de asistencias, presentación de la sensibilización</t>
  </si>
  <si>
    <t>Listado de personal autorizado</t>
  </si>
  <si>
    <t>Posibilidad de alteración o sustracción de información en los archivos centrales beneficiando a terceros.</t>
  </si>
  <si>
    <t>SA5+</t>
  </si>
  <si>
    <t>Realizar sensibilización anual sobre los efectos negativos de la alteración o sustracción información de los archivos centrales o fines particulares.</t>
  </si>
  <si>
    <t>Corrdinador o Líder Grupo Gestión Documental / Referente Grupo Gestión Documental</t>
  </si>
  <si>
    <t>Reportar semestralmente listado de personal autorizado para el ingreso a los depósitos de archivo centrales</t>
  </si>
  <si>
    <t>Validar semestralmente que el archivo central cuente con condiciones de seguridad mínimas que garanticen la custodia de la información, y en caso de requerirse elevar solicitud para que se generen las acciones correctivas a las fallas detectadas</t>
  </si>
  <si>
    <t xml:space="preserve">Gestión del Talento Humano </t>
  </si>
  <si>
    <t>Bimestral</t>
  </si>
  <si>
    <t>Promover o inducir actuaciones administrativas de las que se tenga conocimiento o competencia sin el cumplimiento de la normatividad legal vigente atendiendo intereses personales o de un tercero.</t>
  </si>
  <si>
    <t>TH6+</t>
  </si>
  <si>
    <t>Sensibilizaciones mensuales a los colaboradores del ICBF en temas relacionado con la prevención de la falta disciplinaria.</t>
  </si>
  <si>
    <t>Profesionales de la Oficina de Control Interno Disciplinario</t>
  </si>
  <si>
    <t>Sensibilizaciones trimestrales a los jefes inmediatos sobre la aplicabilidad de la preservación del orden interno en la normatividad vigente disciplinaria.</t>
  </si>
  <si>
    <t>Jefe Oficina de Control Interno Disciplinario</t>
  </si>
  <si>
    <t>Promoción y Prevención</t>
  </si>
  <si>
    <t>Posibilidad de entrega o uso indebido de Alimento de Alto Valor Nutrición en puntos de entrega, unidades de servicios de los programas, modalidades o servicios del ICBF favoreciendo particulares o terceros.</t>
  </si>
  <si>
    <t>PP3+</t>
  </si>
  <si>
    <r>
      <t>DN: Elaborar</t>
    </r>
    <r>
      <rPr>
        <b/>
        <sz val="12"/>
        <color theme="1"/>
        <rFont val="Calibri"/>
        <family val="2"/>
        <scheme val="minor"/>
      </rPr>
      <t xml:space="preserve"> </t>
    </r>
    <r>
      <rPr>
        <sz val="12"/>
        <color theme="1"/>
        <rFont val="Calibri"/>
        <family val="2"/>
        <scheme val="minor"/>
      </rPr>
      <t>el plan de visitas a los puntos de entrega primarios AAVN. (MENSUAL)</t>
    </r>
  </si>
  <si>
    <t>Profesional del Grupo de AAVN</t>
  </si>
  <si>
    <t>Plan de visitas</t>
  </si>
  <si>
    <t>DN: Aplicar el anexo 57 por parte la de interventoría a los puntos de entrega primarios AAVN.  (MENSUAL)</t>
  </si>
  <si>
    <t>Acta de visitas cargadas en el aplicativo de la interventoría</t>
  </si>
  <si>
    <t>DN: Realizar reporte y seguimiento al cierre de las novedades presentadas producto de la aplicación del anexo 57 por parte de la interventoría a los puntos de entrega primarios AAVN.  (MENSUAL)</t>
  </si>
  <si>
    <t>Matriz de seguimiento a novedades e informe semestral de gestión de cierre de novedades.</t>
  </si>
  <si>
    <t>DPI: Realizar jornadas de cualificación  referentes a AAVN  las cuales son llevadas a cabo por  los equipos de seguimiento a la ejecución. (SEMESTRAL)</t>
  </si>
  <si>
    <t>Profesional de la Subdirección de Operaciones para la Primera Infancia</t>
  </si>
  <si>
    <t xml:space="preserve">Listado de asistencia de manera presencial o virtual, formato de evaluación, grabación de la sesión
</t>
  </si>
  <si>
    <t xml:space="preserve">DPI: Brindar  las  orientaciones técnicas  teniendo en cuenta lo establecido en los manuales técnicos operativos, frente al suministro de la bienestarina. (SEMESTRAL) </t>
  </si>
  <si>
    <t>Profesional Subdirección de Gestión Técnica para la Primera Infancia y/o
Profesional de la Subdirección de Operaciones para la Primera Infancia</t>
  </si>
  <si>
    <t>Correos electronicos o memorandos</t>
  </si>
  <si>
    <t>DI: Gestionar con la Dirección de Nutrición para la realización de las asistencias técnicas en el uso adecuado del AAVN a la modalidad de tú a tú, dirigido a Regionales y prestadores del servicio. (CUATRIMESTRAL)</t>
  </si>
  <si>
    <t xml:space="preserve">Profesional de la Direccion de Infancia </t>
  </si>
  <si>
    <t>Correo electrónico, acta de asistencia y listado de asistencia.</t>
  </si>
  <si>
    <t xml:space="preserve">DI:Consolidar la información frente la entrega de  AAVN a los participantes de modalidad de Tú a Tú (BIMESTRAL) </t>
  </si>
  <si>
    <t xml:space="preserve">Correo electrónico con reporte. </t>
  </si>
  <si>
    <t>DAJ: Gestionar con la Dirección de Nutrición para la realización de las asistencias técnicas en el uso adecuado del AAVN a la modalidad de tú a tú, dirigido a Regionales y prestadores del servicio. CUATRIMESTRAL)</t>
  </si>
  <si>
    <t>Subdirector (a) de Operación de programas para la Adolescencia y Juventud.</t>
  </si>
  <si>
    <t>Acta de Reunión y Listado de Asistencia</t>
  </si>
  <si>
    <t>DAJ: Realizar Plan de Seguimiento a la entrega de AAVN a los usuarios de la oferta.(TRIMESTRAL)</t>
  </si>
  <si>
    <t>Profesional de la Subdirección  de Operación de programas para la Adolescencia y Juventud.</t>
  </si>
  <si>
    <t>Informes de Comisión o Actas de Reunión y Listados de Asistencia.</t>
  </si>
  <si>
    <t>DFC: Articulación con la Dirección de Nutrición para establecer las recomendaciones y obligaciones relacionadas con la recepción, almacenamiento, suministro e inventario de los  AAVN, los cuales quedaran consignadas en la minuta contractual. (ANUAL)</t>
  </si>
  <si>
    <t>Acta de Reunión o Correos</t>
  </si>
  <si>
    <t>DFC: Brindar orientaciones en los espacios de inducción a operadores frente a la recepción, almacenamiento, suministro e inventario de los AAVN. (ANUAL)</t>
  </si>
  <si>
    <t>Acta de Reunión, presentación, informes de comisión.</t>
  </si>
  <si>
    <t>DFC: Elaborar y socializar con las regionales reporte que de cuenta del numero de familias vinculadas a la modalidad Territorios Étnicos con Bienestar, que reciben AAVN.  (BIMESTRAL)</t>
  </si>
  <si>
    <t>Protección</t>
  </si>
  <si>
    <t>Decisiones no correspondientes al acervo probatorio debido a que la Defensoría de Familia adopta decisiones que no responden a la realidad probatoria y fáctica, para favorecer un particular.</t>
  </si>
  <si>
    <t>PR1+</t>
  </si>
  <si>
    <t>Acompañar el desarrollo del Comité Técnico Consultivo de los niveles Regional y Zonal con el fin de brindar recomendaciones técnicas para el Restablecimiento de Derechos en los casos que presentan mayor complejidad, en el marco de las estrategias adelantadas por la Dirección de Protección o según la necesidad que se presente.</t>
  </si>
  <si>
    <t xml:space="preserve">Equipo PARD </t>
  </si>
  <si>
    <t xml:space="preserve">Informe del desarrollo del comité técnico consultivo </t>
  </si>
  <si>
    <t>Realizar el reporte del seguimiento a la realización del Comité técnico consultivo para el Restablecimiento de Derechos de los niveles regional y zonal, verificando a través de las actas cargadas en la ruta correspondiente, de tal manera que cumpla con los parámetros establecidos en las Resoluciones 9198 de 2015 y 7397 de 2017.</t>
  </si>
  <si>
    <t>Reporte del porcentaje de cumplimiento del comité consultivo</t>
  </si>
  <si>
    <t>Acompañamiento técnico continuo a la realización de los comites de adopciones regionales.</t>
  </si>
  <si>
    <t>Enlaces regionales Subdirección de Adopciones</t>
  </si>
  <si>
    <t>Registro de participación comité de adopciones</t>
  </si>
  <si>
    <t>Reporte consolidado Comité de Adopciones del SIM</t>
  </si>
  <si>
    <t xml:space="preserve">Sanciones disciplinarias o penales a la entidad o servidores involucrados por entes de control por decisiones irregulares debido a la aprobación de solicitudes de adopción. </t>
  </si>
  <si>
    <t>PR4+</t>
  </si>
  <si>
    <t xml:space="preserve">Realizar Sensibilización semestral frente al cumplimiento de los requisitos y pasos de la etapa administrativa para determinar si la familia es idónea o no para adoptar. </t>
  </si>
  <si>
    <t xml:space="preserve">Listados de asistencia y presentaciones, o actas de reunión o comité </t>
  </si>
  <si>
    <t>Sanciones disciplinarias o penales a la entidad o servidores involucrados por entes de control por decisiones irregulares debido a la omisión de solicitudes de adopción aprobadas para la posible asignación a un niño, niña y/o adolescente</t>
  </si>
  <si>
    <t>PR5+</t>
  </si>
  <si>
    <t xml:space="preserve">Realizar seguimiento mensual a la asignación de familias a niños, niñas y adolescentes de acuerdo con la lista de espera de cada Regional. </t>
  </si>
  <si>
    <t>Relación con el Ciudadano</t>
  </si>
  <si>
    <t>Uso indebido de la información reservada y clasificada, incumpliendo con lo establecido en los instrumentos de gestión de información pública, para  beneficio propio o de terceros.</t>
  </si>
  <si>
    <t>RC1+</t>
  </si>
  <si>
    <t>Socializar  semestralmente los Instrumentos de gestión de la información publica, especialmente el índice de información clasificada y reservada y resultado del monitoreo a la gestión de denuncias con los responsables de servicios y atención regionales y agentes de Centro de Contacto.</t>
  </si>
  <si>
    <t>Directora de Servicios y Atención</t>
  </si>
  <si>
    <t xml:space="preserve">Presentación y  listado de asistencia </t>
  </si>
  <si>
    <t>SDG</t>
  </si>
  <si>
    <t xml:space="preserve">I Cuatrimestre </t>
  </si>
  <si>
    <t xml:space="preserve">Regional </t>
  </si>
  <si>
    <t>2do Cuatrimestre</t>
  </si>
  <si>
    <t>ANTIOQUIA</t>
  </si>
  <si>
    <t>CZ</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</si>
  <si>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</si>
  <si>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</si>
  <si>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</si>
  <si>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</si>
  <si>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</si>
  <si>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</si>
  <si>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</si>
  <si>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</si>
  <si>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</si>
  <si>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</si>
  <si>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</si>
  <si>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</si>
  <si>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</si>
  <si>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</si>
  <si>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</si>
  <si>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</si>
  <si>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</si>
  <si>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</si>
  <si>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</si>
  <si>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</si>
  <si>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</si>
  <si>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</si>
  <si>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</si>
  <si>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</si>
  <si>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</si>
  <si>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</si>
  <si>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</si>
  <si>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</si>
  <si>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</si>
  <si>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</si>
  <si>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</si>
  <si>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</si>
  <si>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</si>
  <si>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</si>
  <si>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</si>
  <si>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</si>
  <si>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</si>
  <si>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</si>
  <si>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r>
      <rPr>
        <sz val="10"/>
        <rFont val="Arial"/>
        <family val="2"/>
      </rPr>
      <t xml:space="preserve">Se observó publicación de la politica de  de Gestión de Riesgos en el Boletin Vive ICBF del mes de febrero de 2022
</t>
    </r>
    <r>
      <rPr>
        <b/>
        <sz val="10"/>
        <rFont val="Arial"/>
        <family val="2"/>
      </rPr>
      <t xml:space="preserve">
Evidencias 
</t>
    </r>
    <r>
      <rPr>
        <sz val="10"/>
        <rFont val="Arial"/>
        <family val="2"/>
      </rPr>
      <t>Boletín Viven ICBF N° 187 del 4 de febrero de 2022. Artículo: Recuerda que el ICBF cuenta con una Política de Riesgos</t>
    </r>
  </si>
  <si>
    <t>Maritza Liliana Beltran Albadan
Yanet Burgos Duitama</t>
  </si>
  <si>
    <r>
      <t>Se evidenció herramienta excel con consolidado de riesgos a gestiónar en la vigencia 2022</t>
    </r>
    <r>
      <rPr>
        <b/>
        <sz val="10"/>
        <color theme="1"/>
        <rFont val="Arial"/>
        <family val="2"/>
      </rPr>
      <t xml:space="preserve">
Evidencia </t>
    </r>
    <r>
      <rPr>
        <sz val="10"/>
        <color theme="1"/>
        <rFont val="Arial"/>
        <family val="2"/>
      </rPr>
      <t xml:space="preserve">
Excel Consolidado Riesgos 2022</t>
    </r>
  </si>
  <si>
    <r>
      <rPr>
        <sz val="10"/>
        <rFont val="Arial"/>
        <family val="2"/>
      </rPr>
      <t xml:space="preserve">Se evidenció aprobación de la matriz de riesgos de corrupción para la vigencia 2022 por parte del comite Institucional de Gestión y desempeño en el numeral N° </t>
    </r>
    <r>
      <rPr>
        <i/>
        <sz val="10"/>
        <rFont val="Arial"/>
        <family val="2"/>
      </rPr>
      <t xml:space="preserve">9 "Plan Antocorrupción y de Atención al Ciudadano PAAC  </t>
    </r>
    <r>
      <rPr>
        <sz val="10"/>
        <rFont val="Arial"/>
        <family val="2"/>
      </rPr>
      <t>del  acta N° 1 del 27/01/2022</t>
    </r>
    <r>
      <rPr>
        <b/>
        <sz val="10"/>
        <rFont val="Arial"/>
        <family val="2"/>
      </rPr>
      <t xml:space="preserve">
Evidencia 
</t>
    </r>
    <r>
      <rPr>
        <sz val="10"/>
        <rFont val="Arial"/>
        <family val="2"/>
      </rPr>
      <t>Acta N° 1 del 27/01/2022. Objetivo: Realizar Comité Institucional de Gestión y desempeño con el fin de presentar y aprobar los planes Institucionales según lo establecido en el decreto612 de 2018.</t>
    </r>
  </si>
  <si>
    <t xml:space="preserve">Actividad  con fecha de ejecución posterior a la fecha de revisión </t>
  </si>
  <si>
    <r>
      <t>Se observó la publicación del Mapa de Riesgos de Corrupción en la pagina web de la Entidad, sección transparencia y divulgación por medio de un correo electrónico de 28/02/2022  masivo dirigo a los colaboradores.</t>
    </r>
    <r>
      <rPr>
        <b/>
        <sz val="10"/>
        <color theme="1"/>
        <rFont val="Arial"/>
        <family val="2"/>
      </rPr>
      <t xml:space="preserve">
Evidencias
</t>
    </r>
    <r>
      <rPr>
        <sz val="10"/>
        <color theme="1"/>
        <rFont val="Arial"/>
        <family val="2"/>
      </rPr>
      <t>Correo electrónico 28/02/2022. Asunto: RIESGOS DE CORRUPCIÓN - VIGENCIA 2022
Link publicación: https://www.icbf.gov.co/planeacion/plan-anticorrupcion-y-atencion-al-ciudadano</t>
    </r>
  </si>
  <si>
    <r>
      <t xml:space="preserve">Se observó seguimiento al plan de tratamiento de los riesgos de corrupción para el tercer cuatrimestre 2022
</t>
    </r>
    <r>
      <rPr>
        <b/>
        <sz val="10"/>
        <color theme="1"/>
        <rFont val="Arial"/>
        <family val="2"/>
      </rPr>
      <t xml:space="preserve">
Evidencias </t>
    </r>
    <r>
      <rPr>
        <sz val="10"/>
        <color theme="1"/>
        <rFont val="Arial"/>
        <family val="2"/>
      </rPr>
      <t xml:space="preserve">
-Correo electrónico. 20/12/2022 . Asunto: COMUNICACIÓN SEGUIMIENTO PAAC 2021- CORTE 31 DICIEMBRE
- Excel Seguimiento PAAC III  Cuiatrimestre 2021
- Excel Cronogama_Anticorrupción 2021_Diciembre_2021
-Correo electrónico. 20/12/2022. Asunto: DESIGNACIÓN Seguimiento PAAC 2021 - 31 de diciembre
</t>
    </r>
  </si>
  <si>
    <r>
      <rPr>
        <sz val="10"/>
        <color theme="1"/>
        <rFont val="Arial"/>
        <family val="2"/>
      </rPr>
      <t xml:space="preserve">Se evidenció informe de seguimiento III cuatrimestee 2021 al PAAC en la pagina web de la Entidad sección Transparencia </t>
    </r>
    <r>
      <rPr>
        <b/>
        <sz val="10"/>
        <color theme="1"/>
        <rFont val="Arial"/>
        <family val="2"/>
      </rPr>
      <t xml:space="preserve">
Evidencias 
</t>
    </r>
    <r>
      <rPr>
        <sz val="10"/>
        <color theme="1"/>
        <rFont val="Arial"/>
        <family val="2"/>
      </rPr>
      <t>-Correo electrónico del 17/01/2022. Asunto:  Publicación Seguimiento Plan Anticorrupción y Atención al Ciudadano - 31 Diciembre 2021.
-Correo electrónico del 17/01/2022. Asunto: SOLICITUD_ PUBLICACIÒN_SEGUIMIENTO_PAAC_31DIC2021</t>
    </r>
  </si>
  <si>
    <t>Elizabeth Castillo Rincón</t>
  </si>
  <si>
    <t>Angela Viviana Parra</t>
  </si>
  <si>
    <t xml:space="preserve">La actividad esta programada para realizarse en septiembre de 2022. </t>
  </si>
  <si>
    <r>
      <t xml:space="preserve">Se evidenciaron correos electrónicos dirigidos a Responsables de Servicios y Atención donde se informa que ya se publicaron los Informes de Gestión Mensual del Sistema Digital de Asignación De Turnos - SDAT- y el Informe General del Sistema Digital de Asignación De Turnos - SDAT en los cuales se consolidan las estadísticas de las cifras obtenidas con la utilización del Sistema Digital de Asignación de Turnos y las calificaciones de la atención. 
De acuerdo con lo indicado por el responsable en reunión del 02 de mayo de 2022 las recomendaciones se realizaran con base en el análisis de los resultados del primer trimestre o cuatrimestre del 2022. 
</t>
    </r>
    <r>
      <rPr>
        <b/>
        <sz val="10"/>
        <rFont val="Arial"/>
        <family val="2"/>
      </rPr>
      <t>Evidencias:</t>
    </r>
    <r>
      <rPr>
        <sz val="10"/>
        <rFont val="Arial"/>
        <family val="2"/>
      </rPr>
      <t xml:space="preserve">
Correo electrónico del 25/01/2022 con asunto: PUBLICACIÓN INFORME GENERAL SDAT- DICIEMBRE- 2021 - CZ CON PRESENCIALIDAD
Correo electrónico del 02/02/2022 con asunto: PUBLICACIÓN INFORMES MENSUALES  SDAT-  CZS CON PRESENCIALIDAD- DICIEMBRE DE 2021
Correo electrónico del 15/02/2022 con asunto: PUBLICACIÓN INFORME GENERAL SDAT- ENERO- 2022 - CZ CON PRESENCIALIDAD
Correo electrónico del 23/02/2022 con asunto: Publicación Informes Mensuales SDAT- ENERO de 2022
Correo electrónico del 28/03/2022 con asunto: PUBLICACIÓN INFORME GENERAL SDAT- FEBRERO- 2022
Correo electrónico del 30/03/2022 con asunto: Publicación Informes Mensuales SDAT- FEBRERO de 2022
Correo electrónico del 22/04/2022 con asunto: PUBLICACIÓN INFORME GENERAL SDAT- MARZO- 2022
Correo electrónico del 29/04/2022 con asunto: Publicación Informes Mensuales SDAT- MARZO de 2022</t>
    </r>
  </si>
  <si>
    <r>
      <t xml:space="preserve">Correo electrónicos dirigidos a los Responsables de Servicios y Atención con piezas informativas sobre "Cultura de Servicio" con mensajes sobre: pasos para y durante la atención, actitud, atributos del buen servicio, enfoque diferencial, discapacidad múltiple, lenguaje claro, entre otros temas. 
Adicionalmente se dio continuidad a la actividad "Este es mi Caso" iniciada en octubre de 2021, realizando jornadas de retroalimentación para resolver el caso planteado donde unas regionales hacían el papel de retadores y otras de retados. 
Por otra parte se adjunto listado de asistencia de la Inducción Complementaria donde la Dirección de Servicios y Atención socializa los temas relacionados con: Protocolo de Servicio, Cultura del Servicio y Guía de PQRS. 
De acuerdo con lo indicado por el responsable en reunión del 02 de mayo de 2022 se realizara convocatoria a nivel nacional para desarrollar las video conferencias que permitirán actualizar a los colaboradores sobre información del Proceso Relación con el Ciudadano.
</t>
    </r>
    <r>
      <rPr>
        <b/>
        <sz val="10"/>
        <color theme="1"/>
        <rFont val="Arial"/>
        <family val="2"/>
      </rPr>
      <t>Evidencias:</t>
    </r>
    <r>
      <rPr>
        <sz val="10"/>
        <color theme="1"/>
        <rFont val="Arial"/>
        <family val="2"/>
      </rPr>
      <t xml:space="preserve">
</t>
    </r>
    <r>
      <rPr>
        <sz val="7"/>
        <color theme="1"/>
        <rFont val="Arial"/>
        <family val="2"/>
      </rPr>
      <t xml:space="preserve">Correo electrónico del 26/01/2022 con asunto: CÁPSULA DEL SERVICIO: PASOS PARA LA ATENCIÓN
Correo electrónico del 4/02/2022 con asunto: CÁPSULA DEL SERVICIO: ACTITUD, ¡CLAVE EN NUESTRA CULTURA DE SERVICIO!
Correo electrónico del 8/02/2022 con asunto: CÁPSULA DEL SERVICIO: PONTE EN LOS ZAPATOS DEL OTRO
Correo electrónico del 10/02/2022 con asunto: CÁPSULA DEL SERVICIO: ATRIBUTOS DEL BUEN SERVICIO ICBF
Correo electrónico del 16/02/2022 con asunto: CÁPSULA DEL SABER:  REGISTRO PROCESOS CONCILIABLES
Correo electrónico del 17/02/2022 con asunto: RETROALIMENTACIÓN REGIONALES RETADAS y RETADORA.   ACTIVIDAD 1 "ESTE ES MI CASO" - Fecha de realización: 21/02/2022
Correo electrónico del 17/02/2022 con asunto: RETROALIMENTACIÓN REGIONALES RETADAS y RETADORA.   ACTIVIDAD 1 "ESTE ES MI CASO" - Fecha de realización: 23/02/2022
Correo electrónico del 22/02/2022 con asunto: CÁPSULA DEL SERVICIO:  PARÁMETROS GENERALES PARA LA ATENCIÓN
Ppt ESTE ES MI CASO G1
Listado de Asistencia del 21/02/2022: 10 registros
Ppt ESTE ES MI CASO G2
Listado de Asistencia del 23/02/2022: 29 registros
Correo electrónico del 01/03/2022 con asunto: CÁPSULA DEL SERVICIO: PASOS DURANTE LA ATENCIÓN
Correo electrónico del 03/03/2022 con asunto: CÁPSULA DEL SERVICIO: IMPORTANCIA DE LOS RESPONSABLES DE SERVICIOS Y ATENCIÓN
Correo electrónico del 08/03/2022 con asunto: CÁPSULA DEL SERVICIO: PRECEPTOS DEL SERVICIO
Correo electrónico del 10/03/2022 con asunto: CÁPSULA DEL SERVICIO: ¿QUE ES EL ENFOQUE DIFERENCIAL?
Correo electrónico del 16/03/2022 con asunto: CÁPSULA DEL SERVICIO: ¡SALUDA SIEMPRE!
Correo electrónico del 18/03/2022 con asunto: CÁPSULA DEL SERVICIO: GUARDAS DE SEGURIDAD - ALIADOS DE SERVICIO ICBF
Correo electrónico del 23/03/2022 con asunto: CÁPSULA DEL SERVICIO: DISCAPACIDAD MÚLTIPLE
</t>
    </r>
    <r>
      <rPr>
        <sz val="7"/>
        <rFont val="Arial"/>
        <family val="2"/>
      </rPr>
      <t xml:space="preserve">Correo electrónico del 29/03/2022 con asunto: PASOS PARA HABLAR EN LENGUAJE CLARO (Parte 1)
Correo electrónico del 31/03/2022 con asunto: PASOS PARA HABLAR EN LENGUAJE CLARO (Parte 2)
</t>
    </r>
    <r>
      <rPr>
        <sz val="7"/>
        <color theme="1"/>
        <rFont val="Arial"/>
        <family val="2"/>
      </rPr>
      <t>Listado de Asistencia Inducción Complementaria del 30/03/2022
Correo electrónico del 05/04/2022 con asunto: CÁPSULA DEL SABER: PERMISO DE SALIDA DEL PAÍS (Parte 1)
Listado de Asistencia del 08/04/2022: 32 registros
Correo electrónico del 12/04/2022 con asunto: CÁPSULA DEL SABER: PERMISO DE SALIDA DEL PAÍS (Segunda entrega)
Correo electrónico del 19/04/2022 con asunto: CÁPSULA DEL SERVICIO: GUÍA DE LENGUAJE CLARO
Listado de Asistencia del 21/04/2022: 52 registros
Listado de Asistencia del 21 y 22/04/2022: 34 registros
Correo electrónico del 26/04/2022 con asunto: CÁPSULA DEL SABER: SALIDAS NO CONFORMES (SNC)
Listado de Asistencia Inducción Complementaria del 27/04/2022
Correo electrónico del 28/04/2022 con asunto: CÁPSULA DEL SERVICIO:PROTOCOLO DE ATENCIÓN AL CIUDADANO - LLAMA A TODOS POR SU NOMBRE</t>
    </r>
  </si>
  <si>
    <r>
      <t xml:space="preserve">Correos electrónicos dirigidos a los Responsables de Servicios y Atención del Boletín Notigestora con información sobre: Ruta y/o procedimiento a seguir para la designación de una autoridad administrativa para la práctica de pruebas y testimonios a niños, niñas y adolescentes en procesos disciplinarios; Requerimientos del Congreso, Órganos de Control y altas cortes / concepto 26 OAJ; Protocolo de atención presencial.
</t>
    </r>
    <r>
      <rPr>
        <b/>
        <sz val="10"/>
        <rFont val="Arial"/>
        <family val="2"/>
      </rPr>
      <t xml:space="preserve">Evidencias:
</t>
    </r>
    <r>
      <rPr>
        <sz val="10"/>
        <rFont val="Arial"/>
        <family val="2"/>
      </rPr>
      <t>3 Correos electrónicos del 31/01/2022 con asunto: Boletín Notigestora 001 - Práctica de pruebas y testimonios a NNA en procesos disciplinarios
5 Correos electrónicos del 18/02/2022 con asunto: Boletín Notigestora 002-  Requerimientos Congreso, Órganos de Control y altas cortes / concepto 26 OAJ
Correo electrónico del 22/02/2022 con asunto: Boletín Notigestora 002 -  Requerimientos Congreso, Órganos de Control y altas cortes / concepto 26 OAJ
5 Correos electrónicos del 22/03/2022 con asunto: Boletín Notigestora 003 - Actualización protocolo de atención presencial</t>
    </r>
  </si>
  <si>
    <r>
      <t xml:space="preserve">Se evidencian las gestiones adelantadas por la Dirección de Servicios y Atención con el fin de consolidar la base de datos necesaria para iniciar con el proceso de Caracterización de Peticionarios 2021.
</t>
    </r>
    <r>
      <rPr>
        <b/>
        <sz val="10"/>
        <rFont val="Arial"/>
        <family val="2"/>
      </rPr>
      <t>Evidencias:</t>
    </r>
    <r>
      <rPr>
        <sz val="10"/>
        <rFont val="Arial"/>
        <family val="2"/>
      </rPr>
      <t xml:space="preserve">
Correo electrónico del 31/01/2022 con asunto: Solicitud base de datos SIM
Correo electrónico del 23/02/2022 con asunto: Solicitud Cruce Base de Datos - Caracterización de Peticionarios Vigencia 2021
Correo electrónico del 14/03/2022 con asunto: RE: Solicitud Cruce Base de Datos - Caracterización de Peticionarios Vigencia 2021 (Respuesta de la DPyCG)
Grabación de la Capacitación sobre metodología para la caracterización de grupos de valor realizada el 29/04/2022</t>
    </r>
  </si>
  <si>
    <r>
      <rPr>
        <sz val="10"/>
        <rFont val="Arial"/>
        <family val="2"/>
      </rPr>
      <t xml:space="preserve">Se evidencio realización del Comité de Alertas de Eventos Críticos del 06/04/2022 donde se identificó que con base en los resultados de las encuestas realizadas en el canal presencial era necesario formular acciones correctivas para las Regionales Atlántico y Bogotá.
De acuerdo con lo indicado por el responsable en reunión del 02 de mayo de 2022 la propuesta de las Acciones Correctivas se encuentra en aprobación por parte de la Directora de Servicios y Atención, y será notificada a las regionales. 
</t>
    </r>
    <r>
      <rPr>
        <b/>
        <sz val="10"/>
        <rFont val="Arial"/>
        <family val="2"/>
      </rPr>
      <t>Evidencia:</t>
    </r>
    <r>
      <rPr>
        <sz val="10"/>
        <rFont val="Arial"/>
        <family val="2"/>
      </rPr>
      <t xml:space="preserve">
Acta de Reunión No 4 del 6/04/2022 - Objetivo:</t>
    </r>
    <r>
      <rPr>
        <i/>
        <sz val="10"/>
        <rFont val="Arial"/>
        <family val="2"/>
      </rPr>
      <t xml:space="preserve"> "Presentar el balance de las alertas identificadas, tomar decisiones sobre los casos atípicos que se identifiquen y revisar la reincidencia de las alertas en los puntos de atención sobre una misma categoría, con el fin de tomar las acciones pertinentes para fortalecer el Proceso de Relación con el Ciudadano"</t>
    </r>
    <r>
      <rPr>
        <sz val="10"/>
        <rFont val="Arial"/>
        <family val="2"/>
      </rPr>
      <t xml:space="preserve">
Ppt Comité de Alertas de Eventos Críticos del Canal Presencial - Dirección de Servicios y Atención Abril 2022</t>
    </r>
  </si>
  <si>
    <r>
      <t xml:space="preserve">Se evidenciaron los siguientes mensajes internos sobre prevención de la corrupción y promoción de la transparencia en la Entidad:
</t>
    </r>
    <r>
      <rPr>
        <b/>
        <sz val="10"/>
        <rFont val="Arial"/>
        <family val="2"/>
      </rPr>
      <t>Evidencia:</t>
    </r>
    <r>
      <rPr>
        <sz val="10"/>
        <rFont val="Arial"/>
        <family val="2"/>
      </rPr>
      <t xml:space="preserve">
- Anticorrupcion Boletín Interno No. 190 del 12/02/2022, Sección + Transparencia, sobre:</t>
    </r>
    <r>
      <rPr>
        <i/>
        <sz val="10"/>
        <rFont val="Arial"/>
        <family val="2"/>
      </rPr>
      <t xml:space="preserve"> El ICBF publicó y aprobó los planes institucionales para la vigencia 2022, en cumplimiento del decreto 612 de 2018. Consúltalos.</t>
    </r>
    <r>
      <rPr>
        <sz val="10"/>
        <rFont val="Arial"/>
        <family val="2"/>
      </rPr>
      <t xml:space="preserve">
- Anticorrupcion Boletín Interno No. 194 del 25/03/2022, Sección + Transparencia, sobre: </t>
    </r>
    <r>
      <rPr>
        <i/>
        <sz val="10"/>
        <rFont val="Arial"/>
        <family val="2"/>
      </rPr>
      <t xml:space="preserve">Recomendaciones para evitar la corrupción </t>
    </r>
    <r>
      <rPr>
        <sz val="10"/>
        <rFont val="Arial"/>
        <family val="2"/>
      </rPr>
      <t xml:space="preserve">
- Anticorrupcion Boletín Interno No. 197 del 22/04/2022, Sección + Transparencia, sobre: Anticorrupción: </t>
    </r>
    <r>
      <rPr>
        <i/>
        <sz val="10"/>
        <rFont val="Arial"/>
        <family val="2"/>
      </rPr>
      <t xml:space="preserve">En la página web de la entidad encontramos el botón transparencia y Acceso a la Información, sección a la que todos los colaboradores podemos ingresar con el objetivo de obtener, de forma ágil y accesible, la siguiente información pública que, por cumplimiento a la Ley 1712 de 2014, es de carácter obligatorio.
</t>
    </r>
    <r>
      <rPr>
        <sz val="10"/>
        <rFont val="Arial"/>
        <family val="2"/>
      </rPr>
      <t xml:space="preserve">-  Anticorrupcion Boletín Interno No. 198 del 29/04/2022, Sección + Transparencia, sobre: </t>
    </r>
    <r>
      <rPr>
        <i/>
        <sz val="10"/>
        <rFont val="Arial"/>
        <family val="2"/>
      </rPr>
      <t>El acceso a la información clasificada o reservada de la entidad, sin autorización, se considera un acto de corrupción, por lo que es importante conocer ¿qué información del ICBF se considera pública y cuál clasificada y reservada? consulta el índice de información clasificada y reservada del ICBF, para mitigar este riesgo.</t>
    </r>
  </si>
  <si>
    <r>
      <t xml:space="preserve">De acuerdo con lo informado por la Oficina de Control Interno se consolidó el informe semestral del Plan de Mejoramiento CGR con corte 31 de diciembre y el 01 de febrero de 2022 se realizó la transmisión.
Adicionalmente la CGR se comunicó tres (3) informes de auditorías de cumplimiento de las Regionales Bolívar y César e Informe CDI y un (1) informe de auditoría especial -Actuación Especial de Fiscalización - DIARI, los cuales se formularón las acciones de mejora correspondientes y el 11 de febrero se realizó la transmisión del informe de 4 planes de mejoramiento y se publicaron los respectivos planes en la página web de la entidad.
</t>
    </r>
    <r>
      <rPr>
        <b/>
        <sz val="10"/>
        <color theme="1"/>
        <rFont val="Arial"/>
        <family val="2"/>
      </rPr>
      <t xml:space="preserve">
Evidencia:</t>
    </r>
    <r>
      <rPr>
        <sz val="10"/>
        <color theme="1"/>
        <rFont val="Arial"/>
        <family val="2"/>
      </rPr>
      <t xml:space="preserve">
Archivo en excel F14.1 PLANES DE MEJORAMIENTO 53_000000454_20211231.xlsx con corte a 31/12/2021
Certificado de transmisión Consecutivo No. 45462021-12-31 del 01/02/2022
Soporte de publicación del Plan de Mejoramiento con corte a 31/12/2021
Archivo en excel F14.1 PLANES DE MEJORAMIENTO -53_000000454_20211217.xlsx- de los informes de auditorias de cumplimiento
Certificado de transmisión Consecutivo No. 45402021-12-17 del 11/02/2022
Soporte de publicación de la formulación de los Planes de Mejoramiento de las Auditorias de cumplimiento de las Regionales Bolívar y César e Informe CDI.
Ruta publicación de los Planes de Mejoramiento en la intranet del ICBF https://www.icbf.gov.co/planeacion/planes-de-mejoramiento
Consolidado Avance Actividades Plan de Mejoramiento SIRECI Dic 2021 en formato pdf y excel
Formulación PM CGR Aud Esp DIARI - Aud Cump Bolivar - Aud Cump CDI - Aud Cump César en formato pdf y excel
Ruta: https://www.icbf.gov.co/planeacion/planes-de-mejoramiento</t>
    </r>
  </si>
  <si>
    <r>
      <t xml:space="preserve">De acuerdo con lo verificado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se encontró publicado el archivo en excel </t>
    </r>
    <r>
      <rPr>
        <b/>
        <i/>
        <sz val="10"/>
        <rFont val="Arial"/>
        <family val="2"/>
      </rPr>
      <t>contratos_icbf_abril_2022_0.xls</t>
    </r>
    <r>
      <rPr>
        <sz val="10"/>
        <rFont val="Arial"/>
        <family val="2"/>
      </rPr>
      <t xml:space="preserve"> de los meses de enero, febrero, marzo y abril (con corte a abril 2022) con un total de </t>
    </r>
    <r>
      <rPr>
        <sz val="10"/>
        <color theme="1"/>
        <rFont val="Arial"/>
        <family val="2"/>
      </rPr>
      <t>1.434</t>
    </r>
    <r>
      <rPr>
        <sz val="10"/>
        <rFont val="Arial"/>
        <family val="2"/>
      </rPr>
      <t xml:space="preserve"> contratos modalidad: Contratación directa, Contratación directa con ofertas, contratación régimen especial, contratación régimen especial con ofertas, Licitación pública, tipo de contrato: Compraventa, prestación de servicios,  Decreelaw092/2017 y otros, vigencia 2022, con la </t>
    </r>
    <r>
      <rPr>
        <b/>
        <i/>
        <sz val="10"/>
        <rFont val="Arial"/>
        <family val="2"/>
      </rPr>
      <t>urlproceso</t>
    </r>
    <r>
      <rPr>
        <sz val="10"/>
        <rFont val="Arial"/>
        <family val="2"/>
      </rPr>
      <t xml:space="preserve"> contenida en el archivo donde se puede observar desde internet la información del contrato y desde allí en el link </t>
    </r>
    <r>
      <rPr>
        <b/>
        <i/>
        <sz val="10"/>
        <rFont val="Arial"/>
        <family val="2"/>
      </rPr>
      <t>ver contrato</t>
    </r>
    <r>
      <rPr>
        <sz val="10"/>
        <rFont val="Arial"/>
        <family val="2"/>
      </rPr>
      <t xml:space="preserve"> se puede consultar la ejecución del contrato.
De acuerdo con las evidencias aportadas se observó la solicitud de la ejecución contractual, Solicitud de la publicación y la confirmación de la publicación de contratación en el portal web en la sección de Transparencia y Acceso a la Información pública de los meses de enero, febrero, marzo y abril 2022.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b/>
        <i/>
        <sz val="10"/>
        <rFont val="Arial"/>
        <family val="2"/>
      </rPr>
      <t>Martes, Abril 26, 2022 - 11:55</t>
    </r>
    <r>
      <rPr>
        <sz val="10"/>
        <rFont val="Arial"/>
        <family val="2"/>
      </rPr>
      <t xml:space="preserve"> </t>
    </r>
    <r>
      <rPr>
        <b/>
        <i/>
        <sz val="10"/>
        <rFont val="Arial"/>
        <family val="2"/>
      </rPr>
      <t xml:space="preserve">directorio_contratistas_con_corte_marzo_2022.xlsx </t>
    </r>
    <r>
      <rPr>
        <sz val="10"/>
        <rFont val="Arial"/>
        <family val="2"/>
      </rPr>
      <t xml:space="preserve"> en este archivo se encuentra la información de los contratos por prestación de servicios, prestación de servicios profesionales y de apoyo a la gestión 2022 (5,041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01/02/2022 asunto: Ejecución contractual mes de enero
Correo del 02/02/2022 asunto: Solicitud publicación de información página web
Correo del 04/02/2022 asunto: RE: Solicitud publicación de información página web - Correo de Confirmación de publicación de información
Contratos Corte 01 de febrero 2022.xls
Correo del 01/03/2022 asunto: Ejecución contractual mes de enero - Solicitud de ejecución contractual con corte al 28 febrero.
Correo del 01/03/2022 asunto: Solicitud publicación de información página web
Correo del 01/03/2022 asunto: RE: Solicitud publicación de información página web - Correo de Confirmación de publicación de información
Archivo Contratos Corte 28 de febrero 2022.xls
Captura de pantalla Página web.jpg
Correo del 31/03/2022 asunto: Ejecución contractual marzo 2022 - Solicitud de ejecución contractual con corte a marzo, con respuesta del 04/04/2022
Correo del 04/04/2022 asunto: Solicitud publicación de información página web
Correo del 07/04/2022 asunto: RE: Solicitud publicación de información página web - Correo de Confirmación de publicación de información
Archivo: Contratos mes de Marzo del 2022.xls
Correo del 29/04/2022 asunto: Ejecución contractual abril 2022</t>
    </r>
    <r>
      <rPr>
        <sz val="10"/>
        <color rgb="FFFF0000"/>
        <rFont val="Arial"/>
        <family val="2"/>
      </rPr>
      <t xml:space="preserve">
</t>
    </r>
    <r>
      <rPr>
        <sz val="10"/>
        <rFont val="Arial"/>
        <family val="2"/>
      </rPr>
      <t>Correo del 03/05/2022 asunto: Solicitud publicación de información página web (el cual se evidenció su publicación en la página web el 09/05/2022)</t>
    </r>
    <r>
      <rPr>
        <sz val="10"/>
        <color rgb="FFFF0000"/>
        <rFont val="Arial"/>
        <family val="2"/>
      </rPr>
      <t xml:space="preserve">
</t>
    </r>
    <r>
      <rPr>
        <sz val="10"/>
        <rFont val="Arial"/>
        <family val="2"/>
      </rPr>
      <t>Correo del 04/05/2022 asunto: RE: Solicitud publicación de información página web  - Correo de Confirmación de publicación de información (el cual se evidenció su publicación en la página web el 09/05/2022)</t>
    </r>
    <r>
      <rPr>
        <sz val="10"/>
        <color rgb="FFFF0000"/>
        <rFont val="Arial"/>
        <family val="2"/>
      </rPr>
      <t xml:space="preserve">
</t>
    </r>
    <r>
      <rPr>
        <sz val="10"/>
        <rFont val="Arial"/>
        <family val="2"/>
      </rPr>
      <t>Archivo: contratos_icbf_abril_2022_0.xls</t>
    </r>
  </si>
  <si>
    <r>
      <t xml:space="preserve">Se evidenció la publicación de mensajes en la red social Twitter durante el primer cuatrimestre del 2022.
</t>
    </r>
    <r>
      <rPr>
        <b/>
        <sz val="10"/>
        <rFont val="Arial"/>
        <family val="2"/>
      </rPr>
      <t>Evidencia:</t>
    </r>
    <r>
      <rPr>
        <sz val="10"/>
        <rFont val="Arial"/>
        <family val="2"/>
      </rPr>
      <t xml:space="preserve">
- Post Anticorrupción Twitter 18/02/2022 sobre: #ICBFesTransparencia | Los recursos destinados a la primera infancia, niñez y adolescencia no se roban ni se malgastan, es deber de todos protegerlos. ¡Juntos luchamos contra la corrupción!  #PrimeroLaNiñez ☎️👀Denuncia a la línea 018000918080 opción 4
- Post Anticorrupción Twitter 31/03/2022  sobre:#ICBFesTransparencia | Los recursos destinados a la primera infancia, niñez y adolescencia no se roban ni se malgastan, es deber de todos protegerlos. ¡Juntos luchamos contra la corrupción!  #PrimeroLaNiñez ☎️👀Denuncia a la línea 018000918080 opción 4  
- Post Anticorrupción en Twitter y Facebook 01/04/2022 sobre: El Sector de Inclusión Social y la Reconciliación próximamente realizará la Audiencia Pública de Rendición de Cuentas 2021. Los invitamos a identificar los temas de su interés como insumo para el desarrollo de este evento en la siguiente encuesta:  https://forms.office.com/Pages/ResponsePage.aspx?id=DBPDGVhsv025omedPQ5_AE5JuHByLihNlXb7jrfcWbRUQUU4UVI2VFVOOU0yNElYVlQ2T1lGU1A0Uy4u
- Post Anticorrupción en Twitter 13/04/2022 sobre: invitamos a toda la ciudadanía a participar y decidir los temas que se desarrollarán durante la rendición de cuentas 2021 del #ICBF. Entre todos trabajamos porque Colombia siga siendo #ElPaisDeLaNiñez.  Link: bit.ly/3tgatMA  #BienestarParaTodos  #EsConHechos.</t>
    </r>
  </si>
  <si>
    <r>
      <t xml:space="preserve">Aunque la actividad indica su periodicidad es trimestrla se evidenciaron las denuncias por presuntos actos de corrupción inmersos en los Informes PQRSD de diciembre 2021, enero, febrero y marzo de 2022 publicados en el portal web y en la intranet, asimismo se aportaron el Informe Denuncias Cerradas Febrero 2022.pdf.
</t>
    </r>
    <r>
      <rPr>
        <b/>
        <sz val="10"/>
        <rFont val="Arial"/>
        <family val="2"/>
      </rPr>
      <t xml:space="preserve">Evidencia:
</t>
    </r>
    <r>
      <rPr>
        <sz val="10"/>
        <rFont val="Arial"/>
        <family val="2"/>
      </rPr>
      <t xml:space="preserve">- Informe de PQRS, Reporte de Amenazas o Vulneración de Derechos y solicitudes de acceso a la información </t>
    </r>
    <r>
      <rPr>
        <b/>
        <sz val="10"/>
        <rFont val="Arial"/>
        <family val="2"/>
      </rPr>
      <t>Diciembre 2021</t>
    </r>
    <r>
      <rPr>
        <sz val="10"/>
        <rFont val="Arial"/>
        <family val="2"/>
      </rPr>
      <t xml:space="preserve">, Denuncias por Presuntos Actos de Corrupción, página 14. (del período del 1° de septiembre al 31 de diciembre del 2021)
</t>
    </r>
    <r>
      <rPr>
        <b/>
        <sz val="10"/>
        <rFont val="Arial"/>
        <family val="2"/>
      </rPr>
      <t xml:space="preserve">- </t>
    </r>
    <r>
      <rPr>
        <sz val="10"/>
        <rFont val="Arial"/>
        <family val="2"/>
      </rPr>
      <t xml:space="preserve">Informe de PQRS, Reporte de Amenazas o Vulneración de Derechos y solicitudes de acceso a la información </t>
    </r>
    <r>
      <rPr>
        <b/>
        <sz val="10"/>
        <rFont val="Arial"/>
        <family val="2"/>
      </rPr>
      <t>Enero 2022</t>
    </r>
    <r>
      <rPr>
        <sz val="10"/>
        <rFont val="Arial"/>
        <family val="2"/>
      </rPr>
      <t xml:space="preserve">, Denuncias por Presuntos Actos de Corrupción, página 14. (denuncias durante el mes de enero 2022)
- Informe de PQRS, Reporte de Amenazas o Vulneración de Derechos y solicitudes de acceso a la información </t>
    </r>
    <r>
      <rPr>
        <b/>
        <sz val="10"/>
        <rFont val="Arial"/>
        <family val="2"/>
      </rPr>
      <t>Febrero 2022</t>
    </r>
    <r>
      <rPr>
        <sz val="10"/>
        <rFont val="Arial"/>
        <family val="2"/>
      </rPr>
      <t xml:space="preserve">, Denuncias por Presuntos Actos de Corrupción, página 14. (denuncias durante el mes de febrero 2022)
- Informe de PQRS, Reporte de Amenazas o Vulneración de Derechos y solicitudes de acceso a la información </t>
    </r>
    <r>
      <rPr>
        <b/>
        <sz val="10"/>
        <rFont val="Arial"/>
        <family val="2"/>
      </rPr>
      <t>Marzo 2022</t>
    </r>
    <r>
      <rPr>
        <sz val="10"/>
        <rFont val="Arial"/>
        <family val="2"/>
      </rPr>
      <t>, Denuncias por Presuntos Actos de Corrupción, página 14. (período del 1 de enero al 31 de marzo del 2022).
Informe Denuncias Cerradas Febrero 2022.pdf
Portal web: ruta: https://www.icbf.gov.co/servicios/informes-boletines-pqrds
Intranet ruta: https://intranet.icbf.gov.co/secretaria-general/direccion-de-servicios-y-atencion/procesos-y-eventos</t>
    </r>
  </si>
  <si>
    <t>Actividad con periodicidad semestral. Al 30 de Abril no se evidenció avance de la actividad.</t>
  </si>
  <si>
    <t>Al 30 de Abril no se evidenció avance de la actividad por tener fecha unica al 20/12/2022.</t>
  </si>
  <si>
    <r>
      <t xml:space="preserve">Para esta actividad se evidenció el avance en los siguientes aspectos:
De acuerdo con el Plan Institucional de Capacitción la Dirección Administrativa a través del Grupo de Gestión Documental realizó el VI Encuentro Nacional de Referentes Documentales los dÍas 29, 30, 31 de marzo y 1 de abril de 2022. ​De acuerdo a lo observado en las agendas se observó la socialización de los siguientes temas: 
- Generalidades: Instrumentos y procedimientos archivísticos definición y funcionabilidad
- Organización de Archivos (aplicación de TRD y TVD)
- Transferencias Documentales
- Marco Normativo sobre efectos negativos de la alteración o sustracción información de los archivos centrales a fines particulares
- Generalidades SIC: Programa de Monitoreo y condiciones ambientales (primeros auxilios, conservación y preservación documental).
- Cierre: Evaluación de conocimientos y del evento.
Cantidad de participantes: 208
Resultado evaluación de satisfacción: 96,3 % óptimo
Resultado evaluación de conocimientos: 89,34 % óptimo
</t>
    </r>
    <r>
      <rPr>
        <b/>
        <sz val="10"/>
        <color theme="1"/>
        <rFont val="Arial"/>
        <family val="2"/>
      </rPr>
      <t xml:space="preserve">Evidencia:
</t>
    </r>
    <r>
      <rPr>
        <sz val="10"/>
        <color theme="1"/>
        <rFont val="Arial"/>
        <family val="2"/>
      </rPr>
      <t xml:space="preserve">
- Memorando Radicado No. 202212220000031573 para: Directores Regionales, Coordinadores Administrativos y Coordinadores Grupos de Soporte, Asunto: invitación Sensibilización "VI Encuentro Referentes Documentales" del 07/03/2022, invitación realizada por parte de la Dirección Administrativa 
- Archivo Consolidado Asistencia.xls (FORMATO  DE EJECUCIÓN Y REPORTE DE ASISTENCIA  DEL PIC)
- Archivo Consolidado Satisfacción.xls
- Archivo Día 1_ VI Encuentro PDF
- Archivo Día 2_VI Encuentro PDF
- Archivo VI Encuentro NRD - Evaluación de eficacia (1-122),xlsx
- Archivo VI ENRD - Formato Encuestas de satisfacción(1-119).xlsx
- Archivo VI ENRD - Registro de asistencia a capacitaciones o entrenamientos virtuales(1-368).xlsx
</t>
    </r>
  </si>
  <si>
    <t xml:space="preserve">William Rene Alvarado Ordoñez </t>
  </si>
  <si>
    <r>
      <t xml:space="preserve">Para esta actividad se evidenció el avance en los siguientes aspectos:
1. Publicación en la red Social facebook del 16 de febrero del 2022, video  institucional: relacionado con: #ICBFesTransparencia | ¿Qué se debe tener en cuenta para la elaboración de los menús de alimentación?.
Para la elaboración de los menús en la población en condición de discapacidad se debe tener en cuenta:
• La atención de las necesidades individuales existentes en cada institución.
• Enfermedades, intolerancias y alergias alimentarias recurrentes.
• Las indicaciones del médico que atiende al niño, niña, adolescente o adulto
• La valoración de los especialistas (fonoaudiología, nutrición, terapia física, entre otros).
Links: https://www.facebook.com/277742535585449/posts/7856230417736585/ , https://youtu.be/iAKzYPmawV4
2. Publicación Abril 26, 2022 - 14:30 en la página web del ICBF video referente a "Cuales son los Delitos que tienen relación con hechos de corrupción"
</t>
    </r>
    <r>
      <rPr>
        <b/>
        <sz val="10"/>
        <color theme="1"/>
        <rFont val="Arial"/>
        <family val="2"/>
      </rPr>
      <t xml:space="preserve">
Evidencia:</t>
    </r>
    <r>
      <rPr>
        <sz val="10"/>
        <color theme="1"/>
        <rFont val="Arial"/>
        <family val="2"/>
      </rPr>
      <t xml:space="preserve"> 
Lenguaje de Señas_facebook_16 de febrero.jpg 
Lenguaje de Señas_Banner_Página web_ 26 de abril.jpg
Lenguaje de Señas_Banner_Página web_ 26 de abril_home_web.jpg
Links : 
https://www.youtube.com/watch?v=x63lY537pcE&amp;list=PL95L1GDSvl589CWkLsvf-pWfcGTOwQDAq&amp;index=1
https://www.icbf.gov.co/lenguaje-de-senas</t>
    </r>
  </si>
  <si>
    <r>
      <t xml:space="preserve">Para el I Cuatrimestre del 2022 se evidenciaron correos electrónicos suscritos por Oscar Javier Bernal Parra (Dirección de Servicios y Antención) y Dirigidos a los responsables de SYA Regional; CZ- SyA y Enlaces SIM.
</t>
    </r>
    <r>
      <rPr>
        <b/>
        <sz val="10"/>
        <color theme="1"/>
        <rFont val="Arial"/>
        <family val="2"/>
      </rPr>
      <t>Evidencia :</t>
    </r>
    <r>
      <rPr>
        <sz val="10"/>
        <color theme="1"/>
        <rFont val="Arial"/>
        <family val="2"/>
      </rPr>
      <t xml:space="preserve">
1) Correo electrónico del 13/01/ 2022; correo electrónico del 18/01/ 2022; correo electrónico del 21/01/ 2022 remitiendo los  indicadores relación con el ciudadano diciembre 2021, indicadores relación con el ciudadano diciembre 2021 (preliminar),  e indicadores relación con el ciudadano diciembre 2021 (final)
 2) Correo electrónico del 24/02/2022; correo electrónico del 04/03/2022; correo electrónico del 08/03/2022, remitiendo los indicadores relacionado con el ciudadano de enero del  2022, indicadores relación con el ciudadano de enero  2022 (preliminar),  e indicadores relación con el ciudadano de enero 2022 (final).
3) Correo electrónico del 11/03/2022; correo electrónico del 18/03/2022; correo electrónico del 23/03/2022, remitiendo los indicadores relacionado con el ciudadano febrero del 2022, indicadores relación con el ciudadano febrero 2022 (preliminar), e indicadores relación con el ciudadano febrero 2022 (final).
4) Correo electrónico del 12/04/2022; correo electrónico del 21/04/2022; correo electrónico del 22/04/2022, remitiendo los indicadores relacionado con el ciudadano marzo del 2022, indicadores relación con el ciudadano marzo 2022 (preliminar), e indicadores relación con el ciudadano marzo 2022 (final).
</t>
    </r>
  </si>
  <si>
    <t xml:space="preserve">Actividad con periodicidad semestral. Al 30 de Abril no se evidenció avance de la actividad.
</t>
  </si>
  <si>
    <t xml:space="preserve">Actividad única. Al 30 de Abril no se evidenció avance de la actividad.
</t>
  </si>
  <si>
    <t>ACCIONES Y PERIODICIDAD</t>
  </si>
  <si>
    <t>REGISTRO O EVIDENCIA</t>
  </si>
  <si>
    <t>Nivel</t>
  </si>
  <si>
    <t>FECHA FINAL</t>
  </si>
  <si>
    <t xml:space="preserve">Nombre Regional Evaluada </t>
  </si>
  <si>
    <t xml:space="preserve">CZ Evaluados según muestra </t>
  </si>
  <si>
    <t>Evidencias</t>
  </si>
  <si>
    <t xml:space="preserve">Estado de la Acción </t>
  </si>
  <si>
    <t xml:space="preserve">Riesgo Materializado </t>
  </si>
  <si>
    <t>Actividades Plan de acción Riesgo Materializado (ISOLUCION)</t>
  </si>
  <si>
    <t>SI</t>
  </si>
  <si>
    <t>NO</t>
  </si>
  <si>
    <t>Maritza Liliana Beltrán Albadán</t>
  </si>
  <si>
    <r>
      <t xml:space="preserve">La actividad se da por cumplida ya que se evidencia el reporte con los resultados de las respuestas obtenidas en las preguntas e la encuesta de evaluación.
</t>
    </r>
    <r>
      <rPr>
        <b/>
        <sz val="10"/>
        <color theme="1"/>
        <rFont val="Arial"/>
        <family val="2"/>
      </rPr>
      <t xml:space="preserve">Evidencia
</t>
    </r>
    <r>
      <rPr>
        <sz val="10"/>
        <color theme="1"/>
        <rFont val="Arial"/>
        <family val="2"/>
      </rPr>
      <t xml:space="preserve">-Informe final  de las audiencias de mesas públicas y rendición pública de cuentas con el consolidado  de los resultados de la encuesta de evaluación páginas 46 a 58   https://www.icbf.gov.co/system/files/informe_final_rpc_y_mp_2021_v1_1.pdf
-Matriz de tabulación con los resultados de la encuesta realizada al finalizar las audiencias de rendición de cuentas en la vigencia 2021
</t>
    </r>
    <r>
      <rPr>
        <sz val="10"/>
        <rFont val="Arial"/>
        <family val="2"/>
      </rPr>
      <t xml:space="preserve">
- Pantallazo de publicación del 30/01/2022.</t>
    </r>
  </si>
  <si>
    <r>
      <rPr>
        <sz val="10"/>
        <rFont val="Arial"/>
        <family val="2"/>
      </rPr>
      <t>Se evidencia la definición de directrices para la realización de mesas públicas y Rendición de Cuentas vigencia 2022.</t>
    </r>
    <r>
      <rPr>
        <b/>
        <sz val="10"/>
        <rFont val="Arial"/>
        <family val="2"/>
      </rPr>
      <t xml:space="preserve">
Evidencia:
</t>
    </r>
    <r>
      <rPr>
        <sz val="10"/>
        <rFont val="Arial"/>
        <family val="2"/>
      </rPr>
      <t>Correo electronico con asunto: Directrices Para La Realización De Mesas Públicas -MP y Rendición Pública De Cuentas -RPC- 2022 con Memorando ORFEO Radicado No: 202213000000028233  dirigido  a Directores Regionales, Coordinadores De Centros Zonales, Coordinadores De Planeacion Y Sistemas Regionales Fecha: 2022-02-28</t>
    </r>
  </si>
  <si>
    <r>
      <t xml:space="preserve">Correos publicaciòn a la SMO DEL 30 MARZO Y PUBLICACIÒN DEL 31 /03
</t>
    </r>
    <r>
      <rPr>
        <b/>
        <sz val="10"/>
        <rFont val="Arial"/>
        <family val="2"/>
      </rPr>
      <t xml:space="preserve">Evidencia:
</t>
    </r>
    <r>
      <rPr>
        <sz val="10"/>
        <rFont val="Arial"/>
        <family val="2"/>
      </rPr>
      <t>-F1 Formato de Programacion se realiza validación de datos columa fecha  para registro del año 2022. 
- F6 Formato de  consulta previa: se ajusta el texto de introduccción y se incluye el link de politica de datos personales adicionalmente se modifican los temas propuestos  para la vigencia de acuerdo con las indicaciones de la alta dirección 38 temas seleccionados.
Se realizan ajustes en en las lista desplegable  del formato F1 y F7 de la columna temas de acuerdo con la encuesta de consulta previa
- F9  FORMATO ENCUESTA DE EVALUACIÓN DE RENDICIÓN PÚBLICA DE CUENTAS Y MESAS PÚBLICAS se ajusta redacción del Objetivo: Conocer la percepción de los participantes acerca de la audiencia realizada; se elimina la pregunta No. 7 sólo de deja una pregunta Covid
- F10.P2.MS ANÁLISIS ENCUESTAS DE EVALUACIÓN RPC Y MP 
- F11 se inluye  la casilla metodología de realización :  Virtual, Presencial ó Mixta
Se evidencia la publicación actualizada de los formatos para la vigencia 2022 https://www.icbf.gov.co/rendicion-de-cuentas-icbf</t>
    </r>
  </si>
  <si>
    <t>La actividad no ha iniciado.</t>
  </si>
  <si>
    <r>
      <t xml:space="preserve">Se evidencia publicación del Boletín de Peticiones, Quejas, Reclamos, Sugerencias y Reportes de Amenaza o Vulneración de Derechos. 
</t>
    </r>
    <r>
      <rPr>
        <b/>
        <sz val="10"/>
        <color theme="1"/>
        <rFont val="Arial"/>
        <family val="2"/>
      </rPr>
      <t xml:space="preserve">
Evidencias:
</t>
    </r>
    <r>
      <rPr>
        <sz val="10"/>
        <color theme="1"/>
        <rFont val="Arial"/>
        <family val="2"/>
      </rPr>
      <t>El Boletín de Peticiones, Quejas, Reclamos, Sugerencias y Reportes de Amenaza o Vulneración de Derechos, de los meses Diciembre, enero, febrero, marzo de 2022.
https://www.icbf.gov.co/servicios/informes-boletines-pqrd</t>
    </r>
  </si>
  <si>
    <r>
      <t xml:space="preserve">Se evidencia en avance por cuanto se ha emitido correo electróen el que se socializan los resultados de la consulta previa a partir de los cuales se definirán los temas a tratar en las diferentes mesas.
</t>
    </r>
    <r>
      <rPr>
        <b/>
        <sz val="10"/>
        <rFont val="Arial"/>
        <family val="2"/>
      </rPr>
      <t xml:space="preserve">Evidencias:
</t>
    </r>
    <r>
      <rPr>
        <sz val="10"/>
        <rFont val="Arial"/>
        <family val="2"/>
      </rPr>
      <t xml:space="preserve">Correo electrònico del 13 abril 2022 Asunto: Socialización resultados consuta previa 2022.  </t>
    </r>
  </si>
  <si>
    <t>Esta actividad tiene fecha de inicio 01/07/22</t>
  </si>
  <si>
    <t>Esta actividad tiene fecha de inicio 01/10/22</t>
  </si>
  <si>
    <r>
      <t xml:space="preserve">Se evidencia ajuste en la presentaciòn que hace parte del Aula Virtual Estrategia de Transparencia, Participación y Buen Gobierno.
</t>
    </r>
    <r>
      <rPr>
        <b/>
        <sz val="10"/>
        <rFont val="Arial"/>
        <family val="2"/>
      </rPr>
      <t>Evidencia:
-</t>
    </r>
    <r>
      <rPr>
        <sz val="10"/>
        <rFont val="Arial"/>
        <family val="2"/>
      </rPr>
      <t>Correo electrónico del 10/02/22 con la solicitud de ajuste de la presentación.
-Diapositivas 54 - 61 Actializadas.</t>
    </r>
  </si>
  <si>
    <t>No se evidenció en el SVE ni en el Share Point soportes de avance de la actividad la cual tiene por fecha de inicio 30/01/22.</t>
  </si>
  <si>
    <t>Esta actividad tiene fecha de inicio 01/11/22</t>
  </si>
  <si>
    <r>
      <t xml:space="preserve">Se evidencia cumplimiento y publicaciòn oportuna del Informe de Rendiciòn de cunetas- Acuerdos de paz Vigencia 2021.
</t>
    </r>
    <r>
      <rPr>
        <b/>
        <sz val="10"/>
        <rFont val="Arial"/>
        <family val="2"/>
      </rPr>
      <t>Evidencia:</t>
    </r>
    <r>
      <rPr>
        <sz val="10"/>
        <rFont val="Arial"/>
        <family val="2"/>
      </rPr>
      <t xml:space="preserve">
-Publicaciòn del Informe de Rendición de Cuentas de Paz - 2021 con fecha del 30/03/22
- Pantallazo de publicación </t>
    </r>
  </si>
  <si>
    <r>
      <rPr>
        <sz val="10"/>
        <rFont val="Arial"/>
        <family val="2"/>
      </rPr>
      <t xml:space="preserve">Se evidenció la publicación del cronograma de rendiciòn de cuentas y mesas pùblicas en la pàgina WEB de la entidad.
</t>
    </r>
    <r>
      <rPr>
        <b/>
        <sz val="10"/>
        <rFont val="Arial"/>
        <family val="2"/>
      </rPr>
      <t>Evidencia:</t>
    </r>
    <r>
      <rPr>
        <sz val="10"/>
        <rFont val="Arial"/>
        <family val="2"/>
      </rPr>
      <t xml:space="preserve">
Pantallazo con publicación de cronograma para Rendición Pública de Cuentas Regional Cauca y mesas públicas de 9 Centros Zonales de la Regional Antioquia.</t>
    </r>
    <r>
      <rPr>
        <b/>
        <sz val="10"/>
        <rFont val="Arial"/>
        <family val="2"/>
      </rPr>
      <t xml:space="preserve">
Recomendación:  </t>
    </r>
    <r>
      <rPr>
        <sz val="10"/>
        <rFont val="Arial"/>
        <family val="2"/>
      </rPr>
      <t>Cargar las evidencias en el SVE.</t>
    </r>
  </si>
  <si>
    <r>
      <rPr>
        <sz val="10"/>
        <rFont val="Arial"/>
        <family val="2"/>
      </rPr>
      <t>Se evidencia publicación del informe trimestral de Rendiciòn de Cuentas y mesas públicas en el que se evidencia la etapa de Alistamiento y Diseño para adelantar estos ejercicio en la vigencia 2022.</t>
    </r>
    <r>
      <rPr>
        <b/>
        <sz val="10"/>
        <rFont val="Arial"/>
        <family val="2"/>
      </rPr>
      <t xml:space="preserve">
Evidencia:
</t>
    </r>
    <r>
      <rPr>
        <sz val="10"/>
        <rFont val="Arial"/>
        <family val="2"/>
      </rPr>
      <t>Publicación Informe I trimestre 2022 
https://www.icbf.gov.co/system/files/informe_primer_trimestre_2022.pdf</t>
    </r>
    <r>
      <rPr>
        <b/>
        <sz val="10"/>
        <rFont val="Arial"/>
        <family val="2"/>
      </rPr>
      <t xml:space="preserve">
</t>
    </r>
  </si>
  <si>
    <t xml:space="preserve">Actividad semestral </t>
  </si>
  <si>
    <r>
      <rPr>
        <sz val="10"/>
        <rFont val="Arial"/>
        <family val="2"/>
      </rPr>
      <t>Se evidencia divulgación en medios institucionales de los avances respecto a la implementación de los acuerdos de paz.</t>
    </r>
    <r>
      <rPr>
        <b/>
        <sz val="10"/>
        <rFont val="Arial"/>
        <family val="2"/>
      </rPr>
      <t xml:space="preserve">
FEBRERO
</t>
    </r>
    <r>
      <rPr>
        <sz val="10"/>
        <rFont val="Arial"/>
        <family val="2"/>
      </rPr>
      <t xml:space="preserve">Entre 2018 y 2021 el ICBF ha atendido a 1.3 millones de niñas, niños, adolescentes, jóvenes y sus familias en territorios PDET El Instituto Colombiano de Bienestar Familiar (ICBF) ha cumplido los compromisos  establecidos en el Plan Nacional de Desarrollo 2018-2022 Pacto por Colombia, pacto por la equidad, en relación con alcanzar el mandato establecido en el Acuerdo Final para la Terminación del Conflicto y la Construcción de una Paz Estable y Duradera, a través de la atención, en los últimos cuatro años, a 1.360.260 niñas, niños, adolescentes, jóvenes y sus familias, en los 170 municipios con Programas de Desarrollo con Enfoque Territorial (PDET).
https://www.icbf.gov.co/noticias/entre-2018-y-2021-el-icbf-ha-atendido-13-millones-de-ninas-ninos-adolescentes-jovenes-y-sus
ICBF recibe de GeoPark dotación para 39 Centros de Desarrollo Infantil en Putumayo
La Directora General del Instituto Colombiano de Bienestar Familiar (ICBF) Lina Arbeláez, recibió hoy de la empresa GeoPark Colombia, la dotación para 39 Centros de Desarrollo Infantil (CDI) beneficiando a 3.300 niñas y niños ubicados en los municipios que hacen parte de los Programas de Desarrollo con Enfoque Territorial (PDET) en Putumayo.
https://www.icbf.gov.co/noticias/icbf-recibe-de-geopark-dotacion-para-39-centros-de-desarrollo-infantil-en-putumayo
</t>
    </r>
    <r>
      <rPr>
        <b/>
        <sz val="10"/>
        <rFont val="Arial"/>
        <family val="2"/>
      </rPr>
      <t xml:space="preserve">
ABRIL
</t>
    </r>
    <r>
      <rPr>
        <sz val="10"/>
        <rFont val="Arial"/>
        <family val="2"/>
      </rPr>
      <t xml:space="preserve">ICBF atendió y orientó a más de 4.000 jagüeros en la Feria Acércate
El Instituto Colombiano de Bienestar Familiar (ICBF) brindó asesoría y orientó sobre su oferta institucional a 4.018 personas durante el desarrollo de la Feria Acércate, realizada en la plaza principal del municipio La Jagüa de Ibirico, Cesar, en asocio con 76 instituciones del orden nacional.
https://www.icbf.gov.co/noticias/icbf-atendio-y-oriento-mas-de-4000-jagueros-en-la-feria-acercate
</t>
    </r>
    <r>
      <rPr>
        <b/>
        <sz val="10"/>
        <rFont val="Arial"/>
        <family val="2"/>
      </rPr>
      <t xml:space="preserve">
</t>
    </r>
    <r>
      <rPr>
        <sz val="10"/>
        <rFont val="Arial"/>
        <family val="2"/>
      </rPr>
      <t>ICBF socializa oferta en feria de servicio al ciudadano en La Jagua de Ibirico, Cesar
El Instituto Colombiano de Bienestar Familiar (ICBF) participa en la Feria Acércate que se realiza en la Jagua de Ibirico, Cesar, con el fin de facilitar el acceso de los jagüeros y habitantes de la Sierra Nevada y Perijá a los trámites, información yservicios para la primera infancia, infancia, adolescencia y juventud, familias y comunidades, entre otros temas.
https://www.icbf.gov.co/noticias/icbf-socializa-oferta-en-feria-de-servicio-al-ciudadano-en-la-jagua-de-ibirico-cesar</t>
    </r>
  </si>
  <si>
    <r>
      <rPr>
        <sz val="10"/>
        <rFont val="Arial"/>
        <family val="2"/>
      </rPr>
      <t xml:space="preserve">Se realizó la actualización y la publicación de la GIP2.MS Guìa para la rendicion publica de cuentas en el ICBF Versión 5 del 28 de abril del 2022.  
</t>
    </r>
    <r>
      <rPr>
        <b/>
        <sz val="10"/>
        <rFont val="Arial"/>
        <family val="2"/>
      </rPr>
      <t xml:space="preserve">
Evidencia:
</t>
    </r>
    <r>
      <rPr>
        <sz val="10"/>
        <rFont val="Arial"/>
        <family val="2"/>
      </rPr>
      <t>https://www.icbf.gov.co/system/files/procesos/g1.p2.ms_guia_para_la_rendicion_publica_de_cuentas_en_el_icbf_v5_.pdf</t>
    </r>
    <r>
      <rPr>
        <b/>
        <sz val="10"/>
        <rFont val="Arial"/>
        <family val="2"/>
      </rPr>
      <t xml:space="preserve">
Recomendación:</t>
    </r>
    <r>
      <rPr>
        <sz val="10"/>
        <rFont val="Arial"/>
        <family val="2"/>
      </rPr>
      <t>Cargar los soportes en el aplicativo SVE</t>
    </r>
  </si>
  <si>
    <r>
      <t xml:space="preserve">Se evidencia socialización de temas de trasparencia en Boletines ICBF como en redes sociales.
</t>
    </r>
    <r>
      <rPr>
        <b/>
        <sz val="10"/>
        <color theme="1"/>
        <rFont val="Arial"/>
        <family val="2"/>
      </rPr>
      <t xml:space="preserve">Evidencia:
- </t>
    </r>
    <r>
      <rPr>
        <sz val="10"/>
        <color theme="1"/>
        <rFont val="Arial"/>
        <family val="2"/>
      </rPr>
      <t xml:space="preserve">El 11 de febrero se publica en el boletín 188, pieza de Rendición de Cuentas sobre: Rendición de cuentas Resultados consolidados RPC 2021. https://www.icbf.gov.co/system/files/consolidado_resultados_rendicion_publicaa_de_cuentas_2021_004.pdf
- El 28 de marzo de 2022 se publica en Redes sociales y página web pieza de Rendición de Cuentas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https://twitter.com/ICBFColombia/status/1508528992583835654?cxt=HHwWjICzhYrIr-8pAAAA
- Se publica el 8 de abril de 2022 en el boletín interno Vive ICBF 196, pieza de Rendición de cuentas sobre: Conoce las temáticas de la consulta previa 2022 para la Rendición Pública de Cuentas
en los centros zonales del ICBF y selecciona las de mayor interés por nuestras partes interesadas.
https://www.icbf.gov.co/system/files/tematicas_consulta_previa_2022.pdf
</t>
    </r>
    <r>
      <rPr>
        <sz val="10"/>
        <rFont val="Arial"/>
        <family val="2"/>
      </rPr>
      <t xml:space="preserve">Recomendación: verificar el cargue correcto de la actividad en el Aplicativo SVE </t>
    </r>
  </si>
  <si>
    <r>
      <rPr>
        <sz val="10"/>
        <rFont val="Arial"/>
        <family val="2"/>
      </rPr>
      <t xml:space="preserve">Se evidenció avance de la actividad mediante la publicación de información de riesgos de corrupción  mendiante el Boletín Vive ICBF de los  meses de enero, febrero, marzo y abril 
</t>
    </r>
    <r>
      <rPr>
        <b/>
        <sz val="10"/>
        <rFont val="Arial"/>
        <family val="2"/>
      </rPr>
      <t xml:space="preserve">
Evidencias 
</t>
    </r>
    <r>
      <rPr>
        <sz val="10"/>
        <rFont val="Arial"/>
        <family val="2"/>
      </rPr>
      <t>-Boletín Vive ICBF N° 186 del 28 de enero  Articulo:  En 2021 el Plan Anticorrupción y de atención al Ciudadano prersento un cumplimiento del 100% en los componentes…
-Boletín Vive ICBF N° 187 del 4 de febrero. Articulo:Recuerda que el ICBF
cuenta con una Política de Riesgos
Boletín Vive ICBF N° 195 del 1 de abril de 2022. Articulo: Reporte cuatrimestral PA-134 Cumplimiento de planes de tratamiento de riesgos
Boletín Vive ICBF N° 191 del 4 de marzo  de 2022. Articulo:Monitoreo a materialización de riesgos y ejecución de controles.
Nota: Se recomienda revisar actividad con respecto a la meta puesto que desde el Boletín vive ICBF no es posible divulgar información sobre la gestión de riesgos de corrpción a todas las partes interesadas de la Entidad (Usuarios, Operadores de Servicio, Goberno Nacional, etc....)</t>
    </r>
  </si>
  <si>
    <r>
      <t xml:space="preserve">Se observó monitoreo al plan de tratamiento de los riesgos de corrupción  de los meses de febrero y marzo  para la SDG en el siguiente link: 
 https://icbfgob.sharepoint.com/:f:/s/MICROSITIOPLANANTICORRUPCINYDEATENCINALCIUDADANO2021/EgVRovrwoEBEhZlseynxN68BQoIiwLpDzO-uN6jNJTrJ0g?e=hxE75t
</t>
    </r>
    <r>
      <rPr>
        <b/>
        <sz val="10"/>
        <rFont val="Arial"/>
        <family val="2"/>
      </rPr>
      <t xml:space="preserve">
Evidencias </t>
    </r>
    <r>
      <rPr>
        <sz val="10"/>
        <rFont val="Arial"/>
        <family val="2"/>
      </rPr>
      <t xml:space="preserve">
-Correo electrónico Asunto: 3/03/2021 Asunto:  RE: MONITOREO RIESGOS DE CORRUPCIÓN - FEBRERO
-Correo electrónico. Asunto: 6/04/2021. MONITOREO RIESGOS DE CORRUPCIÓN - MARZO 2022.
Nota: Se recomienda incluir dentro del monitoreo del reporte de los planes de tratamiento de riesgos de corrupción de los niveles Regional y Zonal, teniendo en cuenta que la Entidad también gestiona los riesgos en estos 2 niveles y entendiendo además que en estos se ejecuta la misionalidad de la Entidad. </t>
    </r>
  </si>
  <si>
    <r>
      <rPr>
        <sz val="10"/>
        <color theme="1"/>
        <rFont val="Arial"/>
        <family val="2"/>
      </rPr>
      <t xml:space="preserve">Se observó monitoreo a la materialización  de los riesgos de corrupción en la matriz excel "Consolidado controles y Materialización" para la SDG en el link. https://icbfgob.sharepoint.com/:x:/s/GestionDeRiesgos/EVYIvm_n-bFBi3QuDVlVbakBX7hNDqlwZnIdGXX0OCPJuA?e=lwATpg .
</t>
    </r>
    <r>
      <rPr>
        <b/>
        <sz val="10"/>
        <color theme="1"/>
        <rFont val="Arial"/>
        <family val="2"/>
      </rPr>
      <t xml:space="preserve">
Evidencias 
</t>
    </r>
    <r>
      <rPr>
        <sz val="10"/>
        <color theme="1"/>
        <rFont val="Arial"/>
        <family val="2"/>
      </rPr>
      <t xml:space="preserve">-Correo electrónico 3/03/2022. Asunto:  MONITOREO MATERIALIZACIÓN RIESGOS EJECUCCIÓN DE CONTROLES SDG - MARZO
-Excel Consolidado controles y materialización </t>
    </r>
    <r>
      <rPr>
        <b/>
        <sz val="10"/>
        <color theme="1"/>
        <rFont val="Arial"/>
        <family val="2"/>
      </rPr>
      <t xml:space="preserve">
-C</t>
    </r>
    <r>
      <rPr>
        <sz val="10"/>
        <color theme="1"/>
        <rFont val="Arial"/>
        <family val="2"/>
      </rPr>
      <t>orreo electrónico 3/03/2021. Asunto: RV: MONITOREO MATERIALIZACIÓN RIESGOS EJECUCCIÓN DE CONTROLES REG Y CZ - MARZO</t>
    </r>
    <r>
      <rPr>
        <b/>
        <sz val="10"/>
        <color theme="1"/>
        <rFont val="Arial"/>
        <family val="2"/>
      </rPr>
      <t xml:space="preserve">
</t>
    </r>
    <r>
      <rPr>
        <sz val="10"/>
        <rFont val="Arial"/>
        <family val="2"/>
      </rPr>
      <t xml:space="preserve">Nota: Se recomienda adelantar el monitoreo a la materialización de los Riesgos en el NIvel Regional y Zonal, teniendo en cuenta que la Entidad también gestiona los riesgos en estos 2 niveles y entendiendo además que en estos se ejecuta la misionalidad de la Entidad. </t>
    </r>
  </si>
  <si>
    <r>
      <t xml:space="preserve">Se observó monitoreo a los controles   de los riesgos de corrupción en la matriz excel "Consolidado controles y Materialización" para la SDG en el link. https://icbfgob.sharepoint.com/:x:/s/GestionDeRiesgos/EVYIvm_n-bFBi3QuDVlVbakBX7hNDqlwZnIdGXX0OCPJuA?e=lwATpg 
</t>
    </r>
    <r>
      <rPr>
        <b/>
        <sz val="10"/>
        <color theme="1"/>
        <rFont val="Arial"/>
        <family val="2"/>
      </rPr>
      <t xml:space="preserve">Evidencias </t>
    </r>
    <r>
      <rPr>
        <sz val="10"/>
        <color theme="1"/>
        <rFont val="Arial"/>
        <family val="2"/>
      </rPr>
      <t xml:space="preserve">
-Correo electrónico 3/03/2022. Asunto:  MONITOREO MATERIALIZACIÓN RIESGOS EJECUCCIÓN DE CONTROLES SDG - MARZO
-Excel Consolidado controles y materialización 
-Correo electrónico 3/03/2021. Asunto: RV: MONITOREO MATERIALIZACIÓN RIESGOS EJECUCCIÓN DE CONTROLES REG Y CZ - MARZO
</t>
    </r>
    <r>
      <rPr>
        <sz val="10"/>
        <rFont val="Arial"/>
        <family val="2"/>
      </rPr>
      <t xml:space="preserve">Nota: Se recomienda adelantar el monitoreo a  los controles definidos en la Matriz de  Riesgos de corrupción en el Nivel Regional y Zonal, teniendo en cuenta que la Entidad también gestiona los riesgos en estos 2 niveles y entendiendo además que en estos se ejecuta la misionalidad de la Entidad. </t>
    </r>
  </si>
  <si>
    <r>
      <t xml:space="preserve">La actividad con fecha de ejecución posterior al seguimiento de la OCI 
</t>
    </r>
    <r>
      <rPr>
        <sz val="10"/>
        <rFont val="Arial"/>
        <family val="2"/>
      </rPr>
      <t xml:space="preserve">Nota: Se recomienda incluir en el cálculo del Indicador lo correspondiente al nivel Regional y Zonal, teniendo en cuenta que la Entidad también gestiona los riesgos en estos 2 niveles y entendiendo además que en estos se ejecuta la misionalidad de la Entidad.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</si>
  <si>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“Garantía del derecho de alimentos, visitas y custodia - No. 700".
</t>
    </r>
    <r>
      <rPr>
        <b/>
        <u/>
        <sz val="11"/>
        <rFont val="Arial"/>
        <family val="2"/>
      </rPr>
      <t xml:space="preserve">
1) SEGUIMIENTO ACCIONES APLICATIVO SUIT - ETAPA SEGUIMEINTO:
</t>
    </r>
    <r>
      <rPr>
        <sz val="11"/>
        <rFont val="Arial"/>
        <family val="2"/>
      </rPr>
      <t xml:space="preserve">
Revisados los documentos del avance de la racionalización de los trámites correspondientes al Primer Cuatrimestre de 2022, no se evidenció el plan de trabajo para implementar la propuesta de mejora del trámite identificado con el número 700 del 2022.  Por lo cual en la plataforma no se podrá validar el seguimiento con corte al 30/04/2022. </t>
    </r>
    <r>
      <rPr>
        <b/>
        <sz val="11"/>
        <color rgb="FFFF0000"/>
        <rFont val="Arial"/>
        <family val="2"/>
      </rPr>
      <t xml:space="preserve">
</t>
    </r>
    <r>
      <rPr>
        <sz val="11"/>
        <rFont val="Arial"/>
        <family val="2"/>
      </rPr>
      <t xml:space="preserve">
</t>
    </r>
    <r>
      <rPr>
        <u/>
        <sz val="11"/>
        <rFont val="Arial"/>
        <family val="2"/>
      </rPr>
      <t xml:space="preserve">
</t>
    </r>
    <r>
      <rPr>
        <b/>
        <u/>
        <sz val="11"/>
        <rFont val="Arial"/>
        <family val="2"/>
      </rPr>
      <t>2) ACTIVIDADES ADELANTADAS POR LA ENTIDAD</t>
    </r>
    <r>
      <rPr>
        <u/>
        <sz val="11"/>
        <rFont val="Arial"/>
        <family val="2"/>
      </rPr>
      <t xml:space="preserve">
</t>
    </r>
    <r>
      <rPr>
        <sz val="11"/>
        <rFont val="Arial"/>
        <family val="2"/>
      </rPr>
      <t xml:space="preserve">
Con corte al 30/04/2022 evidenció Correo electrónico del 07/02/2022 y del 07/04/2022 de la DIT remitiendo informe de avance del proyecto MI CAV (Centro de Atención Virtual)
</t>
    </r>
    <r>
      <rPr>
        <b/>
        <sz val="11"/>
        <rFont val="Arial"/>
        <family val="2"/>
      </rPr>
      <t xml:space="preserve">Evidencias: </t>
    </r>
    <r>
      <rPr>
        <sz val="11"/>
        <rFont val="Arial"/>
        <family val="2"/>
      </rPr>
      <t xml:space="preserve">
* Reporte consolidado estrategia de racionalización de trámites vigencia 2022 en el aplicativo SUIT generado el 15 de enero del 2021.
*Correo electrónico del 07/02/2022 remitiendo informe de avance del proyecto MI CAV -con corte a 31/01/2022. 
* Correo electrónico del 07/04/2022 remitiendo informe de avance del proyecto MI CAV -con corte a 31/03/2022. 
</t>
    </r>
    <r>
      <rPr>
        <b/>
        <sz val="11"/>
        <rFont val="Arial"/>
        <family val="2"/>
      </rPr>
      <t xml:space="preserve">Ruta de evidencias:  </t>
    </r>
    <r>
      <rPr>
        <sz val="11"/>
        <rFont val="Arial"/>
        <family val="2"/>
      </rPr>
      <t xml:space="preserve">
</t>
    </r>
    <r>
      <rPr>
        <b/>
        <sz val="11"/>
        <rFont val="Arial"/>
        <family val="2"/>
      </rPr>
      <t>Suit:</t>
    </r>
    <r>
      <rPr>
        <b/>
        <sz val="9"/>
        <color rgb="FF0070C0"/>
        <rFont val="Arial"/>
        <family val="2"/>
      </rPr>
      <t xml:space="preserve"> </t>
    </r>
    <r>
      <rPr>
        <sz val="9"/>
        <color rgb="FF0070C0"/>
        <rFont val="Arial"/>
        <family val="2"/>
      </rPr>
      <t>http://tramites1.suit.gov.co/racionalizacion-web/faces/gestionracionalizacion/racionalizacion_priorizacion.jsf?_adf.ctrl-state=7tawx8js4_7</t>
    </r>
    <r>
      <rPr>
        <sz val="11"/>
        <rFont val="Arial"/>
        <family val="2"/>
      </rPr>
      <t xml:space="preserve">
</t>
    </r>
    <r>
      <rPr>
        <b/>
        <sz val="11"/>
        <rFont val="Arial"/>
        <family val="2"/>
      </rPr>
      <t>https</t>
    </r>
    <r>
      <rPr>
        <sz val="9"/>
        <color rgb="FF0070C0"/>
        <rFont val="Arial"/>
        <family val="2"/>
      </rPr>
      <t>://icbfgob.sharepoint.com/sites/MICROSITIOPLANANTICORRUPCINYDEATENCINALCIUDADANO2021/Documentos%20compartidos/Forms/AllItems.aspx?id=%2Fsites%2FMICROSITIOPLANANTICORRUPCINYDEATENCINALCIUDADANO2021%2FDocumentos%20compartidos%2FPAAC%202022%2FCOMPONENTE%202%20RACIONALIZACI%C3%93N%20DE%20TR%C3%81MITES%202022%2FProceso%20ejecutivo%20de%20alimentos%2FENERO&amp;viewid=848cd329%2D4628%2D438a%2Db7b1%2D175890936859</t>
    </r>
    <r>
      <rPr>
        <sz val="11"/>
        <rFont val="Arial"/>
        <family val="2"/>
      </rPr>
      <t xml:space="preserve">
</t>
    </r>
    <r>
      <rPr>
        <b/>
        <sz val="11"/>
        <rFont val="Arial"/>
        <family val="2"/>
      </rPr>
      <t>Suite visión:</t>
    </r>
    <r>
      <rPr>
        <sz val="11"/>
        <rFont val="Arial"/>
        <family val="2"/>
      </rPr>
      <t xml:space="preserve"> </t>
    </r>
    <r>
      <rPr>
        <sz val="9"/>
        <color rgb="FF0070C0"/>
        <rFont val="Arial"/>
        <family val="2"/>
      </rPr>
      <t xml:space="preserve">https://icbf.pensemos.com/suiteve/pln/searchers?soa=6&amp;mdl=pln&amp;_sveVrs=963220220303&amp;&amp;link=1&amp;mis=pln-D-1024
</t>
    </r>
  </si>
  <si>
    <r>
      <t xml:space="preserve">
Conforme a lo determinado en Comité y Desempeño del 30 de septiembre del 2021 (Acta No. 9), se evidenció el cumplimiento de las actividades correspoendiente al 1 er año (vigencia 2021)  para la racionalización del trámite (A continuación las evidencias del II cuatrimestre):
</t>
    </r>
    <r>
      <rPr>
        <b/>
        <sz val="12"/>
        <rFont val="Arial"/>
        <family val="2"/>
      </rPr>
      <t xml:space="preserve">
Evidencias:</t>
    </r>
    <r>
      <rPr>
        <sz val="12"/>
        <rFont val="Arial"/>
        <family val="2"/>
      </rPr>
      <t xml:space="preserve">
 Realización de reuniones, elaboración de informes y presentaciones donde se registraron mes a mes los avances de la implementación del Proyecto “Centro de Atención Virtual – Mi CAV”:
* Correo electrónico del 30/09/2021 de la DIT remitiendo el informe de avance del MI CAV con corte al 30/09/2021.
*Informe MI CAV Corte 30 de septiembre de 2021, donde se indica los avances y logros.
*Presentación avance Mi CAV - reunión del 07/10/2021
* Presentación avance Mi CAV - reunión del 14/10/2021
*Presentación avance Mi CAV - reunión del 28/10/2021
*Correo electrónico del 25/11/2021 de la DIT remitiendo presentación del avance del MI CAV.
* Presentación avance Mi CAV - reunión del 25/11/2021
*Acta Comité Institucional de Gestión y Desempeño No. 9 del 30 de septiembre del 2021
*Presentación avance Mi CAV - reunión del 09/12/2021 
*Correo electrónico del 09/12/2021 de la DIT remitiendo presentación del avance del MI CAV (Centro de Atención Virtual)
Ruta de evidencias:  meses septiembre, octubre, noviembre y diciembre https://icbfgob.sharepoint.com/sites/MICROSITIOPLANANTICORRUPCINYDEATENCINALCIUDADANO2021/Documentos%20compartidos/Forms/AllItems.aspx?id=%2Fsites%2FMICROSITIOPLANANTICORRUPCINYDEATENCINALCIUDADANO2021%2FDocumentos%20compartidos%2FCOMPONENTE%202%2D%20RACIONALIZACI%C3%93N%20DE%20TR%C3%81MITES%2FGARANTIA%20DEL%20DERECHO%20DE%20ALIMENTOS%20VISITAS%20Y%20CUSTODIA&amp;viewid=848cd329%2D4628%2D438a%2Db7b1%2D175890936859
Es importante mencionar que la OCI no pudo adelantar el seguimiento en el aplicativo SUIT razón por la cual se creo la petición No. 20222060025492 del 14/01/22.
Recomendación: Atender lo informado en la Resoluciòn Externa No. 100-020 del 10 de diciembre 2021.</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</si>
  <si>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“Proceso ejecutivo de alimentos a través de Defensor de Familia No. 3421". 
</t>
    </r>
    <r>
      <rPr>
        <b/>
        <sz val="11"/>
        <rFont val="Arial"/>
        <family val="2"/>
      </rPr>
      <t>1) SEGUIMIENTO ACCIONES APLICATIVO SUIT - ETAPA SEGUIMEINTO:</t>
    </r>
    <r>
      <rPr>
        <sz val="11"/>
        <rFont val="Arial"/>
        <family val="2"/>
      </rPr>
      <t xml:space="preserve">
Revisados los documentos del avance de la racionalización de los trámites correspondientes al Primer Cuatrimestre de 2022,</t>
    </r>
    <r>
      <rPr>
        <b/>
        <sz val="11"/>
        <color rgb="FFFF0000"/>
        <rFont val="Arial"/>
        <family val="2"/>
      </rPr>
      <t xml:space="preserve"> </t>
    </r>
    <r>
      <rPr>
        <sz val="11"/>
        <rFont val="Arial"/>
        <family val="2"/>
      </rPr>
      <t>no se evidenció el plan de trabajo para implementar la propuesta de mejora del trámite identificado con el Número 3421 del 2022.  Por lo cual en la plataforma no se podrá validar el seguimiento con corte al 30/04/2022.</t>
    </r>
    <r>
      <rPr>
        <b/>
        <sz val="11"/>
        <color rgb="FFFF0000"/>
        <rFont val="Arial"/>
        <family val="2"/>
      </rPr>
      <t xml:space="preserve"> 
</t>
    </r>
    <r>
      <rPr>
        <b/>
        <sz val="11"/>
        <rFont val="Arial"/>
        <family val="2"/>
      </rPr>
      <t xml:space="preserve">2) ACTIVIDADES ADELANTADAS POR LA ENTIDAD
</t>
    </r>
    <r>
      <rPr>
        <sz val="11"/>
        <rFont val="Arial"/>
        <family val="2"/>
      </rPr>
      <t xml:space="preserve">
Con corte al 30/04/2022 evidenció Correo electrónico del 07/02/2022 y del 07/04/2022 de la DIT remitiendo informe de avance del proyecto MI CAV (Centro de Atención Virtual)
</t>
    </r>
    <r>
      <rPr>
        <b/>
        <sz val="11"/>
        <rFont val="Arial"/>
        <family val="2"/>
      </rPr>
      <t xml:space="preserve">
Evidencias: 
</t>
    </r>
    <r>
      <rPr>
        <sz val="11"/>
        <rFont val="Arial"/>
        <family val="2"/>
      </rPr>
      <t xml:space="preserve">* Reporte consolidado estrategia de racionalización de trámites vigencia 2022 en el aplicativo SUIT generado el 15 de enero del 2021.
*Correo electrónico del 07/02/2022 remitiendo informe de avance del proyecto MI CAV -con corte a 31/01/2022. 
* Correo electrónico del 07/04/2022 remitiendo informe de avance del proyecto MI CAV -con corte a 31/03/2022. 
</t>
    </r>
    <r>
      <rPr>
        <b/>
        <sz val="11"/>
        <rFont val="Arial"/>
        <family val="2"/>
      </rPr>
      <t>Ruta de evidencias:  
Suit</t>
    </r>
    <r>
      <rPr>
        <sz val="11"/>
        <rFont val="Arial"/>
        <family val="2"/>
      </rPr>
      <t>:</t>
    </r>
    <r>
      <rPr>
        <sz val="9"/>
        <color rgb="FF0070C0"/>
        <rFont val="Arial"/>
        <family val="2"/>
      </rPr>
      <t xml:space="preserve"> http://tramites1.suit.gov.co/racionalizacion-web/faces/gestionracionalizacion/racionalizacion_priorizacion.jsf?_adf.ctrl-state=7tawx8js4_7</t>
    </r>
    <r>
      <rPr>
        <sz val="11"/>
        <rFont val="Arial"/>
        <family val="2"/>
      </rPr>
      <t xml:space="preserve">
</t>
    </r>
    <r>
      <rPr>
        <b/>
        <sz val="11"/>
        <rFont val="Arial"/>
        <family val="2"/>
      </rPr>
      <t>https</t>
    </r>
    <r>
      <rPr>
        <b/>
        <sz val="9"/>
        <color rgb="FF0070C0"/>
        <rFont val="Arial"/>
        <family val="2"/>
      </rPr>
      <t>:/</t>
    </r>
    <r>
      <rPr>
        <sz val="9"/>
        <color rgb="FF0070C0"/>
        <rFont val="Arial"/>
        <family val="2"/>
      </rPr>
      <t>/icbfgob.sharepoint.com/sites/MICROSITIOPLANANTICORRUPCINYDEATENCINALCIUDADANO2021/Documentos%20compartidos/Forms/AllItems.aspx?id=%2Fsites%2FMICROSITIOPLANANTICORRUPCINYDEATENCINALCIUDADANO2021%2FDocumentos%20compartidos%2FPAAC%202022%2FCOMPONENTE%202%20RACIONALIZACI%C3%93N%20DE%20TR%C3%81MITES%202022%2FProceso%20ejecutivo%20de%20alimentos%2FENERO&amp;viewid=848cd329%2D4628%2D438a%2Db7b1%2D175890936859</t>
    </r>
    <r>
      <rPr>
        <sz val="11"/>
        <rFont val="Arial"/>
        <family val="2"/>
      </rPr>
      <t xml:space="preserve">
</t>
    </r>
    <r>
      <rPr>
        <b/>
        <sz val="11"/>
        <rFont val="Arial"/>
        <family val="2"/>
      </rPr>
      <t>Suite visión:</t>
    </r>
    <r>
      <rPr>
        <b/>
        <sz val="9"/>
        <color rgb="FF0070C0"/>
        <rFont val="Arial"/>
        <family val="2"/>
      </rPr>
      <t xml:space="preserve"> </t>
    </r>
    <r>
      <rPr>
        <sz val="9"/>
        <color rgb="FF0070C0"/>
        <rFont val="Arial"/>
        <family val="2"/>
      </rPr>
      <t>https://icbf.pensemos.com/suiteve/pln/searchers?soa=6&amp;mdl=pln&amp;_sveVrs=963220220303&amp;&amp;link=1&amp;mis=pln-D-1024</t>
    </r>
    <r>
      <rPr>
        <sz val="11"/>
        <rFont val="Arial"/>
        <family val="2"/>
      </rPr>
      <t xml:space="preserve">
</t>
    </r>
  </si>
  <si>
    <r>
      <t xml:space="preserve">Para el I Cuatrimestre del 2022 para el componente 2: “Racionalización de Tramites”, se evidencio el registro del Consolidado estrategia de racionalización de trámites vigencia 2022 en el aplicativo SUIT, a partir del 15/01/2022 al 30/09/2022, el cual contempla la automatización del trámite “Familia biológica busca a familiar que fue adoptado - OPA No. 77007".
</t>
    </r>
    <r>
      <rPr>
        <b/>
        <sz val="10"/>
        <rFont val="Arial"/>
        <family val="2"/>
      </rPr>
      <t xml:space="preserve">
1) SEGUIMIENTO ACCIONES APLICATIVO SUIT - ETAPA SEGUIMEINTO:
</t>
    </r>
    <r>
      <rPr>
        <sz val="10"/>
        <rFont val="Arial"/>
        <family val="2"/>
      </rPr>
      <t xml:space="preserve">
Revisados los documentos del avance de la racionalización de los trámites correspondientes al Primer Cuatrimestre de 2022, no se evidenció el plan de trabajo para implementar la propuesta de mejora del trámite identificado con el Número 77007 del 2022.  Por lo cual en la plataforma no se podrá validar el seguimiento con corte al 30/04/2022.</t>
    </r>
    <r>
      <rPr>
        <b/>
        <sz val="10"/>
        <color rgb="FFFF0000"/>
        <rFont val="Arial"/>
        <family val="2"/>
      </rPr>
      <t xml:space="preserve"> 
</t>
    </r>
    <r>
      <rPr>
        <b/>
        <sz val="10"/>
        <rFont val="Arial"/>
        <family val="2"/>
      </rPr>
      <t xml:space="preserve">2) ACTIVIDADES ADELANTADAS POR LA ENTIDAD
</t>
    </r>
    <r>
      <rPr>
        <sz val="10"/>
        <rFont val="Arial"/>
        <family val="2"/>
      </rPr>
      <t xml:space="preserve">
Con corte al 30/04/2022 se evidenció correo electrónico del 28/01/2022 mediante el cual la Subdirección de Adopciones remite 7 historias de usuario entregadas en 2021 para pruebas de aceptación para revisión y ajuste por parte de la DIT, así mismo Correo electrónico del 28/01/2022 remitiendo la URL del trámite de restablecimiento internacional de derechos, para tener en cuenta el diseño en el momento de estructurar el formulario final que diligenciarán los usuarios; Citación a reunión del 28/01/2022 con el fin de realizar la “Revisión y ajuste de   HU.2021.ICBF.SEAC.TBO.0653  al HU.2021.ICBF.SEAC.TBO.0659 (Feature 31748)”,  video reunión realizada y Correo electrónico del 11/04/2022 de la DIT  remitiendo presentación con el  Reporte de Avance OPA Búsqueda de Orígenes al 31/03/2022:
</t>
    </r>
    <r>
      <rPr>
        <b/>
        <sz val="10"/>
        <rFont val="Arial"/>
        <family val="2"/>
      </rPr>
      <t xml:space="preserve">Evidencias: </t>
    </r>
    <r>
      <rPr>
        <sz val="10"/>
        <rFont val="Arial"/>
        <family val="2"/>
      </rPr>
      <t xml:space="preserve">
* Reporte consolidado estrategia de racionalización de trámites vigencia 2022 en el aplicativo SUIT generado el 15 de enero del 2021
*Correo electrónico del 28 de enero de 2022 de la Subdirección de Adopciones remitiendo Historia de usuarios.
*Correo electrónico del 28/01/2022 de la Subdirección de Adopciones remitiendo URL
*Citación a reunión del 28/01/2022 
*video de reunión realizada el 28/01/2022.
*Correo electrónico del 11/04/2022
</t>
    </r>
    <r>
      <rPr>
        <b/>
        <sz val="10"/>
        <rFont val="Arial"/>
        <family val="2"/>
      </rPr>
      <t xml:space="preserve">Ruta de evidencias:  </t>
    </r>
    <r>
      <rPr>
        <sz val="10"/>
        <rFont val="Arial"/>
        <family val="2"/>
      </rPr>
      <t xml:space="preserve">
</t>
    </r>
    <r>
      <rPr>
        <b/>
        <sz val="10"/>
        <rFont val="Arial"/>
        <family val="2"/>
      </rPr>
      <t xml:space="preserve">Suit: </t>
    </r>
    <r>
      <rPr>
        <sz val="9"/>
        <color rgb="FF0070C0"/>
        <rFont val="Arial"/>
        <family val="2"/>
      </rPr>
      <t xml:space="preserve">http://tramites1.suit.gov.co/racionalizacion-web/faces/gestionracionalizacion/racionalizacion_priorizacion.jsf?_adf.ctrl-state=7tawx8js4_7
</t>
    </r>
    <r>
      <rPr>
        <b/>
        <sz val="10"/>
        <rFont val="Arial"/>
        <family val="2"/>
      </rPr>
      <t>https</t>
    </r>
    <r>
      <rPr>
        <sz val="10"/>
        <rFont val="Arial"/>
        <family val="2"/>
      </rPr>
      <t>:</t>
    </r>
    <r>
      <rPr>
        <sz val="9"/>
        <color rgb="FF0070C0"/>
        <rFont val="Arial"/>
        <family val="2"/>
      </rPr>
      <t xml:space="preserve">//icbfgob.sharepoint.com/sites/MICROSITIOPLANANTICORRUPCINYDEATENCINALCIUDADANO2021/Documentos%20compartidos/Forms/AllItems.aspx?id=%2Fsites%2FMICROSITIOPLANANTICORRUPCINYDEATENCINALCIUDADANO2021%2FDocumentos%20compartidos%2FPAAC%202022%2FCOMPONENTE%202%20RACIONALIZACI%C3%93N%20DE%20TR%C3%81MITES%202022%2FOPA%20BUSQUEDA%20DE%20ORIGENES%2FENERO&amp;viewid=848cd329%2D4628%2D438a%2Db7b1%2D175890936859
</t>
    </r>
    <r>
      <rPr>
        <b/>
        <sz val="10"/>
        <rFont val="Arial"/>
        <family val="2"/>
      </rPr>
      <t>Suite visión:</t>
    </r>
    <r>
      <rPr>
        <sz val="10"/>
        <rFont val="Arial"/>
        <family val="2"/>
      </rPr>
      <t xml:space="preserve"> </t>
    </r>
    <r>
      <rPr>
        <sz val="9"/>
        <color rgb="FF0070C0"/>
        <rFont val="Arial"/>
        <family val="2"/>
      </rPr>
      <t>https://icbf.pensemos.com/suiteve/pln/searchers?soa=6&amp;mdl=pln&amp;_sveVrs=963220220303&amp;&amp;link=1&amp;mis=pln-D-1024</t>
    </r>
  </si>
  <si>
    <r>
      <t xml:space="preserve">
Conforme a lo determinado en Comité y Desempeño del 30 de septiembre del 2021 (Acta No. 9), se evidenció el cumplimiento de las actividades correspoendiente al 1 er año (vigencia 2021)  para la racionalización de la OPA (A continuación las evidencias del II cuatrimestre):
</t>
    </r>
    <r>
      <rPr>
        <b/>
        <sz val="12"/>
        <rFont val="Arial"/>
        <family val="2"/>
      </rPr>
      <t xml:space="preserve">
Evidencias:</t>
    </r>
    <r>
      <rPr>
        <sz val="12"/>
        <rFont val="Arial"/>
        <family val="2"/>
      </rPr>
      <t xml:space="preserve">
 Realización de reuniones, elaboración de informes y presentaciones donde se registraron mes a mes los avances de la implementación del Proyecto “Centro de Atención Virtual – Mi CAV”:
* Correo electrónico del 30/09/2021 de la DIT remitiendo el informe de avance del MI CAV con corte al 30/09/2021.
*Informe MI CAV Corte 30 de septiembre de 2021, donde se indica los avances y logros.
*Presentación avance Mi CAV - reunión del 07/10/2021
* Presentación avance Mi CAV - reunión del 14/10/2021
*Presentación avance Mi CAV - reunión del 28/10/2021
*Correo electrónico del 25/11/2021 de la DIT remitiendo presentación del avance del MI CAV.
* Presentación avance Mi CAV - reunión del 25/11/2021
*Acta Comité Institucional de Gestión y Desempeño No. 9 del 30 de septiembre del 2021
*Presentación avance Mi CAV - reunión del 09/12/2021 
*Correo electrónico del 09/12/2021 de la DIT remitiendo presentación del avance del MI CAV (Centro de Atención Virtual)
Ruta de evidencias:  meses septiembre, octubre, noviembre y diciembre https://icbfgob.sharepoint.com/sites/MICROSITIOPLANANTICORRUPCINYDEATENCINALCIUDADANO2021/Documentos%20compartidos/Forms/AllItems.aspx?id=%2Fsites%2FMICROSITIOPLANANTICORRUPCINYDEATENCINALCIUDADANO2021%2FDocumentos%20compartidos%2FCOMPONENTE%202%2D%20RACIONALIZACI%C3%93N%20DE%20TR%C3%81MITES%2FGARANTIA%20DEL%20DERECHO%20DE%20ALIMENTOS%20VISITAS%20Y%20CUSTODIA&amp;viewid=848cd329%2D4628%2D438a%2Db7b1%2D175890936859
Es importante mencionar que la OCI no pudo adelantar el seguimiento en el aplicativo SUIT razón por la cual se creo la petición No. 20222060025492 del 14/01/22.
Recomendación: Atender lo informado en la Resoluciòn Externa No. 100-020 del 10 de diciembre 2021.</t>
    </r>
  </si>
  <si>
    <r>
      <t xml:space="preserve">Actividad con periodicidad semestral. Al 30 de Abril no se evidenció avance de la actividad.
</t>
    </r>
    <r>
      <rPr>
        <sz val="10"/>
        <rFont val="Arial"/>
        <family val="2"/>
      </rPr>
      <t xml:space="preserve">
Recomendación: Tener presente que se cuenta con menos de 2 meses para ejecutar las 2 primeras actividades en las 33 Regionales y de esta manera dar cumplimiento a la actividad en el primer semestre.</t>
    </r>
  </si>
  <si>
    <t>Seguimiento 2 OCI
Componente 1: GESTION DEL RIESGO</t>
  </si>
  <si>
    <t>SEGUIMIENTO 31 DE AGOSTO DE 2022 (Oficina de Control Interno)</t>
  </si>
  <si>
    <t xml:space="preserve">Diseñar y publicar una infografía o un informe ejecutivo semestral con la información de los avances en los compromisos de la entidad en la implementación del Acuerdo de Paz, bajo los lineamientos del Sistema de Rendición de Cuentas a cargo del Departamento Administrativo de la Función Pública. Las publicaciones se realizarán la última semana de los meses de junio y diciembre de 2022. </t>
  </si>
  <si>
    <t xml:space="preserve">             Fecha seguimiento: 31/08/2022</t>
  </si>
  <si>
    <r>
      <t xml:space="preserve">Mecanismos para mejorar la atención al Ciudadano
Objetivo: </t>
    </r>
    <r>
      <rPr>
        <b/>
        <i/>
        <sz val="11"/>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</si>
  <si>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14/09/2022 (CORTE 31 AGOSTO 2022)</t>
  </si>
  <si>
    <t>Verde</t>
  </si>
  <si>
    <t>Actividad realizada totalmente y en el plazo indicado.</t>
  </si>
  <si>
    <t>Actividad realizada totalmente pero no en el plazo indicado.</t>
  </si>
  <si>
    <t>Vencida</t>
  </si>
  <si>
    <t>Naranja</t>
  </si>
  <si>
    <t>Actividad no realizada ni parcial, ni totalmente en el plazo indicado.</t>
  </si>
  <si>
    <t>Amarillo</t>
  </si>
  <si>
    <t>Actividad iniciada y dentro de los términos.</t>
  </si>
  <si>
    <t>Gris</t>
  </si>
  <si>
    <t>Actividad no realizada y dentro de los términos.</t>
  </si>
  <si>
    <t>Blanco</t>
  </si>
  <si>
    <t>Actividad con inicio posterior a la fecha de corte.</t>
  </si>
  <si>
    <t>Rojo</t>
  </si>
  <si>
    <t>Actividad no realizada a 31 de Diciembre.</t>
  </si>
  <si>
    <t>REG</t>
  </si>
  <si>
    <t>Actividad cumplida al 30/04/2022</t>
  </si>
  <si>
    <r>
      <t xml:space="preserve">Se evidencia publicación del Boletín de Peticiones, Quejas, Reclamos, Sugerencias y Reportes de Amenaza o Vulneración de Derechos. 
</t>
    </r>
    <r>
      <rPr>
        <b/>
        <sz val="10"/>
        <color theme="1"/>
        <rFont val="Arial"/>
        <family val="2"/>
      </rPr>
      <t xml:space="preserve">
Evidencias:
</t>
    </r>
    <r>
      <rPr>
        <sz val="10"/>
        <color theme="1"/>
        <rFont val="Arial"/>
        <family val="2"/>
      </rPr>
      <t>El Boletín de Peticiones, Quejas, Reclamos, Sugerencias y Reportes de Amenaza o Vulneración de Derechos, de los meses Diciembre, abril, mayo, junio,  julio 2022.
https://www.icbf.gov.co/servicios/informes-boletines-pqrds</t>
    </r>
  </si>
  <si>
    <r>
      <t xml:space="preserve">Se evidencia en avance por cuanto se ha emitido correo electróen el que se socializan los resultados de la consulta previa a partir de los cuales se definirán los temas a tratar en las diferentes mesas.
</t>
    </r>
    <r>
      <rPr>
        <b/>
        <sz val="10"/>
        <rFont val="Arial"/>
        <family val="2"/>
      </rPr>
      <t xml:space="preserve">Evidencias:
</t>
    </r>
    <r>
      <rPr>
        <sz val="10"/>
        <rFont val="Arial"/>
        <family val="2"/>
      </rPr>
      <t xml:space="preserve">Correo electrònico del 13 abril 2022 Asunto: Socialización resultados consuta previa 2022.  </t>
    </r>
  </si>
  <si>
    <r>
      <t xml:space="preserve">Se evidencia la información presentada  en los diferentes ejercicios de mesas públicas y rendición de cuentas.
</t>
    </r>
    <r>
      <rPr>
        <b/>
        <sz val="10"/>
        <rFont val="Arial"/>
        <family val="2"/>
      </rPr>
      <t>Evidencia</t>
    </r>
    <r>
      <rPr>
        <sz val="10"/>
        <rFont val="Arial"/>
        <family val="2"/>
      </rPr>
      <t xml:space="preserve">
Se evidencian correos electrónicos correspondiente a las Regionales Antioquia, Valle, Córdoba, Chocó entre otras.  
https://icbfgob.sharepoint.com/:f:/r/sites/FS_DPC_T/Documentos%20compartidos/DPC/RPC_y_MP/2022/Evidencias_RPC_y_MP_2022?csf=1&amp;web=1&amp;e=Qv0tRU
</t>
    </r>
  </si>
  <si>
    <r>
      <t xml:space="preserve">Se evidencia la información presentada  en los diferentes ejercicios de mesas públicas y rendición de cuentas donde se evidecnia la participación de diferentes partes interesadas
</t>
    </r>
    <r>
      <rPr>
        <b/>
        <sz val="10"/>
        <rFont val="Arial"/>
        <family val="2"/>
      </rPr>
      <t>Evidencia</t>
    </r>
    <r>
      <rPr>
        <sz val="10"/>
        <rFont val="Arial"/>
        <family val="2"/>
      </rPr>
      <t xml:space="preserve">
Se evidencian correos electrónicos correspondiente a las Regionales Antioquia, Valle, Córdoba, Chocó entre otras.  
https://icbfgob.sharepoint.com/:f:/r/sites/FS_DPC_T/Documentos%20compartidos/DPC/RPC_y_MP/2022/Evidencias_RPC_y_MP_2022?csf=1&amp;web=1&amp;e=Qv0tRU
https://www.icbf.gov.co/rendicion-de-cuentas-icbf/rendicion-de-cuentas-en-regiones
</t>
    </r>
  </si>
  <si>
    <r>
      <t xml:space="preserve">Se evidencia la información presentada  en los diferentes ejercicios de mesas públicas y rendición de cuentas.
</t>
    </r>
    <r>
      <rPr>
        <b/>
        <sz val="10"/>
        <rFont val="Arial"/>
        <family val="2"/>
      </rPr>
      <t>Evidencia</t>
    </r>
    <r>
      <rPr>
        <sz val="10"/>
        <rFont val="Arial"/>
        <family val="2"/>
      </rPr>
      <t xml:space="preserve">
Se evidencian Actas e informes de respuesta a solicitudes o inquietudes de los ejercicios de mesas públicas y rendiciones de cuentas de las Regionales Antioquia, Bogotá, Norte de
Santander, Atlántico y Valle del Cauca entre otras.  
https://www.icbf.gov.co/rendicion-de-cuentas-icbf/rendicion-de-cuentas-en-regiones
</t>
    </r>
    <r>
      <rPr>
        <b/>
        <sz val="10"/>
        <rFont val="Arial"/>
        <family val="2"/>
      </rPr>
      <t xml:space="preserve">
</t>
    </r>
  </si>
  <si>
    <t xml:space="preserve">Revisado el aplicativo SV se observó que no se presentan soportes  que evidencien el avance de la actividad  para el segúndo cuatrimestre-
Por lo anterior la actividad continua en estado de  avance considerando la evidencia revisada  en el seguimiento del primer cuatrimestre 
</t>
  </si>
  <si>
    <t xml:space="preserve">.
</t>
  </si>
  <si>
    <t>Cumplida en el primer cuatrimestre de 2022</t>
  </si>
  <si>
    <t>Actividad cumplida en el primer cuatrimestre de 2022</t>
  </si>
  <si>
    <r>
      <t xml:space="preserve">Se evidenciaron los siguientes mensajes internos sobre prevención de la corrupción y promoción de la transparencia en la Entidad:
</t>
    </r>
    <r>
      <rPr>
        <b/>
        <sz val="10"/>
        <rFont val="Arial"/>
        <family val="2"/>
      </rPr>
      <t>Evidencia:</t>
    </r>
    <r>
      <rPr>
        <sz val="10"/>
        <rFont val="Arial"/>
        <family val="2"/>
      </rPr>
      <t xml:space="preserve">
- Anticorrupcion Boletín Interno No. 202 del 27/05/2022, Sección + Transparencia, sobre:</t>
    </r>
    <r>
      <rPr>
        <i/>
        <sz val="10"/>
        <rFont val="Arial"/>
        <family val="2"/>
      </rPr>
      <t xml:space="preserve"> Tips sobre anticorrupción para tener en cuenta. Clic aquí.</t>
    </r>
    <r>
      <rPr>
        <sz val="10"/>
        <rFont val="Arial"/>
        <family val="2"/>
      </rPr>
      <t xml:space="preserve">
- Anticorrupcion Boletín Interno No. 205 del 17/06/2022, Sección + Transparencia, sobre: </t>
    </r>
    <r>
      <rPr>
        <i/>
        <sz val="10"/>
        <rFont val="Arial"/>
        <family val="2"/>
      </rPr>
      <t>Conoce el procedimiento que aplica el ICBF para la atención de presuntos
actos de corrupción. Consúltalo aquí.</t>
    </r>
    <r>
      <rPr>
        <sz val="10"/>
        <rFont val="Arial"/>
        <family val="2"/>
      </rPr>
      <t xml:space="preserve">
- Anticorrupcion Boletín Interno No. 206 del 24/06/2022, Sección + Transparencia, sobre: </t>
    </r>
    <r>
      <rPr>
        <i/>
        <sz val="10"/>
        <rFont val="Arial"/>
        <family val="2"/>
      </rPr>
      <t xml:space="preserve">Anticorrupción: ¿Cuáles son los delitos que tienen relación con hechos de
corrupción?. Consúltalo aquí. </t>
    </r>
    <r>
      <rPr>
        <sz val="10"/>
        <rFont val="Arial"/>
        <family val="2"/>
      </rPr>
      <t xml:space="preserve">
- Anticorrupcion Boletín Interno No. 209 del 15/07/2022, Sección + Transparencia, sobre: </t>
    </r>
    <r>
      <rPr>
        <i/>
        <sz val="10"/>
        <rFont val="Arial"/>
        <family val="2"/>
      </rPr>
      <t xml:space="preserve">Primer Seguimiento al Plan Anticorrupción y de Atención al Ciudadano.
</t>
    </r>
    <r>
      <rPr>
        <sz val="10"/>
        <rFont val="Arial"/>
        <family val="2"/>
      </rPr>
      <t xml:space="preserve">- Anticorrupcion Boletín Interno No. 211 del 29/07/2022, Sección + Transparencia, sobre: </t>
    </r>
    <r>
      <rPr>
        <i/>
        <sz val="10"/>
        <rFont val="Arial"/>
        <family val="2"/>
      </rPr>
      <t>¿Se puede generar una denuncia por actos de corrupción de forma anónima?
Sí es posible denunciar de forma anónima. Igualmente, si se suministran datos, el ICBF mantiene la reserva de la identidad del denunciante, Conoce la Línea de Habeas Data (1266 de 2008).</t>
    </r>
    <r>
      <rPr>
        <sz val="10"/>
        <rFont val="Arial"/>
        <family val="2"/>
      </rPr>
      <t xml:space="preserve">
- Anticorrupcion Boletín Interno No. 214 del 19/08/2022, Sección + Transparencia, sobre: ¿Sabías que el ICBF cuenta con un Modelo de Transparencia y Lucha contra la Corrupción?</t>
    </r>
  </si>
  <si>
    <r>
      <t xml:space="preserve">De acuerdo con lo verificado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se encontró publicado el archivo en excel </t>
    </r>
    <r>
      <rPr>
        <b/>
        <i/>
        <sz val="10"/>
        <rFont val="Arial"/>
        <family val="2"/>
      </rPr>
      <t>contratos_del_icbf_al_31_de_agosto-2022</t>
    </r>
    <r>
      <rPr>
        <sz val="10"/>
        <rFont val="Arial"/>
        <family val="2"/>
      </rPr>
      <t xml:space="preserve"> de los meses de enero, febrero, marzo, abril, mayo, junio, julio y agosto con un total de </t>
    </r>
    <r>
      <rPr>
        <sz val="10"/>
        <color theme="1"/>
        <rFont val="Arial"/>
        <family val="2"/>
      </rPr>
      <t>1.493</t>
    </r>
    <r>
      <rPr>
        <sz val="10"/>
        <rFont val="Arial"/>
        <family val="2"/>
      </rPr>
      <t xml:space="preserve"> contratos modalidad: CCE-20-Concurso_Meritos_Sin_Lista_Corta_1Sobre, Contratación directa, Contratación directa con ofertas, contratación régimen especial, contratación régimen especial con ofertas, Licitación pública, Licitación pública obra pública, Mínima cuantía, y Selección abreviada subasta inversa, tipo de contrato: Compraventa, Consultoría, prestación de servicios,  Decreelaw092/2017, Interventoría, Seguros, Suministros, Obra y otros, vigencia 2022, con la </t>
    </r>
    <r>
      <rPr>
        <b/>
        <i/>
        <sz val="10"/>
        <rFont val="Arial"/>
        <family val="2"/>
      </rPr>
      <t>urlproceso</t>
    </r>
    <r>
      <rPr>
        <sz val="10"/>
        <rFont val="Arial"/>
        <family val="2"/>
      </rPr>
      <t xml:space="preserve"> contenida en el archivo donde se puede observar desde internet la información del contrato y desde allí en el link </t>
    </r>
    <r>
      <rPr>
        <b/>
        <i/>
        <sz val="10"/>
        <rFont val="Arial"/>
        <family val="2"/>
      </rPr>
      <t>ver contrato</t>
    </r>
    <r>
      <rPr>
        <sz val="10"/>
        <rFont val="Arial"/>
        <family val="2"/>
      </rPr>
      <t xml:space="preserve"> se puede consultar la ejecución del contrato.
De acuerdo con las evidencias aportadas se observó la solicitud de la ejecución contractual, Solicitud de la publicación y la confirmación de la publicación de contratación en el portal web en la sección de Transparencia y Acceso a la Información pública de los meses de mayo, junio, julio y</t>
    </r>
    <r>
      <rPr>
        <sz val="10"/>
        <color rgb="FFFF0000"/>
        <rFont val="Arial"/>
        <family val="2"/>
      </rPr>
      <t xml:space="preserve"> </t>
    </r>
    <r>
      <rPr>
        <sz val="10"/>
        <rFont val="Arial"/>
        <family val="2"/>
      </rPr>
      <t xml:space="preserve">agosto 2022.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b/>
        <i/>
        <sz val="10"/>
        <rFont val="Arial"/>
        <family val="2"/>
      </rPr>
      <t>Viernes, Agosto 12, 2022 - 14:17,</t>
    </r>
    <r>
      <rPr>
        <sz val="10"/>
        <rFont val="Arial"/>
        <family val="2"/>
      </rPr>
      <t xml:space="preserve"> </t>
    </r>
    <r>
      <rPr>
        <b/>
        <i/>
        <sz val="10"/>
        <rFont val="Arial"/>
        <family val="2"/>
      </rPr>
      <t>directorio_contratistas_julio_2022</t>
    </r>
    <r>
      <rPr>
        <i/>
        <sz val="10"/>
        <rFont val="Arial"/>
        <family val="2"/>
      </rPr>
      <t>-</t>
    </r>
    <r>
      <rPr>
        <b/>
        <i/>
        <sz val="10"/>
        <rFont val="Arial"/>
        <family val="2"/>
      </rPr>
      <t xml:space="preserve"> </t>
    </r>
    <r>
      <rPr>
        <sz val="10"/>
        <rFont val="Arial"/>
        <family val="2"/>
      </rPr>
      <t xml:space="preserve"> en este archivo se encuentra la información de los contratos por prestación de servicios, prestación de servicios profesionales y de apoyo a la gestión 2022 (5.054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01 y 02/06/2022 asunto: Solicitud publicación de información página web -Correo de Solicitud y Confirmación de publicación de información
Contratos a mayo.
Correo del 05/07/2022 asunto: Solicitud publicación de información página web -Correo de Solicitud y Confirmación de publicación de información
Contratos a junio.
Correo del 02 y 03/08/2022 asunto: Solicitud publicación de información página web -Correo de Solicitud y Confirmación de publicación de información
Contratos a julio.
Correo del 05/09/2022 asunto: Solicitud publicación de información pagina web -Correo de Solicitud y Confirmación de publicación de información
Contratos con corte a 31 de agosto.</t>
    </r>
  </si>
  <si>
    <r>
      <t xml:space="preserve">Se evidenció la publicación de mensajes en las redes sociales Twitter  y Facebook durante el segundo cuatrimestre del 2022.
</t>
    </r>
    <r>
      <rPr>
        <b/>
        <sz val="10"/>
        <rFont val="Arial"/>
        <family val="2"/>
      </rPr>
      <t>Evidencia:</t>
    </r>
    <r>
      <rPr>
        <sz val="10"/>
        <rFont val="Arial"/>
        <family val="2"/>
      </rPr>
      <t xml:space="preserve">
- Post Anticorrupción Twitter 14/05/2022 sobre: #ICBFesTransparencia | Los recursos destinados a la primera infancia, niñez y adolescencia no se roban ni se malgastan, es deber de todos protegerlos. ¡Juntos luchamos contra la corrupción!  #SomosElPaísDeLaNiñez ☎️ Denuncia a la línea 018000918080 opción 4
- Post Anticorrupción Twitter 08/06/2022  sobre: El ICBF cuenta con 17 trámites priorizados en el Sistema Único de Información de Trámites con vínculo al portal http://GOV.CO. Encontrarás la descripción, requisitos y canales de atención para cada uno de ellos. Todos los trámites son gratuitos. #ICBFEsTransparencia
- Post Anticorrupción en Twitter 13/06/2022 sobre: #ICBFesTransparencia | Los recursos destinados a la primera infancia, niñez y adolescencia no se roban ni se malgastan, es deber de todos protegerlos. ¡Juntos luchamos contra la corrupción!  #ElPaísDeLaNiñez ☎️👀Denuncia a la línea 018000918080 opción 4
- Post Anticorrupción en Twitter y Facebook el 22/08/2022 sobre: #ICBFesTransparencia | Los recursos destinados a la primera infancia, niñez y adolescencia no se roban ni se malgastan, es deber de todos protegerlos. ¡Juntos luchamos contra la corrupción! ☎️👀 Denuncia a la línea 018000918080 opción 4.
</t>
    </r>
    <r>
      <rPr>
        <i/>
        <sz val="10"/>
        <color rgb="FF002060"/>
        <rFont val="Arial"/>
        <family val="2"/>
      </rPr>
      <t>Nota: Se observó en el SVE que la actividad 1.4.7 correspondiente a la publicación de agosto se registro "Se revisan las evidencias generando cumplimiento de la actividad" pero la tarea indica "Tarea no aprobada".</t>
    </r>
  </si>
  <si>
    <r>
      <t xml:space="preserve">Se evidenciaron publicadas las denuncias por presuntos actos de corrupción inmersos en los Informes PQRSD de abril, mayo, junio y julio en el portal web y en la intranet. Asimismo en el Informe de PQRS de junio del 2022 se encontró publicado la información del estado de las denuncias de presuntos actos de corrupción recibidas por el ICBF del II trimestre 2022 (abril a junio 2022).
</t>
    </r>
    <r>
      <rPr>
        <b/>
        <sz val="10"/>
        <rFont val="Arial"/>
        <family val="2"/>
      </rPr>
      <t xml:space="preserve">Evidencia:
- </t>
    </r>
    <r>
      <rPr>
        <sz val="10"/>
        <rFont val="Arial"/>
        <family val="2"/>
      </rPr>
      <t>Informe de PQRS, Reporte de Amenazas o Vulneración de Derechos y solicitudes de acceso a la información Abril 2022, Denuncias por Presuntos Actos de Corrupción, página 14. (denuncias durante el mes de abril 2022)
- Informe de PQRS, Reporte de Amenazas o Vulneración de Derechos y solicitudes de acceso a la información Mayo 2022, Denuncias por Presuntos Actos de Corrupción, página 14. (denuncias durante el mes de mayo 2022)
- Informe de PQRS, Reporte de Amenazas o Vulneración de Derechos y solicitudes de acceso a la información Junio 2022, Denuncias por Presuntos Actos de Corrupción, página 14. (Informe de estado de las denuncias durante los meses de abril a junio 2022).
- Informe de PQRS, Reporte de Amenazas o Vulneración de Derechos y solicitudes de acceso a la información Julio 2022, Denuncias por Presuntos Actos de Corrupción, página 20. (denuncias durante el mes de julio 2022).
- ii_informe_trimestral_de_denuncias_cerradas_presuntos_hechos_de_corrupcion (1)
Portal web: ruta: https://www.icbf.gov.co/servicios/informes-boletines-pqrds
Intranet ruta: https://intranet.icbf.gov.co/secretaria-general/direccion-de-servicios-y-atencion/procesos-y-eventos</t>
    </r>
  </si>
  <si>
    <r>
      <t xml:space="preserve">Se evidenció la publicación de la información del Presupuesto General Asignado, Ejecución Presupuestal y Estados Financieros en la página web del ICBF.
</t>
    </r>
    <r>
      <rPr>
        <b/>
        <sz val="10"/>
        <rFont val="Arial"/>
        <family val="2"/>
      </rPr>
      <t>Evidencias:</t>
    </r>
    <r>
      <rPr>
        <sz val="10"/>
        <rFont val="Arial"/>
        <family val="2"/>
      </rPr>
      <t xml:space="preserve">
</t>
    </r>
    <r>
      <rPr>
        <b/>
        <sz val="10"/>
        <rFont val="Arial"/>
        <family val="2"/>
      </rPr>
      <t>Presupuesto Inicial 2022</t>
    </r>
    <r>
      <rPr>
        <sz val="10"/>
        <rFont val="Arial"/>
        <family val="2"/>
      </rPr>
      <t xml:space="preserve"> Se encontró publicado el presupuesto inicial ICBF 2022 - Fuente de información: Reporte Ejecución Presupuestal SIIF Nación- Fecha Reporte: Enero 03 de 2022
Presupuesto General Ingresos Corte: 1 enero 2022
Presupuesto General Ingresos Corte: 28 febrero 2022
Presupuesto General Ingresos Corte: 31 marzo 2022
Ruta: https://www.icbf.gov.co/informacion-financiera/presupuesto-general
</t>
    </r>
    <r>
      <rPr>
        <b/>
        <sz val="10"/>
        <rFont val="Arial"/>
        <family val="2"/>
      </rPr>
      <t xml:space="preserve">Ejecución Presupuestal: 
- </t>
    </r>
    <r>
      <rPr>
        <sz val="10"/>
        <rFont val="Arial"/>
        <family val="2"/>
      </rPr>
      <t xml:space="preserve">bd_ejecucion_vigencia_a_diciembre_areas_cierre_definitivo_2021.xlsx
- bd_ejecucion_vigencia_a_diciembre_cierre_sin_areas_definitivo_2021.xlsx
- bd_ejecucion_vigencia_a_enero_areas_cierre_definitivo_2022.xlsx
- bd_ejecucion_vigencia_a_febrero_areas_cierre_definitivo_2022.xlsx
- bd_ejecucion_vigencia_a_febrero_cierre_sin_areas_definitivo_2022.xlsx
- bd_ejecucion_vigencia_a_marzo_areas_cierre_definitivo_2022.xlsx
- bd_ejecucion_vigencia_a_marzo_cierre_sin_areas_definitivo_2022.xlsx
- bd_ejecucion_vigencia_a_abril_areas_cierre_definitivo_2022.xlsx
- bd_ejecucion_vigencia_a_abril_cierre_sin_areas_definitivo_2022.xlsx
Portal web ruta: https://www.icbf.gov.co/informacion-financiera/ejecucion-presupuestal-historica
</t>
    </r>
    <r>
      <rPr>
        <b/>
        <sz val="10"/>
        <rFont val="Arial"/>
        <family val="2"/>
      </rPr>
      <t xml:space="preserve">
Estados Financieros</t>
    </r>
    <r>
      <rPr>
        <sz val="10"/>
        <rFont val="Arial"/>
        <family val="2"/>
      </rPr>
      <t xml:space="preserve">: 
- ESTADOS FINANCIEROS CON CORTE A 31 DE DICIEMBRE DE 2021 Fecha de Publicación: 25/Feb/2022
  NOTAS ESTADOS FINANCIEROS CON CORTE A 31 DE DICIEMBRE DE 2021 Fecha de Publicación: 25/Feb/2022
- ESTADOS FINANCIEROS CON CORTE DEL 31 DE ENERO DE 2022 Fecha de Publicación: 30/Mar/2022
  NOTAS ESTADOS FINANCIEROS CON CORTE DEL 31 DE ENERO DE 2022 Fecha de Publicación: 30/Mar/2022
- ESTADOS FINANCIEROS CON CORTE DE 28 DE FEBRERO DE 2022 Fecha de Publicación: 21/Abr/2022
  NOTAS ESTADOS FINANCIEROS CON CORTE DE 28 DE FEBRERO DE 2022 Fecha de Publicación: 21/Abr/2022
- ESTADOS FINANCIEROS CON CORTE DE 31 DE MARZO DE 2022 Fecha de Publicación: 29/Abr/2022
  NOTAS ESTADOS FINANCIEROS CON CORTE DE 31 DE MARZO DE 2022 Fecha de Publicación: 29/Abr/2022
Portal web ruta: https://www.icbf.gov.co/informacion-financiera/estados-financieros
Estados financieros de Diciembre 2021 y vigencia 2022 de Enero, Febrero y Marzo
</t>
    </r>
    <r>
      <rPr>
        <sz val="10"/>
        <color rgb="FFFF0000"/>
        <rFont val="Arial"/>
        <family val="2"/>
      </rPr>
      <t>Las actividades no se encuentran gestionadas en el SVE</t>
    </r>
  </si>
  <si>
    <r>
      <t xml:space="preserve">Se evidenció correo del 6/06/2022 de la Dirección de Planeación y Control de Gestión dirigida a los gestores de contenido comunicando la ejecución de la actividad relacionada con la actualización y verificación del contenido del micrositio de Transparencia. Asimismo se evidenció el seguimiento en la Matriz de seguimiento - Micrositio de Transparencia 2022 con corte a junio del 2022.
</t>
    </r>
    <r>
      <rPr>
        <b/>
        <sz val="10"/>
        <rFont val="Arial"/>
        <family val="2"/>
      </rPr>
      <t>Evidencias:</t>
    </r>
    <r>
      <rPr>
        <sz val="10"/>
        <rFont val="Arial"/>
        <family val="2"/>
      </rPr>
      <t xml:space="preserve">
- Correo con el asunto: MONITOREO MICROSITIO DE TRANSPARENCIA - JUNIO 2022 del 6/06/2022 de la Dirección de Planeación y Control de Gestión a los gestores de contenido.
Matriz de seguimiento - Micrositio de Transparencia 2022-06 JUNIO (1)
</t>
    </r>
  </si>
  <si>
    <r>
      <t xml:space="preserve">Para esta actividad se evidenció avance en los siguiente aspectos :
1. Se publicó el 30/06/2022, post de lenguaje de señas en Facebook Institucional del ICBF sobre: #BienestarParaTodos |El ICBF tiene a disposición de la comunidad sorda, atención especializada con un intérprete en lengua de señas, para que esta población pueda reportar una emergencia, denunciar o pedir orientación sobre casos relacionados con la niñez. Los interesados deben hacer una videollamada, ingresando a la página web del ICBF en el enlace      https://webrtc.inconcertcc.com/videocall/
</t>
    </r>
    <r>
      <rPr>
        <b/>
        <sz val="10"/>
        <color theme="1"/>
        <rFont val="Arial"/>
        <family val="2"/>
      </rPr>
      <t xml:space="preserve">Evidencia </t>
    </r>
    <r>
      <rPr>
        <sz val="10"/>
        <color theme="1"/>
        <rFont val="Arial"/>
        <family val="2"/>
      </rPr>
      <t xml:space="preserve">
https://fb.watch/fgTGB0p4qF/
Lenguaje de señas_ Facebook _ 30 de junio.jpg</t>
    </r>
  </si>
  <si>
    <r>
      <rPr>
        <sz val="10"/>
        <rFont val="Arial"/>
        <family val="2"/>
      </rPr>
      <t xml:space="preserve">Para el II Cuatrimestre del 2022 se evidenciaron correos electrónicos enviados desde la cuenta IndicadoresPRC &lt;IndicadoresPRC@icbf.gov.co&gt; de la Direccion de Servicios y atencion, proceso relacion con el Ciudadano  dirigidos a los responsables de IndicadoresPRC &lt;IndicadoresPRC@icbf.gov.co&gt;, ResponsableSYA &lt;ResponsableSYA@icbf.gov.co&gt;, ResponsablesCZSYA &lt;ResponsablesCZSYA@icbf.gov.co&gt;, adjuntados en la herramienta SVE correspondiente a las actividades 5.1.5, 5.1.6, 5.1.7, 5.1.8 Mecanismos para la Transparencia
</t>
    </r>
    <r>
      <rPr>
        <sz val="10"/>
        <color theme="1"/>
        <rFont val="Arial"/>
        <family val="2"/>
      </rPr>
      <t xml:space="preserve">
</t>
    </r>
    <r>
      <rPr>
        <b/>
        <sz val="10"/>
        <color theme="1"/>
        <rFont val="Arial"/>
        <family val="2"/>
      </rPr>
      <t xml:space="preserve">Evidencia: </t>
    </r>
    <r>
      <rPr>
        <sz val="10"/>
        <color theme="1"/>
        <rFont val="Arial"/>
        <family val="2"/>
      </rPr>
      <t xml:space="preserve">
1) Correo electrónico del 15/05/2022 con el asunto: INDICADORES RELACIÓN CON EL CIUDADANO ABRIL 2022 PRELIMINAR.archivo adjunto: IND_Abril_Entrega_Preliminar_20220512.xls </t>
    </r>
    <r>
      <rPr>
        <sz val="10"/>
        <rFont val="Arial"/>
        <family val="2"/>
      </rPr>
      <t xml:space="preserve"> Indicadores, derechos de peticiones, y porcentaje de relación con el ciudadano.
</t>
    </r>
    <r>
      <rPr>
        <sz val="10"/>
        <color theme="1"/>
        <rFont val="Arial"/>
        <family val="2"/>
      </rPr>
      <t xml:space="preserve">2)  Correo electrónico del 18/05/2022 con el asunto: INDICADORES RELACIÓN CON EL CIUDADANO ABRIL 2022 (CARGUE DE RESULTADOS SIMEI), archivo Adjunto : IND_Abril_Entrega2_20220517.xls Indicadores, derechos de peticiones, y porcentaje de relación con el ciudadano.
3) Correo electrónico del 20/05/2022 con el asunto: INDICADORES RELACIÓN CON EL CIUDADANO ABRIL 2022 (FINAL); archivos adjuntos:
      1.  IND_Abril_Entrega_Final_20220520.xls; Indicadores, derechos de peticiones, y porcentaje de relación con el ciudadano.
      2.  LEY 2207 DEL 17 DE MAYO DE 2022. pdf 
      3.  Distribución  Regionales 2022 - DSYA.msg 
4)  Correo electrónico del 3/06/2022 con el asunto: INDICADORES RELACIÓN CON EL CIUDADANO MAYO 2022 (PRELIMINAR), archivos adjuntos:
      1. A10-PT1-06 Porcentaje de oportunidad en la asignación de la primera boleta de citación a través del SEAC v2
      2. PA-131 Porcentaje de peticiones ciudadanas atendidas oportunamente V2
      3. IND_Abril_Entrega_Preliminar_20220612.xls Indicadores, derechos de peticiones, y porcentaje de relación con el ciudadano.
5) Correo electrónico del 17/06/2022 con el asunto: INDICADORES RELACIÓN CON EL CIUDADANO MAYO 2022 (CARGUE DE RESULTADOS SIMEI); archivos adjuntos:
      1. A10-PT1-06 Porcentaje de oportunidad en la asignación de la primera boleta de citación a través del SEAC v2
      2. IND_Mayo_Entrega2_20220617.xls Indicadores, derechos de peticiones, y porcentaje de relación con el ciudadano.
      3. PA-131 Porcentaje de peticiones ciudadanas atendidas oportunamente V2
6)  Correo electrónico del 22/06/2022 con el asunto: INDICADORES RELACIÓN CON EL CIUDADANO MAYO 2022 (FINAL), archivos adjuntos:
      1. A10-PT1-06 Porcentaje de oportunidad en la asignación de la primera boleta de citación a través del SEAC v2
      2. IND_Mayo_Entrega_Final_20220622.xls, Indicadores, derechos de peticiones, y porcentaje de relación con el ciudadano.
      3. PA-131 Porcentaje de peticiones ciudadanas atendidas oportunamente V2
7) Correo electrónico del 13/07/2022 con el asunto: INDICADORES RELACIÓN CON EL CIUDADANO JUNIO 2022 (PRELIMINAR).msg, archivo adjunto : 
      1. IND_Junio_Entrega_Preliminar_20220712.xls, Indicadores, derechos de peticiones, y porcentaje de relación con el ciudadano.
8) Correo electrónico 19/07/2022 con el asunto: INDICADORES RELACIÓN CON EL CIUDADANO JUNIO 2022 (CARGUE DE RESULTADOS SIMEI).msg, archivos adjuntos: 
      1.  IND_Junio_Entrega2_20220719.xls, Indicadores, derechos de peticiones, y porcentaje de relación con el ciudadano.
      2. PA-131 Porcentaje de peticiones ciudadanas atendidas oportunamente V2.pdf 
      3. A10-PT1-06 Porcentaje de oportunidad en la asignación de la primera boleta de citación a través del SEAC v2.pdf 
9) Correo electrónico 22/07/2022 con el asunto: NDICADORES RELACIÓN CON EL CIUDADANO JUNIO 2022 (FINAL).msg, archivo adjunto: 
      1.  IND_Junio_Entrega_Final_20220722.xls, Indicadores, derechos de peticiones, y porcentaje de relación con el ciudadano.
      2. PA-131 Porcentaje de peticiones ciudadanas atendidas oportunamente V2.pdf 
      3. A10-PT1-06 Porcentaje de oportunidad en la asignación de la primera boleta de citación a través del SEAC v2.pdf 
10)  Correo electrónico del 12//08/2022 con el asunto: INDICADORES RELACIÓN CON EL CIUDADANO JULIO 2022 (PRELIMINAR): archivo adjunto: 
      1.  IND_Julio_Entrega_Preliminar_20220812.xls, Indicadores, derechos de peticiones, y porcentaje de relación con el ciudadano.
11)  Correo electrónico del 19/08/2022 con el asunto: INDICADORES RELACIÓN CON EL CIUDADANO JULIO 2022 (CARGUE DE RESULTADOS SIMEI), archivo adjunto: 
      1.  IND_Julio_Entrega2_20220818.xls, Indicadores, derechos de peticiones, y porcentaje de relación con el ciudadano.
12)  Correo electrónico del 22/08/2022 con el asunto: INDICADORES RELACIÓN CON EL CIUDADANO JULIO 2022 (FINAL); archivo adjunto : 
      1.  IND_Julio_Entrega_Final_20220822.xls, Indicadores, derechos de peticiones, y porcentaje de relación con el ciudadano.
</t>
    </r>
  </si>
  <si>
    <r>
      <t xml:space="preserve">Se evidenció que durante el primer semestre se realizó el seguimiento a la realización de actividades; de igual forma en los Planes de Bienestar Social e Incentivos se </t>
    </r>
    <r>
      <rPr>
        <sz val="10"/>
        <rFont val="Arial"/>
        <family val="2"/>
      </rPr>
      <t>encontró incluídos dentro del componente de calidad de vida laborar el subprograma de cultura organizacional el cual fortalecíó  el código de integrid</t>
    </r>
    <r>
      <rPr>
        <sz val="10"/>
        <color theme="1"/>
        <rFont val="Arial"/>
        <family val="2"/>
      </rPr>
      <t xml:space="preserve">ad: 
</t>
    </r>
    <r>
      <rPr>
        <b/>
        <sz val="10"/>
        <color theme="1"/>
        <rFont val="Arial"/>
        <family val="2"/>
      </rPr>
      <t xml:space="preserve">Evidencia:
</t>
    </r>
    <r>
      <rPr>
        <sz val="10"/>
        <color theme="1"/>
        <rFont val="Arial"/>
        <family val="2"/>
      </rPr>
      <t>1. Correo electrónico del 9/06/2022 con el asunto: Recordatorio segunda actividad trimestral Código de Integridad, se observó que se solicitó a las regionales el cargue de las evidencias para la actividad del segundo trimestre. 
2.  Se evidencia</t>
    </r>
    <r>
      <rPr>
        <sz val="10"/>
        <rFont val="Arial"/>
        <family val="2"/>
      </rPr>
      <t xml:space="preserve">ron </t>
    </r>
    <r>
      <rPr>
        <sz val="10"/>
        <color theme="1"/>
        <rFont val="Arial"/>
        <family val="2"/>
      </rPr>
      <t xml:space="preserve">los Planes de Bienestar Social e incentivos para las 33 Regionales con 27 Actividades que se </t>
    </r>
    <r>
      <rPr>
        <sz val="10"/>
        <rFont val="Arial"/>
        <family val="2"/>
      </rPr>
      <t>realizarán desde febrero a novie</t>
    </r>
    <r>
      <rPr>
        <sz val="10"/>
        <color theme="1"/>
        <rFont val="Arial"/>
        <family val="2"/>
      </rPr>
      <t xml:space="preserve">mbre. </t>
    </r>
    <r>
      <rPr>
        <sz val="10"/>
        <color rgb="FFFF0000"/>
        <rFont val="Arial"/>
        <family val="2"/>
      </rPr>
      <t xml:space="preserve">
</t>
    </r>
    <r>
      <rPr>
        <sz val="10"/>
        <rFont val="Arial"/>
        <family val="2"/>
      </rPr>
      <t>3.  Se pudo evidenciar que se realizaron Planes de acción Código de integridad con 4 actividades (1.  Interiorización Valores Codigo de Integridad, 2 Sigamos fomentando la implementación de los valores del codigo de integridad, 3. Identifiquemos nuestros valores del codigo y resaltemos uno con el que mas se identifica la dependencia. 4. Fomentemos nuestro compromiso con la interiorización del Código de Integridad)  con corte trimestral para las 33 Regionales.</t>
    </r>
    <r>
      <rPr>
        <sz val="10"/>
        <color rgb="FFFF0000"/>
        <rFont val="Arial"/>
        <family val="2"/>
      </rPr>
      <t xml:space="preserve"> </t>
    </r>
    <r>
      <rPr>
        <sz val="10"/>
        <color theme="1"/>
        <rFont val="Arial"/>
        <family val="2"/>
      </rPr>
      <t xml:space="preserve">
4.  Seguimiento segunda actividad Trimestral a Planes Código de Integridad 2022.xls,  informacion de las regionels que suminstraron informacion del codigo de integridad durante el periodo </t>
    </r>
    <r>
      <rPr>
        <sz val="10"/>
        <color rgb="FFFF0000"/>
        <rFont val="Arial"/>
        <family val="2"/>
      </rPr>
      <t xml:space="preserve">
</t>
    </r>
    <r>
      <rPr>
        <sz val="10"/>
        <color theme="1"/>
        <rFont val="Arial"/>
        <family val="2"/>
      </rPr>
      <t>5.  Seguimiento Trimestral a Planes Código de Integridad 2022.xls, informacion de las regionels que suminstraron informacion del codigo de integridad durante el periodo
6. Punto 6.1.zip  (1. Carpeta con  Archvio de las 33 regionales con el PEBSI plan estrategico de bienestar social e incentivos, 2 Carpeta con archivos de seguimiento)</t>
    </r>
  </si>
  <si>
    <r>
      <t xml:space="preserve">Para esta actividad se evidenció que hay un Plan Estratégico de Talento Humano donde se tiene un numeral específico de Código de Integridad para realizar la promoción de la cultura de integridad asociada al Código, con una actividad " Fortalecer la Comunicación Organizacional mediante la divulgación en el boletín VIVE ICBF de los Valores Institucionales", con un acompañamiento y seguimiento de actividades trimestrales por parte de gestión humana. (1. Acompañamiento a las regionales en la formulación de Planes de acción de Código de Integridad de acuerdo a los resultados medición 2021, 2 Hacer seguimiento a la ejecución de los planes de acción de Código de Integridad 2022, 3 Hacer seguimiento a la ejecución de los planes de acción de Código de Integridad 2022, 4 Hacer seguimiento a la ejecución de los planes de acción de Código de Integridad 2022 e Informe de ejecución de actividades propuestas por las regionales y SDG.
</t>
    </r>
    <r>
      <rPr>
        <b/>
        <sz val="10"/>
        <color theme="1"/>
        <rFont val="Arial"/>
        <family val="2"/>
      </rPr>
      <t xml:space="preserve">Evidencia : </t>
    </r>
    <r>
      <rPr>
        <sz val="10"/>
        <color theme="1"/>
        <rFont val="Arial"/>
        <family val="2"/>
      </rPr>
      <t xml:space="preserve">
1. Boletin vive_icbf_189 - 7 valores.pdf  del 18 de febrero del 2022, se socializó " Seamos y vivamos nuestros valores institucionales ". 
2. Boletin vive_icbf_192 - Honestidad.pdf, del 11 de marzo del  2022 , se socializó "¿Que es la honestidad ?".
3. 187_boletin_vb - Video de atlantico.pdf, del 02 de febrero del 2022, se socializó "la Regional Atlántico nos da a conocer nuestros valores institucionales de una manera muy creativa"
4. vive_icbf_193.pdf, del 18 de marzo del 2022 se socializó "Comprométete con el ICBF "
5. vive_icbf_194.pdf, del 22 de marzo del 2022 Se socializó "¿Donde encontrar nuestro valores?
6. vive_icbf_195.pdf, del 01 de Abril del 2022 se socializó " hablemos del Respeto" . 
7. boletin_198.pdf, del 22 de abril del 2022 se Socializó " Mi compromiso con el ICBF "
8. boletin_204.pdf, del  10 de junio del 2022 se socializó  "¿ como actuar en el servicio?"
9. boletin_vive_icbf_205.pdf,  del 17 de Junio con  del 2022 : Se evidenció que el boletín tiene fecha del 17 de junio del  2021, si embargo se verifico con el área y hace parte de la socialización  enviada en junio 17 del 2022 y los valores socializados son: "la Importancia de la diligencia "
10. En el Boletin 206 del 24/06/2022 se socializó el tema de Vive Valores 
 11.https://www.icbf.gov.co/sites/default/files/pl22.gth_plan_estrategico_de_talento_humano_2022_v2.pdf, Documento publicado en la intranet con el plan estrategico de telento humano. </t>
    </r>
  </si>
  <si>
    <r>
      <t>Para esta actividad se evidenció la gestión con el DAFP como líd</t>
    </r>
    <r>
      <rPr>
        <sz val="10"/>
        <rFont val="Arial"/>
        <family val="2"/>
      </rPr>
      <t>er del tema</t>
    </r>
    <r>
      <rPr>
        <sz val="10"/>
        <color theme="1"/>
        <rFont val="Arial"/>
        <family val="2"/>
      </rPr>
      <t xml:space="preserve"> sobre la solicitud de capacitación de conflicto de interés; adicionalmente, se realizó la  invitación al nivel Directivo del ICBF para participar en capacitación masiva liderada por dicha entidad.
</t>
    </r>
    <r>
      <rPr>
        <b/>
        <sz val="10"/>
        <rFont val="Arial"/>
        <family val="2"/>
      </rPr>
      <t xml:space="preserve">Evidencia: </t>
    </r>
    <r>
      <rPr>
        <sz val="10"/>
        <color theme="1"/>
        <rFont val="Arial"/>
        <family val="2"/>
      </rPr>
      <t xml:space="preserve">
1. RV Solicitud Capacitación en Conflicto de intereses DAFP.msg
2. Asistencia necesaria - Jornada de actualización_ Conflicto de interés - 26 de julio
3. 2022-07_26_Presentacion_conflicto_interes_sesion.pdf, Con temas de la Política de Integridad Conflicto de interés. </t>
    </r>
  </si>
  <si>
    <r>
      <rPr>
        <sz val="10"/>
        <color theme="1"/>
        <rFont val="Arial"/>
        <family val="2"/>
      </rPr>
      <t xml:space="preserve">Se observó seguimiento al plan de tratamiento de riesgos de corrupción para el primer cuatrimestre 2022.
</t>
    </r>
    <r>
      <rPr>
        <b/>
        <sz val="10"/>
        <color theme="1"/>
        <rFont val="Arial"/>
        <family val="2"/>
      </rPr>
      <t xml:space="preserve">
Evidencias.
</t>
    </r>
    <r>
      <rPr>
        <sz val="10"/>
        <color theme="1"/>
        <rFont val="Arial"/>
        <family val="2"/>
      </rPr>
      <t>Correo electrónico 25/04/2022. Asunto: COMUNICACIÓN SEGUIMIENTO PAAC 2022- CORTE 30 ABRIL 2022.</t>
    </r>
    <r>
      <rPr>
        <b/>
        <sz val="10"/>
        <color theme="1"/>
        <rFont val="Arial"/>
        <family val="2"/>
      </rPr>
      <t xml:space="preserve">
</t>
    </r>
    <r>
      <rPr>
        <sz val="10"/>
        <color theme="1"/>
        <rFont val="Arial"/>
        <family val="2"/>
      </rPr>
      <t xml:space="preserve">
Correo electrónico 25/04/2022. Asunto: DESIGNACIÓN Seguimiento PAAC 2022 - 30 de Abril</t>
    </r>
    <r>
      <rPr>
        <b/>
        <sz val="10"/>
        <color theme="1"/>
        <rFont val="Arial"/>
        <family val="2"/>
      </rPr>
      <t xml:space="preserve">
</t>
    </r>
    <r>
      <rPr>
        <sz val="10"/>
        <color theme="1"/>
        <rFont val="Arial"/>
        <family val="2"/>
      </rPr>
      <t>Excel cronograma Informe de Seguimiento Plan Anticorrupción y Atención al Ciudadano 2022</t>
    </r>
    <r>
      <rPr>
        <b/>
        <sz val="10"/>
        <color theme="1"/>
        <rFont val="Arial"/>
        <family val="2"/>
      </rPr>
      <t xml:space="preserve">
</t>
    </r>
    <r>
      <rPr>
        <sz val="10"/>
        <color theme="1"/>
        <rFont val="Arial"/>
        <family val="2"/>
      </rPr>
      <t>Las evidencias que dan cuenta de los planes de tratamiento se encuentran en la ruta Share Point   0Matriz%20Riesgos%20de%20Corrupci%C3%B3n%202022?csf=1&amp;web=1&amp;e=PFytgY
https://icbfgob.sharepoint.com/:f:/r/sites/MICROSITIOPLANANTICORRUPCINYDEATENCINALCIUDADANO2021/Documentos%20compartidos/PAAC%202022/COMPONENTE%201.%20GESTI%C3%93N%20DE%20RIESGOS%202022/Evidencias%20Anexo%201.1%20Matriz%20Riesgos%20de%20Corrupci%C3%B3n%202022?csf=1&amp;web=1&amp;e=aoy0pA</t>
    </r>
  </si>
  <si>
    <r>
      <rPr>
        <sz val="10"/>
        <color theme="1"/>
        <rFont val="Arial"/>
        <family val="2"/>
      </rPr>
      <t xml:space="preserve">Se observó correo electrónico del publicación del PAAC correspondiente al primer cuatrimestre de 2022 en la pagina web de la Entidad </t>
    </r>
    <r>
      <rPr>
        <b/>
        <sz val="10"/>
        <color theme="1"/>
        <rFont val="Arial"/>
        <family val="2"/>
      </rPr>
      <t xml:space="preserve">
Evidencias.
</t>
    </r>
    <r>
      <rPr>
        <sz val="10"/>
        <color theme="1"/>
        <rFont val="Arial"/>
        <family val="2"/>
      </rPr>
      <t>Correo electrónico 25/04/2022. Asunto: COMUNICACIÓN SEGUIMIENTO PAAC 2022- CORTE 30 ABRIL 2022.
Correo electrónico 25/04/2022. Asunto: DESIGNACIÓN Seguimiento PAAC 2022 - 30 de Abril
Excel cronograma Informe de Seguimiento Plan Anticorrupción y Atención al Ciudadano 2022
Correo electrónico 13/05/2022. Asunto: Publicación Seguimiento PAAC - I Cuatrimestre 2022</t>
    </r>
    <r>
      <rPr>
        <b/>
        <sz val="10"/>
        <color theme="1"/>
        <rFont val="Arial"/>
        <family val="2"/>
      </rPr>
      <t xml:space="preserve">
</t>
    </r>
    <r>
      <rPr>
        <sz val="10"/>
        <color theme="1"/>
        <rFont val="Arial"/>
        <family val="2"/>
      </rPr>
      <t>Publicación del resultado de la verificación de evidencias relacionadas con los riesgos de corrupción (13/05/22)</t>
    </r>
  </si>
  <si>
    <t xml:space="preserve">SDG </t>
  </si>
  <si>
    <t xml:space="preserve">NA </t>
  </si>
  <si>
    <r>
      <rPr>
        <sz val="11"/>
        <rFont val="Calibri"/>
        <family val="2"/>
        <scheme val="minor"/>
      </rPr>
      <t>No se presentan soportes para el segudo cuatrimeste.</t>
    </r>
    <r>
      <rPr>
        <sz val="11"/>
        <color rgb="FFFF0000"/>
        <rFont val="Calibri"/>
        <family val="2"/>
        <scheme val="minor"/>
      </rPr>
      <t xml:space="preserve">
</t>
    </r>
    <r>
      <rPr>
        <sz val="11"/>
        <rFont val="Calibri"/>
        <family val="2"/>
        <scheme val="minor"/>
      </rPr>
      <t xml:space="preserve">Nota. Se  recomienda ampliar las actividades de desplieguedel PAAC teniendo en cuenta que con la socailización no se logra la apropiación  que es lo aque se pretende con la actividad </t>
    </r>
  </si>
  <si>
    <t xml:space="preserve">Boletin Vive ICB #205 del 17 de Junio de 2022. Conoce el procedimiento
que aplica el ICBF para la atención de  presuntos actos de corrupción.
Boletin Vive ICB #203 del 3  de Junio de 2022. COMPONENTES
DEL MODELO ESTANDAR DE CONTROL INTERNO
Boletin Vive ICB #205 del 17 de Junio de 2022. 10 de junio 2022. Boletin Vive ICB #205 del 17 de Junio de 2021. 
Boletin Vive ICB #199 del 6  de mayo  de 2022.  Principios del sistema de Control Interno 
Boletin Vive ICB #202 el 27  de mayo  de 2022. Tips sobre anticorrupción
para tener en cuenta
Boletin Vive ICB #211 el 29  de  julio de 2022. ¿Se puede generar una denuncia por actos de corrupción de forma anónima?
Boletin Vive ICB #210 del 1  de  julio de 2022. Recuerda que el ICBF
cuenta con una Política de Riesgos
Boletin Vive ICB #213 del 12  de agosto  de 2022.  Diálogo de doble vía con la ciudadaníav y sus partes interesadas
</t>
  </si>
  <si>
    <t>Se observó cumplimiento de la actividad para el primer semestre de 2022.
Listado de asistencia  6/9/2022. Capacitación matriz para la vigilancia del cumplimiento normativo de las ley 1712. 
PDF presentación  FUNDAMENTOS JURÍDICOS Y ADMON MATRIZ  PARA LA VIGILANCIA DEL CUMPLIMIENTO NORMATIVO DE LA LEY 1712 DE 2014 VER. 2021</t>
  </si>
  <si>
    <t xml:space="preserve">Listado de asistencia 24/06/2022. Taller redacción de hallazgos 
Presentación código de etica 
Presentación redfacción de hallazgos 
</t>
  </si>
  <si>
    <t xml:space="preserve"> Propuesta  Formato de Independencia y Objetividad.</t>
  </si>
  <si>
    <t>Se evidención capacitación del dia 16 de junio de 2022  en temas de fiscalización  del sector Cooperativo.
AGENDA. CAPACITACIÓN PROCESO DE VERIFICACION SECTOR COOPERATIVO DIRIGIDA A ASESORES DE APORTES Y …
Presentación power point ASISTENCIA TECNICA AL PROCESO DE VERIFICACION Y FISCALIZACION DE APORTES 3% A FAVOR DEL ICBF.”  SECTOR COOPERATIVO
Correo electrónico . 16 de junio de 2022.} Asunto: CAPACITACIÓN PROCESO DE VERIFICACION SECTOR COOPERATIVO DIRIGIDA A QUIENES REALIZAN LOS PROCESOS DE VERIFICACION Y  FISCALIZACION Y A RESPONSABLES DE RECAUDO REGIONALES CAPACITACIÓN PROCESO DE VERIFICACION SECTOR COOPERATIVO DIRIGIDA A QUIENES REALIZAN LOS PROCESOS DE VERIFICACION Y  FISCALIZACION Y A RESPONSABLES DE RECAUDO REGIONALES
Captura de pantalla presentación de Capacitación
Listado de asistencia Capacitación 30 Regionales  del 16/06/2022</t>
  </si>
  <si>
    <t xml:space="preserve">Memorando  del 2022-06-30. Radicado No: 202212350000099153. Asunto: INFORME MATRIZ DE RIESGO VERIFICACIONES REGIONAL
ANTIOQUIA
INFORME DE REVISIÓN ALEATORIA A LOS PROCESOS DE FISCALIZACIÓN Y VERIFICACIÓN DE APORTES PARAFISCALES 3% REGIONAL ANTIOQUIA.
INFORME DE REVISIÓN ALEATORIA A LOS PROCESOS DE FISCALIZACIÓN
Memorando  del 2022-06-30. Radicado No: 202212350000099153. Asunto: INFORME MATRIZ DE RIESGO VERIFICACIONES REGIONAL
BOGOTA
 Se evidenció asistencia técnica a los procesos de fiscalización en]:
regional Santander,  Regional Antioquia,  Regional Huila,  Regional Tolima,Regional Caldas,  Regional Quindío,Regional Bogotá y Regional Valle.
INFORME DE REVISIÓN ALEATORIA A LOS PROCESOS DE FISCALIZACIÓN Y VERIFICACIÓN DE APORTES PARAFISCALES 3% REGIONAL BOGOTÁ
Memorando  del 2022-06-30. Radicado No: Memorando  del 2022-06-30. Radicado No: 202212350000099153. Asunto: INFORME MATRIZ DE RIESGO VERIFICACIONES REGIONAL CALDAS 
NFORME DE REVISIÓN ALEATORIA A LOS PROCESOS DE FISCALIZACIÓN Y VERIFICACIÓN DE APORTES PARAFISCALES 3% REGIONAL CALDAS
Memorando  del 2022-06-30. Radicado No: Memorando  del 2022-06-30. Radicado No: 202212350000099503. Asunto: INFORME MATRIZ DE RIESGO VERIFICACIONES REGIONAL HUILA 
INFORME DE REVISIÓN ALEATORIA A LOS PROCESOS DE FISCALIZACIÓN Y VERIFICACIÓN DE APORTES PARAFISCALES 3% REGIONAL HUILA 
Memorando  del 2022-06-30. Radicado No: Memorando  del 2022-06-30. Radicado No: 202212350000099153. Asunto: INFORME MATRIZ DE RIESGO VERIFICACIONES REGIONAL QUINDIOI 
</t>
  </si>
  <si>
    <t>Se evidenció capacitación en Proceso de Pago para el primer semestre de 2022.
Presentación power point DOCUMENTOS Y PROCESO DE PAGO
Acta de reunión N°001 del 13 de mayo de 2022. Objetivo:Realizar Capacitación a Coordinadores Financieros / Pagadores /
Listado de asistencia  teams del 13/05/2022. Nombre de la reunión Reforzamiento Conceptual del P17.GF Procedimiento Revisión de Documentos de Cobro Generación de Pagos y Traslado de Efectivo v6</t>
  </si>
  <si>
    <t>Revisadas las evidencias aportada se observó que no corresponden a la actividad objeto del seguimiento por lo tanto no hubo asistencia tecnica  en el prmer  y segundo cuatrimestre.
Excel de las cuentas recepcionados y tamitados por la Region al Mes de Mayo
Acta: Seguimiento a proceso de Revsión de cuentas evidencia riesgo financiero GF9+
Acta num,ero 2. del  26de abril de 2022. Objetivo: analizar aspectos relacionados en la agenda y definir las acciones necesarias propias del cómite de Gestión y desempeño.</t>
  </si>
  <si>
    <t xml:space="preserve">No  se observó el listado de usuarios activos en el aplicativo SIMEI, las evidencias aportadas corresponden a asignación de permisos  2  usuarios  en el aplicativo SIMEI
Correo electrónico 29/06/2022. Asunto:USUARIO SIMEI
Correo electrónico 06/06/2022 Asunto:USUARIO SIMEI
</t>
  </si>
  <si>
    <t xml:space="preserve">Memorando  del 2022-05-06. Radicado No: 202219000000099131. Asunto:Respuesta oficio Radicado No. Radicado No.: 2022410111813-008 de fecha 27 de abril 2022, presentación plan de visitas mayo 2022. x
Memorando del 27/04/2022. Radicado No.: 20224101118131Asunto: Presentación plan de visitas Mayo
Excerl Plan de visitas Mayo 
Memorando  del  2022-06-06.. Radicado No: 202219000000122801. Asunto:Respuesta oficio Radicado No. 20224101135381-029 de fecha 31 de mayo 2022, presentación plan de visitas junio 2022.
Excel Plan de visitas Junio 
Excel Plan de visitas Julio
Excel Plan de visitas agosto </t>
  </si>
  <si>
    <t>Excel reporte general de visitas 202205
Excel reporte general de visitas junio
Excel reporte general de visitas 202207
Excel reporte general de visitas 202208</t>
  </si>
  <si>
    <t xml:space="preserve">Excel reporte novedades de iterventoria  vigencia2022- Corte 1 de mayo -31 de mayo
Excel reporte novedades de interventoria  vigencia2022- corte junio 
Excel reporte novedades de interventoria  vigencia2022- corte julio
Excel reporte novedades de interventoria  vigencia2022- corte agosto
Excel Informe novedades de interventoría del contrato de Alimentos de Alto Valor Nutricional - Primer semestre 2022 </t>
  </si>
  <si>
    <t>Listado de asistencia Webinar estrategico Salud y nutrición 17_junio
Video webinar técnica tema estratégico  salud y nutrición y aspéctos juridicos.</t>
  </si>
  <si>
    <t>Presentación Alimentos de Alto Valor Nutricional 
Listado de asistencia 13/05/2022. Adecuado uso de los AAVN…
Presentación Estrategia de AAVN Dirección de Nutrición</t>
  </si>
  <si>
    <t xml:space="preserve">No aplica para el  seguimiento del segundo cuatrimestre </t>
  </si>
  <si>
    <t>Correo electrónico 27/05/2022. Asunto: TEB - reportes corte 20 mayo 2022.
Excel Reporte seguimiento TEB 20 de mayo 
Excel Avance Cuentame TEB 27/05/2022
Correo electrónico 27/07/2022. Asunto  TEB - reportes corte junio 2022 segunda validación
Excel Reporte seguimiento TEB Junio
Excel Avance Cuentame TEB 11/07/2022</t>
  </si>
  <si>
    <t>PDF INFORME DESARROLLO COMITÉ TÉCNICO CONSULTIVO PARA EL RESTABLECIMENTO DE DERECHOS.</t>
  </si>
  <si>
    <t>Excel REPORTE NACIONAL PORCENTAJE DEL CUMPLIMIENTO 
COMITÉ TECNICO CONSULTIVO PARA EL RESTABLECIMIENTO DE DERECHOS 
PLAN DE TRATAMIENTO - RIESGO PR1+/ACTIVIDAD 2
2022</t>
  </si>
  <si>
    <t>Excel Participación en Sesión de Comité de Adopciones de mayo, junio, julio y agosto.</t>
  </si>
  <si>
    <t xml:space="preserve">Excel Reporte comité de adopciones Mayo, junio, julio y agosto </t>
  </si>
  <si>
    <t>Registro de asistencia capacitasción  teams  3 y 4 de maroz de 2022
Excel resultados encuesta der satisfacción   cappacitación 
Registro de asistenciacapacitación  teams  8  y 21 de abril de 2022
Presentación Instrumentos de Gestión de Información Publica
Índice De Información Clasificada y Reservada
 SOCIALIZACIÓN INSTRUMENTOS DE GESTIÓN DE TRANSPARENCIA 15/03/2022</t>
  </si>
  <si>
    <t>Presentación VI Encuentro Nacional de referentes documentales 2022
Listado de asistencia teams 1 de abril de 2022</t>
  </si>
  <si>
    <t xml:space="preserve">Listado excel personal autorizado para el ingreso Archivo historico y central </t>
  </si>
  <si>
    <t>INFORME CONDICIONES DE SEGURIDAD EN EL ARCHIVO HISTORICO EN EL MARCO DE LA MATRIZ DE RIESGOS DE CALIDAD 2022 del 29 de junio de 2022
INFORME
CONDICIONES DE SEGURIDAD EN EL ARCHIVO HISTORICO
EN EL MARCO DE LA MATRIZ DE RIESGOS DE CALIDAD 2022 del 29 de junio de 2022</t>
  </si>
  <si>
    <t>Esta actividad inició el 02/02/22.  Al 31 de agosto/22  no se evidenció avance de la misma.</t>
  </si>
  <si>
    <r>
      <t xml:space="preserve">De acuerdo con lo documentado por la Oficina de Control Interno el 17/06/2022 se recibió el informe de la Auditoría Financiera de la CGR, posteriormente la OCI realizó el análisis de los hallazgos y comunicó por correo electrónico a los responsables (Dependencias de la Sede y Regionales) para la formulación de los respectivos planes de mejoramiento con fechas de ejecución entre 01/08/2022 y el 31/07/2023. 
El 25 de julio de 2022 se realizó el registro en el SIRECI del informe semestral que contiene el cumplimiento y avance de las acciones del Plan de Mejoramiento con corte 30 de junio del año en curso, así mismo se envío el informe de efectividad (hallazgos declarados como cerrados) con corte 31 de marzo de 2022. 
El 29 de julio del año en curso se realizó la publicación de lo antes mencionado en la página web de la entidad. 
</t>
    </r>
    <r>
      <rPr>
        <b/>
        <sz val="10"/>
        <color theme="1"/>
        <rFont val="Arial"/>
        <family val="2"/>
      </rPr>
      <t xml:space="preserve">
Evidencia:</t>
    </r>
    <r>
      <rPr>
        <sz val="10"/>
        <color theme="1"/>
        <rFont val="Arial"/>
        <family val="2"/>
      </rPr>
      <t xml:space="preserve">
Correo dirigido a las Dependencias el 24/06/2022 por parte de la Oficina de Control Interno (Dirección de Tecnología, Protección, Primera Infancia, Planeación y Control de Gestión, Oficina Asesora Jurídica, y las Regionales Amazonas, Antioquia, Arauca, Casanare, Cauca, Cesar, Huila, Magdalena, Putumayo, Quindío, Sucre y Valle del Cauca) con las siguientes respuestas:
Correo respuesta de las Direcciones de Tecnología, Protección, Planeación y Control de Gestión y Oficina Asesora Jurídica del 05/07/2022
Correo respuesta de la Dirección de Primera Infancia del 06/07/2022
Correo respuesta de las Regionales Amazonas, Antioquia, Arauca, Cesar, Huila, Magdalena, Putumayo y Quindío del 05/07/2022
Correo respuesta de las Regionales Casanare y Cauca del 06/07/2022
Correo respuesta de la Regional Sucre y Valle del Cauca del 01/07/2022
Archivo en excel F14.1 PLANES DE MEJORAMIENTO 53_000000454_20220630.xlsx con corte a 30/06/2022
Certificado de transmisión Consecutivo No. 45462022-06-30 del 25/07/2022
Soporte de publicación del Plan de Mejoramiento con corte a 30/06/2022
Ruta: https://www.icbf.gov.co/control-interno/informe-semestral-estado-del-sistema-de-control-interno
INFORME DE EFECTIVIDAD 31032022.pdf</t>
    </r>
  </si>
  <si>
    <t>Subcomponente 1.Planeación Estratégica de Servicio al Ciudadano</t>
  </si>
  <si>
    <t>Subcomponente 2.
Fortalecimiento del talento Humano al servicio del ciudadano</t>
  </si>
  <si>
    <t>Subcomponente 3
Gestión de relacionamiento con los ciudadanos</t>
  </si>
  <si>
    <t>Subcomponente 4.
Conocimiento al servicio al ciudadano</t>
  </si>
  <si>
    <t>Subcomponente 5
Evaluación de gestión y medición de la percepción ciudadana</t>
  </si>
  <si>
    <t xml:space="preserve">Actualizar la caracterización de peticionarios ICBF </t>
  </si>
  <si>
    <t>Iván Yesid Lerma Arangure</t>
  </si>
  <si>
    <r>
      <t xml:space="preserve">Se evidenciaron pantallazos de correos electrónicos remitidos por Gestión de Calidad para el Servicio de Atención correspondientes a seguimientos a cronogramas para lo concerniente a caracterización de peticionarios donde informan sobre la finalización de validación de los resultados de los cruces de información y Homologar parámetros, sectorización Persona natural, sectorizacion jurídico, sector servicios, entes de control, educación, sector social, sectorización anónimos. Además se menciona que se encuentran en proceso de búsqueda de información complementaría de edad, fecha nacimiento, sexo, grupo étnico y que stá pendiente lo relacionado con sectorización Jurídico: Sector salud, sector gobierno, sector justicia y defensa
</t>
    </r>
    <r>
      <rPr>
        <b/>
        <sz val="11"/>
        <rFont val="Arial"/>
        <family val="2"/>
      </rPr>
      <t xml:space="preserve">
Evidencias</t>
    </r>
    <r>
      <rPr>
        <sz val="11"/>
        <rFont val="Arial"/>
        <family val="2"/>
      </rPr>
      <t xml:space="preserve">
Pantallazo de correo electrónico del 24/05/2022 y 25/05/2022 Asunto: Seguimiento Cronograma Caracterización de Peticionarios</t>
    </r>
  </si>
  <si>
    <t>2.4</t>
  </si>
  <si>
    <t>1.  Una (1) jornada de sensibilización dirigida a responsables de servicios y atención a nivel nacional, sobre la Importancia del Lenguaje Claro en el ICBF
2. Una (1) jornada de actualización dirigida a responsables de servicios y atención a nivel nacional, sobre el Procedimiento para la atención de presuntos hechos de corrupción.
3. Una (1) jornada de sensibilización dirigida a responsables de servicios y atención a nivel nacional, sobre la atención con enfoque diferencial. 
4. Una (1) jornadas de actualización dirigida a responsables de servicios y atención a nivel nacional, frente a la atención de personas con discapacidad auditiva, dictada por los profesionales del Centro de Contacto.</t>
  </si>
  <si>
    <t xml:space="preserve">
Socializar a través de capsulas de conocimiento, las funciones propias de los colaboradores (Profesional 2044 Grado 1), que adelantan funciones de servicio al ciudadano en los puntos de atención.</t>
  </si>
  <si>
    <t>Elaboración y envío a través del correo electrónico (Cultura del Servicio), de dos (2) capsulas de conocimiento sobre las funciones propias de los colaboradores (Profesional 2044 Grado 1), que adelantan funciones de servicio al ciudadano en los puntos de atención.</t>
  </si>
  <si>
    <t>Participar en las jornadas de inducción y reinducción convocadas por la Dirección de Gestión Humana</t>
  </si>
  <si>
    <t>Participar en mínimo dos (2) jornadas de inducción y/o reinducción convocadas por la Dirección de Gestión Humana</t>
  </si>
  <si>
    <t>Tres (3) recomendaciones generadas a  Centros Zonales que utilicen el SDAT y que estén fuera de los parámetros establecidos para tiempo de espera.</t>
  </si>
  <si>
    <t>Realizar un (1) taller de difusión de datos abiertos</t>
  </si>
  <si>
    <t>Un (1) taller denominado Calidatón y Visualizaton de datos abiertos del ICBF</t>
  </si>
  <si>
    <t>Dirección de Planeación</t>
  </si>
  <si>
    <t>Realización de diez (10) divulgaciones a través de correo electrónico del Boletín "Noti Gestora"</t>
  </si>
  <si>
    <t>Actividades de valoración de conocimientos al proceso de relación con el ciudadano dirigidos a profesionales de las regionales y centros zonales que ejerzan funciones del servicio al ciudadano.</t>
  </si>
  <si>
    <t>Seis (6) actividades de valoración del conocimiento</t>
  </si>
  <si>
    <t>Actualizar informe de diagnóstico de accesibilidad y usabilidad del Portal Web</t>
  </si>
  <si>
    <t>Informe de diagnóstico de accesibilidad y usabilidad del Portal Web</t>
  </si>
  <si>
    <t>DIT</t>
  </si>
  <si>
    <t>Estrategia de lenguaje claro para el Canal Telefónico</t>
  </si>
  <si>
    <t>Documento cartilla de lenguaje claro - Canal Telefónico</t>
  </si>
  <si>
    <t>Participación de la Entidad en dos (2) ferias ACÉRCATE, organizadas por el DAFP</t>
  </si>
  <si>
    <t>Dos (2) informes de participación de la Entidad en las Ferias ACÉRCATE.</t>
  </si>
  <si>
    <r>
      <t xml:space="preserve">Se evidenciaron actividades relacionadas con Jornadas de conocimiento acerca del Proceso de Relación con el Ciudadano - PRC como: capacitación pesencial en Protocolo de SyA - Cultura de Servicio, Presuntos Actos de Corrupción, Habilidades Blandas, Gestión del Tiempo , Capacitación Cultura de Servicio y Lenguaje Claro, así como pantallazo de correos electrónicos y listados de asistencia. Así mismo, jornadas de Inducción Complementaria Dirección de Gestión Humana.
</t>
    </r>
    <r>
      <rPr>
        <b/>
        <sz val="11"/>
        <rFont val="Arial"/>
        <family val="2"/>
      </rPr>
      <t>Evidencias:
Mayo:</t>
    </r>
    <r>
      <rPr>
        <sz val="11"/>
        <rFont val="Arial"/>
        <family val="2"/>
      </rPr>
      <t xml:space="preserve">
1 listado de asistencia formato forms de fecha 10/05/2022 sobre Capacitación Buen Trato y Servicio Humanizado - Cundinamarca
2 listado de asistencia formato forms de fecha 18/05/2022 y 26/05/2022 sobre Capacitación sobre Comunicación Asertiva y Servicio Humanizado -Risaralda.
1 listado de asistencia formato forms de fecha 20/05/2022 sobre Capacitación sobre Atención con Calidez - Vallle del Cauca 
1 listado de asistencia formato forms de fecha 23/05/2022 sobre Capacitación Cominiquémonos -Amazonas.
1 listado de asistencia formato forms de fecha 24/05/2022 sobre Lenguaje Claro  - Vichada
1 listado de asistencia formato forms de fecha 25/05/2022 sobre Capacitación Inducción Complementaria
</t>
    </r>
    <r>
      <rPr>
        <b/>
        <sz val="11"/>
        <rFont val="Arial"/>
        <family val="2"/>
      </rPr>
      <t>Cápsulas del Servicio</t>
    </r>
    <r>
      <rPr>
        <sz val="11"/>
        <rFont val="Arial"/>
        <family val="2"/>
      </rPr>
      <t xml:space="preserve">
Captura de pantalla de reunión Teams de fecha 04/05/2022 correspondiente a Charla Lenguaje Claro Feria Acércate
Pantallazo de correo electrónico de fecha  05/05/2022 con Asunto: CÁPSULA DEL SERVICIO: Escuchemos sin interrumpir
Pantallazo de correo electrónico de fecha 11/05/2022 con Asunto: CÁPSULA DEL SERVICIO: Protocolo de Atención al Ciudadano - Reponde el teléfono
Pantallazo de correo electrónico de fecha 12/05/2022 con Asunto: CÁPSULA DEL SERVICIO: Cuando registar un PARD</t>
    </r>
    <r>
      <rPr>
        <b/>
        <sz val="11"/>
        <rFont val="Arial"/>
        <family val="2"/>
      </rPr>
      <t xml:space="preserve">
</t>
    </r>
    <r>
      <rPr>
        <sz val="11"/>
        <rFont val="Arial"/>
        <family val="2"/>
      </rPr>
      <t>Pantallazo de correo electrónico de fecha 17/05/2022 con Asunto: CÁPSULA DEL SERVICIO: El Dato es vital
Listado de asistencia presencial de fecha 18/05/2022 correspondiente a Grupo de Estudio en Engativá - Cundinamarca
Pantallazo de correo electrónico de fecha 19/05/2022 con Asunto: CÁPSULA DEL SERVICIO: Ajuste a términos de respuesta de las peticiones.
Pantallazo de correo electrónico de fecha  24/05/2022 con Asunto: CÁPSULA DEL SERVICIO: Contamos con tu calidad en el dato
Pantallazo de correo electrónico de fecha  25/05/2022 con Asunto: Inducción Complementaria
2 listado de asistencia presencial de fecha fecha  26 y 27 de mayo de 2022 sobre Capacitación Presencial Proceso de Relación con el Ciudadano
Ju</t>
    </r>
    <r>
      <rPr>
        <b/>
        <sz val="11"/>
        <rFont val="Arial"/>
        <family val="2"/>
      </rPr>
      <t>nio:</t>
    </r>
    <r>
      <rPr>
        <sz val="11"/>
        <rFont val="Arial"/>
        <family val="2"/>
      </rPr>
      <t xml:space="preserve">
Listado de asistencia de Capacitación Protocolo - Cultura de Servicio del 02/06/2022
Pantallazo de correo electrónico de fecha 02/06/2022 con Asunto: ACTOS DE CORRUPCIÓN, ¿QUÉ HACER?
Pantallazo de correo electrónico de fecha 14/06/2022 con Asunto:  FIJACIÓN DE CUSTODIA, VISITAS O ALIMENTOS
Listado de asistencia forms del 14/06/2022 sobre  capacitaciónde Presuntos Actos de Corrupción
Captura de pantalla de reunión Teams de fecha 15/06/2022 correspondiente a Capacitación Gestión del tiempo para la obetención de resultados. 
Captura de pantalla de reunión Teams de fecha 04/05/2022 correspondiente a Taller Cultura del Servicio
</t>
    </r>
    <r>
      <rPr>
        <b/>
        <sz val="11"/>
        <rFont val="Arial"/>
        <family val="2"/>
      </rPr>
      <t>Julio:</t>
    </r>
    <r>
      <rPr>
        <sz val="11"/>
        <rFont val="Arial"/>
        <family val="2"/>
      </rPr>
      <t xml:space="preserve">
2 Listado de asistencia forms de fecha 12/07/2022 y 13/07/2022 sobre taller Empatía en Lenguaje Claro dirigido a Colaboradores de Punto de Asistencia de regionales Antioquia, Boyacá, Bolívar, Santander, Manizales, Cauca. Cundinamarca, Vaupés, Caquetá, Huila, Nariño, Risaralda, Meta,  Quindío, Norte de Santander Bogotá, San Andrés y Atlántico.
2 Pantallazos de correos electrónicos de fecha 21/07/2022 (Grupo de Gstión de Calidad para el Servicio de Atención) y 22/07/2022 (Subdirección general) con asunto: RE: SOLICITUD CAPACITACIÓN ATENCIÓN CON ENFOQUE DIFERENCIA
Listado de asistencia forms de fecha 12/07/2022 y 13/07/2022 sobre taller Empatía en Lenguaje Claro dirigido a Colaboradores de Punto
1 Pantallazo de correo electrónico de fecha 29/07/2022 con asunto: SOLICITUD CAPACITACIÓN ATENCIÓN A PERSONAS CON DISCAPACIDAD AUDITIVA
</t>
    </r>
    <r>
      <rPr>
        <b/>
        <sz val="11"/>
        <rFont val="Arial"/>
        <family val="2"/>
      </rPr>
      <t xml:space="preserve">Agosto: </t>
    </r>
    <r>
      <rPr>
        <sz val="11"/>
        <rFont val="Arial"/>
        <family val="2"/>
      </rPr>
      <t xml:space="preserve">
2 Listados de asistencia forms del 18/08/2022 y 19/08/2022 Asistencia a Personas con Discapacidad Auditiva</t>
    </r>
  </si>
  <si>
    <r>
      <t xml:space="preserve">Se evidenciaron cuatro (4) documentos PDF correspondiente a pantallazos de correos electrónicos relacionados con invitaciones a colaborar en la conmemoración del Día del Servicio, así como solicitudes para colaborar con la publicación:
</t>
    </r>
    <r>
      <rPr>
        <b/>
        <sz val="11"/>
        <rFont val="Arial"/>
        <family val="2"/>
      </rPr>
      <t xml:space="preserve">Evidencias:
</t>
    </r>
    <r>
      <rPr>
        <sz val="11"/>
        <rFont val="Arial"/>
        <family val="2"/>
      </rPr>
      <t xml:space="preserve">
Pantallazo correo electrónico del 19/08/2022 con asunto: SOLICTUD CAMPAÑA DE COMUNICACIONES APOYO DÍA DEL SERVICIO
Pantallazo correo electrónico del 26/08/2022 con asunto: Celebración Día del Servicio: Queremos conocer Cómo es Tu Servicio
Pantallazo correo electrónico del 29/08/2022 con asunto: NOTA BOLETÍN - DÍA DEL SERVICIO
Pantallazo correo electrónico del 29/08/2022 con asunto: RE: SOLICITUD CAMPAÑA DE COMUNICACIONES APOYO DÍA DEL SERVICIO
Pantallazo correo electrónico del 02/068/2022 con asunto: INCENTIVOS PROFESIONALES SERVICIO AL CIUDADANO</t>
    </r>
  </si>
  <si>
    <r>
      <t xml:space="preserve">Se observó información relacionada con las funciones del Colaborador del Servico de Atención como: JULIO 1: Reconocimiento Estratetia Teléfono Verde, No interrumpamos las activdades de nuestros compañeros, El Vestuario en el entorno laboral es importante, Algunos de nuestros deberes como colaboradores  del ICBF y Saludo y Actitud van de la mano.
</t>
    </r>
    <r>
      <rPr>
        <b/>
        <sz val="11"/>
        <rFont val="Arial"/>
        <family val="2"/>
      </rPr>
      <t>Evidencias:
Cápsulas:</t>
    </r>
    <r>
      <rPr>
        <sz val="11"/>
        <rFont val="Arial"/>
        <family val="2"/>
      </rPr>
      <t xml:space="preserve">
Pantallazo correo electrónico del 01/07/2022 con asunto: Cápsula del Servicio: Reconocimiento Estratetia Teléfono Verde
Pantallazo correo electrónico del 5/07/2022 con asunto: Cápsula del Servicio:  No interrumpamos las activdades de nuestros compañeros
Pantallazo correo electrónico del 12/07/2022 con asunto: Cápsula del Servicio: El Vestuario en el entodno laboral es importante.
Pantallazo correo electrónico del 21/07/2022 con asunto: Cápsula del Servicio: Algunos de nuestros deberes como colaboradores  del ICBF.
Pantallazo correo electrónico del 25/07/2022 con asunto: Cápsula del Servicio:  Saludo y Actitud van de la mano.</t>
    </r>
  </si>
  <si>
    <r>
      <t xml:space="preserve">Se evidenciaron actividades relacionadas con la participación de la Direccipon de Servicios y Atención en Jorndas de Inducción Complementarioa organizada por la Dirección de Gestipon Huaman en temáticas de Protocolo de Servicios y Atención  y Gestión de PQRS
</t>
    </r>
    <r>
      <rPr>
        <b/>
        <sz val="11"/>
        <rFont val="Arial"/>
        <family val="2"/>
      </rPr>
      <t xml:space="preserve">Evidencias:
Mayo:
</t>
    </r>
    <r>
      <rPr>
        <sz val="11"/>
        <rFont val="Arial"/>
        <family val="2"/>
      </rPr>
      <t xml:space="preserve">1 listado de asistencia formato forms de fecha 25/05/2022 sobre Capacitación Inducción Complementaria con la participación de las  regionales Sede de la Dirección General, Valle del Cauca, Nariño, Norte de Santander, Cauca, Cundinamarca, Sucre,  Atlántico, Bogotá, Bolívar,  Tolima, Cesar.
</t>
    </r>
    <r>
      <rPr>
        <b/>
        <sz val="11"/>
        <rFont val="Arial"/>
        <family val="2"/>
      </rPr>
      <t xml:space="preserve">Junio:
</t>
    </r>
    <r>
      <rPr>
        <sz val="11"/>
        <rFont val="Arial"/>
        <family val="2"/>
      </rPr>
      <t xml:space="preserve">En la carpeta denominada </t>
    </r>
    <r>
      <rPr>
        <b/>
        <sz val="11"/>
        <rFont val="Arial"/>
        <family val="2"/>
      </rPr>
      <t>"Junio.zip"</t>
    </r>
    <r>
      <rPr>
        <sz val="11"/>
        <rFont val="Arial"/>
        <family val="2"/>
      </rPr>
      <t>, no hay soport</t>
    </r>
    <r>
      <rPr>
        <b/>
        <sz val="11"/>
        <rFont val="Arial"/>
        <family val="2"/>
      </rPr>
      <t>e
Julio:</t>
    </r>
    <r>
      <rPr>
        <sz val="11"/>
        <rFont val="Arial"/>
        <family val="2"/>
      </rPr>
      <t xml:space="preserve">
1 listado de asistencia formato forms de fecha 27/07/2022 sobre Capacitación Inducción Complementaria con la participación de las  regionales Antioquia, Meta, Sede de la Dirección General, Valle del Cauca, Chocó, Bolívar, Putumayo, Nariño, Vaupés, y Cauca, </t>
    </r>
  </si>
  <si>
    <r>
      <t xml:space="preserve">Se evidenciaron actividades relacionadas con la participación de estudiantes de la Universidad Nacional en articulación con la Direccion de Servicios y Atención  en lo correspondiente con ejercicios de laboratorio de simplicidad,  como insumo para la construcción del documento "FIJACIÓN DE CUOTA DE ALIMENTOS", así mismo se observó información del Departamento Administratico de l Función Pública -DAFP pára la construción de la Guía Lenguaje Claro para el Canal Telefónico iCBF. Adiconalmente se informó sobre reunión con el profesionales del Centro de Contacto para establecer los parámetros de realización de la Cartilla de Lenguaje Claro del Canal Telfónico.
</t>
    </r>
    <r>
      <rPr>
        <b/>
        <sz val="11"/>
        <rFont val="Arial"/>
        <family val="2"/>
      </rPr>
      <t xml:space="preserve">Evidencias:
Mayo:
</t>
    </r>
    <r>
      <rPr>
        <sz val="11"/>
        <rFont val="Arial"/>
        <family val="2"/>
      </rPr>
      <t>Captura de pantalla de reunión Teams de fecha 25/05/2022 correspondiente a reunión Cartilla Lenguaje Claro Canal Telefónico
Infografía "</t>
    </r>
    <r>
      <rPr>
        <i/>
        <sz val="11"/>
        <rFont val="Arial"/>
        <family val="2"/>
      </rPr>
      <t>Qué debes hacer para fijar la cuota de alimentos de tus hijos</t>
    </r>
    <r>
      <rPr>
        <sz val="11"/>
        <rFont val="Arial"/>
        <family val="2"/>
      </rPr>
      <t xml:space="preserve">".
</t>
    </r>
    <r>
      <rPr>
        <b/>
        <sz val="11"/>
        <rFont val="Arial"/>
        <family val="2"/>
      </rPr>
      <t xml:space="preserve">Junio:
</t>
    </r>
    <r>
      <rPr>
        <sz val="11"/>
        <rFont val="Arial"/>
        <family val="2"/>
      </rPr>
      <t xml:space="preserve">Pantallazo correo electrónico del 23/06/2022 con asunto: propuesta Simplificada por Función Pública a plantilla de alimentos
</t>
    </r>
    <r>
      <rPr>
        <b/>
        <sz val="11"/>
        <rFont val="Arial"/>
        <family val="2"/>
      </rPr>
      <t>Julio:</t>
    </r>
    <r>
      <rPr>
        <sz val="11"/>
        <rFont val="Arial"/>
        <family val="2"/>
      </rPr>
      <t xml:space="preserve">
Pantallazo correo electrónico del 26/07/2022 con asunto: RE: Caracterización, encuesta, protocolo atención telefónica
</t>
    </r>
    <r>
      <rPr>
        <b/>
        <sz val="11"/>
        <rFont val="Arial"/>
        <family val="2"/>
      </rPr>
      <t>Agosto:</t>
    </r>
    <r>
      <rPr>
        <sz val="11"/>
        <rFont val="Arial"/>
        <family val="2"/>
      </rPr>
      <t xml:space="preserve">
Pantallazo correo electrónico del 27/08/2022 con asunto: RE: Reunión Mesa de Trabajo - Cartilla Lenguaje Claro remitido por la Unión Temporal  ASD-IQ Outsourcing S.A a la Direccion de Servicios y Atención</t>
    </r>
  </si>
  <si>
    <r>
      <t xml:space="preserve">Se evidenciaron actividad correspondiente al desarrollo de la actividad de la Feria Acércate en el municipio de Riosucio – Caldas, los días 01 y 02 de julio de 2022, así como un comunicado del Departamento Administrativo de la Función Pública - DAFP de fecha05/05/22022
</t>
    </r>
    <r>
      <rPr>
        <b/>
        <sz val="11"/>
        <rFont val="Arial"/>
        <family val="2"/>
      </rPr>
      <t xml:space="preserve">Evidencias:
</t>
    </r>
    <r>
      <rPr>
        <sz val="11"/>
        <rFont val="Arial"/>
        <family val="2"/>
      </rPr>
      <t>1 PDF comunicado Departamento Administrativo de la Función Pública - DAFP de fecha05/05/22022
1 Word sobre el desarrollo de la Feria Acércate en Riosucio, Caldas</t>
    </r>
  </si>
  <si>
    <r>
      <t>Se evidenciaron actividades correspondientes a Taller "</t>
    </r>
    <r>
      <rPr>
        <i/>
        <sz val="11"/>
        <rFont val="Arial"/>
        <family val="2"/>
      </rPr>
      <t>Calidatón y Visualizatón de datos abiertos</t>
    </r>
    <r>
      <rPr>
        <sz val="11"/>
        <rFont val="Arial"/>
        <family val="2"/>
      </rPr>
      <t xml:space="preserve">" del ICBF liderado por la Dirección de Planeación en fecha 19/05/2022
</t>
    </r>
    <r>
      <rPr>
        <b/>
        <sz val="11"/>
        <rFont val="Arial"/>
        <family val="2"/>
      </rPr>
      <t xml:space="preserve">Evidencias:
</t>
    </r>
    <r>
      <rPr>
        <sz val="11"/>
        <rFont val="Arial"/>
        <family val="2"/>
      </rPr>
      <t>1 Presentación Power Point "Calidatón y Visualizatón de datos abiertos" 
1 listado de asistencia formato forms de fecha 19/05/2022  sobre Encuesta de Satisfacción
1 Word con los enlaces de la grabación del Taller Datos Abiertos realizaco el 19/05/2022: Facebook: https://fb.watch/d7qbmzVsjx/ y Youtube
https://youtu.be/MFodmFXKSo4
1 Excel con los correos electrónicos de los particpantes al evento del taller  Datos Abiertos con fecha 18/05/2022
1 Word con pantallazos de mensajes distribudiso en redes sociales sobre la realización del Taller Datos Abiertos en: Facebook,  You tube, FBLive,
1 listado de inscripciones en formato forms con las fechas desde el 05 al 17 de mayo de 2022.</t>
    </r>
  </si>
  <si>
    <r>
      <t xml:space="preserve">Se evidenciaron correos electrónicos relacionados con la socialización de los Boletín Notigestora 004 - Legitimación DF para presentar demanda de impugnación, Boletín Notigestora 005 - Novedades en el registro de la actuación AAC - 165 Anexo, Boletín Notigestora 006 - Resumen boletín de actualización Coordinación de Autoridades Administrativas, Boletín Notigestora 007 - Permiso salida del país y Boletín Notigestora 008 - Descripción de la petición.
</t>
    </r>
    <r>
      <rPr>
        <b/>
        <sz val="11"/>
        <rFont val="Arial"/>
        <family val="2"/>
      </rPr>
      <t xml:space="preserve">Evidencias:
Mayo:
</t>
    </r>
    <r>
      <rPr>
        <sz val="11"/>
        <rFont val="Arial"/>
        <family val="2"/>
      </rPr>
      <t xml:space="preserve">2 Correo electrónio de fecha 06/05/2022 con asunto: Boletín Notigestora 004 - Legitimación DF para presentar demanda de impugnación
3 Correoo electrónioo de fechao 09/05/2022 con asunto: Boletín Notigestora 003 y Boletín Notigestora 004  - Legitimación DF para presentar demanda de impugnación 
1 Correo electrónico de fecha 11/05/2022 con asunto: Boletín Notigestora 004 - Legitimación DF para presentar demanda de impugnación 
</t>
    </r>
    <r>
      <rPr>
        <b/>
        <sz val="11"/>
        <rFont val="Arial"/>
        <family val="2"/>
      </rPr>
      <t>Junio:</t>
    </r>
    <r>
      <rPr>
        <sz val="11"/>
        <rFont val="Arial"/>
        <family val="2"/>
      </rPr>
      <t xml:space="preserve">
2 Correos electrónicode fechas 08/06/2022 con asunto: Boletín Notigestora 005 - Registro Anexos / Nueva Petición 
2 Correo electrónico de fecha 09/06/2022 con asunto: Boletín Notigestora 005 - Registro Anexos / Nueva Petición
2 Correos electrónios de fechas 10/06/2022 con asunto: Boletín Notigestora 005 - Registro Anexos / Nueva Petición
1 Correo electrónico de fecha 13/06/2022 con asunto: Boletín Notigestora 005 - Registro Anexos / Nueva Petición
</t>
    </r>
    <r>
      <rPr>
        <b/>
        <sz val="11"/>
        <rFont val="Arial"/>
        <family val="2"/>
      </rPr>
      <t>Julio:</t>
    </r>
    <r>
      <rPr>
        <sz val="11"/>
        <rFont val="Arial"/>
        <family val="2"/>
      </rPr>
      <t xml:space="preserve">
2 Correo electrónicos de fechas 11/07/2022 con asunto: Boletín Notigestora 006 - Resumen boletín de actualización Coordinación de Autoridades Administrativas
2 Correos electrónios de fechas 12/07/2022 con asunto: Boletín Notigestora 006 - Resumen boletín de actualización Coordinación de Autoridades Administrativas 
1 Correo electrónico de fecha 13/07/2022 con asunto: Boletín Notigestora 006 - Resumen boletín de actualización Coordinación de Autoridades Administrativas
1 Correos electrónio de fechs 14/07/2022 con asunto: 14-07 Boletín Notigestora 006 - Resumen boletín de actualización Coordinación de Autoridades Administrativas
</t>
    </r>
    <r>
      <rPr>
        <b/>
        <sz val="11"/>
        <rFont val="Arial"/>
        <family val="2"/>
      </rPr>
      <t xml:space="preserve">Agosto:
</t>
    </r>
    <r>
      <rPr>
        <sz val="11"/>
        <rFont val="Arial"/>
        <family val="2"/>
      </rPr>
      <t>3 Correos electrónicos de fechas 02/08/2022 con asunto: Boletín Notigestora 007 - Permiso salida del país
1 Correo electrónico de fecha 03/08/2022 con asunto: 04-08 Boletín Notigestora 007 - Permiso salida del país
1 Correo electrónico de fecha 04/08/2022 con asunto: 04-08 Boletín Notigestora 007 - Permiso salida del país
4 Correo electrónios de fecha 09/08/2022 con asunto: Boletín Notigestora 008 - Descripción de la petición
1 Correo electrónios de fecha 10/08/2022 con asunto: Boletín Notigestora 008 - Descripción de la petición
1 Correo electrónios de fecha 16/08/2022 con asunto: Boletín Notigestora 008-Descripción de la petición
1 Correo electrónios de fecha 06/09/2022 con asunto: Fwd: Boletín Notigestora 007 - Permiso salida del país</t>
    </r>
  </si>
  <si>
    <r>
      <t xml:space="preserve">Se evidenciaron correos electrónicos relacionados con actividades de valoración de conocimiento (1 crucigrama),  recopilación de material para el desarrollo de la actividad 4 sobre examen de conocimientos y la actividad 4 "Te la sabes) Elije la opción correcta realizadas los días 18 y 19 de agosto de 2022.
</t>
    </r>
    <r>
      <rPr>
        <b/>
        <sz val="11"/>
        <rFont val="Arial"/>
        <family val="2"/>
      </rPr>
      <t>Evidencias:
Junio:</t>
    </r>
    <r>
      <rPr>
        <sz val="11"/>
        <rFont val="Arial"/>
        <family val="2"/>
      </rPr>
      <t xml:space="preserve">
1 Pantallazo de correo electrónico de fecha 08/06/2022 con asunto: Valoración de conocimiento, actividad 3 crucigrama
</t>
    </r>
    <r>
      <rPr>
        <b/>
        <sz val="11"/>
        <rFont val="Arial"/>
        <family val="2"/>
      </rPr>
      <t>Julio:</t>
    </r>
    <r>
      <rPr>
        <sz val="11"/>
        <rFont val="Arial"/>
        <family val="2"/>
      </rPr>
      <t xml:space="preserve">
1 Pantallazo de correo electrónico de fecha  con asunto: Valoración de conocimientos - Julio
</t>
    </r>
    <r>
      <rPr>
        <b/>
        <sz val="11"/>
        <rFont val="Arial"/>
        <family val="2"/>
      </rPr>
      <t>Agosto:</t>
    </r>
    <r>
      <rPr>
        <sz val="11"/>
        <rFont val="Arial"/>
        <family val="2"/>
      </rPr>
      <t xml:space="preserve">
1 Pantallazo de correo electrónico de fecha  18/08/2022 con asunto: Valoración de conocimientos, actividad 4 "Te la sabes". Elije la opción correcta.
1 Listado de asistencia forms de fecha 18/08/2022 donde parciparon las regionales huila, Boyacá, Atlántico, Tolimam Valle del Cauca, Cundinamarca, Risaralda, Quindío, Santander, Cesar, Casanase, Magdalena, Chocó, Norte de Santander, Meta, Cauca, Bogotá, Nariño, Córdoba, Sucre, Caquetá, Amazonas, Antioquia, Bolívar, Guaviare, Caldas, La Guajira y putumayo</t>
    </r>
  </si>
  <si>
    <r>
      <t xml:space="preserve">Se evidenciaron correos electrónicos dirigidos a Responsables de Servicios y Atención donde se informa  sobre la publicación en la INTRANET ICBF del Informe General del Sistema Digital de Asignación De Turnos -SDAT correspondiente al mes de mayo de 2022. Finalmetne se da a conocer el enlace: https://www.icbf.gov.co/servicios/informes-encuesta-satisfaccion donde se pueden consultar los iInformes Encuesta Satisfacción.
</t>
    </r>
    <r>
      <rPr>
        <b/>
        <sz val="11"/>
        <rFont val="Arial"/>
        <family val="2"/>
      </rPr>
      <t>Evidencias:</t>
    </r>
    <r>
      <rPr>
        <sz val="11"/>
        <rFont val="Arial"/>
        <family val="2"/>
      </rPr>
      <t xml:space="preserve">
Correo electrónico del 23/05/202022 con asunto: PUBLICACIÓN INFORME GENERAL SDAT- ABRIL- 2022
Correo electrónico del 31/05/202022 con asunto:  Publicación Informes Mensuales  SDAT-  ABRIL de 2022 
Enlace: https://www.icbf.gov.co/servicios/informes-encuesta-satisfaccion</t>
    </r>
  </si>
  <si>
    <r>
      <t xml:space="preserve">Se evidenció pantallazo de correo electrónico de fecha 15/06/2022 en la cual la Dirección de Servicios y Atención solicita a la Regional Atlántico la apertura de la Acción Correctiva # AC-01064, en el marco del seguimiento que realiza a las alertas de eventos críticos del canal presencial, se evidencia que durante el año 2022 que en el Centro Zonal Hipódromo se han aumentado significativamente estas alertas, en relación a los resultado del año 2021, así como  la la apertura de la Acción Correctiva # AC-01065 a la Regional Cundinamarca para la Regional Cundinamarca de acuerdo con el seguimiento realizado  para el periodo de Enero a Marzo del 2022.
</t>
    </r>
    <r>
      <rPr>
        <b/>
        <sz val="11"/>
        <rFont val="Arial"/>
        <family val="2"/>
      </rPr>
      <t>Evidencias:</t>
    </r>
    <r>
      <rPr>
        <sz val="11"/>
        <rFont val="Arial"/>
        <family val="2"/>
      </rPr>
      <t xml:space="preserve">
1  Pantallazo de correo electrónico del 15/06/202022 enviado a la Regional Atlántico con asunto: RV: Acción Correctiva AC-0164 - Proceso Relación con el Ciudadano.
1  Pantallazo de correo electrónico del 15/06/202022 enviado a la Regional Cundinamarca con asunto: Acción Correctiva AC-0165 - Proceso Relación con el Ciudadano.</t>
    </r>
  </si>
  <si>
    <t>PROCESO</t>
  </si>
  <si>
    <t>Respecto a la Oficina Asesora Jurídica - OAJ se observó en el aplicativo SVE a 06/09/2022 la siguiente información respecto a la "Actividad 1.1":
 - Responsable: Lizzet Katherine Castellanos Betancourt
 - Fecha real creación de la tarea: 12/04/2022 18:19
 - Fecha inicial planificada: 15/01/2022 00:00
 - Fecha final planificada: 30/06/2022 23:59
 - Fecha inicial real: 07/06/2022 16:10
 - Fecha final real: 07/06/2022 16:10
 - Fecha solicitud terminación: 07/06/2022 16:14
 - Fecha solicitud aprobación: 02/08/2022
 - Fecha aprobación: 05/09/2022 11:15
Y como soportes de "Formato de publicación y divulgación proactiva de la Declaración de Bienes y Rentas, Registro de Conflicto de Interés y Declaración del Impuesto sobre la Renta y Complementarios" se revisaron 31 archivos correspondientes a las siguientes personas (algunas de las personas con uno  o más archivos):
01. Alvaro Vargas.png  - Declaración de Ley 2013 de 2019 - Pantallazo del 31/03/2022
02. Andres Guerrero.jpg - Declaración de Ley 2013 de 2019 - Pantallazo del 01/04/2022
03. Cristian Silva.png - Declaración de Ley 2013 de 2019 - Pantallazo del 01/04/2022
04. Daniel Lozano - PDF - Formulario Único Declaración Juramentada de Bienes y Actividad Económica del 29/03/2022 
05. Daniel Lozano - PDF - Formulario Único Declaración Juramentada de Bienes y Actividad Económica del 29/03/2022 (repetido)
06. Juan Esteban Tovar  - PDF - Declaración de Ley 2013 de 2019 - Sin datos de fecha (incompleto)
07. Daniel Lozano - PDF - Formato Función Pública "Publicación Proactiva Declaración de Bienes y Rentas y Registro de Conflictos de Interés (Ley 203 de 2019, Ley 1437 de 2011, 734 de 2002 y 2003 de 2019" del 31/03/2022.
08. Gabriela Gómez - PDF - Formato Función Pública "Publicación Proactiva Declaración de Bienes y Rentas y Registro de Conflictos de Interés (Ley 203 de 2019, Ley 1437 de 2011, 734 de 2002 y 2003 de 2019" del 16/03/2022.
09. Andrea Delgado - PDF - Formato Función Pública "Publicación Proactiva Declaración de Bienes y Rentas y Registro de Conflictos de Interés (Ley 203 de 2019, Ley 1437 de 2011, 734 de 2002 y 2003 de 2019" del 31/03/2022.
10. Carlos Muñoz - PDF - Formato Función Pública "Publicación Proactiva Declaración de Bienes y Rentas y Registro de Conflictos de Interés (Ley 203 de 2019, Ley 1437 de 2011, 734 de 2002 y 2003 de 2019" del 24/01/2022.
11. Marly Sierra - PDF - Formato Función Pública "Publicación Proactiva Declaración de Bienes y Rentas y Registro de Conflictos de Interés (Ley 203 de 2019, Ley 1437 de 2011, 734 de 2002 y 2003 de 2019"  del 01/04/2022.
12. Luz Barrios - PDF - Formato Función Pública "Publicación Proactiva Declaración de Bienes y Rentas y Registro de Conflictos de Interés (Ley 203 de 2019, Ley 1437 de 2011, 734 de 2002 y 2003 de 2019" del 31/03/2022.
13. Luz Barrios - PDF - Formulario Único Declaración Juramentada de Bienes y Actividad Económica del 31/03/2022.
14. Lizzet Castellanos - PDF - Declaración de Ley 2013 de 2019 del 11/02/2022.
15. Edgar Bojacá - PDF - Formulario Único Declaración Juramentada de Bienes y Actividad Económica - Sin datos de fecha
16. Gisell Rudas - PDF - Formato Función Pública "Publicación Proactiva Declaración de Bienes y Rentas y Registro de Conflictos de Interés (Ley 203 de 2019, Ley 1437 de 2011, 734 de 2002 y 2003 de 2019" del 31/03/2022.
17. Dora Guerra - PDF - Declaración de Ley 2013 de 2019 - Pantallazo del 11/02/2022.
18. Jose Fernández - PDF - Declaración de Ley 2013 de 2019 - Sin datos de fecha - Incompleto.
19. Jose Fernández - PDF - Declaración de Ley 2013 de 2019 - Sin datos de fecha - Incompleto (repetido).
20. Juan Mojica.png - Declaración de Ley 2013 de 2019 - Pantallazo del 30/03/2022.
21. Dora Blanco.png - Declaración de Ley 2013 de 2019 - Pantallazo del 31/03/2022.
22. Luis Cardenas.png - Declaración de Ley 2013 de 2019 - Pantallazo del 01/04/2022.
23. Nancy Buitrago - PDF - Formato Único Hoja de Vida Persona Natural - Sin dato de fecha diligenciamiento.
24. Laura Cortés - PDF - Formato Función Pública "Publicación Proactiva Declaración de Bienes y Rentas y Registro de Conflictos de Interés (Ley 203 de 2019, Ley 1437 de 2011, 734 de 2002 y 2003 de 2019" del 10/02/2022.
25. Nydya Vargas - Correo electrónico - Declaración de Ley 2013 de 2019 - Pantallazo del 15/03/2022.
26. Correo electrónico con "Asunto: REGISTRO Y PUBLICACIÓN DE LA DECLARACIÓN DE BIENES, CONFLICTOS DE INTERES Y DE IMPUESTO SOBRE LA RENTA- RIESGO GJ3+" remitido por Lizzet Castellanos del 10/02/2022.
27. Correo electrónico con "Asunto: RIESGO GJ3+ REGISTRO Y PUBLICACIÓN DE LA DECLARACIÓN DE BIENES, CONFLICTOS DE INTERES Y DE IMPUESTO SOBRE LA RENTA" remitido por Lizzet Castellanos del 15/03/2022.
28. Dora Blanco - PDF - Formulario Único Declaración Juramentada de Bienes y Actividad Económica del 31/03/2022.
29. Nancy Buitrago - PDF - Formulario Único Declaración Juramentada de Bienes y Actividad Económica del 01/04/2022.
30. Yuri.jpg - Correo electrónico - Declaración de Ley 2013 de 2019 - Pantallazo del 31/03/2022.
31. Carlos Muñoz.png - Declaración de Ley 2013 de 2019 - Pantallazo del 24/01/2022.</t>
  </si>
  <si>
    <t xml:space="preserve">Respecto a la Oficina Asesora Jurídica - OAJ se observó en el aplicativo SVE a 06/09/2022 la siguiente información respecto a la "Actividad 2.1":
 - Responsable: Lizzet Katherine Castellanos Betancourt
 - Fecha real creación de la tarea: 12/04/2022 18:20
 - Fecha inicial planificada: 15/01/2022 00:00
 - Fecha final planificada: 30/06/2022 23:59
 - Fecha inicial real: 07/06/2022 16:16
 - Fecha final real: 07/06/2022 16:16
 - Fecha solicitud terminación: 07/06/2022 16:21
 - Fecha solicitud aprobación: 02/08/2022
 - Fecha aprobación: 05/09/2022 11:15
Y como soportes del  "Correo electrónico" 4 correos electrónicos:
01. GJ3+ DIVULGACIÓN CÓDIGO DE INTEGRIDAD remitido por Lizzet Castellanos el 11/02/2022. 
02. Código de Integridad - Valor  Honestidad remitido por Lizzet Castellanos el 07/03/2022.
03. GJ3+ Código de Integridad - Valor RESPETO remitido por Lizzet Castellanos el 06/04/2022.
04. GJ3+ Código de Integridad - Valor COMPROMISO remitido por Lizzet Castellanos el 07/06/2022.
</t>
  </si>
  <si>
    <t xml:space="preserve">Respecto a la Oficina de Control Interno Disciplinario se observó en el aplicativo SVE a 08/09/2022 la siguiente información respecto a la "Actividad 2.1":
 - Responsable: Claudia Marcela Pena Castro
 - Fecha real de creación de la tarea: 15/04/2022 17:33
 - Fecha inicial planificada: 01/04/2022 00:00
 - Fecha final planificada: 30/06/2022 23:59
 - Fecha inicial real: 07/07/2022 09:59
 - Fecha final real: 03/08/2022 08:25
 - Fecha solicitud terminación: 03/08/2022 08:31
 - Fecha solicitud revisión: 03/08/2022 08:31
Y como soportes de "Presentaciones y Listados de Asistencia" se encontró lo siguiente cargado en el SVE:
 - "Charlas Articulo 51 Ley 734 del 2022 a jefes inmediatos a Ninel Nacional - Claudia Marcela Pena Castro - Se efectuó charla de sensibilización respecto al articulo 51 de la Ley 734 del 2002 - 07/Jul/2022 10:01 - Archivos adjuntos (1)":
01. Correo electrónico con "Asunto: Asistencia: Articulo 51 CDU - 10/03/22" del 10/03/2022, indicando: "... remito como evidencia de la jornada de esta mañana la lista de asistencia y reporte de conexión de Teams". Adjuntando en Excel denominado "Sensibilización aplicación del artículo 51 del CDU" del 10/03/2022 con registro de la participación de 25 personas.
 - Actividad 2.1- Charla de sensibilización articulo 68 - Claudia Marcela Pena Castro - El día 07 de julio del 2022, se adelanto charla de sensibilización a jefes inmediatos a nivel nacional respecto al articulo 68 de la Ley 1952 del 2019, modificada por la Ley 2094 del 2021, realizada por parte de la Jefe de la OCID - 03/Ago./2022 08:31 - Archivos adjuntos (5)":
01. Excel denominado "ASISTE_1" del 07/07/2022 con registro de la participación de 24 personas.
02. PDF de presentación en Power Point "LA ACCIÓN DISCIPLINARIA - Su perspectiva para los Jefes Inmediatos a nivel nacional del ICBF " en 17 diapositivas. 
03. Correo electrónico con "Asunto: Memorias: Charla de Sensibilización -Aplicación del Articulo 68- Ley 1952" del 07/07/2022, indicando: "...Cordialmente me permito compartir las memorias de la Charla de Sensibilización -Aplicación del Artículo 68- Ley 1952 desarrollada en la mañana del día de hoy". Adjuntando presentación en Power Point "LA ACCIÓN DISCIPLINARIA - Su perspectiva para los Jefes Inmediatos a nivel nacional del ICBF " en 17 diapositivas.
04. Correo electrónico con "Asunto: RE: Remisión Presentación y Preguntas" del 07/07/2022, indicando: "...Cordialmente te comparto las evidencias de asistencia de la charla de hoy". Adjuntando Excel denominado "Asistencia_Charla_Aplicación del Artículo 68 Ley 1952" del 07/07/2022 con registro de la participación de 24 personas. 
05. Archivo CSV denominado "SENSIB_1" del 07/07/2022 con registro de la participación de 24 personas.
</t>
  </si>
  <si>
    <r>
      <rPr>
        <b/>
        <sz val="11"/>
        <rFont val="Calibri"/>
        <family val="2"/>
        <scheme val="minor"/>
      </rPr>
      <t>Mayo 2022</t>
    </r>
    <r>
      <rPr>
        <sz val="11"/>
        <rFont val="Calibri"/>
        <family val="2"/>
        <scheme val="minor"/>
      </rPr>
      <t xml:space="preserve">
1.- Pantallazo Teams Guía General para el ejercicio de Supervisión e Interventoría de Contratos y Convenios suscritos por el ICBF. De fecha 27/05/2022 de 9:00 a 11:00 a.m.
2.-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Se evidenció encuesta de satisfacción de 60 participantes del 20/05/2022. Se evidenció evaluación con la participación de 53 asistentes enl 20/05/2022.
</t>
    </r>
    <r>
      <rPr>
        <b/>
        <sz val="11"/>
        <rFont val="Calibri"/>
        <family val="2"/>
        <scheme val="minor"/>
      </rPr>
      <t xml:space="preserve">Junio 2022
</t>
    </r>
    <r>
      <rPr>
        <sz val="11"/>
        <rFont val="Calibri"/>
        <family val="2"/>
        <scheme val="minor"/>
      </rPr>
      <t xml:space="preserve">
1.- El 17/106/2022 se realizó capacitación que contó con la asistencia de 37 participantes,, se evidenció ó formato f4.p7. GTH Ficha Formato de Estructuración de Evento versión 2 del 9/03/2018, el tema fue Informe  a la Cámara de Comercio de contratos, modificaciones, multas, sanciones e incumplimientos, tambien se observó el formato encuesta de satisfacción.
2.- Capacitar a los coordinadores grupos jurídicos y abogados en las direcciones regionales, coordinadores centros zonales y abogados de la dirección de contratación en la publicación de documentos y trámites en la etapa contractual en la plataforma SECOP II., se observó la  ormato f4.p7. GTH Ficha Formato de Estructuración de Evento versión 2 del 9/03/2018, el tema fue Capacitar a los coordinadores grupos jurídicos y abogados en las direcciones regionales, coordinadores centros zonales y abogados de la dirección de contratación en la publicación de documentos y trámites en la etapa contractual en la plataforma SECOP II.
contó con la participación de 74 asistentes, y participaron de la encuesta de satisfacción 35 participantes, la capacitación se realizó el 14/06/2022.
</t>
    </r>
    <r>
      <rPr>
        <b/>
        <sz val="11"/>
        <rFont val="Calibri"/>
        <family val="2"/>
        <scheme val="minor"/>
      </rPr>
      <t>Julio</t>
    </r>
    <r>
      <rPr>
        <sz val="11"/>
        <rFont val="Calibri"/>
        <family val="2"/>
        <scheme val="minor"/>
      </rPr>
      <t xml:space="preserve">
1.- El 21 de julio de 2022 se realizó capacitacion sobre las acciones que debe realizar el supervisor para conminar al contratista en el cumplimiento de las obligaciones cointractuales entre ellas el reintegro por recursos no ejecutados, contó con la participación de 47 asistentes y diligenciaron la encuensta de satisfacción 15 participantes.
2.- El 1 de julio de 2022 se realizó CAPACITACIÓN SECOP II – REGIMEN ESPECIAL (CON OFERTA), se evidenció formato f4.p7. GTH Ficha Formato de Estructuración de Evento versión 2 del 01/08/2018 .,  Objetivo general del programa Capacitar a los coordinadores grupos jurídicos y abogados en las direcciones regionales, coordinadores centros zonales y abogados de la dirección de contratación en la publicación de documentos y trámites en la etapa contractual en la plataforma SECOP II.
contó con la participación de 42 asistentes y realizaron encuensta de satisfacción 9 participantes.
</t>
    </r>
    <r>
      <rPr>
        <b/>
        <sz val="11"/>
        <rFont val="Calibri"/>
        <family val="2"/>
        <scheme val="minor"/>
      </rPr>
      <t xml:space="preserve">Agosto </t>
    </r>
    <r>
      <rPr>
        <sz val="11"/>
        <rFont val="Calibri"/>
        <family val="2"/>
        <scheme val="minor"/>
      </rPr>
      <t xml:space="preserve">
1.- Se evidenció Convocatoria del  DÍA 01 DE AGOSTO A LAS 8:00 AM, SE REALIZARÁ CAPACITACIÓN VÍA TEAMS. EN DICHA CAPACITACIÓN SE ABORDARÁN LOS SIGUIENTES TEMAS:     Sistema Integrado de Gestión: 1. Documentación proceso ABS – DCO.     - Listado maestro de documentos (Manuales, Procedimientos, Guías, Anexos y Formatos 2. Matriz de riesgos proceso ABS – DCO 2022.
2.- Se evidenció formato f4.p7. GTH Ficha Formato de Estructuración de Evento versión 2 del 01/08/2018 .,  Objetivo general del programa Capacitar y ampliar los conocimientos sobre los procedimientos y lineamientos del SIGE en el ICBF, específica para la Dirección de Contratación.  Registro de asistencia del 01/08/2022 con 46 participamtes y evaluación  de satisfacción con 10 participantes. 
3.- Se evidenció formato f4.p7. GTH Ficha Formato de Estructuración de Evento versión 2 del 01/08/2018 .,  Objetivo general dle programa  SOCIALIZAR LOS ASPECTOS DEL PROCESO SANCIONATORIO CONTRACTUAL (ASPECTOS GENERALES) Y FRENTE AL INCUMPLIMIENTO DE APORTES EN LAS PRESTACIONES.  SOCIALES.  Regiusgtro de participación de 88 para el 18 de agosto y encuensta de satisfacción con 49 participantes. 
</t>
    </r>
  </si>
  <si>
    <t xml:space="preserve">1.- De la consulta efectuada al aplicativo y verificadas las evidencias correspondientes al mes de mayo de 2022 no se evidenciaron consultas por parte de la Sede Dirección General.
2.-  De la consulta efectuada al aplicativo y verificadas las evidencias correspondientes al mes de junio de 2022  se evidenciaron consultas por parte de la Sede Dirección General  mediante correo del  27 de mayo de 2022, con asunto : CONSULTA (LIQUIDACIÓN ORDENES DE COMPRA TRANSPORTE ESPECIAL DE PASAJEROS)  y respuesta del martes, 28 de junio de 2022. 
3.- Se evidenció correo del miércoles, 15 de junio de 2022, por medio del cual la Dirección Financiera envia consulta al correo solicitando información acerca de CONTRATOS DE HONORARIOS CON AFECTACIÓN DE VIGENCIAS FUTURAS y correo de respuesta del 
jueves, 07 de julio de 2022.
4.- Se evidenció correo del  viernes, 29 de julio de 2022 por medio del cual 
la Dirección de Planeación y Control de Gestión elevó consulta a correo : Consultas Regionales &lt;ConsultasRegionales@icbf.gov.co&gt; con asunto : Consulta Regionales CR 167 de 2022 SEDE NACIONAL  y respuesta del lunes, 08 de agosto de 2022.
</t>
  </si>
  <si>
    <t>1.- Se observó PLAN DE MEJORAMIENTO INSTITUCION: CORPORACION HOGARES CREA SECCIONAL DE BOLIVAR.
2.- Se evidenció Formato F2.G7 ABS versión 2 del 30/05/2018 Formato Acciones de Mejora REGIONAL: HUILA. CENTRO ZONAL: LA GAITANA. OPERADOR:  CONGREGACION SIERVAS DE CRISTO SACERDOTE- SAGRADA. FAMILIA. NOMBRE REPRESENTANTE LEGAL:  Sor María De Jesús Díaz. FECHA: 11 de marzo 2022.
3.- Se evidenció correo electrónico de la Oficina de Aseguramiento a la Calidad de fecha  martes, 24 de mayo de 2022, con Asunto: RV: PLAN DE MEJORAMIENTO HOGARES CREA " FICHAS E INFORMES REVISIÓN DE LICENCIAS DE FUNCIONAMIENTO"
Datos adjuntos: PLAN DE MEJORAMIENTO CORPORACION HOGARES CREA F.pdf.
4.- Se encontró PLAN DE MEJORAMIENTO REGIONAL BOLIVAR
Entidad Fundación el Rosario Modalidad Externado Media Jornada
Regional Bolívar.
5.- Se evidenció correo electrónico del miércoles, 8 de junio de 2022
INFORME PLANES DE MEJORA REGIONAL VALLE Datos adjuntos: PLAN DE MEJORA EQUIPO DE ASEGURAMIENTO A LA CALIDAD.xlsx; Fwd: INFORME REGIONAL VALLE</t>
  </si>
  <si>
    <t>Se cargan los siguientes soportes del desarrollo de la actividad de revisión del procedimiento de licencia de funcionamiento inicial conjuntamente con profesionales de 2 regionales.
Acta del desarrollo de las actividades realizadas con las Regionales de Caldas y Nariño. Presentación de socialización de resultados a los profesionales del Grupo de Personerías Jurídicas y Licencias de Funcionamiento Listado de asistencia a la socialización de resultados a los profesionales del Grupo de Personerías Jurídicas y Licencias de Funcionamiento.
1.- SOCIALIZACION DEL PROCEDIMIENTO DE LICENCIA DE FUNCIONAMIENTO INICIAL CONJUNTAMENTE CON
PROFESIONALES DE 2 REGIONALESMayo de 2022.
2.- Se evidenció Listado de Aistencia socialización revisión de Licencias iniciales Regionales de fecha 27/05/2022 Sede Metrópolis Formato F8.P1.M1. Versión 5 del 20/02/2019 Formato Listado de Asistencia con la participación de 10 asistentes.</t>
  </si>
  <si>
    <r>
      <t xml:space="preserve">Se evidencia el cronograma de los diferentes ejercicios de mesas públicas y rendición de cuentas.
</t>
    </r>
    <r>
      <rPr>
        <b/>
        <sz val="10"/>
        <rFont val="Arial"/>
        <family val="2"/>
      </rPr>
      <t>Evidencia</t>
    </r>
    <r>
      <rPr>
        <sz val="10"/>
        <rFont val="Arial"/>
        <family val="2"/>
      </rPr>
      <t xml:space="preserve">
Se evidencian cronogramas de los ejercicios de mesas públicas y rendiciones de cuentas de las Regionales Antioquia, Bogotá, Norte de
Santander, Atlántico y Valle del Cauca entre otras.  
https://www.icbf.gov.co/rendicion-de-cuentas-icbf/rendicion-de-cuentas-en-regiones
</t>
    </r>
    <r>
      <rPr>
        <b/>
        <sz val="10"/>
        <rFont val="Arial"/>
        <family val="2"/>
      </rPr>
      <t xml:space="preserve">
</t>
    </r>
  </si>
  <si>
    <r>
      <t xml:space="preserve">Se evidencia producto de la información a utilizar en los diferentes ejercicios de mesas públicas y rendición de cuentas.
</t>
    </r>
    <r>
      <rPr>
        <b/>
        <sz val="10"/>
        <rFont val="Arial"/>
        <family val="2"/>
      </rPr>
      <t>Evidencia</t>
    </r>
    <r>
      <rPr>
        <sz val="10"/>
        <rFont val="Arial"/>
        <family val="2"/>
      </rPr>
      <t xml:space="preserve">
Se evidencian presentaciónes de los ejercicios de mesas públicas y rendiciones de cuentas de las Regionales Antioquia, Tolima, Bogotá, Norte de
Santander, Atlántico y Valle del Cauca entre otras.  
https://www.icbf.gov.co/rendicion-de-cuentas-icbf/rendicion-de-cuentas-en-regiones
</t>
    </r>
    <r>
      <rPr>
        <b/>
        <sz val="10"/>
        <rFont val="Arial"/>
        <family val="2"/>
      </rPr>
      <t xml:space="preserve">
</t>
    </r>
  </si>
  <si>
    <r>
      <rPr>
        <sz val="10"/>
        <rFont val="Arial"/>
        <family val="2"/>
      </rPr>
      <t xml:space="preserve">Se evidencia divulgación en medios institucionales y redes sociales respecto a la implemetación de los acuerdos de Paz.  </t>
    </r>
    <r>
      <rPr>
        <b/>
        <sz val="10"/>
        <rFont val="Arial"/>
        <family val="2"/>
      </rPr>
      <t xml:space="preserve">
Evidencia:
MAYO</t>
    </r>
    <r>
      <rPr>
        <sz val="10"/>
        <rFont val="Arial"/>
        <family val="2"/>
      </rPr>
      <t xml:space="preserve">
ICBF avanza con la atención de niños, adolescentes y jóvenes en municipios PDET en Tolima -25/05/22
</t>
    </r>
    <r>
      <rPr>
        <b/>
        <sz val="10"/>
        <rFont val="Arial"/>
        <family val="2"/>
      </rPr>
      <t>JUNIO</t>
    </r>
    <r>
      <rPr>
        <sz val="10"/>
        <rFont val="Arial"/>
        <family val="2"/>
      </rPr>
      <t xml:space="preserve">
ICBF atiende más de 14 mil niños, adolescente y jóvenes en municipios PDET en Norte de Santander 01/06/22
ICBF fortalece política pública de infancia y adolescencia en municipios PDET de La Guajira -01/06/22
ICBF brinda atención psicosocial a familias ubicadas en municipios PDET de Sucre- 23/06/22
</t>
    </r>
    <r>
      <rPr>
        <b/>
        <sz val="10"/>
        <rFont val="Arial"/>
        <family val="2"/>
      </rPr>
      <t>JULIO</t>
    </r>
    <r>
      <rPr>
        <sz val="10"/>
        <rFont val="Arial"/>
        <family val="2"/>
      </rPr>
      <t xml:space="preserve">
ICBF fortalece la atención a la primera infancia en los municipios PDET en Guaviare - 11/07/22
ICBF fortalece atención a niñez en municipios PDET de Chocó - 12/07/22
ICBF avanza en la atención brindada a niñas, niños, adolescentes y jóvenes en territorios PDET - 21/07/22
</t>
    </r>
    <r>
      <rPr>
        <b/>
        <sz val="10"/>
        <color rgb="FFFF0000"/>
        <rFont val="Arial"/>
        <family val="2"/>
      </rPr>
      <t xml:space="preserve">AGOSTO.  No se presentaron evidencias.
</t>
    </r>
    <r>
      <rPr>
        <sz val="10"/>
        <rFont val="Arial"/>
        <family val="2"/>
      </rPr>
      <t xml:space="preserve">Redes
https://twitter.com/ICBFColombia/status/1524428787508723713?s=20&amp;t=7_iFESyV4SVbASbHObkDwQ
https://twitter.com/ICBFColombia/status/1513208218515869696?s=20&amp;t=7_iFESyV4SVbASbHObkDwQ
https://twitter.com/ICBFColombia/status/1517245935360823297?s=20&amp;t=7_iFESyV4SVbASbHObkDwQ
https://twitter.com/ICBFColombia/status/1517526274444570624?s=20&amp;t=7_iFESyV4SVbASbHObkDwQ
https://twitter.com/icbfcolombia/status/1542903366350684169?s=24&amp;t=9U5s3Ve8kKbWdbAaH03S-Q
https://twitter.com/ICBFColombia/status/1532810385082007553?s=20&amp;t=NIg-X3oGrbbmrdq-HUi9jA
https://twitter.com/ICBFColombia/status/1537429745515782144?s=20&amp;t=UGH3tQuz3d6syHPw2KvCxA
https://www.facebook.com/ICBFColombia/posts/pfbid0qzSEtjJVvUKeHARn6vJCqHWVSPAJikGPtiADN239Sy57iRQYjktMfaomerCxev9pl
https://www.facebook.com/ICBFColombia/posts/pfbid0hdsUpjBaasLQ9JguoMbRtFghPweovJtK5NiQefQSz6DZL5WuTdqQdJ4VXHx8cfVgl
https://www.facebook.com/ICBFColombia/posts/pfbid029oLyTZavSenkekv7dyYfqqtur7KP1THPvWZ9gGRmRDsTerVmFTyZxZB3XEAH7Mp4l
</t>
    </r>
    <r>
      <rPr>
        <b/>
        <sz val="10"/>
        <color rgb="FFFF0000"/>
        <rFont val="Arial"/>
        <family val="2"/>
      </rPr>
      <t>En el SVE aparece Actividad NO APROBADA.</t>
    </r>
  </si>
  <si>
    <r>
      <t xml:space="preserve">Para el II Cuatrimestre del 2022 Componente 2: “Racionalización de Tramites”, se evidencio el avance del proyecto de automatización del trámite “Familia biológica busca a familiar que fue adoptado - OPA No. 77007".
</t>
    </r>
    <r>
      <rPr>
        <b/>
        <sz val="11"/>
        <rFont val="Arial"/>
        <family val="2"/>
      </rPr>
      <t>1) SEGUIMIENTO ACCIONES APLICATIVO SUIT - ETAPA SEGUIMEINTO:</t>
    </r>
    <r>
      <rPr>
        <sz val="11"/>
        <rFont val="Arial"/>
        <family val="2"/>
      </rPr>
      <t xml:space="preserve">
Revisados los documentos del avance de la racionalización de los trámites correspondientes al II Cuatrimestre de 2022 y de acuerdo con la solicitud realizada por la OCI, mediante correo electrónico del del 20/05/2022 fue remitido por el director de la DIT archivo PDF y Excel con el Plan de Trabajo de la OPA (Otro Proceso Administrativo) “Familia biológica busca a familiar que fue adoptado No. 77007”.
</t>
    </r>
    <r>
      <rPr>
        <b/>
        <sz val="11"/>
        <rFont val="Arial"/>
        <family val="2"/>
      </rPr>
      <t>2) ACTIVIDADES ADELANTADAS POR LA ENTIDAD</t>
    </r>
    <r>
      <rPr>
        <sz val="11"/>
        <rFont val="Arial"/>
        <family val="2"/>
      </rPr>
      <t xml:space="preserve">
Con corte al 31/08/2022 se evidenció correo electrónico del 08/06/2022, del 08/07/2022 del 09/08/2022 y 08/09/2022 de la DIT remitiendo informe de avance del proyecto OPA (Otro Proceso Administrativo) “Familia biológica busca a familiar que fue adoptado No. 77007”.
</t>
    </r>
    <r>
      <rPr>
        <b/>
        <sz val="11"/>
        <rFont val="Arial"/>
        <family val="2"/>
      </rPr>
      <t xml:space="preserve">
Al 31/08/2022 la automatización del trámite OPA  “Familia biológica busca a familiar que fue adoptado No. 77007, presenta un avance del 71%.
</t>
    </r>
    <r>
      <rPr>
        <sz val="11"/>
        <rFont val="Arial"/>
        <family val="2"/>
      </rPr>
      <t xml:space="preserve">
</t>
    </r>
    <r>
      <rPr>
        <b/>
        <sz val="11"/>
        <rFont val="Arial"/>
        <family val="2"/>
      </rPr>
      <t xml:space="preserve">Evidencias: </t>
    </r>
    <r>
      <rPr>
        <sz val="11"/>
        <rFont val="Arial"/>
        <family val="2"/>
      </rPr>
      <t xml:space="preserve">
* Reporte avance consolidado de la estrategia de racionalización de trámites vigencia 2022 en el aplicativo SUIT generado el 09/09/2022
*Correo electrónico del 08/06/2022 remitiendo informe de avance del proyecto MI CAV -con corte a 31/05/2022.
*Correo electrónico del 08/07/2022 remitiendo informe de avance del proyecto MI CAV -con corte a 30/06/2022.
*Correo electrónico del 09/08/2022 remitiendo informe de avance del proyecto MI CAV -con corte a 31/07/2022.
*Correo electrónico del 08/09/2022 remitiendo informe de avance del proyecto MI CAV -con corte a 31/08/2022.
</t>
    </r>
    <r>
      <rPr>
        <b/>
        <sz val="11"/>
        <rFont val="Arial"/>
        <family val="2"/>
      </rPr>
      <t>Ruta de evidencias:</t>
    </r>
    <r>
      <rPr>
        <sz val="11"/>
        <rFont val="Arial"/>
        <family val="2"/>
      </rPr>
      <t xml:space="preserve">
</t>
    </r>
    <r>
      <rPr>
        <b/>
        <sz val="11"/>
        <rFont val="Arial"/>
        <family val="2"/>
      </rPr>
      <t xml:space="preserve">Suit Función Pública: </t>
    </r>
    <r>
      <rPr>
        <b/>
        <sz val="11"/>
        <color rgb="FF0070C0"/>
        <rFont val="Arial"/>
        <family val="2"/>
      </rPr>
      <t>http://tramites1.suit.gov.co/racionalizacion-web/faces/gestionracionalizacion/racionalizacion_seguimiento.jsf?_adf.ctrl-state=angw1saws_3</t>
    </r>
    <r>
      <rPr>
        <sz val="11"/>
        <rFont val="Arial"/>
        <family val="2"/>
      </rPr>
      <t xml:space="preserve">
</t>
    </r>
    <r>
      <rPr>
        <b/>
        <sz val="11"/>
        <rFont val="Arial"/>
        <family val="2"/>
      </rPr>
      <t xml:space="preserve">Suite visión Empresarial: </t>
    </r>
    <r>
      <rPr>
        <b/>
        <sz val="11"/>
        <color rgb="FF0070C0"/>
        <rFont val="Arial"/>
        <family val="2"/>
      </rPr>
      <t xml:space="preserve"> https://icbf.pensemos.com/suiteve/pln/searchers?soa=6&amp;mdl=pln&amp;_sveVrs=964620220729&amp;&amp;link=1&amp;mis=pln-D-1024
</t>
    </r>
    <r>
      <rPr>
        <b/>
        <sz val="11"/>
        <color rgb="FFFF0000"/>
        <rFont val="Arial"/>
        <family val="2"/>
      </rPr>
      <t xml:space="preserve">
Recomendación: Tener en cuenta que la fecha límite para la entrega y automatización de la OPA es el 30/09/2022.</t>
    </r>
    <r>
      <rPr>
        <sz val="11"/>
        <color rgb="FFFF0000"/>
        <rFont val="Arial"/>
        <family val="2"/>
      </rPr>
      <t xml:space="preserve">
</t>
    </r>
  </si>
  <si>
    <r>
      <t xml:space="preserve">Para el II Cuatrimestre del 2022 Componente 2: “Racionalización de Tramites”, se evidencio el avance del proyecto Atención Virtual - MiCAV- al 31 de agosto de 2022:  para la atención de los servicios y trámites extraprocesales de la entidad para facilitar la estandarización de la atención a través de equipos de defensoría virtuales, bajo los nuevos lineamientos de la Dirección de Protección ICBF.
</t>
    </r>
    <r>
      <rPr>
        <b/>
        <sz val="11"/>
        <rFont val="Arial"/>
        <family val="2"/>
      </rPr>
      <t>1) SEGUIMIENTO ACCIONES APLICATIVO SUIT - ETAPA SEGUIMEINTO:</t>
    </r>
    <r>
      <rPr>
        <sz val="11"/>
        <rFont val="Arial"/>
        <family val="2"/>
      </rPr>
      <t xml:space="preserve">
Revisados los documentos del avance de la racionalización de los trámites correspondientes al II Cuatrimestre de 2022 y de acuerdo con la solicitud realizada por la OCI, mediante correo electrónico del 20/05/2022 fue remitido por el director de la DIT el Plan de Trabajo de la automatización de trámites de la iniciativa MiCAV, el cual está relacionado con el trámite “Proceso ejecutivo de alimentos a través de Defensor de Familia No. 3421”.
</t>
    </r>
    <r>
      <rPr>
        <b/>
        <sz val="11"/>
        <rFont val="Arial"/>
        <family val="2"/>
      </rPr>
      <t xml:space="preserve">2) ACTIVIDADES ADELANTADAS POR LA ENTIDAD
</t>
    </r>
    <r>
      <rPr>
        <sz val="11"/>
        <rFont val="Arial"/>
        <family val="2"/>
      </rPr>
      <t xml:space="preserve">
Con corte al 31/08/2022 se evidenció correo electrónico del 07/06/2022, del 08/07/2022 del 12/08/2022 y 08/09/2022 de la DIT remitiendo informe de avance del proyecto MI CAV (Centro de Atención Virtual).
</t>
    </r>
    <r>
      <rPr>
        <b/>
        <sz val="11"/>
        <rFont val="Arial"/>
        <family val="2"/>
      </rPr>
      <t>Al 31/08/2022 la automatización del trámite Proceso ejecutivo de alimentos a través de Defensor de Familia No. 3421, presenta un avance del 87%.</t>
    </r>
    <r>
      <rPr>
        <sz val="11"/>
        <rFont val="Arial"/>
        <family val="2"/>
      </rPr>
      <t xml:space="preserve">
</t>
    </r>
    <r>
      <rPr>
        <b/>
        <sz val="11"/>
        <rFont val="Arial"/>
        <family val="2"/>
      </rPr>
      <t xml:space="preserve">Evidencias: </t>
    </r>
    <r>
      <rPr>
        <sz val="11"/>
        <rFont val="Arial"/>
        <family val="2"/>
      </rPr>
      <t xml:space="preserve">
* Reporte avance consolidado de la estrategia de racionalización de trámites vigencia 2022 en el aplicativo SUIT generado el 09/09/2022
*Correo electrónico del 07/06/2022 remitiendo informe de avance del proyecto MI CAV -con corte a 31/05/2022.
*Correo electrónico del 08/07/2022 remitiendo informe de avance del proyecto MI CAV -con corte a 30/06/2022.
*Correo electrónico del 12/08/2022 remitiendo informe de avance del proyecto MI CAV -con corte a 31/07/2022.
*Correo electrónico del 08/09/2022 remitiendo informe de avance del proyecto MI CAV -con corte a 31/08/2022.
</t>
    </r>
    <r>
      <rPr>
        <b/>
        <sz val="11"/>
        <rFont val="Arial"/>
        <family val="2"/>
      </rPr>
      <t xml:space="preserve">Ruta de evidencias:  </t>
    </r>
    <r>
      <rPr>
        <sz val="11"/>
        <rFont val="Arial"/>
        <family val="2"/>
      </rPr>
      <t xml:space="preserve">
</t>
    </r>
    <r>
      <rPr>
        <b/>
        <sz val="11"/>
        <rFont val="Arial"/>
        <family val="2"/>
      </rPr>
      <t xml:space="preserve">Suit Función Pública: </t>
    </r>
    <r>
      <rPr>
        <b/>
        <sz val="11"/>
        <color rgb="FF0070C0"/>
        <rFont val="Arial"/>
        <family val="2"/>
      </rPr>
      <t xml:space="preserve">http://tramites1.suit.gov.co/racionalizacion-web/faces/gestionracionalizacion/racionalizacion_seguimiento.jsf?_adf.ctrl-state=angw1saws_3
</t>
    </r>
    <r>
      <rPr>
        <sz val="11"/>
        <rFont val="Arial"/>
        <family val="2"/>
      </rPr>
      <t xml:space="preserve">
</t>
    </r>
    <r>
      <rPr>
        <b/>
        <sz val="11"/>
        <rFont val="Arial"/>
        <family val="2"/>
      </rPr>
      <t>Suite visión Empresarial:</t>
    </r>
    <r>
      <rPr>
        <sz val="11"/>
        <rFont val="Arial"/>
        <family val="2"/>
      </rPr>
      <t xml:space="preserve">  </t>
    </r>
    <r>
      <rPr>
        <b/>
        <sz val="11"/>
        <color rgb="FF0070C0"/>
        <rFont val="Arial"/>
        <family val="2"/>
      </rPr>
      <t xml:space="preserve">https://icbf.pensemos.com/suiteve/pln/searchers?soa=6&amp;mdl=pln&amp;_sveVrs=964620220729&amp;&amp;link=1&amp;mis=pln-D-1024
</t>
    </r>
    <r>
      <rPr>
        <b/>
        <sz val="11"/>
        <color rgb="FFFF0000"/>
        <rFont val="Arial"/>
        <family val="2"/>
      </rPr>
      <t xml:space="preserve">
Recomendación: Tener en cuenta  que la fecha límite para la entrega y automatización del trámite es el 30/09/2022. </t>
    </r>
  </si>
  <si>
    <r>
      <t xml:space="preserve">Para el II Cuatrimestre del 2022 Componente 2: “Racionalización de Tramites”, se evidencio el avance del proyecto Atención Virtual - MiCAV- al 31 de agosto de 2022:  para la atención de los servicios y trámites extraprocesales de la entidad para facilitar la estandarización de la atención a través de equipos de defensoría virtuales, bajo los nuevos lineamientos de la Dirección de Protección ICBF.
</t>
    </r>
    <r>
      <rPr>
        <b/>
        <sz val="11"/>
        <rFont val="Arial"/>
        <family val="2"/>
      </rPr>
      <t>1) SEGUIMIENTO ACCIONES APLICATIVO SUIT - ETAPA SEGUIMIENTO:</t>
    </r>
    <r>
      <rPr>
        <sz val="11"/>
        <rFont val="Arial"/>
        <family val="2"/>
      </rPr>
      <t xml:space="preserve">
Revisados los documentos del avance de la racionalización de los trámites correspondientes al II Cuatrimestre de 2022 y de acuerdo con la solicitud realizada por la OCI, mediante correo electrónico del 20/05/2022 fue remitido por el director de la DIT el Plan de Trabajo de la automatización de trámites de la iniciativa MiCAV, el cual está relacionado con el trámite “Garantía del derecho de alimentos, visitas y custodia - No. 700”.
</t>
    </r>
    <r>
      <rPr>
        <b/>
        <sz val="11"/>
        <rFont val="Arial"/>
        <family val="2"/>
      </rPr>
      <t xml:space="preserve">2) ACTIVIDADES ADELANTADAS POR LA ENTIDAD
</t>
    </r>
    <r>
      <rPr>
        <sz val="11"/>
        <rFont val="Arial"/>
        <family val="2"/>
      </rPr>
      <t xml:space="preserve">
Con corte al 31/08/2022 se evidenció correo electrónico del 07/06/2022, del 08/07/2022 del 12/08/2022 y 08/09/2022 de la DIT remitiendo informe de avance del proyecto MI CAV (Centro de Atención Virtual).
</t>
    </r>
    <r>
      <rPr>
        <b/>
        <sz val="11"/>
        <rFont val="Arial"/>
        <family val="2"/>
      </rPr>
      <t xml:space="preserve">Al 31/08/2022 la automatización del trámite “Garantía del derecho de alimentos, visitas y custodia - No. 700" presenta un avance del 87%.
Evidencias: 
</t>
    </r>
    <r>
      <rPr>
        <sz val="11"/>
        <rFont val="Arial"/>
        <family val="2"/>
      </rPr>
      <t xml:space="preserve">* Reporte avance consolidado de la estrategia de racionalización de trámites vigencia 2022 en el aplicativo SUIT generado el 09/09/2022
*Correo electrónico del 07/06/2022 remitiendo informe de avance del proyecto MI CAV -con corte a 31/05/2022.
*Correo electrónico del 08/07/2022 remitiendo informe de avance del proyecto MI CAV -con corte a 30/06/2022.
*Correo electrónico del 12/08/2022 remitiendo informe de avance del proyecto MI CAV -con corte a 31/07/2022.
*Correo electrónico del 08/09/2022 remitiendo informe de avance del proyecto MI CAV -con corte a 31/08/2022.
</t>
    </r>
    <r>
      <rPr>
        <b/>
        <sz val="11"/>
        <rFont val="Arial"/>
        <family val="2"/>
      </rPr>
      <t xml:space="preserve">Ruta de evidencias:  </t>
    </r>
    <r>
      <rPr>
        <sz val="11"/>
        <rFont val="Arial"/>
        <family val="2"/>
      </rPr>
      <t xml:space="preserve">
Suit:</t>
    </r>
    <r>
      <rPr>
        <b/>
        <sz val="11"/>
        <color rgb="FF0070C0"/>
        <rFont val="Arial"/>
        <family val="2"/>
      </rPr>
      <t xml:space="preserve"> http://tramites1.suit.gov.co/racionalizacion-web/faces/gestionracionalizacion/racionalizacion_seguimiento.jsf?_adf.ctrl-state=angw1saws_3</t>
    </r>
    <r>
      <rPr>
        <sz val="11"/>
        <rFont val="Arial"/>
        <family val="2"/>
      </rPr>
      <t xml:space="preserve">
</t>
    </r>
    <r>
      <rPr>
        <b/>
        <sz val="11"/>
        <rFont val="Arial"/>
        <family val="2"/>
      </rPr>
      <t xml:space="preserve">
Suite visión:  </t>
    </r>
    <r>
      <rPr>
        <b/>
        <sz val="11"/>
        <color rgb="FF0070C0"/>
        <rFont val="Arial"/>
        <family val="2"/>
      </rPr>
      <t xml:space="preserve">https://icbf.pensemos.com/suiteve/pln/searchers?soa=6&amp;mdl=pln&amp;_sveVrs=964620220729&amp;&amp;link=1&amp;mis=pln-D-1024
</t>
    </r>
    <r>
      <rPr>
        <b/>
        <sz val="11"/>
        <color rgb="FFFF0000"/>
        <rFont val="Arial"/>
        <family val="2"/>
      </rPr>
      <t xml:space="preserve">
Recomendación: Tener en cuenta que la fecha límite para la entrega y automatización del trámite es el 30/09/2022.</t>
    </r>
  </si>
  <si>
    <r>
      <t xml:space="preserve">Se evidencia socialización de temas de trasparencia en Boletines ICBF:
Boletín 200  13 mayo/22  "Definición de temas de las Mesas Públicas de los centros zonales del ICBF"
Boletín 204 del 10/06/22 con la  "Rendición de cuentas 2022 - Bienestar Curso de Vida - Fueron priorizadas las regionales Antioquia, Atlántico,
Bogotá, Norte de Santander y Valle del Cauca"
</t>
    </r>
    <r>
      <rPr>
        <sz val="10"/>
        <color rgb="FFFF0000"/>
        <rFont val="Arial"/>
        <family val="2"/>
      </rPr>
      <t xml:space="preserve">El 8 de julio se publica en el Boletín interno 208 pieza de Rendición de Cuentas sobre: ICBF rinde cuentas con transparencia.  </t>
    </r>
    <r>
      <rPr>
        <b/>
        <sz val="10"/>
        <color rgb="FFFF0000"/>
        <rFont val="Arial"/>
        <family val="2"/>
      </rPr>
      <t xml:space="preserve">No obstante la evidencia cargada en el SVE no corresponde al Boletín 208 sino al 204.
</t>
    </r>
    <r>
      <rPr>
        <sz val="10"/>
        <color rgb="FFFF0000"/>
        <rFont val="Arial"/>
        <family val="2"/>
      </rPr>
      <t xml:space="preserve">
El 12 de agosto se publica en el Boletín interno Vive ICBF #213.  </t>
    </r>
    <r>
      <rPr>
        <b/>
        <sz val="10"/>
        <color rgb="FFFF0000"/>
        <rFont val="Arial"/>
        <family val="2"/>
      </rPr>
      <t>Sin evidencia cargada.</t>
    </r>
    <r>
      <rPr>
        <b/>
        <sz val="10"/>
        <rFont val="Arial"/>
        <family val="2"/>
      </rPr>
      <t xml:space="preserve">
</t>
    </r>
    <r>
      <rPr>
        <sz val="10"/>
        <rFont val="Arial"/>
        <family val="2"/>
      </rPr>
      <t xml:space="preserve">
</t>
    </r>
    <r>
      <rPr>
        <b/>
        <sz val="10"/>
        <color rgb="FFFF0000"/>
        <rFont val="Arial"/>
        <family val="2"/>
      </rPr>
      <t xml:space="preserve">Sin actividad de aprobación en el SVE.
</t>
    </r>
    <r>
      <rPr>
        <sz val="10"/>
        <rFont val="Arial"/>
        <family val="2"/>
      </rPr>
      <t xml:space="preserve">
</t>
    </r>
    <r>
      <rPr>
        <b/>
        <sz val="10"/>
        <color rgb="FFFF0000"/>
        <rFont val="Arial"/>
        <family val="2"/>
      </rPr>
      <t xml:space="preserve">Para el corte en mención no hay evidencias de publicación en redes sociales.
</t>
    </r>
  </si>
  <si>
    <t xml:space="preserve">No se presentó evidencia de avance.
</t>
  </si>
  <si>
    <t>Al 31 de agosto/22 no se evidenció avance de la actividad.</t>
  </si>
  <si>
    <t>Divulgar las capacitaciones realizadas por la DCO en las etapas precontractual, contractual y poscontractual al interior de las regionales y centros zonales. (Trimestral)</t>
  </si>
  <si>
    <t>Correo electrónico con la divulgación realizada</t>
  </si>
  <si>
    <t xml:space="preserve">Coordinador grupo jurídico o quien haga sus veces en cada regional </t>
  </si>
  <si>
    <t>Regional</t>
  </si>
  <si>
    <t>Divulgar las capacitaciones realizadas por la DCO en las etapas precontractual, contractual y poscontractual al interior del centro zonal. (Trimestral)</t>
  </si>
  <si>
    <t>Designados del Centro Zonal</t>
  </si>
  <si>
    <t>Centro Zonal</t>
  </si>
  <si>
    <t>Presentar las inquietudes de la gestión contractual en los casos que se requiera a traves del correo consultasregionales@icbf.gov.co. (Mensual)</t>
  </si>
  <si>
    <t>Correo electrónico enviado con las inquietudes requeridas</t>
  </si>
  <si>
    <t>Cualquier colaborador de la regional</t>
  </si>
  <si>
    <t>Cualquier colaborador del centro Zonal</t>
  </si>
  <si>
    <t>Director Regional</t>
  </si>
  <si>
    <t xml:space="preserve">Sucre </t>
  </si>
  <si>
    <t>Las evidencias presentadass correseponden a  dos acta del 10 y 16 marzo  y una presentación de la estrategia de participación ciudadadana , lo cual no da cuenta de la socialización y apropiación del PAAC</t>
  </si>
  <si>
    <t xml:space="preserve">Socializar y apropiar la Ley de Transparencia y de acceso a la Información (Ley 1712 de 2014). - semestral </t>
  </si>
  <si>
    <t>Revisadas las evidencias aoprtadas por la Regional se observó que no se realizó la socializaciónb y apropiación de la lay de transparencia a lo s colaboradores de la Regional 
Correo electrónico 30/06/2022. Asunto: MODELO DE TRANSPARENCIA Y LUCHA CONTRA LA CORRUPCIÓN- POLÍTICA DE TRANSPARENCIA (grupo Juridico)</t>
  </si>
  <si>
    <t xml:space="preserve">Divulgar la Ley de Transparencia y de Accesos al Información Pública.- semestral </t>
  </si>
  <si>
    <t>Correos electronicos</t>
  </si>
  <si>
    <t>Coordinador de Centro Zonal</t>
  </si>
  <si>
    <t>Sincelejo</t>
  </si>
  <si>
    <t xml:space="preserve">Correo electronico 12/07/2022, Asunto: SOCIALIZACION LEY DE TRANSPARENCIA Y ACCESO A LA INFORMACIÓN PÚBLICA LEY 1712 2014
Nota. Se recomienda amplar la estrategia  de divulgación copn el fin de asegurar el conocimiento por parte de todos los colaboradores. </t>
  </si>
  <si>
    <t xml:space="preserve">Divulgar el Plan Anticorrupción y de Atención al Ciudadano 2022 - semestral </t>
  </si>
  <si>
    <t xml:space="preserve">correo electrónico 12/07/2022. Asunto: PLAN ANTICORRUPCIÓN Y DE ATENCIÓN AL CIUDADANO 2022
Nota. Se recomienda amplar la estrategia  de divulgación copn el fin de asegurar el conocimiento por parte de todos los colaboradores. </t>
  </si>
  <si>
    <t>Correo electrónico del 29/06/2022. Asunto:  PAAC 2022
Acta N°16 del 23 de junio de 2022 numeral 5. corrupcion 
Listado de asistencia teams 23 de junio de 2022</t>
  </si>
  <si>
    <t>Realizar Grupos de estudio especificos del proceso de verificación y fiscalización semestralmente.</t>
  </si>
  <si>
    <t>Actas y listas de asistencia de los grupos de estudio y presentaciones.</t>
  </si>
  <si>
    <t>Coordinador Financiero o quien haga sus veces en la Regional.</t>
  </si>
  <si>
    <t xml:space="preserve">
Acta 5 de abril de 2022. Objetivo: Socializar y analizar orientaciones sobre indexación en devolución de aportes Memorando 5723 de la OAJ y del memorando 34983 del Director Financiero sobre Gestion de otras Carteras</t>
  </si>
  <si>
    <t>Programar y realizar  seguimientos semestral interno aleatorio a los expedientes  del  proceso de fiscalización y verificación del aporte parafiscal.</t>
  </si>
  <si>
    <t>Acta. Del 6 de abril de 2022. Objetivo: Informe de seguimiento liquidaciones de aportes 3%
Acta Objetivo:21 de abril de 2022. Objetivo Comité Regional de Seguimiento a la Completa y Oportuna Liquidación, Cobro y administración del Aporte Parafiscal 3%</t>
  </si>
  <si>
    <t>Presentar en el comité de seguimiento parafiscal el informe aleatorio realizado a los procesos de verificación y fiscalizacion llevado a cabo por la regional.</t>
  </si>
  <si>
    <t xml:space="preserve"> Acta de comité de seguimiento.</t>
  </si>
  <si>
    <t>Acta. Del 6 de abril de 2022. Objetivo: Informe de seguimiento liquidaciones de aportes 3%</t>
  </si>
  <si>
    <t>Socializar en Grupos de estudio de trabajo Regional  con Centro Zonal  la normatividad y procedimientos para el pago de cuentas en el ICBF   por lo menos uno cada seis meses.</t>
  </si>
  <si>
    <t>Listados de asistencia con acta de del Grupo de estudio.</t>
  </si>
  <si>
    <t>Coordinador Financiero de la Regional</t>
  </si>
  <si>
    <t>Correo electrónico  5/02/2022. Asunto: GUIA Y ORIENTACIONES PARA GESTION Y TRAMITE DE PAGO DE CUENTAS
Listado de asistencia teams 31/01/2022. Retroalimentación y pago de cuentas 
PROCESO  GESTION FINANCIERA  GET Regional. Trámite para Gestión y Pago de Cuentas Enero 2022</t>
  </si>
  <si>
    <t>Realizar seguimiento trimestral aleatorias  al proceso de tramite y pago de las cuentas.</t>
  </si>
  <si>
    <t xml:space="preserve"> Acta 30/06/2022. Objetivo:Informe de seguimiento aleatorio al proceso de trámite y pago de cuentas</t>
  </si>
  <si>
    <t xml:space="preserve"> Socializar el resultado del Seguimiento trimestral al proceso de tramite y pago de las cuentas.</t>
  </si>
  <si>
    <t>Acta de comité de seguimiento.</t>
  </si>
  <si>
    <t>Revisadas las evidencias aportadas se evidenció  que las fecha no coinciden puesto el  seguimiento trimestral corresponden al 30 de junio de 2022 y el acta presentada es del 12/05/2022 por lo cual no es claro la actividad 2 y 3 del riesgo.</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</si>
  <si>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</si>
  <si>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Formato de publicación y divulgación proactiva de la Declaración de Bienes y Rentas, Registro de Conflicto de Interés y Declaración del Impuesto sobre la Renta y Complementarios y registro en el Sharepoint</t>
  </si>
  <si>
    <t>Directores Regionales</t>
  </si>
  <si>
    <t>Memorando o correos electrónicos y registro correspondiente en  Sharepoint</t>
  </si>
  <si>
    <t xml:space="preserve">Aplicar el instrumento de autoevaluación diseñado desde la Sede de la Dirección General, con el fin de validar la aplicación del procedimiento en una muestra de trámites de Licencias de Funcionamiento adelantado en cada Dirección Regional. </t>
  </si>
  <si>
    <t>Intrumento de autoevaluación diligenciado</t>
  </si>
  <si>
    <t>Enlace Regional Oficina de Aseguramiento a la Calidad</t>
  </si>
  <si>
    <t>DN: Realizar reporte y seguimiento al cierre de las novedades presentadas producto de la aplicación del anexo 57 por parte de la interventoría a los puntos de entrega primarios. AAVN.  (MENSUAL)</t>
  </si>
  <si>
    <t xml:space="preserve">Profesional del Grupo Asistencia Técnica ó Grupo Ciclos de Vida y Nutrición </t>
  </si>
  <si>
    <t xml:space="preserve">
Excel Reporte de novedades de Interventoria  los meses de mayo, junio , julio  y agosto.
</t>
  </si>
  <si>
    <t>La Mojana</t>
  </si>
  <si>
    <t>Correo electrónico 9/05/2022. Asunto:  socialización Ley de Transparencia y de Accesos al Información Pública.
Nota: se recomienda amplar las estrategias de divulgación y apropiación puesto que con el  correo no se asegura que la información llegue a todos los colaboradores.</t>
  </si>
  <si>
    <t>Correo electrónico  9/05/2022. Asunto: socialización plan anticorrupción ICBF 2022
Nota: se recomienda amplar las estrategias de divulgación y apropiación puesto que con el  correo no se asegura que la información llegue a todos los colaboradores.</t>
  </si>
  <si>
    <t xml:space="preserve"> El profesional designado por el coordinador zonal</t>
  </si>
  <si>
    <t xml:space="preserve">Reporte registro de novedades m,ayop, junio, julio, agosto </t>
  </si>
  <si>
    <t>DPI: Realizar mesas de trabajo de articulación entre  el enlace de Asistencia técnica , enlace de seguimiento a la ejecución  y el profesional de nutrición. (TRIMESTRAL)</t>
  </si>
  <si>
    <t>Acta de reunion con listado de asistencia</t>
  </si>
  <si>
    <t xml:space="preserve">Profesional de la Dirección Regional </t>
  </si>
  <si>
    <t>Acta 30/06/2021 . Objetivo: Realizar mesas de articulación…</t>
  </si>
  <si>
    <t>DPI: Brindar orientaciones tecnicas para la adecuada entrega del AAVN a los usuarios. (SEMESTRAL)</t>
  </si>
  <si>
    <t xml:space="preserve">Listado de asistencia de manera presencial o virtual
</t>
  </si>
  <si>
    <t>Profesional delegado por el Coordinador del Centro zonal</t>
  </si>
  <si>
    <t>Acta 17 de junio del 2022 Objetivo: Fortalecer las capacidades técnicas en los puntos de entrega de AAVN en el departamento de Sucre para el cumplimiento de los lineamientos técnicos para el almacenamiento y distribución de AAVN.</t>
  </si>
  <si>
    <t>DI:Gestionar el reporte de entregas mensuales del AAVN y remitir el consolidado a la Dirección de Infancia (MENSUAL)</t>
  </si>
  <si>
    <t xml:space="preserve"> Profesional enlace regional</t>
  </si>
  <si>
    <t>Correo electrónico 9/07/2022  Reporte PP3+ Junio   Modalidad De Tú a Tú: Sucre
Correo lectrónico 10/08/2020. Asunto: Entrega y consumo de AAVN JULIO modalidad de tú a tú
Correo electrónico 4/09/2022. Asunto: Entrega de AAVN del mes de Agosto modalidad de tú a tú</t>
  </si>
  <si>
    <t>DI:Realizar Seguimiento a la entrega de AAVN a los participantes  de la modalidad Tú a Tú (MENSUAL)</t>
  </si>
  <si>
    <t>Formato de Entrega de Bienestarina. Actas de Reunión y Listados de Asistencia</t>
  </si>
  <si>
    <t>DI:Realizar Seguimiento a la entrega de AAVN a los paticipantes  de la modalidad Tú a Tú . (Donde aplique la supervisión de los contratos)(MENSUAL)</t>
  </si>
  <si>
    <t>Formato de Entrega de Bienestarina a Beneficiarios. Actas de Reunión y Listados de Asistencia</t>
  </si>
  <si>
    <t xml:space="preserve"> El profesional designado por el coordinador Cento zonal</t>
  </si>
  <si>
    <t>Correo electrónico 5/05/202 . Asunto: PLANES DE TRATAMIENTO PROMOCIÓN Y PREVENCIÓN donde indican que:  la supervisión de la modalidad TU A TU la lleva el CZ Boston</t>
  </si>
  <si>
    <t>DAJ: Gestionar el reporte de entregas del AAVN y remitir el consolidado a la Dirección de Adolescencia y Juventud  (MENSUAL)</t>
  </si>
  <si>
    <t>Correo electrónico con la consolidación del reporte de entregas.</t>
  </si>
  <si>
    <t>Coordinador del Grupo de Asistencia Técnica ó Coordinador del Grupo de Ciclos de Vida y Nutrición   con apoyo del profesional designado de la Dirección de Adolescencia y Juventud.</t>
  </si>
  <si>
    <t>Correo electrónico Reporte PP3+ mayo, junio, julio modalidad de tú a tú
Correo electrónico 2/09/2022. Asunto: Reporte PP3+ Agosto Modalidad De Tú a Tú: Sucre</t>
  </si>
  <si>
    <t>DAJ: Realizar Plan de Seguimiento a la entrega de AAVN a los usuarios de la oferta.  (MENSUAL)
Nota: Aplica para las regionales que tengan en territorio la modalidad de tú a tú</t>
  </si>
  <si>
    <t xml:space="preserve">Correo electrónico 15/06/2022.  Asunto: Cronograma proyectado modalidad de tu a tu
Correo electrónico 9 de  septeimbre de 2022. Asunto: Seguimiento a la entrega de AAVN a los participantes de la modalidad Tú a Tú. </t>
  </si>
  <si>
    <t>DAJ: Realizar Plan de Seguimiento a la entrega de AAVN a los usuarios de la oferta.  (MENSUAL)
Nota: Aplica para los Centros Zonales que tengan supervisión de la modalidad de tú a tú</t>
  </si>
  <si>
    <t>Coordinador de Centro Zonal con apoyo del profesional designado o Supervisor.</t>
  </si>
  <si>
    <t>DFC: Seguimiento a las entregas de los AAVN, de acuerdo con el  corte o fechas de entrega establecidas. (BIMESTRAL)</t>
  </si>
  <si>
    <t xml:space="preserve">Formatos de seguimiento  de entrega de los AAVN </t>
  </si>
  <si>
    <t>Supervisor del contrato</t>
  </si>
  <si>
    <t>Formato Entrega alimentos de alto valor nutricional a beneficios de mayo, junio y julio 
Acta de entrega  Julio, agosto, 
Fromato control de inventarios</t>
  </si>
  <si>
    <t xml:space="preserve">Cronograma  estimado de  entregas FT1 CZ Sincelejo
Excel programas regulares 
</t>
  </si>
  <si>
    <t xml:space="preserve">Realizar el reporte mensual de realización del Comité técnico consultivo para el Restablecimiento de Derechos del nivel zonal, verificando a través de las actas cargadas en la ruta correspondiente, que cumpla con los parámetros establecidos en las Resoluciones 9198 de 2015 y 7397 de 2017. </t>
  </si>
  <si>
    <t xml:space="preserve">Correo electrónico validando la revisión de las actas. </t>
  </si>
  <si>
    <t xml:space="preserve">Coordinador del grupo de asistencia técnica/ Protección </t>
  </si>
  <si>
    <t>Correo electrónico 22/06/2022 Asuntro: ACTAS PARD MAYO 
Correo electrónico  7/07/2022. Asuntro: ACTAS PARD JUNIO
Correo electronico 25/08/2022.  Asunto: ACTAS CTC JULIO
Correo electrónico ACTAS CTC AGOSTO 7/09/2022.</t>
  </si>
  <si>
    <t xml:space="preserve">Realizar Sensibilización semestral a las defensorias de familia en centros zonales frente al cumplimiento de los requisitos y pasos de la etapa administrativa para determinar si la familia es idónea o no para adoptar. </t>
  </si>
  <si>
    <t>Comité de adopciones</t>
  </si>
  <si>
    <t>Acta de reunión del 17 de mayo de 2022. Objetivo: Adelantar asistencia tecnica sobre el trámite de adopciones.
Acta 14 de junio de 2022. Objetivo: Adelantar asistencia tecnica sobre el lineamiento técnico administrativo de adopciones 
Acta 21 dejulio de 2022. Objetivo: Brindar asistencia técnica  para ilustrar a los defensores ded familia ...</t>
  </si>
  <si>
    <t>Realizar seguimiento mensual a la asignación de familias a niños, niñas y adolescentes de acuerdo con la lista de espera.</t>
  </si>
  <si>
    <t xml:space="preserve">Comité de Adopciones </t>
  </si>
  <si>
    <t xml:space="preserve">Reporte Consolidado Comités de Adopción Mayo-agosto </t>
  </si>
  <si>
    <t>Realizar semestralmente la socialización del Índice de Información clasificada y reservada del ICBF, con los referentes de servicio y atención de los Centros Zonales, por parte del Referente de Servicios y Atención de la Dirección Regional.</t>
  </si>
  <si>
    <t>Responsable de Servicios y Atención</t>
  </si>
  <si>
    <t>Acta N° 4 del 28 de junio de 2022. Asunto: Realizar socialización del Indice de Información clasificada y reservada..</t>
  </si>
  <si>
    <t>Realizar sensibilización anual  sobre los efectos negativos de la alteración o sustracción información de los archivos centrales o fines particulares.</t>
  </si>
  <si>
    <t>Coordinador Grupo Administrativo y/o Gestión de Soporte / Referente documental de la Regional</t>
  </si>
  <si>
    <t xml:space="preserve">Listado de asistencia 23 de junio de 2022. Capacitación Gestión documental.
Prfesentación power point. Efectos negativos de la manipulación o sustracción de información con fines particulares.
</t>
  </si>
  <si>
    <t>formato LISTADO DE PERSONAL AUTORIZADO PARA EL INGRESO A LOS DEPÓSITOS DE ARCHIVO CENTRALES</t>
  </si>
  <si>
    <t>INFORME CONDICIONES DE SEGURIDAD EN EL ARCHIVO CENTRAL EN EL MARCO DE LA MATRIZ DE RIESGOS DE CALIDAD 2022  del 29/06/2022.</t>
  </si>
  <si>
    <t xml:space="preserve">Excel Matriz de seguimiento mayo, 
Sucre Reporte consolidado  de novedades de interventoria  Junio 
Seguimiento al cierre de novedades de julio.
Reporte de novedades de internventoria agosto 
Nota: No se informe semestral de gestión de cierre de novedades </t>
  </si>
  <si>
    <t>Acta N°23 del 17/06/2022. Objetvo: Fortalecer las capacidades técnicas en los puntos de entrega de AAVN en el departamento de Sucre para el cumplimiento de los lineamientos técnicos  para el almacenamiento y distribución de AAVN.</t>
  </si>
  <si>
    <t>Excel programación de alimentos AAVN entrega junio-consumo julio 2022
Fromato Ft1 para modificaciones</t>
  </si>
  <si>
    <t>Validar semestralmente que el archivo de gestión centralizado cuente con condiciones de seguridad mínimas que garanticen la custodia de la información, y en caso de requerirse elevar solicitud para que se generen las acciones correctivas a las fallas detectadas</t>
  </si>
  <si>
    <t>Coordinador Centro Zonal / Referente documental del Centro Zonal</t>
  </si>
  <si>
    <t xml:space="preserve">Acta de comité #009 del 3 de junio de 2022. Objetivo: Realizar seguimiento al archivo central de CZ </t>
  </si>
  <si>
    <t>Reportar semestralmente listado de personal autorizado para el ingreso a los depósitos de archivo de gestión centralizados</t>
  </si>
  <si>
    <t>Correo electrónico 12/07/2022. Asunto: Cumplimiento del riesgo SA3 y SA5</t>
  </si>
  <si>
    <t xml:space="preserve">Revisadas las evidencias presentadas no se evidenció informe semestral estado del archivo central del CZ, el correo corresponde a una novedad de inundación del archivo por ola invernal 
Correo electrónico del  24/06/2022. Asunto  Urgente Novedad ola invernal 
Nota: Se recomiendo la realización del informe semestral con el proposiro de advertiri a la administración del ICBF los posibles riesgos de la Gestión documental en el CZ 
 </t>
  </si>
  <si>
    <t xml:space="preserve">E.l CZ  aclara que no hay listado de autorización debido qiue no hubo litado debido a traslado del archivo por ola invernal por lo que solo se fa acceso al funcionario encargado </t>
  </si>
  <si>
    <t>CÓDIGO</t>
  </si>
  <si>
    <t xml:space="preserve">Cauca
</t>
  </si>
  <si>
    <t>No aplica</t>
  </si>
  <si>
    <t>Centro Zonal Norte</t>
  </si>
  <si>
    <t>Centro Zonal Sur</t>
  </si>
  <si>
    <t>No se evidenció ningún correo que de cuenta de la divulgación de las capacitaciones.</t>
  </si>
  <si>
    <t>Macizo Colombiano</t>
  </si>
  <si>
    <t>Costa Pacifica</t>
  </si>
  <si>
    <t>Montelíbano</t>
  </si>
  <si>
    <t>Lorica</t>
  </si>
  <si>
    <t>San Andres de Sotavento</t>
  </si>
  <si>
    <t>Sahagun</t>
  </si>
  <si>
    <t>Sucre</t>
  </si>
  <si>
    <t>Yopal</t>
  </si>
  <si>
    <t>Paz de Ariporo</t>
  </si>
  <si>
    <t>Villanueva</t>
  </si>
  <si>
    <t>Nivel Regional</t>
  </si>
  <si>
    <r>
      <t xml:space="preserve">1.- De la consulta efectuada al aplicativo y verificadas las evidencias correspondientes al mes de mayo de 2022 no se evidenciaron consultas por parte de la Regional Cauca.
2.- Se evidenció correo del martes  31 de mayo de 2022 CONSULTA CONTRATOS PI SUSCRITOS POR SEDE NACIONAL- SITCO Y SECOP II  de la Regional cauca  y respuesta.
3.- Se evidenció correo del jueves, 30 de junio de 2022 por medio de la cual la Regional Cauca solicita  orientación referente al pago y/o liberación de saldos en las reservas presupuestales,  y respuesta del lunes, 25 de julio de 2022.
4.- Se evidenció correo del miércoles, 08 de junio de 2022 Consulta sobre Liquidación de contrato que no reposa expediente en la Dirección Generall y respuesta del miércoles, 13 de julio de 2022.
5.- Se evidenció correo del martes, 12 de julio de 2022 Asunto: RE: CONSULTA CONTRATOS PI SUSCRITOS POR SEDE NACIONAL- SITCO Y SECOP II  y respuesta mediante correo del martes, 12 de julio de 2022.
6.- Se evidenció correo del jueves, 30 de junio de 2022 por medio del cual la Dirección Financiera solicita a la Dirección de Contratación información acerca del al pago y/o liberación de saldos en las
reservas presupuestales, con base en consulta de la Regional Cauca. La Dirección de Contratación mediante correo del lunes, 25 de julio de 2022 da respuesta.
7.- Mediante correo del miércoles, 06 de julio de 2022 la Regional Cauca envió correo a  Consultas Regionales &lt;ConsultasRegionales@icbf.gov.co&gt;, con asunto CONSULTA CONTRATO DE COMODATO HOGAR INFANTIL PEQUEÑINES  y se dió respuesta  mediante correo del lunes, 25 de julio de 2022.
8.- Se evidenció correo del miércoles, 08 de junio de 2022 por medio del cual la Regional Cauca solicita información relacionada con Consulta sobre Liquidación de contrato que no reposa expediente en la Dirección General y respuesta mediante corre del miércoles, 13 de julio de 2022. 
9.- Se evidenció correo del martes, 12 de julio de 2022 por medio del cual la Regional Cauca solicitó información relacionada con CONSULTA CONTRATOS PI SUSCRITOS POR SEDE NACIONAL- SITCO Y SECOP II  y correo de respuesta del martes, 12 de julio de 2022.
10.- Se evidenció correo del martes, 31 de mayo de 2022 por medio del cual la Regional Arauca solicita información relacionada con CONSULTA CONTRATOS PI SUSCRITOS POR SEDE NACIONAL- SITCO Y SECOP II  y respuesta del martes, 21 de junio de 2022..
11.- Con fecha lunes, 25 de julio de 2022 la Regional Cauca solicitó información relacionada con CONSULTA APLICACION DE ART. 43 LEY 1955 de 2019 INHABILIDAD y correo de respuesta del martes, 16 de agosto de 2022.
12.- Se evidenció correo del lunes, 25 de julio de 2022 por medio del cual la Regional Arauca solicitó información relacionada con : CONSULTA REGIONAL CAUCA- CONTRATACION PRUEBAS PSICOLOGICAS- HOGARES SUSTITUTOS y respuesta del miércoles, 10 de agosto de 2022.
13.- Se evidenció correo del martes, 02 de agosto de 2022 por medio del cual la Regional Cauca elevó consulta con asunto </t>
    </r>
    <r>
      <rPr>
        <b/>
        <sz val="11"/>
        <color theme="1"/>
        <rFont val="Calibri"/>
        <family val="2"/>
        <scheme val="minor"/>
      </rPr>
      <t xml:space="preserve">: </t>
    </r>
    <r>
      <rPr>
        <sz val="11"/>
        <color theme="1"/>
        <rFont val="Calibri"/>
        <family val="2"/>
        <scheme val="minor"/>
      </rPr>
      <t>CONSULTAS REGIONALES - CESION DEL CONTRATO DE APORTE- REGIONAL CAUCA y respuesta del viernes, 05 de agosto de 2022.
14.- Se evidenció correo del  jueves, 02 de junio de 2022 por medio del cual la Regional Cauca hizo consulta sobre Liquidación de contratos de aporte de Primera Infancia 2021 - INTERVENTORÍA  y respuesta del jueves, 04 de agosto de 2022.</t>
    </r>
  </si>
  <si>
    <t>Nivel Centro Zonal</t>
  </si>
  <si>
    <t>Norte</t>
  </si>
  <si>
    <t>Sur</t>
  </si>
  <si>
    <t>No se evidenciaron correos con inquietudes ni se evidenció ningún reporte de consultas durante los meses de mayo, junio, julio y agosto</t>
  </si>
  <si>
    <t>Mazico Colombiano</t>
  </si>
  <si>
    <r>
      <t xml:space="preserve">Se evidenció correo del 05/08/2022 en donde la Coordinadora Regional del Centro Zonal Macizo Colombiano informa que con relación a evidencias Riesgo AB2+, para el mes de junio no se han realizado consultas de gestión contractual mediante el correo consultasregionales@icbf.gov.co por el Centro Zonal Macizo Colombiano.
</t>
    </r>
    <r>
      <rPr>
        <b/>
        <sz val="11"/>
        <color theme="1"/>
        <rFont val="Calibri"/>
        <family val="2"/>
        <scheme val="minor"/>
      </rPr>
      <t xml:space="preserve">
Durante los meses de mayo, julio y agosto no encontró ningún reporte</t>
    </r>
    <r>
      <rPr>
        <sz val="11"/>
        <color theme="1"/>
        <rFont val="Calibri"/>
        <family val="2"/>
        <scheme val="minor"/>
      </rPr>
      <t>.</t>
    </r>
  </si>
  <si>
    <t>No se evidenciaron correos con inquietudes</t>
  </si>
  <si>
    <t>1.- De la consulta efectuada al aplicativo y verificadas las evidencias correspondientes al mes de mayo de 2022 no se evidenciaron consultas por parte de la Regional Córdoba.
2.- se evidenció correo del : jueves, 11 de agosto de 2022 por medio del cual la regional Córdoba elevó consulta  al correo Consultas Regionales &lt;ConsultasRegionales@icbf.gov.co&gt; sobre contratos de la modalidad HCB, se le dió respuesta mediante correo del viernes, 19 de agosto de 2022.
3.- Mediante correo del  jueves, 11 de agosto de 2022 se hizo consulta por parte de la Regional Córdoba modalidad HCB, y respuesta del viernes, 19 de agosto de 2022.</t>
  </si>
  <si>
    <r>
      <t xml:space="preserve">No se evidenciaron correos a consultasregionales@icbf.gov.co. Por parte del Centro zonal durante los meses de mayo, junio, julio y agosto.
Revisado el aplicativo se encontró la siguiente anotación: </t>
    </r>
    <r>
      <rPr>
        <i/>
        <sz val="10"/>
        <color theme="1"/>
        <rFont val="Calibri"/>
        <family val="2"/>
        <scheme val="minor"/>
      </rPr>
      <t>"Viviana Sibaja Feria No se presentaron inquietudes presentadas al correo consultasregionales@icbf.gov.co. sobre el proceso de contratacion. 
16/Ago/2022 09:04"</t>
    </r>
  </si>
  <si>
    <t>No se evidenciaron correos a consultasregionales@icbf.gov.co. Por parte del Centro zonal durante los meses de mayo, junio, julio y agosto</t>
  </si>
  <si>
    <t>San Andrés Sotavento</t>
  </si>
  <si>
    <r>
      <rPr>
        <b/>
        <sz val="11"/>
        <color rgb="FFFF0000"/>
        <rFont val="Calibri"/>
        <family val="2"/>
        <scheme val="minor"/>
      </rPr>
      <t xml:space="preserve">Mayo </t>
    </r>
    <r>
      <rPr>
        <sz val="11"/>
        <color theme="1"/>
        <rFont val="Calibri"/>
        <family val="2"/>
        <scheme val="minor"/>
      </rPr>
      <t xml:space="preserve">
De la consulta efectuada al aplicativo y verificadas las evidencias correspondientes al mes de mayo de 2022  se evidenciaron consultas por parte de la Regional Sucre con fecha 23/04/2022 Asunto: Consulta - Asociaciones que no tiene la personería jurídica vigente y debe liquidarse el contrato y dar inicio al Proceso Administrativo Sancionatorio y correoa de respuesta de fecha lunes, 23 de mayo de 2022 1:56 p. m.
</t>
    </r>
    <r>
      <rPr>
        <b/>
        <sz val="11"/>
        <color theme="1"/>
        <rFont val="Calibri"/>
        <family val="2"/>
        <scheme val="minor"/>
      </rPr>
      <t xml:space="preserve">
</t>
    </r>
    <r>
      <rPr>
        <b/>
        <sz val="11"/>
        <color rgb="FFFF0000"/>
        <rFont val="Calibri"/>
        <family val="2"/>
        <scheme val="minor"/>
      </rPr>
      <t xml:space="preserve">Julio 
</t>
    </r>
    <r>
      <rPr>
        <b/>
        <sz val="11"/>
        <color theme="1"/>
        <rFont val="Calibri"/>
        <family val="2"/>
        <scheme val="minor"/>
      </rPr>
      <t xml:space="preserve">
</t>
    </r>
    <r>
      <rPr>
        <sz val="11"/>
        <color theme="1"/>
        <rFont val="Calibri"/>
        <family val="2"/>
        <scheme val="minor"/>
      </rPr>
      <t>Se evidenció correo del : jueves, 14 de julio de 2022 por medio del cual la Regional Sucre envía consulta sobre contrato de prestación de servicio de Protección No.70001082022, y respuesta del jueves, 04 de agosto de 2022.</t>
    </r>
  </si>
  <si>
    <r>
      <t>Se evidenció correo del 13/07/2022 por medio del cual la Profesional Univsersitario del Centro Zonal Sincelejo, manifiesta que:</t>
    </r>
    <r>
      <rPr>
        <i/>
        <sz val="11"/>
        <color theme="1"/>
        <rFont val="Calibri"/>
        <family val="2"/>
        <scheme val="minor"/>
      </rPr>
      <t xml:space="preserve"> "En virtud del cumplimiento en la gestión de los planes de tratamiento Adquisición de Bienes y Servicios, le informo que las actividades AB2+ (divulgar las capacitaciones realizadas por la DCO en las etapas precontractual, contractual y poscontractual al interior del centro zonal), (presentar las inquietudes de la gestión contractual en los casos que se requiera a través del correo consultasregionales@icbf.gov.co), Actividades AB3 (divulgar las capacitaciones realizadas por la DCO en las etapas, contractual, supervisión, poscontractual al interior del centro zona) no aplican para el cuatrimestre, debido a que no se presentaron situaciones de consultas de la gestión contractual, ni capacitaciones realizadas por la DCO al interior del centro zonal"</t>
    </r>
  </si>
  <si>
    <r>
      <t xml:space="preserve">1.- De la consulta efectuada al aplicativo y verificadas las evidencias correspondientes al mes de mayo de 2022 no se evidenciaron consultas por parte de la Regional Casanare.
</t>
    </r>
    <r>
      <rPr>
        <sz val="11"/>
        <rFont val="Calibri"/>
        <family val="2"/>
        <scheme val="minor"/>
      </rPr>
      <t xml:space="preserve">Para el riesgo AB 2 + en la actrividad 2.1. se evidenció en el aplicativo el siguiente texto: "AB2+ - Actividad 2.1 D
Daniel Alberto Casadiegos Cl
Para los meses en mencion, no se realizo ninguna consul
02/Sep/2022 17:36
</t>
    </r>
    <r>
      <rPr>
        <sz val="11"/>
        <color theme="1"/>
        <rFont val="Calibri"/>
        <family val="2"/>
        <scheme val="minor"/>
      </rPr>
      <t xml:space="preserve">
</t>
    </r>
  </si>
  <si>
    <t>Revisado el aplicativo se observó lo siguiente: "Presentación de inquietudes Michael Galindo Borja No se requiere a corte
08/Sep/2022 15:28</t>
  </si>
  <si>
    <r>
      <t xml:space="preserve">1.- Se evidenció correo del 09/06/2022 de Daniel Felipe Ojeda García pero no fue enviado a </t>
    </r>
    <r>
      <rPr>
        <sz val="11"/>
        <color rgb="FFFF0000"/>
        <rFont val="Calibri"/>
        <family val="2"/>
        <scheme val="minor"/>
      </rPr>
      <t>consultasregionales@icbf.gov.co.</t>
    </r>
    <r>
      <rPr>
        <sz val="11"/>
        <color theme="1"/>
        <rFont val="Calibri"/>
        <family val="2"/>
        <scheme val="minor"/>
      </rPr>
      <t xml:space="preserve"> de la Dirección de Contratación en la Sede Nacional.
2.- Se evidenció correo  del 30/06/2022 MESA DE TRABAJO INICIO DE LA OPERACIÓN DE LOS NUEVOS CONTRATO PRIMERA INFANCIA 2022, pero no corresponde a correo enviado a  </t>
    </r>
    <r>
      <rPr>
        <sz val="11"/>
        <color rgb="FFFF0000"/>
        <rFont val="Calibri"/>
        <family val="2"/>
        <scheme val="minor"/>
      </rPr>
      <t>consultasregionales@icbf.gov.co</t>
    </r>
    <r>
      <rPr>
        <sz val="11"/>
        <color theme="1"/>
        <rFont val="Calibri"/>
        <family val="2"/>
        <scheme val="minor"/>
      </rPr>
      <t xml:space="preserve">. de la Dirección de Contratación en la Sede Nacional.
3.- Se evidenció correo del 09/06/2022 por medio del cual el enlace financiero del Centro Zonal Paz de Ariporo solicta orientación frente a la solicitud hecha por la Fundacion Bien Estar Contrato 85000742021 -CDI pero no corresponde a consulta realizada al correo </t>
    </r>
    <r>
      <rPr>
        <sz val="11"/>
        <color rgb="FFFF0000"/>
        <rFont val="Calibri"/>
        <family val="2"/>
        <scheme val="minor"/>
      </rPr>
      <t xml:space="preserve">consultasregionales@icbf.gov.co.
</t>
    </r>
    <r>
      <rPr>
        <sz val="11"/>
        <rFont val="Calibri"/>
        <family val="2"/>
        <scheme val="minor"/>
      </rPr>
      <t xml:space="preserve">4.- </t>
    </r>
    <r>
      <rPr>
        <sz val="11"/>
        <color theme="1"/>
        <rFont val="Calibri"/>
        <family val="2"/>
        <scheme val="minor"/>
      </rPr>
      <t xml:space="preserve">Se evidenció correo del 18/06/2022 por medio del cual el enlace financiero del Centro Zonal solicita información relacionada con  Solicitud Canasta Modalidad ICBF pero corresponde a consulta realizada al correo </t>
    </r>
    <r>
      <rPr>
        <sz val="11"/>
        <color rgb="FFFF0000"/>
        <rFont val="Calibri"/>
        <family val="2"/>
        <scheme val="minor"/>
      </rPr>
      <t>consultasregionales@icbf.gov.co.</t>
    </r>
    <r>
      <rPr>
        <sz val="11"/>
        <color theme="1"/>
        <rFont val="Calibri"/>
        <family val="2"/>
        <scheme val="minor"/>
      </rPr>
      <t xml:space="preserve">
5.- Se evidenció correo del 01/06/2022 de Daniel Felipe Ojeda García solicita orientación frente a la ejecución del Contrato de aporte 85000672021 – EAS Fundexpo modalidad DIMFpero no fue enviado a consultasregionales@icbf.gov.co. de la Dirección de Contratación en la Sede Nacional  pero corresponde a consulta realizada al correo </t>
    </r>
    <r>
      <rPr>
        <sz val="11"/>
        <color rgb="FFFF0000"/>
        <rFont val="Calibri"/>
        <family val="2"/>
        <scheme val="minor"/>
      </rPr>
      <t xml:space="preserve">consultasregionales@icbf.gov.co.
6.- MAYO:
Se realizaron diversos trámites operativos pero no se evidenció ninguna consulta al correo consultasregionales@icbf.gov.co de la Dirección de Contratación de la sede de la Dirección General así:
</t>
    </r>
    <r>
      <rPr>
        <sz val="11"/>
        <rFont val="Calibri"/>
        <family val="2"/>
        <scheme val="minor"/>
      </rPr>
      <t>03:05/2022.: se Realizó el grupo de Estudio con los Profesionales del Grupo Jurídico, Grupo Jurídico, Enlace Territorial Regional, Profesional de SOAPI de la subdirección de Operaciones, la supervisora, el equipo de supervisión y la EAS para buscar la solución a la NO prestación del Servicio de la Modalidad HCB del
16/05/2022: se envió insumos de la ejecución financiera del contrato 85001262020 HCB para la verificación y proyección de posibles adiciones hasta el 30 de noviembre de 2022
18/05/2022: GET para la proyección de la matriz financiera de la adición de los contratos de servicios integrales.
19/05/2022: se envió Insumos de las inejecuciones de los Contratos de Servicios Integrales para la proyección de la matriz financiera de las adiciones para garantizar la continuidad de los Servicios.
23/05/2022: se Realizó GET para dar alcance al inicio del servicio de la MPI en las veredas Montañas el Totumo, el control y la Aguada, bajo el contrato 85000562022 EAS Chaparral y Barro negro Centro Zona Paz de Ariporo
(SE ADJUNTAN ARCHIVOS PDF Y CORREO ELECTRÓNICO EVIDENCIAS)
02/Jul/2022 07:48</t>
    </r>
  </si>
  <si>
    <r>
      <t>De la consulta efectuada al aplicativo no se evidenciaron consultas por parte del Centro Zonal Villanueva al correo</t>
    </r>
    <r>
      <rPr>
        <sz val="11"/>
        <color rgb="FFFF0000"/>
        <rFont val="Calibri"/>
        <family val="2"/>
        <scheme val="minor"/>
      </rPr>
      <t xml:space="preserve"> regionales@icbf.gov.co</t>
    </r>
    <r>
      <rPr>
        <sz val="11"/>
        <color theme="1"/>
        <rFont val="Calibri"/>
        <family val="2"/>
        <scheme val="minor"/>
      </rPr>
      <t xml:space="preserve"> de la Dirección de Contratación de la sede de la Dirección General.</t>
    </r>
  </si>
  <si>
    <t>Cauca</t>
  </si>
  <si>
    <t>Casanare</t>
  </si>
  <si>
    <t>No Aplica</t>
  </si>
  <si>
    <r>
      <rPr>
        <sz val="11"/>
        <color rgb="FF00B050"/>
        <rFont val="Calibri"/>
        <family val="2"/>
        <scheme val="minor"/>
      </rPr>
      <t xml:space="preserve">Respecto a la Regional Casanare, luego de realimentación remitida desde la OCI vía correo electrónico del 07/09/2022, se revisó el 12/09/2022 en el aplicativo SVE, identificando como único cambio el de "Fecha solicitud aprobación: 07/09/2022 18:27", sin ningún cambio respecto a las "Acciones" o "Actividades 1.1 y 2.1" ni soportes o evidencias adicionales a las ya descritas.
</t>
    </r>
    <r>
      <rPr>
        <sz val="11"/>
        <color rgb="FFFF0000"/>
        <rFont val="Calibri"/>
        <family val="2"/>
        <scheme val="minor"/>
      </rPr>
      <t xml:space="preserve">
Respecto a la Regional Casanare se observó en el aplicativo SVE a 07/09/2022 la siguiente información respecto a la "Actividad 1.1":
 - Responsable: Josué David Parales Girón
 - Fecha real creación de la tarea: 08/06/2022 15:25
 - Fecha inicial planificada: 01/05/2022 00:00
 - Fecha final planificada: 30/06/2022 23:59
 - Fecha inicial real: 06/09/2022 11:32
 - Fecha final real: 06/09/2022 11:32
 - Fecha solicitud terminación: 06/09/2022 11:32
 - Fecha solicitud revisión: 06/09/2022 11:38
Y como soportes de "Formato de publicación y divulgación proactiva de la Declaración de Bienes y Rentas, Registro de Conflicto de Interés y Declaración del Impuesto sobre la Renta y Complementarios  y registro en el SharePoint" se encontró lo siguiente cargado en el SVE:
"GJ3+ - Actividad 1.1
Josué David Parales Girón
NO APLICA
La ley 2013 de 2019, especialmente el artículo 2, que dicta a quienes aplica diligenciar este formato y encontramos que no se relacionan el funcionario ejecutor y el abogado de defensor judicial no están en el ámbito de aplicación de esta ley.
ARTÍCULO  2. Ámbito de aplicación. La publicación y divulgación de la declaración de bienes y rentas, del registro de conflictos de interés y la declaración del impuesto sobre la renta y complementarios, serán aplicables a las siguientes personas en calidad de sujetos obligados:
 a) Los servidores públicos electos mediante voto popular;
 b) Los magistrados de las Altas Cortes, Tribunales y de la Justicia Especial para la Paz, el Fiscal General de la Nación, fiscales locales, seccionales y jueces de la República;
 c) Los magistrados del Consejo Nacional Electoral;
 d)EI Procurador General de la Nación, el Auditor General de la República, el Defensor del Pueblo, el Contralor General de la República y el Registrador Nacional del Estado Civil;
 e) Los Ministros de Despacho, los Superintendentes, Directores de Departamentos Administrativos, Directores de Unidades Administrativas Especiales y, en general, quienes ejerzan cargos directivos y gerenciales en el Estado;
 f) Las personas naturales y jurídicas. públicas o privadas, que presten función pública, que presten servicios públicos respecto de la información directamente relacionada con la prestación del servicio público;
 g) Las personas naturales y jurídicas, públicas o privadas que administren, celebren contratos y ejecuten bienes o recursos públicos respecto de la información directamente relacionada con el desempeño de su función;
 h) EI Presidente de la República;
 i) Al Gerente General del Banco de la República, de las CAR y los Consejos Directivos y Rectores y Directores de Universidades Públicas;
 j) Los Directivos de las entidades adscritas o vinculadas a los Ministerios y Departamentos Administrativos, con personería jurídica;
 k) Embajadores y Cónsules de Colombia en el Exterior.
 PARÁGRAFO  1. La publicación de esta información será requisito para posesionarse, ejercer y retirarse del cargo. A quienes no aplica el ingreso y retiro del cargo, será requisito antes, durante y al término del ejercicio de la función pública, prestación de servicios públicos o administración de bienes o recursos públicos.
PARÁGRAFO  2. Las personas naturales o jurídicas que reciban o intermedien fondos o beneficios públicos territoriales y nacionales y no cumplan ninguno de los otros requisitos para ser considerados sujetos obligados, sólo deberán cumplir con la presente ley respecto de aquella información que se produzca en relación con fondos públicos que reciban o intermedien.
Por lo anterior este riesgo NO APLICA por estar colaboradores en la ley 2013 de 2019 ART. 2do.
06/Sep./2022 11:38".
 </t>
    </r>
  </si>
  <si>
    <t xml:space="preserve">Respecto a la Regional Casanare se observó en el aplicativo SVE a 07/09/2022 la siguiente información respecto a la "Actividad 2.1":
 - Responsable: Josué David Parales Girón
 - Fecha real creación de la tarea: 08/06/2022 15:25
 - Fecha inicial planificada: 01/05/2022 00:00
 - Fecha final planificada: 30/06/2022 23:59
 - Fecha inicial real: 06/09/2022 14:57
 - Fecha final real: 06/09/2022 15:02
 - Fecha solicitud terminación: 06/09/2022 15:06
 - Fecha solicitud revisión: 06/09/2022 15:06
Y como soportes de "Memorando o correos electrónicos y registro correspondiente en SharePoint" se encontró lo siguiente cargado en el SVE:
 - "Se enviaron correos electrónicos a los colaboradores de la regional y los centros zonales  sobre transparencia y corrupción del 06/Sep./2022 15:06" que corresponden a los siguientes dieciséis (16) archivos:
01. BOLETIN DE TRANSPARENCIA Anticorrupción: ¿Cuáles son los delitos que tienen relación con hechos de corrupción? del 24/06/2022 2:28 p.m.
02. BOLETIN DE TRANSPARENCIA COMPONENTES DEL MODELO ESTANDAR DE CONTROL INTERNO del 03/06/2022 5:36 p.m.
03. BOLETIN DE TRANSPARENCIA COMPONENTES DEL MODELO ESTANDAR DE CONTROL INTERNO del 03/06/2022 5:36 p.m. (repetido)
04. BOLETIN DE TRANSPARENCIA Diálogo de doble vía con la ciudadanía y sus partes interesadas del 12/08/2022 3:52 p.m.
05. BOLETIN DE TRANSPARENCIA ICBF rinde cuentas con transparencia del 11/07/2022 3:29 p.m.
06. BOLETIN DE TRANSPARENCIA Primer Seguimiento al Plan Anticorrupción y de Atención al Ciudadano del 15/07/2022 12:16 p.m.
07. BOLETIN DE TRANSPARENCIA Recuerda que el ICBF cuenta con una Política de Riesgos del 01/07/2022 7:07 p.m.
08. BOLETIN DE TRANSPARENCIA Rendición de Cuentas Resultados de la consulta previa 2022 del 17/05/2022 5:26 p.m.
09. BOLETIN DE TRANSPARENCIA Rendición de cuentas 2022 Bienestar Curso de Vida del 10/06/2022 3:43 p.m.
10. BOLETIN DE TRANSPARENCIA Reporte cuatrimestral PA-134 Cumplimiento de planes de tratamiento riesgos del 08/08/2022 3:29 p.m.
11. BOLETIN DE TRANSPARENCIA Tips sobre anticorrupción para tener en cuenta del 27/05/2022 4:51 p.m.
12. BOLETIN DE TRANSPARENCIA el ACCESO  A LA INFORMACIÓN  CLASIFICADA O RESERVADA DE LA ENTIDAD , SIN AUTORIZACIÓ, SE CONSIDERA UN ACTO DE CORRUPCIÓN del 02/05/2022 2:56 p.m.
13. BOLETIN DE TRANSPARENCIA ¿ PORQUÉ EL ICBF REALIZA ENCUESTAS DE SATISFACIÓN A LA CIUDADANIA? del 22/07/2022 6:04 p.m.
14. BOLETIN DE TRANSPARENCIA ¿Sabías que el ICBF cuenta con un Modelo de Transparencia y Lucha contra la Corrupción? del 19/08/2022 3:06 p.m.
15. BOLETIN DE TRANSPARENCIA ¿Se puede generar una denuncia por actos de corrupción de forma anónima? del 01/08/2022 12:28 p.m.
16. BOLETIN DE TRANSPARENCIA del 21/06/2022 11:40 a.m.
 - Documento Word denominado "ENLACES PUBLICACIONES TRANSPARENCIA REDES" del 06/Sep./2022 14:58 en 4 páginas en el que se indica "Evidencias de las publicaciones en redes sociales como Facebook y Twitter del director regional, frente a la implementación del código de integridad y transparencia. En este sentido me permito adjuntar las rutas y enlaces que demuestran la socialización de estos contenidos tanto a la comunidad en general como a los medios de comunicación locales y regionales. 
Facebook: Josue David Parales
https://m.facebook.com/story.php?story_fbid=pfbid024X867vnaAuqxjot69TP8ZHWncLnuiF9Ygv4hKUJuPMR4Ga2yAWRAo7MqbHHPNpJyl&amp;id=622558311&amp;sfnsn=scwspmo
https://m.facebook.com/story.php?story_fbid=pfbid0aYB5pRsKuxtFTgeExCJBuuPjejApxwebbY1cJeixBe3ymZtXkg3sTw1Knjnowhvl&amp;id=622558311&amp;sfnsn=scwspmo
https://m.facebook.com/story.php?story_fbid=pfbid02vo2s1AD7e22L9sLVsVtNeHG9XyutLVwfUKemymx1QgxLEtWq9BM3GTLwt8C6Rv5nl&amp;id=622558311&amp;sfnsn=scwspmo
Twitter: @josue.parales
https://twitter.com/ICBFColombia/status/1561742006988201984?s=20&amp;t=-qxxoWiT2RbsBTFlNj6J1g 
https://twitter.com/ICBFColombia/status/1561757389795246088?s=20&amp;t=-qxxoWiT2RbsBTFlNj6J1g 
https://twitter.com/JosueParales/status/1551661639170248704?s=20&amp;t=-qxxoWiT2RbsBTFlNj6J1g 
https://twitter.com/JosueParales/status/1551661194750185472?s=20&amp;t=-qxxoWiT2RbsBTFlNj6J1g </t>
  </si>
  <si>
    <t xml:space="preserve">Respecto a la Regional Cauca se observó en el aplicativo SVE a 07/09/2022 la siguiente información respecto a la "Actividad 1.1":
 - Responsable: Mónica Lizeth Medina Certuche
 - Fecha real creación de la tarea: 08/06/2022 15:51
 - Fecha inicial planificada: 01/05/2022 00:00
 - Fecha final planificada: 30/06/2022 23:59
 - Fecha inicial real: 05/08/2022 11:23
 - Fecha final real: 05/08/2022 11:23
 - Fecha solicitud terminación: 05/08/2022 11:26
 - Fecha de aprobación: 06/09/2022 18:15
Y como soportes de "Formato de publicación y divulgación proactiva de la Declaración de Bienes y Rentas, Registro de Conflicto de Interés y Declaración del Impuesto sobre la Renta y Complementarios y registro en el SharePoint" se encontró lo siguiente cargado en el SVE:
 - Se cargan formatos de publicación y divulgación de Declaración de Bienes y Rentas, Registro de Conflicto de Interés y Declaración del Impuesto sobre la Renta y Complementarios, de los funcionarios correspondientes el 05/08/2022 11:26:
01. María Bucheli - PDF - Formato Función Pública "Publicación Proactiva Declaración de Bienes y Rentas y Registro de Conflictos de Interés (Ley 203 de 2019, Ley 1437 de 2011, 734 de 2002 y 2003 de 2019" - Sin datos de fecha.
02. Mónica Medina - PDF - Declaración de Ley 2013 de 2019 del 04/08/2022 - Incompleto.
03. Nury Mompothes - PDF - Declaración de Ley 2013 de 2019 del 04/08/2022 - Incompleto.
 </t>
  </si>
  <si>
    <r>
      <t xml:space="preserve">Respecto a la Regional Cauca, luego de realimentación remitida desde la OCI vía correo electrónico del 07/09/2022, se recibió correo electrónico del 08/09/2022 indicando "A través de la presente, de manera atenta se informa que se encuentran registradas y actualizadas las evidencias relacionadas con el riesgo GJ3+, en el aplicativo SUITE VISIÓN EMPRESARIAL. Lo anterior, con el objetivo de dar cumplimiento a la observación realizada en el correo que antecede".
Por tanto, se revisó en el aplicativo SVE a 08/09/2022 la siguiente información respecto a la "Actividad 2.1":
 - Responsable: Nury Dangelly Mompothes Gomez
 - Fecha real creación de la tarea: 08/06/2022 15:51
 - Fecha inicial planificada: 01/05/2022 00:00
 - Fecha final planificada: 30/06/2022 23:59
 - Fecha inicial real: 05/08/2022 11:26
 - Fecha final real: 08/09/2022 09:48
 - Fecha solicitud terminación: 08/09/2022 09:55
 - Fecha de aprobación: 08/09/2022 10:26
Y como soportes </t>
    </r>
    <r>
      <rPr>
        <b/>
        <sz val="11"/>
        <color rgb="FFFF0000"/>
        <rFont val="Calibri"/>
        <family val="2"/>
        <scheme val="minor"/>
      </rPr>
      <t>ajustados</t>
    </r>
    <r>
      <rPr>
        <sz val="11"/>
        <color rgb="FFFF0000"/>
        <rFont val="Calibri"/>
        <family val="2"/>
        <scheme val="minor"/>
      </rPr>
      <t xml:space="preserve"> de "Memorando o correos electrónicos y registro correspondiente en  SharePoint" se encontró lo siguiente cargado en el SVE:
 - "DIVULGACION DE CODIGO DE INTEGRIDAD - Nury Dangelly Mompothes Gomez - Se presenta como evidencia correo de divulgación de código de ética, así mismo el grupo jurídico divulga el código a través de video socializado (sic) a la regional - 08/Sep./2022 09:55 - Archivos adjuntos (4)":
01. Correo electrónico con "Asunto: CODIGO DE INTEGRIDAD ICBF-  DILIGENCIA Y SERVICIO" del 05/07/2022 12:20 p.m. Indicando "Muy buenas tardes señores Coordinadores. Atento saludo. Solicito su amable colaboración para compartir con sus respectivos equipos de trabajo los valores institucionales que se muestran a continuación: Apreciados Colaboradores de la Regional Cauca: Continuando con la difusión de los Valores Institucionales del INSTITUTO COLOMBIANO DE BIENESTAR FAMILIAR, en el presente mes socializamos SERVICIO Y DILIGENCIA que forman parte de nuestro quehacer diario, cumpliendo con orgullo la misión que caracteriza nuestras actuaciones con calidad, eficiencia y eficacia, en aras de satisfacer las necesidades de los niños, niñas, adolescentes y familias colombianas que requieren de nuestros servicios".
02. Archivo PDF "EVIDENCIA DIVULGACIÓN CÓDIGO DE ÉTICA" con pantallazos de actividad "Divulgación Código de la Integridad, a través de vídeo con integrantes del Grupo Jurídico ICBF - Regional Cauca - Junio 10 de 2022", en 2 folios.
03. Correo electrónico con "Asunto: RE: CONCURSO EL ICBF VIVE SUS VALORES- GRUPO JURIDICO" del 10/06/2022 4:41 p.m. Indicando "Respetuosamente remito Link de SharePoint en el que se encuentra el video realizado por el Grupo Jurídico para participar en el concurso ICBF VIVE SUS VALORES".
04. Correo electrónico con "Asunto: RE: certificado modulo de integridad, transparencia y lucha contra la corrupción" del 04/08/2022 10:04 a.m. Indicando "Respetuosamente me permito remitir certificado módulo de integridad, transparencia y lucha contra la corrupción". Adjuntando archivo PDF con certificado emitido por Función Pública correspondiente a número de cédula 1.061.694.897 señalando que "Participó y completó con éxito el curso virtual: Integridad, transparencia y lucha contra la corrupción. Con una duración de 20 horas. Bogotá D.C. , 03/08/2022". 
</t>
    </r>
    <r>
      <rPr>
        <sz val="11"/>
        <rFont val="Calibri"/>
        <family val="2"/>
        <scheme val="minor"/>
      </rPr>
      <t xml:space="preserve">Respecto a la Regional Cauca se observó en el aplicativo SVE a 07/09/2022 la siguiente información respecto a la "Actividad 2.1":
 - Responsable: Monica Lizeth Medina Certuche
 - Fecha real creación de la tarea: 08/06/2022 15:51
 - Fecha inicial planificada: 01/05/2022 00:00
 - Fecha final planificada: 30/06/2022 23:59
 - Fecha inicial real: 05/08/2022 11:26
 - Fecha final real: Sin Datos
 - Fecha solicitud terminación: Sin Datos
 - Fecha solicitud revisión: Sin Datos
Y como soportes de "Memorando o correos electrónicos y registro correspondiente en  SharePoint" se encontró lo siguiente cargado en el SVE:
 - "Tarea No Aprobada - Maria Fernanda Heron Cadavid - La evidencia no cumple con lo solicitado que es Memorando o correos electrónicos y registro correspondiente en  SharePoint - 06/Sep./2022 18:172".
 - "Capacitaciones y divulgación de los documentos ICBF relacionados con la política de transparencia, documentos de asistencia y diapositivas - Monica Lizeth Medina Certuche - Promover y divulgar los documentos del ICBF entre los colaboradores que realizan actividades de Gestión Jurídica, relacionados con la política de transparencia, visibles en https://www.icbf.gov.co/transparencia/planeacion/codigo-integridad - 05/Ago./2022 11:28 - Archivos adjuntos (3)":
01. Archivo Excel "LISTADO ASISTENCIA SOCIALIZACIÓN DE LA POLÍTICA DE PREVENCIÓN DEL DAÑO ANTIJURÍDICO" con 38 registros del 31/05/2022.  
02. Archivo Excel "PLANTILLA CAP. ENCUESTA DE SATISFACCIÓN...Capacitación Daño Antijurídico" con 18 registros del 31/05/2022.
03. Archivo Power Point "POLÍTICA DE PREVENCIÓN DEL DAÑO ANTIJURÍDICO" del 2022.
</t>
    </r>
  </si>
  <si>
    <r>
      <t xml:space="preserve">Respecto a la Regional Córdoba, luego de realimentación remitida desde la OCI vía correo electrónico del 07/09/2022, se revisó el 12/09/2022 en el aplicativo SVE, identificando lo siguiente respecto a la "Actividad 1.1":
 - Responsable: Berena Maria Simanca Yanez
 - Fecha real creación de la tarea: 08/06/2022 16:28
 - Fecha inicial planificada: 01/05/2022 00:00
 - Fecha final planificada: 30/06/2022 23:59
 - Fecha inicial real: 08/09/2022 14:35
 - Fecha final real: 08/09/2022 14:35
 - Fecha solicitud terminación: 08/09/2022 14:42
 - Fecha solicitud aprobación: 08/09/2022 14:56
Y como soportes de "Formato de publicación y divulgación proactiva de la Declaración de Bienes y Rentas, Registro de Conflicto de Interés y Declaración del Impuesto sobre la Renta y Complementarios y registro en el SharePoint" se encontró lo siguiente cargado en el SVE:
 - "Verificar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 - Berena Maria Simanca Yanez - Se verifica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 - Los soportes se encuentran cargados en la carpeta de "CONFLICTO DE INTERESES", Grupo Jurídico Regional Córdoba - 08/Sep./2022 14:42 - Archivos adjuntos (8)":
01. Archivo png "2022:REGIONAL_CORDOBA.png" pantallazo de la carpeta en SharePoint de la Regional con la ruta "Documentos/Regional_Cordoba/Grupo_Juridico_Conflicto_de_Intereses_2022" con 8 archivos, sin datos de fecha, sin acceso habilitado a los documentos para revisión por parte de la OCI.
02. Archivo PDF "CAPTURA DE PANTALLA DE APLICATIVO POR LA INTEGRIDAD PÚBLICA" Pantallazo.png - Declaración de Ley 2013 de 2019 - Sin indicación de nombre de a quién corresponde del 07/09/2022 10:38.
03. Archivo png "CARPETA CONFLICTO DE INTERES - GRUPO JURIDICO_REG_CORDOBA"  pantallazo de la carpeta en SharePoint de la Regional con la ruta "Documentos/Regional_Cordoba/Grupo_Juridico_Conflicto_de_Interese" con 7 archivos, iniciando con carpeta "2022" indicando "Modificado: El martes a las 15:30" sin datos de fecha, sin acceso habilitado a los documentos para revisión por parte de la OCI.
04. Archivo PDF "DECLARACION_CONFLICTO_INTERES ANGELICA NEGRETE" Formato Función Pública "Publicación Proactiva Declaración de Bienes y Rentas y Registro de Conflictos de Interés (Ley 203 de 2019, Ley 1437 de 2011, 734 de 2002 y 2003 de 2019" del 06/09/2022 18:58.
05. Archivo PDF "DECLARACION_CONFLICTO_INTERES_Rafael Ruiz" Formato Función Pública "Publicación Proactiva Declaración de Bienes y Rentas y Registro de Conflictos de Interés (Ley 203 de 2019, Ley 1437 de 2011, 734 de 2002 y 2003 de 2019" del 07/09/2022 15:47.
06. Archivo PDF "PUBLICACIÓN PROACTIVA DE LA DECLARACIÓN DE BIENES Y RENTAS (OSCAR SANCHEZ)" "Publicación Proactiva Declaración de Bienes y Rentas y Registro de Conflictos de Interés (Ley 203 de 2019, Ley 1437 de 2011, 734 de 2002 y 2003 de 2019" sin datos de fecha.
07. Archivo png "REGISTRO CONFLICTO DE INTERESES RITA" Pantallazo.png - Declaración de Ley 2013 de 2019 - Sin indicación de nombre de a quién corresponde del 07/09/2022 11:10.
08. Archivo JPG "Registro Rafael Ruiz"  Pantallazo.png - Declaración de Ley 2013 de 2019 - Sin indicación de nombre de a quién corresponde del 07/09/2022 15:47.
</t>
    </r>
    <r>
      <rPr>
        <sz val="11"/>
        <rFont val="Calibri"/>
        <family val="2"/>
        <scheme val="minor"/>
      </rPr>
      <t xml:space="preserve">Respecto a la Regional Córdoba se observó en el aplicativo SVE a 07/09/2022 la siguiente información respecto a la "Actividad 1.1":
 - Responsable: Berena Maria Simanca Yanez
 - Fecha real creación de la tarea: 08/06/2022 16:28
 - Fecha inicial planificada: 01/05/2022 00:00
 - Fecha final planificada: 30/06/2022 23:59
 - Fecha inicial real: Sin datos
 - Fecha final real: Sin datos
 - Fecha solicitud terminación: Sin datos
 - Fecha de aprobación: Sin datos
Sin soportes cargados en el SVE respecto a los "Registros o Evidencias" de "Formato de publicación y divulgación proactiva de la Declaración de Bienes y Rentas, Registro de Conflicto de Interés y Declaración del Impuesto sobre la Renta y Complementarios y registro en el SharePoint". </t>
    </r>
  </si>
  <si>
    <r>
      <rPr>
        <sz val="11"/>
        <color rgb="FFFF0000"/>
        <rFont val="Calibri"/>
        <family val="2"/>
        <scheme val="minor"/>
      </rPr>
      <t xml:space="preserve">Respecto a la Regional Córdoba, luego de realimentación remitida desde la OCI vía correo electrónico del 07/09/2022, se revisó el 12/09/2022 en el aplicativo SVE, identificando lo siguiente respecto a la "Actividad 2.1":
 - Responsable: Berena Maria Simanca Yanez
 - Fecha real creación de la tarea: 08/06/2022 16:28
 - Fecha inicial planificada: 01/05/2022 00:00
 - Fecha final planificada: 30/06/2022 23:59
 - Fecha inicial real: 08/09/2022 14:09
 - Fecha final real: 08/09/2022 14:09
 - Fecha solicitud terminación: 08/09/2022 14:34
 - Fecha solicitud aprobación: 08/09/2022 14:57
Y como soportes de "Memorando o correos electrónicos y registro correspondiente en  SharePoint" se encontró lo siguiente cargado en el SVE:
 - "Promover y divulgar los documentos del ICBF entre los colaboradores que realizan actividades de Gestión Jurídica, relacionados con la política de transparencia, visibles en https://www.icbf.gov.co/transparencia/planeacion/codigo-integridad - Berena Maria Simanca Yanez - 
Se realizó divulgación de los documentos del ICBF entre los colaboradores que realizan actividades de Gestión Jurídica, relacionados con la política de transparencia, visibles en https://www.icbf.gov.co/transparencia/planeacion/codigo-integridad, en el primer semestre 2022.
Se comparte la ruta del registro de los soportes de los contratistas y funcionarios públicos sobre el registro y publicación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https://icbfgob.sharepoint.com/sites/FS_COR/Documentos/Forms/AllItems.aspx?id=/sites/FS_COR/Documentos/Regional_ Cordoba/Grupo Jurídico/Conflicto de Intereses=true&amp;ga=1 - 08/Sep./2022 14:34 - Archivos adjuntos (1)":
01. Archivo PDF "documentos del ICBF POLITICA DE TRANSPARENCIA" pantallazo de correo electrónico remitido por "Mario Alberto Durango Lopez" enviado el "miércoles, 2 de marzo de 2022 10:26 a.m." a los destinatarios "Rita Patricia Morales Saleme y Oscar Eduard Sanchez Rodriguez" con "Asunto: Documentos política de transparencia" indicando "Por medio del presente me permito compartir con ustedes los documentos del ICBF entre los colaboradores que realizan actividades de Gestión Jurídica, relacionados con la política de transparencia, visibles en https://www.icbf.gov.co/transparencia/codigo-integridad Por favor, acceder al sitio y revisar toda la información relacionada al respecto".
</t>
    </r>
    <r>
      <rPr>
        <sz val="11"/>
        <rFont val="Calibri"/>
        <family val="2"/>
        <scheme val="minor"/>
      </rPr>
      <t xml:space="preserve">
Respecto a la Regional Córdoba se observó en el aplicativo SVE a 07/09/2022 la siguiente información respecto a la "Actividad 2.1":
 - Responsable: Berena Maria Simanca Yanez
 - Fecha real creación de la tarea: 08/06/2022 16:28
 - Fecha inicial planificada: 01/05/2022 00:00
 - Fecha final planificada: 30/06/2022 23:59
 - Fecha inicial real: Sin datos
 - Fecha final real: Sin datos
 - Fecha solicitud terminación: Sin datos
 - Fecha de aprobación: Sin datos
Sin soportes cargados en el SVE respecto a los "Memorando o correos electrónicos y registro correspondiente en  SharePoint".</t>
    </r>
  </si>
  <si>
    <t xml:space="preserve">Respecto a la Regional Sucre se observó en el aplicativo SVE a 07/09/2022 la siguiente información respecto a la "Actividad 1.1":
 - Responsable: Bertha Clemencia Ospina Vergara
 - Fecha real creación de la tarea: 09/06/2022 19:04
 - Fecha inicial planificada: 01/05/2022 00:00
 - Fecha final planificada: 30/06/2022 23:59
 - Fecha inicial real: 11/08/2022 10:47
 - Fecha final real: 11/08/2022 10:47
 - Fecha solicitud terminación: 11/08/2022 11:02
 - Fecha de aprobación: 06/09/2022 08:51
Y como soportes de "Formato de publicación y divulgación proactiva de la Declaración de Bienes y Rentas, Registro de Conflicto de Interés y Declaración del Impuesto sobre la Renta y Complementarios y registro en el SharePoint" se encontró lo siguiente cargado en el SVE:
 - "EVIDENCIA REGISTRO DE DECLARACION DE BIENES Y RENTAS, CONFLICTO DE INTERESES Y DECLRACION DE IMPUESTOS - Bertha Clemencia Ospina Vergara - Para este semestre se realizo la publicación y divulgación proactiva de la declaración de bienes y rentas, registro de conflicto de intereses y declaración de impuesto de los funcionarios y contratistas que ejercen la defensa judicial - 11/Ago./2022 11:02 -  
Archivos adjuntos (3)":
01. Melissa Molina de la Ossa - PDF - Declaración de Ley 2013 de 2019 - Pantallazo del 23/02/2022
02. Grey Carolina Month Juris - PDF - Formato Función Pública "Publicación Proactiva Declaración de Bienes y Rentas y Registro de Conflictos de Interés (Ley 203 de 2019, Ley 1437 de 2011, 734 de 2002 y 2003 de 2019"  - Sin datos de fecha.
03. Melissa Molina de la Ossa - PDF - Formulario Único Declaración Juramentada de Bienes y Actividad Económica del 18/04/2022. </t>
  </si>
  <si>
    <t xml:space="preserve">Respecto a la Regional Sucre se observó en el aplicativo SVE a 07/09/2022 la siguiente información respecto a la "Actividad 2.1":
 - Responsable: Bertha Clemencia Ospina Vergara
 - Fecha real creación de la tarea: 09/06/2022 19:04
 - Fecha inicial planificada: 01/05/2022 00:00
 - Fecha final planificada: 30/06/2022 23:59
 - Fecha inicial real: 08/08/2022 15:56
 - Fecha final real: 08/08/2022 15:56
 - Fecha solicitud terminación: 08/08/2022 15:59
 - Fecha de aprobación: 06/09/2022 08:51
Y como soportes de "Memorando o correos electrónicos y registro correspondiente en  SharePoint" se encontró lo siguiente cargado en el SVE:
 - "EVIDENCIA DIVULGACION DE DOCUMENTOS POLÍTICA DE TRANSPARENCIA - Bertha Clemencia Ospina Vergara - Durante el semestre se divulgaron los documentos relacionados con la política de transparencia entre los colaboradores que realizan actividades de Gestión Jurídica -  
08/Ago./2022 15:59 - Archivos adjuntos (1)":
01. Correo electrónico con "Asunto - RV: MODELO DE TRANSPARENCIA Y LUCHA CONTRA LA CORRUPCIÓN- POLÍTICA DE TRANSPARENCIA" del 08/08/2022 3:34 p.m. </t>
  </si>
  <si>
    <t>San Andrés de Sotavento</t>
  </si>
  <si>
    <t>Sahagún</t>
  </si>
  <si>
    <t>N.A</t>
  </si>
  <si>
    <t>Se evidencian soportes del 26 de Mayo de 2022 de  la Socialización y apropiación del Plan Anticorrupción y de Atención al Ciudadano 2022  PAAC a los colaboradores de la Regional y los Centros Zonales.</t>
  </si>
  <si>
    <t>Se evidencian soportes del 26 de Mayo de 2022 de  la Socialización y apropiación del P Ley de Transparencia y de acceso a la Información (Ley 1712 de 2014) a los colaboradores de la Regional y los Centros Zonales.</t>
  </si>
  <si>
    <t>Acta de 02/06/2022 
GESTIÓN FINANCIERA -VERIFICACIÓN DE COBRO Y APORTE
PARAFISCAL 3%
Objetivo: ESTUDIO DE LA RESOLUCIÓN 2929 DEL 17 DE MAYO DE 2022, POR
MEDIO DE LA CUAL SE MODIFICAN LOS ARTÍCULOS 15 Y 16 DE LA
RESOLUCIÓN 575 DE 2016</t>
  </si>
  <si>
    <r>
      <t xml:space="preserve">Se evidencia informe con tìtulo SEGUIMIENTO SEMESTRAL A LOS EXPEDIENTES DEL PROCESO DE FISCALIZACIÓN Y VERIFICACIÓN DEL APORTE PARAFISCAL.
INFORME N° 1  Semestre Enero a Junio de 2022
</t>
    </r>
    <r>
      <rPr>
        <sz val="11"/>
        <color rgb="FFFF0000"/>
        <rFont val="Calibri"/>
        <family val="2"/>
        <scheme val="minor"/>
      </rPr>
      <t>Se recomenda ampliar la muestra de contratos.</t>
    </r>
  </si>
  <si>
    <t>Acta de Comité de seguimiento a la completa y oportuna verificación, cobro y
administración del aporte parafiscal 3% con destino al ICBF. Del 01/07/22 en el que se presenta los resultados del informe semestral realizado.</t>
  </si>
  <si>
    <t>Los soportes corresponden a reuniones de comité realizados en el mes de febrero/22.</t>
  </si>
  <si>
    <r>
      <t xml:space="preserve">No se evidenciaron correos de por medio de los cuales se hubiera realizado la divulgacion de capacitaciones realizadas por la DCO.
</t>
    </r>
    <r>
      <rPr>
        <sz val="11"/>
        <color rgb="FFFF0000"/>
        <rFont val="Calibri"/>
        <family val="2"/>
        <scheme val="minor"/>
      </rPr>
      <t xml:space="preserve">Al consultar el aplicativo se evidencipó que para el hallazgo AB 2 + en la actividad 1.1. que corresponde a divulgar las capacitaciones efectuadas por la Dirección de Contratació, se evidenció que la acción que se cargó fué Presentación de inquietudes con la siguiente anotación: </t>
    </r>
    <r>
      <rPr>
        <i/>
        <sz val="11"/>
        <color rgb="FFFF0000"/>
        <rFont val="Calibri"/>
        <family val="2"/>
        <scheme val="minor"/>
      </rPr>
      <t xml:space="preserve">"Michael Galindo Borja No se requirió a corte 08/Sep/2022 15:22"
</t>
    </r>
    <r>
      <rPr>
        <sz val="11"/>
        <color rgb="FFFF0000"/>
        <rFont val="Calibri"/>
        <family val="2"/>
        <scheme val="minor"/>
      </rPr>
      <t>No obstante, es preciso señalar con relación a la revisión efectuada al cargue de los documentos de la Dirección de Contratación se pudo establecer que para los meses de abril, mayo, junio, julio y Agosto sí se realizaron capacitaciones tanto a las Direcciones Regionales como a los Centros Zonales, , sin que fueran replicadas al interior del Cz.</t>
    </r>
  </si>
  <si>
    <r>
      <t xml:space="preserve">Se evidenció correo del 16/05/2022 por medio del cual la auxiliar administrativo del CZ Paz de Ariporo recuerda solicitud de capacitación para el segundo trimestre  al Grupo de Asistencia Técnica de la Regional Casanare. No obstante, no se evidenció correo con la convocatoria a la capacitación, ni listados de asistencia, ecuesta de satisfacción ni evaluación.
Tambien se observó lo siguiente:
</t>
    </r>
    <r>
      <rPr>
        <i/>
        <sz val="10"/>
        <color theme="1"/>
        <rFont val="Calibri"/>
        <family val="2"/>
        <scheme val="minor"/>
      </rPr>
      <t xml:space="preserve">"Erika Rocio Vargas Saenz
MAYO:
03:05/2022.: se Realizó el grupo de Estudio con los Profesionales del Grupo Jurídico, Grupo Jurídico, Enlace Territorial Regional, Profesional de SOAPI de la subdirección de Operaciones, la supervisora, el equipo de supervisión y la EAS para buscar la solución a la NO prestación del Servicio de la Modalidad HCB del &lt;municipio de la Salina operado por la EAS - Fundaservit Cont. 85001262020
16/05/2022: se envió insumos de la ejecución financiera del contrato 85001262020 HCB para la verificación y proyección de posibles adiciones hasta el 30 de noviembre de 2022
18/05/2022: GET para la proyección de la matriz financiera de la adición de los contratos de servicios integrales.
19/05/2022: se envió Insumos de las inejecuciones de los Contratos de Servicios Integrales para la proyección de la matriz financiera de las adiciones para garantizar la continuidad de los Servicios.
23/05/2022: se Realizó GET para dar alcance al inicio del servicio de la MPI en las veredas Montañas el Totumo, el control y la Aguada, bajo el contrato 85000562022 EAS Chaparral y Barro negro Centro Zona Paz de Ariporo
(SE ADJUNTAN ARCHIVOS PDF Y CORREO ELECTRÓNICO EVIDENCIAS)
</t>
    </r>
    <r>
      <rPr>
        <sz val="11"/>
        <color theme="1"/>
        <rFont val="Calibri"/>
        <family val="2"/>
        <scheme val="minor"/>
      </rPr>
      <t xml:space="preserve">18/Jul/2022 09:52".
Se recuerda a la Regional que lo se debe divilgar para el cumplimiento de la actividad son las capacitaciones realizadas por la DCO en las etapas precontractual, contractual y poscontractual y no trámites operativos del Centro Zonal. 
</t>
    </r>
    <r>
      <rPr>
        <sz val="11"/>
        <color rgb="FFFF0000"/>
        <rFont val="Calibri"/>
        <family val="2"/>
        <scheme val="minor"/>
      </rPr>
      <t>No obstante, es preciso señalar con relación a la revisión efectuada al cargue de los documentos de la Dirección de Contratación se pudo establecer que para los meses de abril, mayo, junio, julio y Agosto sí se realizaron capacitaciones tanto a las Direcciones Regionales como a los Centros Zonales, sin que fueran replicadas en el centro zonal.</t>
    </r>
  </si>
  <si>
    <r>
      <t xml:space="preserve">No se evidenciaron correos de por medio de los cuales se hubiera realizado la divulgacion de capacitaciones realizadas por la DCO.
Consultado el aplicativo se evidenció lo siguiente: </t>
    </r>
    <r>
      <rPr>
        <b/>
        <sz val="11"/>
        <color theme="1"/>
        <rFont val="Calibri"/>
        <family val="2"/>
        <scheme val="minor"/>
      </rPr>
      <t xml:space="preserve">"
</t>
    </r>
    <r>
      <rPr>
        <sz val="11"/>
        <color theme="1"/>
        <rFont val="Calibri"/>
        <family val="2"/>
        <scheme val="minor"/>
      </rPr>
      <t xml:space="preserve">Reporte AB2+ - Actividad 1.1  
Sandra Liliana Chaparro Barrera  
Para el periodo de Marzo a Mayo de 2022 no se han enviado solicitudes al respecto 
12/Sep/2022 10:47
</t>
    </r>
    <r>
      <rPr>
        <b/>
        <sz val="11"/>
        <color theme="1"/>
        <rFont val="Calibri"/>
        <family val="2"/>
        <scheme val="minor"/>
      </rPr>
      <t xml:space="preserve"> 
</t>
    </r>
    <r>
      <rPr>
        <sz val="11"/>
        <color rgb="FFFF0000"/>
        <rFont val="Calibri"/>
        <family val="2"/>
        <scheme val="minor"/>
      </rPr>
      <t>No obstante, es preciso señalar con relación a la revisión efectuada al cargue de los documentos de la Dirección de Contratación se pudo establecer que para los meses de abril, mayo, junio, julio y Agosto sí se realizaron capacitaciones tanto a las Direcciones Regionales como a los Centros Zonales, , sin que fueran replicadas al interior del Cz.</t>
    </r>
  </si>
  <si>
    <t xml:space="preserve">Mediante correo del 30/08/2022 la profesional universitario enlace zonal supervisora de contratos informa que no se presentaron inquietudes por parte del  ICBF Cauca Centro Zonal Norte, informó que no se realizaron acciones desde el CZ con respecto a los riesgos AB2 , que tiene una periodicidad semestral desde el 01/01/2022 hasta el 30/08/2022. 
</t>
  </si>
  <si>
    <t>No se evidenció correo que de cuenta de la divulgación de las capacitaciones.</t>
  </si>
  <si>
    <t xml:space="preserve">La actividad no presenta avance aún cuando la fecha inicial ya se ha cumplido.  </t>
  </si>
  <si>
    <t>La fecha final de la actividad aún no se cumple y la dependencia presenta evidencias de avance.</t>
  </si>
  <si>
    <t>Acta del enero 27 de 2022. Objetivo: Socializar Resolución 9991 de 23 de diciembre 2021.
Acta del 29/04/2022. Objetvo:S ocialización presentación Comfecamaras uso del RUES y socialización de guía para realizar el proceso de actualización de información de ubicación y contacto por parte del aportante.</t>
  </si>
  <si>
    <t>Acta GET Julio 21 de 2022.Objetivo: ...en la Fiscalización y
verificación del aporte parafiscal 3% a favor del ICBF GF10+ actividad 2. Programar y realizar seguimientos trimestrales internas aleatorias a los expedientes del proceso de fiscalización y verificación del aporte parafiscal</t>
  </si>
  <si>
    <t xml:space="preserve">Córdoba </t>
  </si>
  <si>
    <t>Correo electrónico citación reunión del 15/06/2022.
Listado de asistencia teams 15/06/2022</t>
  </si>
  <si>
    <t>Acta 1 de julio de 2022. Objetivo: Cumplimiento de las actividades plan de acción y matriz de riesgos proceso de gestión financiera. Pagos efectuados sin el lleno de los requisitos GF9+Actividad 2. Informe de auditoría aleatoria</t>
  </si>
  <si>
    <t xml:space="preserve">Acta cómite de Gestion y desempeño 28/07/2022. Auditorias de cuentas tramitadas segunso trimestre </t>
  </si>
  <si>
    <t xml:space="preserve">Montelibano </t>
  </si>
  <si>
    <t>Correo electrónico 3/08/2022. asunto: Ley de transparencia 
Presentación Transparencia y Acceso a la Información Pública
Regional Córdoba 2022</t>
  </si>
  <si>
    <t>Correo electrónico 16/06/2022.  Asunto: presentación PLAN ANTICORRUPCIÓN 2022</t>
  </si>
  <si>
    <t xml:space="preserve">En la ruta SV no se encontraron soportes que evidencien la realizacion de la actividad </t>
  </si>
  <si>
    <t xml:space="preserve">No se evidenció la realización de las actividad de divulgación 
Correo electrónico del 20/05/2022. Asunto: Reunión CZ Sahagun. </t>
  </si>
  <si>
    <t xml:space="preserve">Reporte de novedades de interventoria de los meses de mayo, junio, julio y agosto </t>
  </si>
  <si>
    <t>Acta 5 de junio de 2022. Asistencia tecnica   entre  el enlace de Asistencia técnica , enlace de seguimiento a la ejecución  y el profesional de nutrición.</t>
  </si>
  <si>
    <t xml:space="preserve">No se evidención envió mensual del consolidado del reporte de entregas de AAVN a la Dirección de Infnacia 
Formato entrega de bienestarina del mes de mayo ; junio, julio, agosto </t>
  </si>
  <si>
    <t>Formato seguimiento mensual modadalidad Tu a TU Mayo, junio, junio, julio, agosto.</t>
  </si>
  <si>
    <t xml:space="preserve">No se evidenció correo electrónico con la consolidación de las entgas a Dirección de adolescencia y juventud 
Formato entrega alimentos de alto valor nutricional a beneficios de mayo, junio , julio y agosto 
</t>
  </si>
  <si>
    <t xml:space="preserve">Formato entrega de AAVN a beneficiario Mayo-agosto
Formato bienestarina TEB 
Formato entrega de bienestarina contrato 084 funsolidaria
Formato entrega de bienestarina mes de junio las marias 
Formato de bienestarina junio sitio viejo -cruz del  guayabo
</t>
  </si>
  <si>
    <t xml:space="preserve">Correo electrónico 16/06/2022. Asunto:CARGUE ACTAS DE COMITES CONSULTIVOS DE RESTABLECIMIENTO DE DERECHOS
Correo electrónic 13/07/2022 Asunto:  CARGUE 100% ACTAS PARD REGIONAL - ZONAL 
Correo electrónico 17/07/2022. Asunto: Cargue Actas Restablecimiento de Derechos Regional Córdoba 
Correo electrónico 7/09/2022. Asunto: Cargue Actas Restablecimiento de Derechos Regional Córdoba </t>
  </si>
  <si>
    <t>No se evidenció sensiblización para las defensorias de familia los soportes presentados corresponden a un correo donde le recuerda a las defensorias de familia el cumplimiento a la ruta de adopciones y línea técnica de acuerdo a lo establecido en el lineamiento técnico administrativo del programa de adopciones  
Correo electrónico 5/05/2022. Asunto:  PLAN DE ACCIÓN ESTRATÉGICO PARA LA VIGENCIA 2022</t>
  </si>
  <si>
    <t>Listado de asistencia 2 6 de mayo de 2022
Presentación NSTRUM GEST INFOR - INDICE INFO CLASIF_20220201</t>
  </si>
  <si>
    <t>Matriz de seguimiento a novedade de interventoria 
Para los meses de julio y agosto no hubo novedades</t>
  </si>
  <si>
    <t>Acta del 13 de junio de 2022. Brindar asistencia técnica sobre Procedimiento programación y entrega de los alimentos de
alto valor nutricional</t>
  </si>
  <si>
    <r>
      <t>El centro zonal no cuenta con </t>
    </r>
    <r>
      <rPr>
        <sz val="11"/>
        <color rgb="FF5D5D5D"/>
        <rFont val="SfUiText"/>
      </rPr>
      <t>modalidad Tú a Tú</t>
    </r>
  </si>
  <si>
    <t xml:space="preserve">El centro zonal no tiene supervisión de la modalidad de tú a tú 
 </t>
  </si>
  <si>
    <t xml:space="preserve">Acta de entrega de Bienestarina </t>
  </si>
  <si>
    <t xml:space="preserve">Lorica </t>
  </si>
  <si>
    <t xml:space="preserve">Revisados los soportes presentados no se evidenció la matriz  de seguimiento al cierre de novedades e informe semestral de la gestión de cierre 
Formato Acta de visita del instrumento de seguimiento al cumplimiento de las condiciones de julio, agosto y septiembre </t>
  </si>
  <si>
    <t xml:space="preserve">No se realiza esta actividad, debido a que el Centro Zonal Lorica no cuenta con la Modalidad Tu a Tu. </t>
  </si>
  <si>
    <t xml:space="preserve">No se realiza actividad, ya que el CZ Lorica no cuenta con la modalidad. </t>
  </si>
  <si>
    <t xml:space="preserve">Formato entrega AAVN de Junio, julio y agosto 
No se evidenció formatos de entrega de los AAVN del mes de mayo </t>
  </si>
  <si>
    <t xml:space="preserve">Correo electrónico 24/06/2022. Asunto: Proceso de entrega_ICBF_Ingredion_.pdf; Material educativo Nuevo Formato de Acta.pdf
 </t>
  </si>
  <si>
    <t>Planillas de entrega AAVN de julio, agosto</t>
  </si>
  <si>
    <t xml:space="preserve">No se evidenció  soportes del seguimiento para los meses de julio y agosto como tampoco las matrices de seguimiento 
Acta mayo 16 de 2022. Subsanación de novedades 
Acta 29 de junio de 2022. Subsanación de novedades
</t>
  </si>
  <si>
    <t>Correo electrónico del 3/08/2022. Asunto:ASISTENCIA TECNICA ENTREGA DE LOS AAVN-Anexo raciones AAVN</t>
  </si>
  <si>
    <t>Captura de pantalla Punto de AAVN</t>
  </si>
  <si>
    <t xml:space="preserve">La evidencia presentada no corresponde a la sensibilización sobre los efectos negativos de la alteración o sustracción de información de los archivos 
Acta 25 de febrero de 2021. Objetivo:  Comité de archivo </t>
  </si>
  <si>
    <t xml:space="preserve"> Excel PERSONAL AUTORIZADO DE LAS DIRECCIONES REGIONALES 
Correo electrónico 30/08/2022. Asunto: RV: PRESTAMOS DOCUMENTALES ACTUALIZAR RESPONSABLES</t>
  </si>
  <si>
    <t>PDF INFORME DE CONDICIONES DE SEGURIDAD EN EL ARCHIVO CENTRAL EN EL MARCO DE LA MATRIZ DE RIESGOS DE CALIDAD 2022 del 30/06/2022</t>
  </si>
  <si>
    <t xml:space="preserve">la evidencia presentada no corresponde al informe de validación del archivo 
</t>
  </si>
  <si>
    <t xml:space="preserve">Correo electrónico : 31/03/2021. Asunto: PARA TENER  ENCUENTA - DE AUTORIZACION GESTION DOCUMENTAL </t>
  </si>
  <si>
    <t>Correo electrónico del 27/04/2022. Asunto: autorización de ingreso</t>
  </si>
  <si>
    <t xml:space="preserve">Las evidencias presentadas en la ruta SV no corresponden al informe de seguimiento  a las condiciones de seguridad del archvo central del CZ ,son formatos de control de presstamo de expedientes de los meses de mayo y junio </t>
  </si>
  <si>
    <t xml:space="preserve">Formato control prestamo y devolución de expedientes </t>
  </si>
  <si>
    <t xml:space="preserve">Respecto a la Oficina de Control Interno Disciplinario se observó en el aplicativo SVE a 08/09/2022 la siguiente información respecto a la "Actividad 1.7":
 - Responsable: Claudia Marcela Pena Castro
 - Fecha real de creación de la tarea: 15/04/2022 17:33
 - Fecha inicial planificada: 01/08/2022 00:00
 - Fecha final planificada: 31/08/2022 23:59
 - Fecha inicial real: 31/08/2022 08:50
 - Fecha final real: 31/08/2022 08:50
 - Fecha solicitud terminación: 31/08/2022 08:50
 - Fecha solicitud revisión: 31/08/2022 08:50
Y como soportes de "Presentaciones y Listados de Asistencia" se encontró lo siguiente cargado en el SVE:
 - "Actividad 1.7 SENSIBILIZACION A COLABORADORES - AGOSTO - Claudia Marcela Pena Castro - Se realizo cuatro (4) charlas de sensibilización en falta disciplinaria a las diferentes dependencias y centros zonales de la Regional ICBF Bogotá, para lo cual se allega evidencia de la presentación en Power Paint y sus respectivos  registros de asistencia - 31/Ago./2022 08:50 - Archivos adjuntos (5)":
01. PDF denominado "EVIDEN_1" del 18/08/2022 con registro de la participación de 17 personas del C.Z. Rafael Uribe de la Regional Bogotá.
02. PDF denominado "EVIDEN_2" del 17/08/2022 con registro de la participación de 31 personas de los C.Z. Mártires, Ciudad Bolívar, Barrios Unidos, Rafael Uribe, Kennedy Central, Revivir, Usaquén, Engativá, San Cristobal Sur, Suba, Tunjuelito, Kennedy, Puente Aranda, Usme y de la Dirección Regional de la Regional Bogotá.
03. Excel denominado "REGIST_1" del 18/08/2022 con registro de la participación de 17 personas del C.Z. Rafael Uribe de la Regional Bogotá.
04. Excel denominado "REGIST_2" del 18/08/2022 con registro de la participación de 14 personas de los C.Z. Usaquén, Santafe, Revivir, Engativá, Ciudad Bolívar, Usme, Barrios Unidos, Fontibón y los Grupos de Gestión Humana y Contratación de la Regional Bogotá.
05. PDF de presentación en Power Point "SENSIBILIZACIÓN FALTA DISCIPLINARIA" en 23 diapositivas.
Respecto a la Oficina de Control Interno Disciplinario se observó en el aplicativo SVE a 08/09/2022 la siguiente información respecto a la "Actividad 1.6":
 - Responsable: Claudia Marcela Pena Castro
 - Fecha real de creación de la tarea: 15/04/2022 17:33
 - Fecha inicial planificada: 01/07/2022 00:00
 - Fecha final planificada: 31/07/2022 23:59
 - Fecha inicial real: 01/08/2022 09:58
 - Fecha final real: 01/08/2022 10:02
 - Fecha solicitud terminación: 01/08/2022 10:02
 - Fecha solicitud revisión: 01/08/2022 10:02
Y como soportes de "Presentaciones y Listados de Asistencia" se encontró lo siguiente cargado en el SVE:
 - "Actividad 1.6 - Sensibilizaciones falta disciplinaria mensuales TH 6 - Claudia Marcela Pena Castro - Para este periodo se adelantaron 4 charlas de sensibilización en la Regional ICBF Nariño, así: 1. Centro Zonal Pasto 1- Regional Nariño  -21/07/2022; 2.Grupo de Asistencia Técnica - Regional Nariño  - 29/07/2022; 3. Grupo Administrativo Regional Nariño - 28/07/2022; 4. Centro Zonal Tumaco - Regional Nariño  - 26/07/2022. Para lo cual se allega los respectivos correos electrónicos que constan de la invitación, presentación POWER POINT y registro de asistencia - 01/Ago./2022 10:02 - Archivos adjuntos (5)":
01. Correo electrónico con "Asunto: Evidencia planilla asistencia Sensibilización" del 29/07/2022, indicando: "adjunto evidencia planilla de asistencia charla de sensibilización realizada el día de aye...". Adjuntando Excel denominado "Sensibilización Falta Disciplinaria Grupo Administrativo de la Regional ICBF Nariño" del 28/07/2022 con registro de la participación de 33 personas.
02. Correo electrónico con "Asunto: Remite evidencias sensibilización falta disciplinaria - Julio 2022" del 21/07/2022, indicando: "...me permito remitir las evidencias de la sensibilización de la falta disciplinaria realizada el día 21 de julio de 2022 al Centro Zonal Pasto Uno". Adjuntando en PDF correo invitación, listado asistentes y presentación Power Point. 
03. Correo electrónico con "Asunto: REMITE EVIDENCIAS SENSIBILIZACION FALTA DISCIPLINARIA" del 26/07/2022, indicando: "...me permito remitir las evidencias de la sensibilización de la falta disciplinaria realizada el día 26 de julio de 2022 al Centro Zonal Tumaco". Adjuntando en PDF correo invitación y listado asistentes, y presentación Power Point.
04. Correo electrónico con "Asunto: segunda sensibilización julio 2022" del 29/07/2022, indicando: "Adjunto remito evidencia de la segunda jornada de sensibilización "Falta Disciplinaria", en la regional Nariño, realizada hoy 29 de julio de 2022, para los fines pertinentes....". Adjuntando Excel denominado "Grupo de asistencia Técnica - Regional ICBF Nariño (segunda jornada)" del 29/07/2022 con registro de la participación de 48 personas.
05. PDF de presentación en Power Point "SENSIBILIZACIÓN FALTA DISCIPLINARIA" en 23 diapositivas.
Respecto a la Oficina de Control Interno Disciplinario se observó en el aplicativo SVE a 08/09/2022 la siguiente información respecto a la "Actividad 1.5":
 - Responsable: Claudia Marcela Pena Castro
 - Fecha real de creación de la tarea: 15/04/2022 17:33
 - Fecha inicial planificada: 01/06/2022 00:00
 - Fecha final planificada: 30/06/2022 23:59
 - Fecha inicial real: 07/07/2022 09:53
 - Fecha final real: 07/07/2022 09:53
 - Fecha solicitud terminación: 07/07/2022 09:57
 - Fecha de aprobación: 02/08/2022 16:32
Y como soportes de "Presentaciones y Listados de Asistencia" se encontró lo siguiente cargado en el SVE:
 - "Charlas de sensibilización - RIESGOS TH 6 - Claudia Marcela Pena Castro - Se allega evidencia de las charlas de sensibilización realizadas en el mes de junio a nivel nacional, así mismo, se allega link donde se reportan las sensibilizaciones realizadas durante la vigencia 2022 - https://icbfgob.sharepoint.com/sites/SDirG.OCID/Documentos compartidos/Forms/AllItems.aspx?e=5:8ef76a4369244443bacd1fd1a185021f&amp;at=9&amp;FolderCTID=0x012000F8B3BE7A37B4EC4D8C8582EB259A642B&amp;id=/sites/SDirG.OCID/Documentos compartidos/1. DESPACHO/1. Claudia Marcela PeÃ±a Castro/1. Ã‰pico 2022/6. RIESGOS/1. Sensibilizaciones TH6+&amp;viewid=a615fd62-f4da-4e8b-b9e3-e0e1a3d47815 - 07/Jul/2022 09:57 - Archivos adjuntos (6)":
01. Excel denominado "CHARLA DE SENSIBILIZACIÓN LEY 1952_2019 DIRECCIÓN REGIONAL ICBF BOYACA" del 29/06/2022 con registro de la participación de 40 personas.
02. PDF con correo electrónico con "Asunto: SENSIBILIZACIÓN FALTA DISCIPLINARIA" del 24/05/2022, indicando: "La Oficina de Control Interno Disciplinario del ICBF, entre sus funciones y ejercicio, adelanta jornadas de sensibilización de la falta disciplinaria en las diferentes regionales y centros de servicios de la Entidad. Por tanto, la Regional ICBF Vichada ha sido seleccionada para realizar la sensibilización en comento, la cual se llevará a cabo el día 2 de junio de 2022 a las 08:00 A.M., por medio de la plataforma Microsoft Teams". Adjuntando en PDF correo invitación, listado asistentes y presentación Power Point. 
03. Correo electrónico con "Asunto: Evidencia charla de sensibilización  disciplinaria Regional Boyacá" del 30/06/2022, indicando: "...envió  evidencia de lo mencionado en el asunto, la cual se realizó el día de ayer 29/06/2022 en el horario de la mañana  y termino a las 12:00 p.m.". Adjuntando en Excel listado asistentes.
04. PDF denominado "REGISTRO ASISTENCIA REGIONAL PUTUMAYO" del 15/06/2022 con registro de la participación de 13 personas.
05. Correo electrónico con "Asunto: Remite evidencias sensibilización falta disciplinaria" del 15/06/2022, indicando: "me permito remitir las evidencias de la sensibilización de la falta disciplinaria realizada el día 15 de junio de 2022 al ICBF Regional Putumayo...". Adjuntando en PDF correo invitación, listado asistentes y presentación Power Point.
06. Correo electrónico con "Asunto: Remite evidencias sensibilización falta disciplinaria" del 02/06/2022, indicando: "me permito remitir las evidencias de la sensibilización de la falta disciplinaria realizada el día 02 de junio de 2022 al ICBF Regional Vichada...". Adjuntando en PDF correo invitación, listado asistentes y presentación Power Point.
Respecto a la Oficina de Control Interno Disciplinario se observó en el aplicativo SVE a 08/09/2022 la siguiente información respecto a la "Actividad 1.4":
 - Responsable: Claudia Marcela Pena Castro
 - Fecha real de creación de la tarea: 15/04/2022 17:32
 - Fecha inicial planificada: 01/05/2022 00:00
 - Fecha final planificada: 31/05/2022 23:59
 - Fecha inicial real: 03/06/2022 09:21
 - Fecha final real: 23/06/2022 16:02
 - Fecha solicitud terminación: 23/06/2022 16:10
 - Fecha de aprobación: 02/08/2022 16:28
Y como soportes de "Presentaciones y Listados de Asistencia" se encontró lo siguiente cargado en el SVE:
 - "Se verifica el cargue de la evidencia - Claudia Marcela Pena Castro - Se adjunta la evidencia correspondiente listados de asistencia sensibilizaciones del mes de MAYO - 23/Jun/2022 16:10 - Archivos adjuntos (4)":
01. PDF de correo electrónico con "Asunto: SENSIBILIZACIÓN FALTA DISCIPLINARIA" del 24/05/2022, indicando: "La Oficina de Control Interno Disciplinario del ICBF, entre sus funciones y ejercicio, adelanta jornadas de sensibilización de la falta disciplinaria en las diferentes regionales y centros de servicios de la Entidad. Por tanto, la Regional ICBF Arauca ha sido seleccionada para realizar la sensibilización en comento, la cual se llevará a cabo el día 27 de mayo de 2022 a las 08:30 A.M., por medio de la plataforma Microsoft Teams". Adjuntando en PDF correo invitación y listado asistentes.
02. PDF de correo electrónico con "Asunto: SENSIBILIZACIÓN FALTA DISCIPLINARIA" del 24/05/2022, indicando: "La Oficina de Control Interno Disciplinario del ICBF, entre sus funciones y ejercicio, adelanta jornadas de sensibilización de la falta disciplinaria en los diferentes centros de servicios de la Entidad. Por tanto, el Centro Zonal Barbacoas de la Regional ICBF Nariño ha sido seleccionada para realizar la
sensibilización en comento, la cual se llevará a cabo el día 27 de mayo de 2022 a las 10:00 A.M. por la plataforma Microsoft Teams". Adjuntando en PDF correo invitación y listado asistentes. 
03. Correo electrónico con "Asunto: RV: REMITE EVIDENCIAS SENSIBILIZACIÓN FALTA DISCIPLINARIA " del 01/06/2022, indicando: "me permito remitir las evidencias de la sensibilización de la falta disciplinaria realizada el día 27 de mayo de 2022 al ICBF Regional Arauca y al CZ Barbacoas ICBF Regional Nariño...". Adjuntando en PDF los listados y evidencias de las sensibilizaciones realizadas.
04. PDF de presentación en Power Point "SENSIBILIZACIÓN FALTA DISCIPLINARIA - Ley 734 de 2002 - Ley 1952 de 2019 - Ley 2094 de 2021" en 26 diapositivas.
Respecto a la Oficina de Control Interno Disciplinario se observó en el aplicativo SVE a 08/09/2022 la siguiente información respecto a la "Actividad 1.3":
 - Responsable: Paula Estefania Castañeda Infante
 - Fecha real de creación de la tarea: 15/04/2022 17:32
 - Fecha inicial planificada: 01/04/2022 00:00
 - Fecha final planificada: 30/04/2022 23:59
 - Fecha inicial real: 04/05/2022 18:19
 - Fecha final real: 04/05/2022 18:19
 - Fecha solicitud terminación: 04/05/2022 18:25
 - Fecha de aprobación: 10/05/2022 15:47
Y como soportes de "Presentaciones y Listados de Asistencia" se encontró lo siguiente cargado en el SVE:
 - "Plan tratamiento Riesgo TH6+ - Sensibilizaciones sobre falta Disciplinaria Abril - Paula Estefania Castañeda Infante - Abril: Se realizaron sensibilizaciones a los Centros Zonales Café, Costa Pacífica, Pitalito, Mompox, Duitama y Garagoa cargándose la correspondiente presentación y el respectivo listado de asistencia - 04/May/2022 18:25 - Archivos adjuntos (3)":
01. Correo electrónico con "Asunto: REPORTE CHARLA 29 ABRIL 2022 CZ GARAGOA - BOYACA" del 29/04/2022, indicando: "me permito...allegar los comprobantes de la CHARLA DE SENSIBILIZACION LEY 734-2002 realizada en la fecha del 29 de abril de 2022...al Centro Zonal Garagoa de la Regional ICBF Boyacá...". Adjuntando los listados y evidencias de las sensibilizaciones realizadas. 
02. Correo electrónico con "Asunto: PLAN TRATAMIENTO RIESGO TH6+ -  EVIDENCIAS SENSIBILIZACIÓN DISCIPLINARIA - GRUPO ACTUACION INMEDIATA" del 03/05/2022, indicando: "1.	El día 28 de abril de 2022 se llevó a cabo la sensibilización en el Centro Zonal Café de la Regional ICBF Caldas...; 2. El día 28 de abril de 2022 se llevó a cabo la sensibilización en el Centro Zonal Costa Pacífica de la Regional ICBF Cauca...; 3. El día 29 de abril de 2022 se llevó a cabo la sensibilización en el Centro Zonal Pitalito de la Regional ICBF Huila...; 4. El día 29 de abril de 2022 se llevó a cabo la sensibilización en el Centro Zonal Mompox de la Regional ICBF Bolívar...". Adjuntando los listados y evidencias de las sensibilizaciones realizadas.
03. Correo electrónico con "Asunto: REPORTE CHARLA 29 ABRIL 2022 CZ DUITAMA - BOYACA" del 29/04/2022, indicando: "me permito...allegar a sus despachos los comprobantes de la CHARLA DE SENSIBILIZACION LEY 734-2002 realizada en la fecha del 29 de abril de 2022...al Centro Zonal Duitama de la Regional ICBF Boyacá". Adjuntando los listados y evidencias de las sensibilizaciones realizadas.
Respecto a la Oficina de Control Interno Disciplinario se observó en el aplicativo SVE a 08/09/2022 la siguiente información respecto a la "Actividad 1.2":
 - Responsable: Paula Estefania Castañeda Infante
 - Fecha real de creación de la tarea: 15/04/2022 17:32
 - Fecha inicial planificada: 01/03/2022 00:00
 - Fecha final planificada: 31/03/2022 23:59
 - Fecha inicial real: 02/05/2022 18:31
 - Fecha final real: 04/05/2022 18:13
 - Fecha solicitud terminación: 04/05/2022 18:15
 - Fecha de aprobación: 10/05/2022 15:44
Y como soportes de "Presentaciones y Listados de Asistencia" se encontró lo siguiente cargado en el SVE:
 - "Plan tratamiento Riesgo TH6+ - Sensibilizaciones sobre falta Disciplinaria Marzo - Paula Estefania Castañeda Infante - Marzo: Se realizaron sensibilizaciones a los Centros Zonales Ipiales, Montelíbano, Villanueva, Chiquinquirá y La Meseta, cargándose la correspondiente presentación y el respectivo listado de asistencia. Además el día 17 de marzo de 2022 se realizó EN VIVO masivo en el que se desarrolló también la charla de sensibilización - 04/May/2022 18:15":
01. Correo electrónico con "Asunto: Evidencias_ sensibilización falta disciplinaria 17/03" del 17/03/2022, indicando: "Amablemente les comparto la lista de asistentes de la jornada del día de hoy, así mismo la grabación".
02. Correo electrónico con "Asunto: EVIDENCIAS - SENSIBILIZACIÓN DISCIPLINARIA - RIESGO TH6+ -  GRUPO ACTUACION INMEDIATA" del 04/04/2022, indicando: "1. El día 30 de marzo de 2022 se llevó a cabo la sensibilización en el Centro Zonal Paz de Ariporo de la Regional ICBF Casanare...; 2. El día 30 de marzo de 2022 se llevó a cabo la sensibilización en el Centro Zonal Montelíbano de la Regional ICBF Córdoba...; 3. El día 31 de marzo de 2022 se llevó a cabo la sensibilización en el Centro Zonal Villanueva de la Regional ICBF Casanare...; 4. El día 31 de marzo de 2022 se llevó a cabo la sensibilización en el Centro Zonal Ipiales de la Regional ICBF Nariño...". Adjuntando los listados y evidencias de las sensibilizaciones realizadas.
03. Correo electrónico con "Asunto: Rv: ASISTENCIA SENSIBILIZACIÓN 734-2022" del 31/03/2022, indicando: "Adjunto reportes de asistencia solicitados". Adjuntando el listado correspondiente al C.Z. Chiquinquirá de la Regional Boyacá.
04. Correo electrónico con "Asunto: RV: CHARLA DE SENSIBILIZACION LEY 734-2002" del 01/04/2022, indicando: "allegar a sus despachos los comprobantes de la CHARLA DE SENSIBILIZACION LEY 734-2002 realizada en la fecha del 30 y 31 de marzo de 2022...". Adjuntando los listados y evidencias de las sensibilizaciones realizadas.
Respecto a la Oficina de Control Interno Disciplinario se observó en el aplicativo SVE a 08/09/2022 la siguiente información respecto a la "Actividad 1.1":
 - Responsable: Paula Estefania Castañeda Infante
 - Fecha real de creación de la tarea: 15/04/2022 17:32
 - Fecha inicial planificada: 01/02/2022 00:00
 - Fecha final planificada: 25/02/2022 23:59
 - Fecha inicial real: 02/05/2022 18:21
 - Fecha final real: 02/05/2022 18:21
 - Fecha solicitud terminación: 02/05/2022 18:26
 - Fecha de aprobación: 10/05/2022 14:22
Y como soportes de "Presentaciones y Listados de Asistencia" se encontró lo siguiente cargado en el SVE:
 - "Plan tratamiento Riesgo TH6+ - Sensibilizaciones sobre falta Disciplinaria Febrero - Paula Estefania Castañeda Infante - Febrero: Se realizaron sensibilizaciones a los Centros Zonales Norte, Sahagún, Pacho y Fusagasugá cargándose la correspondiente presentación y el respectivo listado de asistencia - 02/May/2022 18:26 - Archivos adjuntos (3)":
01. Correo electrónico con "Asunto: EVIDENCIAS - SENSIBILIZACIÓN DISCIPLINARIA - RIESGO TH6+ -  GRUPO ACTUACION INMEDIATA" del 02/03/2022, indicando: "1. El día 23 de febrero de 2022 se llevó a cabo la sensibilización en el Centro Zonal Norte Centro Histórico de la Regional ICBF Atlántico...; 2. El día 24 de febrero de 2022 se llevó a cabo la sensibilización en el Centro Zonal Sahagún de la Regional ICBF Córdoba...". Adjuntando los listados y evidencias de las sensibilizaciones realizadas.
02. Correo electrónico con "Asunto: RV: REPORTE CHARLA 28 FEBRERO -2022 CZ PACHO- CUNDINAMARCA" del 03/03/2022, indicando: "envió evidencias de la Charla de Sensibilización de fecha 28/02/2022 realizada en el CZ Pacho- Cundinamarca vía Teams, con los anexos solicitados, como evidencia...la charla fue planeada por el Dr....del Grupo de Prevención y que el Dr...del Grupo de Investigaciones desarrolló la Sensibilización en la plataforma TEAMS, fue trabajo en equipo". Adjuntando los listados y evidencias de las sensibilizaciones realizadas.
03. Correo electrónico con "Asunto: RV: REPORTE CHARLA 18 FEBRERO -2022 CZ FUSAGASUGA- CUNDINAMARCA" del 03/03/2022, indicando: "envió evidencias de la Charla de Sensibilización de fecha 18/02/2022 realizada en el CZ Fusagasugá- Cundinamarca vía Teams, con los anexos solicitados, como evidencia. Es importante resaltar que la charla fue planeada por el Dr...del Grupo de Prevención y que la Dra...del Grupo de Investigaciones desarrolló la Sensibilización en la plataforma TEAMS, fue trabajo en equipo". Adjuntando los listados y evidencias de las sensibilizaciones realizadas.
</t>
  </si>
  <si>
    <t>No se evidenció RFC para el segundo trimestre de 2022 como lo indica la actividad, la eviodencia corresponde a un correo electrónico solicitando los soportes. 
correo  electrónico 12/07/2022. RE: Reporte plan de tratamiento MS2+ junio
La Dirección de Planeación reporta avances en el aplicativo SVE sin embargo no se adjuntan evidencias de los mismos:
• Consultas actualizadas de las Rendiciones públicas de Cuentas y Mesas Públicas.
• Implementación del rol de supervisor con acceso a los módulos que le corresponden para el ejercicio de sus funciones.
• Actualización del rol de administrador con acceso a todos los módulos del SIMEI.
Conforme a lo anterior SIMEI pasaría de la versión 2.1 a la versión 2.2, la cual se tiene proyectado realizar entre los meses de agosto y septiembre mediante la solicitud RFC.
A corte de agosto se envió el formato de historia de usuario, documento de pruebas a la DIT para su revisión y aprobación. Adicional se solicitó el "SI a tu Servicio" la aplicación del RFC con las mejoras antes expuestas</t>
  </si>
  <si>
    <t>Se evidenció  para el segundo seguimiento del segundo cuatrimestre el informe consolidado de la entrega de AAVN de la modalidad Tú a Tú del bimestre Mayo-Junio (Correo eletrónico del 08/04/22)</t>
  </si>
  <si>
    <r>
      <t xml:space="preserve">Se observa publicación del </t>
    </r>
    <r>
      <rPr>
        <i/>
        <sz val="10"/>
        <rFont val="Arial"/>
        <family val="2"/>
      </rPr>
      <t xml:space="preserve">informe del segundo trimestre de Rendición de Cuentas y mesas públicas; </t>
    </r>
    <r>
      <rPr>
        <sz val="10"/>
        <rFont val="Arial"/>
        <family val="2"/>
      </rPr>
      <t>con la ejecución de la  Rendición de cuentas en las Regionales priorizadas por la Dirección General : Antioquia, Bogotá, Norte de Santander, Atlántico y Valle del Cauca (Realizadas de manera presecial “Bienestar en el curso de Vida” )
Evidencia:
https://www.icbf.gov.co/system/files/informe_segundo_trimestre_2022.pdf</t>
    </r>
  </si>
  <si>
    <r>
      <t xml:space="preserve">Se evidencio la encuesta de evaluación de los eventos de rendión de cuentas y mesas públicas.  Aplicación del formato f9.p2.ms_formato_encuesta_de_evaluacion_rpc_y_mp_v5.  ver carpeta No. 8 del enlace de abajo.
</t>
    </r>
    <r>
      <rPr>
        <b/>
        <sz val="10"/>
        <rFont val="Arial"/>
        <family val="2"/>
      </rPr>
      <t xml:space="preserve">Evidencia:
</t>
    </r>
    <r>
      <rPr>
        <sz val="10"/>
        <rFont val="Arial"/>
        <family val="2"/>
      </rPr>
      <t xml:space="preserve">https://icbfgob.sharepoint.com/:f:/r/sites/FS_DPC_T/Documentos%20compartidos/DPC/RPC_y_MP/2022/Evidencias_RPC_y_MP_2022?csf=1&amp;web=1&amp;e=Qv0tRU
</t>
    </r>
  </si>
  <si>
    <r>
      <t xml:space="preserve">Se evidencia resultado del segumiento a los compromisos adquiridos en las mesas públicas y Rendición de Cuentas.
</t>
    </r>
    <r>
      <rPr>
        <b/>
        <sz val="10"/>
        <color theme="1"/>
        <rFont val="Arial"/>
        <family val="2"/>
      </rPr>
      <t xml:space="preserve">
Evidencias:
</t>
    </r>
    <r>
      <rPr>
        <sz val="10"/>
        <color theme="1"/>
        <rFont val="Arial"/>
        <family val="2"/>
      </rPr>
      <t xml:space="preserve">
Reporte de indicador  PA 98 Porcentaje de cumplimiento de compromisos formulados en las mesas públicas y rendición pública de cuentas correspondiente a los meses  junio, julio, agosto
</t>
    </r>
  </si>
  <si>
    <r>
      <rPr>
        <sz val="10"/>
        <rFont val="Arial"/>
        <family val="2"/>
      </rPr>
      <t xml:space="preserve">Se evidencia Informe ejecutivo segundo semestre 2022 ¡El ICBF avanza en la implementación del Acuerdo de Paz! de Fecha 29/06/22.  
</t>
    </r>
    <r>
      <rPr>
        <b/>
        <sz val="10"/>
        <color rgb="FFFF0000"/>
        <rFont val="Arial"/>
        <family val="2"/>
      </rPr>
      <t xml:space="preserve">
</t>
    </r>
    <r>
      <rPr>
        <b/>
        <sz val="10"/>
        <rFont val="Arial"/>
        <family val="2"/>
      </rPr>
      <t xml:space="preserve">Evidencia:
</t>
    </r>
    <r>
      <rPr>
        <sz val="10"/>
        <rFont val="Arial"/>
        <family val="2"/>
      </rPr>
      <t xml:space="preserve">
https://www.icbf.gov.co/sites/default/files/informe_rendicion_de_cuentas_-_acuerdos_de_paz_enero-junio_2022.pdf</t>
    </r>
  </si>
  <si>
    <t xml:space="preserve">Las evidencias presentadas no corresponden al tema de sensibilización frente al cumplimiento de lo requisitos del proceso administrativo de adopción, los soporte revisados corresponden a una sensiblización soblre los riresgos del  proceso.
Se evidencia una presentación con los temas de adopciones, sin embargo no se presentan listados de asistencia en los que se evidencie </t>
  </si>
  <si>
    <r>
      <rPr>
        <sz val="10"/>
        <rFont val="Arial"/>
        <family val="2"/>
      </rPr>
      <t xml:space="preserve">Se observó monitoreo al plan de tratamiento de los riesgos de corrupción  de los meses de mayo, jumio y julio  para la SDG. </t>
    </r>
    <r>
      <rPr>
        <b/>
        <sz val="10"/>
        <rFont val="Arial"/>
        <family val="2"/>
      </rPr>
      <t xml:space="preserve">
Evidencias 
</t>
    </r>
    <r>
      <rPr>
        <sz val="10"/>
        <rFont val="Arial"/>
        <family val="2"/>
      </rPr>
      <t>Excel  Matiz riesgos de corrupción 2022- Monitoreo mayo 
Correo electrónico 1 de julio de 2022. Asunto: MONITOREO RIESGOS DE CORRUPCIÓN - JUNIO 2022.
Excel  Matiz riesgos de corrupción 2022- Monitoreo junio
Excel  Matiz riesgos de corrupción 2022- Monitoreo julio
Excel Matriz riesgos de corrupción 2022 - Monitoreo Agosto</t>
    </r>
    <r>
      <rPr>
        <b/>
        <sz val="10"/>
        <rFont val="Arial"/>
        <family val="2"/>
      </rPr>
      <t xml:space="preserve">
Nota:
- </t>
    </r>
    <r>
      <rPr>
        <sz val="10"/>
        <rFont val="Arial"/>
        <family val="2"/>
      </rPr>
      <t xml:space="preserve">Se recomienda incluir en el reporte del monitoreo de los planes de tratamiento de riesgos de corrupción lo correspondiente a los niveles Regional y Zonal teniendo en cuenta que la Entidad también gestiona los riesgos en estos 2 niveles y entendiendo además que en estos se ejecuta la misionalidad.
</t>
    </r>
    <r>
      <rPr>
        <sz val="10"/>
        <color rgb="FFFF0000"/>
        <rFont val="Arial"/>
        <family val="2"/>
      </rPr>
      <t xml:space="preserve">
</t>
    </r>
  </si>
  <si>
    <t>No</t>
  </si>
  <si>
    <t>En entrevista con el enlace del Componente No. 5 se informó que esta actividad fue cumplida en su totalidad en el 1er Cuatrimestre.  Sin embargo, esta actividad continua vigente en el SVE adjuntando los mismos soportes para el 2do, 3er y 4to trimestre (Teniendo en cuenta que la fecha de finalización es 20/12/22).  Por lo anterior se recomienda realizar los ajustes en cuanto a la periodicidad.</t>
  </si>
  <si>
    <r>
      <t xml:space="preserve">Se realizó el monitoreo a la materialización de los riesgos y ejecución de controles en los niveles de Sede de la Dirección General, Direcciones Regionales y Centros Zonales.
</t>
    </r>
    <r>
      <rPr>
        <b/>
        <sz val="10"/>
        <rFont val="Arial"/>
        <family val="2"/>
      </rPr>
      <t xml:space="preserve">Evidencias </t>
    </r>
    <r>
      <rPr>
        <sz val="10"/>
        <rFont val="Arial"/>
        <family val="2"/>
      </rPr>
      <t xml:space="preserve">
En el siguiente enlace se encuentra el reporte de la sede de la dirección general: https://icbfgob.sharepoint.com/sites/GestionDeRiesgos/Documentos compartidos/Forms/AllItems.aspx?id=/sites/GestionDeRiesgos/Documentos compartidos/2022/SDG/MON-MAT-CONT&amp;viewid=b91b463e-78d8-4ed5-9b2c-713967732268
En el siguiente enlace encuentra cada carpeta con regional y cada centro zonal dentro se encuentra el reporte en MON-MAT-CONT https://icbfgob.sharepoint.com/sites/GestionDeRiesgos/Documentos compartidos/Forms/AllItems.aspx?id=/sites/GestionDeRiesgos/Documentos compartidos/2022/Amazonas&amp;viewid=b91b463e-78d8-4ed5-9b2c-71396773226
</t>
    </r>
  </si>
  <si>
    <r>
      <t xml:space="preserve">Se realizó el monitoreo a los controles en los niveles de Sede de la Dirección General, Direcciones Regionales y Centros Zonales.
</t>
    </r>
    <r>
      <rPr>
        <b/>
        <sz val="10"/>
        <rFont val="Arial"/>
        <family val="2"/>
      </rPr>
      <t xml:space="preserve">Evidencias </t>
    </r>
    <r>
      <rPr>
        <sz val="10"/>
        <rFont val="Arial"/>
        <family val="2"/>
      </rPr>
      <t xml:space="preserve">
En el siguiente enlace se encuentra el reporte de la sede de la dirección general: https://icbfgob.sharepoint.com/sites/GestionDeRiesgos/Documentos compartidos/Forms/AllItems.aspx?id=/sites/GestionDeRiesgos/Documentos compartidos/2022/SDG/MON-MAT-CONT&amp;viewid=b91b463e-78d8-4ed5-9b2c-713967732268
En el siguiente enlace encuentra cada carpeta con regional y cada centro zonal dentro se encuentra el reporte en MON-MAT-CONT https://icbfgob.sharepoint.com/sites/GestionDeRiesgos/Documentos compartidos/Forms/AllItems.aspx?id=/sites/GestionDeRiesgos/Documentos compartidos/2022/Amazonas&amp;viewid=b91b463e-78d8-4ed5-9b2c-71396773226
</t>
    </r>
  </si>
  <si>
    <r>
      <rPr>
        <sz val="10"/>
        <rFont val="Arial"/>
        <family val="2"/>
      </rPr>
      <t xml:space="preserve">Se evidenció reporte del aplicativo SIMEI indicador  PA-134  Porcentaje de avance del cumplimiento de Planes de Tratamiento de Riesgos para la SDG y, Regioanal y CZ  con corte al mes de abril 
</t>
    </r>
    <r>
      <rPr>
        <b/>
        <sz val="10"/>
        <rFont val="Arial"/>
        <family val="2"/>
      </rPr>
      <t xml:space="preserve">
Evidencias 
</t>
    </r>
    <r>
      <rPr>
        <sz val="10"/>
        <rFont val="Arial"/>
        <family val="2"/>
      </rPr>
      <t xml:space="preserve">Consulta-Resultado Indicadores. PA-134 Porcentaje de avance del cumplimiento de Planes de Tratamiento de Riesgos. Vigencia: 2022. Corte  abril </t>
    </r>
  </si>
  <si>
    <t>Se evidenciò:
Invitación a jornada de Inducción a operadores  modalidad Territorios Étnicos con Bienestar TEB y a enlaces técnicos y de supervisión en regionales
Correo a enlaces regionales con presentación sobre Adecuado uso de los Alimentos de Alto Valor Nutricional, la cual contiene las Condiciones Higiénicas para el Almacenamiento de los AAVN y el Uso Adecuado de los AAVN.
Correo a enlaces Estimados enlaces técnicos y de supervisión de las regionales, equipos y referentes de los centros zonales, equipos de los operadores TEB 2022, equipo de supervisión de la Dirección de Familias y Comunidades; equipo de monitoreo y seguimiento de la Dirección de Familias y Comunidades; en donde de acuerdo al proceso de inducción técnica a la operación TEB 2022 se envía: PPT de la jornada, Listado de asistencia, Acta de la jornada, Link de las grabaciones.
Correo y PDF con evidencia de jornadas de Asistencias Técnicas realizada en el marco de los contratos TEB de 5 meses</t>
  </si>
  <si>
    <r>
      <t xml:space="preserve">Se cuenta con el contrato 1378 del 11/07/19 - con certificación de vigencias futuras como soporte para los años 2020-2022 (para el año 2022  se cuenta con un presupuesto de $2.851.542.211)  cuyo objeto es prestar el de  "Prestar el servicio de apoyo logístico necesario para la organización y realización de eventos institucionales de sensibilización, divulgación e implementación de las diferentes estrategias del ICBF" Por medio del cual se atendieron las siguientes Mesas Públicas y ejercicios de Rendición de  Cuentas a través del contrato del Operador Logístico.
</t>
    </r>
    <r>
      <rPr>
        <b/>
        <sz val="10"/>
        <rFont val="Arial"/>
        <family val="2"/>
      </rPr>
      <t xml:space="preserve">
Eventos:
</t>
    </r>
    <r>
      <rPr>
        <sz val="10"/>
        <rFont val="Arial"/>
        <family val="2"/>
      </rPr>
      <t xml:space="preserve">
Mayo
12 de mayo/22 "MESA PUBLICA DE LA REGIONAL SAN ANDRÉS ISLA
16 de mayo/22 "RENDICIÓN PÚBLICA DE CUENTAS		
18 de mayo/22 RENDICION PUBLICA DE CUENTAS, PARA SOCIALIZRA LA EJECUCIÓN DE LOS PROGRAMAS DEL ICBF POR LA REGIONAL  BOGOTÁ EN LA VIGENCIA 2021. / EVENTO DE LA MESA PÚBLICA
Junio
15 de junio RENDICION DE CUENTAS SECTOR DE LA INCLUSIÓN SOCIAL 
</t>
    </r>
  </si>
  <si>
    <t xml:space="preserve">Memorando con numero de Radicado No: 202112400000175373 “Orientaciones para la suscripción de modificaciones de los contratos de aporte y convenios (interadministrativos y de asociación) en relación con el componente de alimentación que contemplan la prestación de los servicios de Hogares Comunitarios de Bienestar -HCB- en todas sus formas de atención (HCB, HCB Agrupados, HCB Integrales, Hogares Empresariales, HCB Múltiples, HCB FAMI), Jardines Sociales, Desarrollo Infantil en Establecimientos de Reclusión -DIER, Desarrollo Infantil en Medio Familiar -DIMF, Centros de Desarrollo Infantil -CDI, Hogares Infantiles HI, Modalidad Propia e Intercultural y el Servicio de Educación Inicial Rural, en el marco de las Resoluciones 001 de 2022, y las que la modifiquen, adicionen o sustituyan”. (…) 
Es pertinente indicar que las especificaciones técnicas contenidas en el memorando contiene las consideraciones técnicas de la minuta y las orientaciones para su adecuada entrega en calidad y cantidad, la misma contiene la configuración técnicas del gramaje adecuado a entregar y que integrada la entrega al usuario del AAVN – Bienestarina y el mismo fue expedido para la adecuada operación de la vigencia 2022. 
Memorando con numero de Radicado No: 202216000000069453 “Orientaciones para la suscripción de modificaciones de los contratos de aporte y convenios (interadministrativos y de asociación) en relación con el componente de alimentación que contemplan la prestación de los servicios de Hogares Comunitarios de Bienestar -HCB- en todas sus formas de atención (HCB, HCB Agrupados, HCB Integrales, Hogares Empresariales, HCB Múltiples, HCB FAMI), Jardines Sociales, Desarrollo Infantil en Establecimientos de Reclusión -DIER, Desarrollo Infantil en Medio Familiar -DIMF, Centros de Desarrollo Infantil -CDI, Hogares Infantiles HI, Modalidad Propia e Intercultural y el Servicio de Educación Inicial Rural, en el marco de las Resoluciones 001 de 2022, y las que la modifiquen, adicionen o sustituyan”. (…)
En este sentido es pertinente indicar que el memorando contiene  todas las consideraciones técnicas de la minuta para la adecuada entrega de la bienestarina en la suscripción de modificaciones de los contratos de aporte y convenios en relación con el componente de alimentación que contemplan la prestación 
</t>
  </si>
  <si>
    <t xml:space="preserve">Actac de reuniòn del 14 de junio/22 con objetivo: Socializar orientaciones para brindar acompañamiento al reporte de la entrega de AAVN a los usuarios de la Modalidad De Tú a Tú por parte de las Regionales y Centros Zonales.
Informe Comisión 19 de ab ril 2022. Medellin 
Informe de comisión mes de marzo 2022 Barranquilla
</t>
  </si>
  <si>
    <t xml:space="preserve">Mediante correo del 27/04/2022 se remitió al Centro Zonal Norte presentaciones en power point con los siguientes temas:
1.- Se evidenció presentación power point Obligacones Contractuales SIGE (Eje ambiental).
2.- Presentación Claúsulas SIGE 2022 Proceso Adquisición Bienes y Servicios.
3.- Inducción a la Seguridad de la Información.
4.- Induacción al Sistema de Gestión de Seguridad y Salud en el Trabajo SGSST.
No obstante, no se evidenciaron listados de asistencia,, Encuesta de Satisfacción, ni evaluaciones.
De acuerdo con las evidencias aportadas por la Dirección de Contratación de la Sede Nacional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Se evidenció encuesta de satisfacción de 60 participantes del 20/05/2022. Se evidenció evaluación con la participación de 53 asistentes enl 20/05/2022.
En la ficha de estructuración se evidenció que dentro de los logros esperados está el de "QUE  EN LAS 33 DIRECCIONES REGIONALES DEL ICBF LOS SUPERVISORES Y PROFESIONALES QUE APOYAN AL SUPERVISOR DE CONTRATOS DE PRESTACIÓN DE SERVICIOS Y DE APOYO A LA GESTIÓN CON PERSONA NATURAL, CUENTEN CON CONOCIMIENTOS Y HABILIDADES PARA LA IMPLEMENTACIÓN DE LA GUÍA GENERAL PARA EL EJERCICIO DE SUPERVISIÓN E INTERVENTORÍA DE CONTRATOS Y CONVENIOS SUSCRITOS POR ICBF".
Dentro del registro de aistencia se identificó la participación de la profesional Alma Piedad Muñoz Muñoz del Grupo de Asitencia Técnica de la Sede Regioonal Cauca, con lo que se evidencia que la Dirección de Contratación sí realizó capacitaciones para el periodo evaluado.
</t>
  </si>
  <si>
    <t xml:space="preserve">Mediante correo del 27/04/2022 se remitió al Centro Zonal Norte presentaciones en power point con los siguientes temas:
1.- Se evidenció presentación power point Obligacones Contractuales SIGE (Eje ambiental).
2.- Presentación Claúsulas SIGE 2022 Proceso Adquisición Bienes y Servicios.
3.- Inducción a la Seguridad de la Información.
4.- Induacción al Sistema de Gestión de Seguridad y Salud en el Trabajo SGSST.
No obstante, no se evidenciaron listados de asistencia, GTH Ficha Formato de Estructuración de Evento versión 2 del 01/08/2018 ,  Encuesta de Satisfacción, ni evaluaciones Al interior del centro zonal.
Es importante precisar que de la revisión efectuada a los documentos aportados por la Dirección de Contratación se evidenció que para el periodo verificado realizaron varias capacitaciones en materia contractual para las diferentes etapas  y para las cuales se convocaron las 33 Regionales a nivel nacional.
</t>
  </si>
  <si>
    <r>
      <t xml:space="preserve">Consultado el aplicativo se observó mensaje con el siguiente texto que dice: Daniel Alberto Casadiegos Para el mes de Mayo desde la dirección de contratación no fue programada ninguna capacitación  02/Sep/2022 17:31
 No obstante lo anterior, en los soportes de la Dirección de Contratación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con la participación de las profesionales Yon Gelber Borda Alvarez Grupo Financiero y Yadira Torres Ruiz de la Regional Casanare,   y Se evidenció encuesta de satisfacción de 60 participantes del 20/05/2022. Se evidenció evaluación con la participación de 53 asistentes enl 20/05/2022.
</t>
    </r>
    <r>
      <rPr>
        <sz val="11"/>
        <color rgb="FFFF0000"/>
        <rFont val="Calibri"/>
        <family val="2"/>
        <scheme val="minor"/>
      </rPr>
      <t xml:space="preserve">
</t>
    </r>
    <r>
      <rPr>
        <sz val="11"/>
        <rFont val="Calibri"/>
        <family val="2"/>
        <scheme val="minor"/>
      </rPr>
      <t xml:space="preserve">No obstante, es preciso señalar con relación a la revisión efectuada al cargue de los documentos de la Dirección de Contratación se pudo establecer que para los meses de abril, mayo, junio, julio y Agosto sí se realizaron capacitaciones tanto a las Direcciones Regionales como a los Centros Zonales , sin que fueran replicadas al interior del Cz.
</t>
    </r>
    <r>
      <rPr>
        <sz val="11"/>
        <color theme="1"/>
        <rFont val="Calibri"/>
        <family val="2"/>
        <scheme val="minor"/>
      </rPr>
      <t xml:space="preserve">
 </t>
    </r>
  </si>
  <si>
    <r>
      <t>Se observó correo 07/09/2022 del profesional Universitario Grupo Jurídico de la Regional Córdoba mediante el cual informa que  para la actividad AB2+ Las actividades AB2+ 1.1 y   para la fecha la DCO no realizo capacitación.
No obstante y de acuerdo con las evidencias aportadas por la Dirección de Contratación de la Sede Nacional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Se evidenció encuesta de satisfacción de 60 participantes del 20/05/2022. Se evidenció evaluación con la participación de 53 asistentes enl 20/05/2022.
En la ficha de estructuración se evidenció que dentro de los logros esperados está el de "</t>
    </r>
    <r>
      <rPr>
        <sz val="9"/>
        <color theme="1"/>
        <rFont val="Calibri"/>
        <family val="2"/>
        <scheme val="minor"/>
      </rPr>
      <t>QUE  EN LAS 33 DIRECCIONES REGIONALES DEL ICBF LOS SUPERVISORES Y PROFESIONALES QUE APOYAN AL SUPERVISOR DE CONTRATOS DE PRESTACIÓN DE SERVICIOS Y DE APOYO A LA GESTIÓN CON PERSONA NATURAL, CUENTEN CON CONOCIMIENTOS Y HABILIDADES PARA LA IMPLEMENTACIÓN DE LA GUÍA GENERAL PARA EL EJERCICIO DE SUPERVISIÓN E INTERVENTORÍA DE CONTRATOS Y CONVENIOS SUSCRITOS POR ICBF".</t>
    </r>
    <r>
      <rPr>
        <sz val="11"/>
        <color theme="1"/>
        <rFont val="Calibri"/>
        <family val="2"/>
        <scheme val="minor"/>
      </rPr>
      <t xml:space="preserve">
Dentro del registro de aistencia se identificó la participación de la profesional Gladys del carmen caraballo Hernandez profesional Unversitario Centro Zonal Lorica, con lo que se evidencia que la Dirección de Contratación sí realizó capacitaciones para el periodo evaluado.
Es importante precisar que de la revisión efectuada a los documentos aportados por la Dirección de Contratación se evidenció que para el periodo verificado realizaron varias capacitaciones en materia contractual para las diferentes etapas  y para las cuales se convocaron las 33 Regionales a nivel nacional
</t>
    </r>
  </si>
  <si>
    <r>
      <t xml:space="preserve">
Se observó correo 07/09/2022 del profesional Universitario Grupo Jurídico de la Regional Córdoba mediante el cual informa que  para la actividad AB2+ Las actividades AB2+ 1.1 y   para la fecha la DCO no realizo capacitación.
No obstante,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Se evidenció encuesta de satisfacción de 60 participantes del 20/05/2022. Se evidenció evaluación con la participación de 53 asistentes enl 20/05/2022.
En la ficha de estructuración se evidenció que dentro de los logros esperados está el de "QUE  EN LAS 33 DIRECCIONES REGIONALES DEL ICBF LOS SUPERVISORES Y PROFESIONALES QUE APOYAN AL SUPERVISOR DE CONTRATOS DE PRESTACIÓN DE SERVICIOS Y DE APOYO A LA GESTIÓN CON PERSONA NATURAL, CUENTEN CON CONOCIMIENTOS Y HABILIDADES PARA LA IMPLEMENTACIÓN DE LA GUÍA GENERAL PARA EL EJERCICIO DE SUPERVISIÓN E INTERVENTORÍA DE CONTRATOS Y CONVENIOS SUSCRITOS POR ICBF".
Dentro del registro de aistencia se identificó la participación de la profesional Gladys del carmen caraballo Hernandez profesional Unversitario Centro Zonal Lorica, con lo que se evidencia que la Dirección de Contratación sí realizÓ capacitaciones para el periodo evaluado.
</t>
    </r>
    <r>
      <rPr>
        <b/>
        <sz val="11"/>
        <color rgb="FFFF0000"/>
        <rFont val="Calibri"/>
        <family val="2"/>
        <scheme val="minor"/>
      </rPr>
      <t xml:space="preserve">
Marzo 
</t>
    </r>
    <r>
      <rPr>
        <sz val="11"/>
        <color theme="1"/>
        <rFont val="Calibri"/>
        <family val="2"/>
        <scheme val="minor"/>
      </rPr>
      <t xml:space="preserve">
Se encontró correo del 24/03/2022 del Profesional Universitario Grupo Jurídico de la Regional por medio del cual comparte  invitación a la CAPACITACIÓN REPORTE MULTAS_SANCIONES CÁMARA DE COMERCIO, sin los documentos adjuntos como lista de asitencia, encuestra de satisfacción, evaluación entre otros.
Se encontró correo del 24/03/2022 del Profesional Universitario Grupo Jurídico de la Regional por medio del cual comparte  invitación a la CAPACITACIÓN REGIMEN ESPECIAL DE APORTE.
Tambien se observó correo del 25/03/2022 por medio del cual el Profesional Univsersitario del Grupo Jurídico de la Regional comparió link para ingresar a la capacitación proceso sancionatorio contractual, la cual esta pronto a iniar https://teams.microsoft.com/l/meetup-join/19:meeting_ZjllYTc5YWEtY2Y1ZC00NzJjLWE5MzEtOWI5MGE5YWIzY2Ri@thread.v2/0?context=%7B%22Tid%22:%223d92a5f3-bc7a-4a79-8c5e-5e483f7789bf%22,%22Oid%22:%22ebab28b9-5161-430a-bcc4-fd2c2a69a498%22%7D, no obstante, no se evidenció listado de asitencia, encuesta  de satisfacción ni evaluación.
</t>
    </r>
    <r>
      <rPr>
        <b/>
        <sz val="11"/>
        <color rgb="FFFF0000"/>
        <rFont val="Calibri"/>
        <family val="2"/>
        <scheme val="minor"/>
      </rPr>
      <t xml:space="preserve">
Abril 
</t>
    </r>
    <r>
      <rPr>
        <sz val="11"/>
        <rFont val="Calibri"/>
        <family val="2"/>
        <scheme val="minor"/>
      </rPr>
      <t xml:space="preserve">
Se evidenció correo del 12/04/2022 del Profesional Universitario Grupo Jurídico de la Regional Córdoba por medio del cual comparte  invitación a la CAPACITACIÓN CAPACITACION SECOP II CONTRATACION DIRECTA, sin los documentos adjuntos como lista de asitencia, encuestra de satisfacción, evaluación entre otros.
Se observó correo 07/09/2022 del profesional Universitario Grupo Jurídico mediante el cual informa que  para la actividad AB2+ Las actividades AB2+ 1.1 y   para la fecha la DCO no realizo capacitación.</t>
    </r>
    <r>
      <rPr>
        <sz val="11"/>
        <color rgb="FFFF0000"/>
        <rFont val="Calibri"/>
        <family val="2"/>
        <scheme val="minor"/>
      </rPr>
      <t>l</t>
    </r>
  </si>
  <si>
    <r>
      <t xml:space="preserve">
Se observó correo 07/09/2022 del profesional Universitario Grupo Jurídico de la Regional Córdoba mediante el cual informa que  para la actividad AB2+ Las actividades AB2+ 1.1 y   para la fecha la DCO no realizo capacitación.
No obstante,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Se evidenció encuesta de satisfacción de 60 participantes del 20/05/2022. Se evidenció evaluación con la participación de 53 asistentes enl 20/05/2022.
En la ficha de estructuración se evidenció que dentro de los logros esperados está el de "QUE  EN LAS 33 DIRECCIONES REGIONALES DEL ICBF LOS SUPERVISORES Y PROFESIONALES QUE APOYAN AL SUPERVISOR DE CONTRATOS DE PRESTACIÓN DE SERVICIOS Y DE APOYO A LA GESTIÓN CON PERSONA NATURAL, CUENTEN CON CONOCIMIENTOS Y HABILIDADES PARA LA IMPLEMENTACIÓN DE LA GUÍA GENERAL PARA EL EJERCICIO DE SUPERVISIÓN E INTERVENTORÍA DE CONTRATOS Y CONVENIOS SUSCRITOS POR ICBF".
Dentro del registro de aistencia se identificó la participación de la profesional Gladys del carmen caraballo Hernandez profesional Unversitario Centro Zonal Lorica, con lo que se evidencia que la Dirección de Contratación sí realizaron capacitaciones para el periodo evaluado.
Es importante precisar que de la revisión efectuada a los documentos aportados por la Dirección de Contratación se evidenció que para el periodo verificado realizaron varias capacitaciones en materia contractual para las diferentes etapas  y para las cuales se convocaron las 33 Regionales a nivel naciona
</t>
    </r>
    <r>
      <rPr>
        <sz val="11"/>
        <color rgb="FFFF0000"/>
        <rFont val="Calibri"/>
        <family val="2"/>
        <scheme val="minor"/>
      </rPr>
      <t xml:space="preserve">
</t>
    </r>
  </si>
  <si>
    <t xml:space="preserve">No se evidenciaron correos de por medio de los cuales se hubiera realizado la divulgacion de capacitaciones realizadas por la DCO.
Es importante precisar que de la revisión efectuada a los documentos aportados por la Dirección de Contratación se evidenció que para el periodo verificado realizaron varias capacitaciones en materia contractual para las diferentes etapas  y para las cuales se convocaron las 33 Regionales a nivel naciona
</t>
  </si>
  <si>
    <r>
      <t xml:space="preserve">Se evidenció correo del 26/05/2022 por medio del cual el Coordinador Jurídico de la regional Sucre convocó a mesa de trabajo a realizarse el día viernes, 3 de junio de 2022 9:00 a.m.-10:00 a.m. , relacionado con el estado actual de indicador PA-64 (actas de liquidación) e indicador A6-PA2-01 (Actas de finalización y cierre financiero), a fin d seguir avanzando con el trámite de las Liquidaciones de contratos, por parte de los Centros Zonales y Coordinadores de Grupos, el cual se llevara a cabo el día 3 de Junio del presente de 9:00 am a 10:00 am, por la plataforma ( vía Teams).
Se observó correo del 26/05/2022 con  Asunto: RE: SEGIMIENTO LIQUIDACIONES CENTROS ZONALES REGIONAL SUCRE .
No corresponde a una capacitaciaciones sino a reuniones de trabajo, además no se evidenciaron listas de asistentes, encuesta de satisfacción ni evaluación.
En los soportes de la Dirección de Contratación se evidenció formato f4.p7. GTH Ficha Formato de Estructuración de Evento versión 2 del 9/03/2018 . Se observó archivo power point presentación  Dirección de contratación ICBF Política para la prevención del daño antijurídico – MAYO 2022. Conferencista: Juan Carlos Jiménez Triana. Se evidenció registro de asistencia del 20/05/2022 con 155 asistentes. con la participación de las profesionales Diana Sofia Martinez Graciano  e Isabel Cristina Ortega Vides  y Se evidenció encuesta de satisfacción de 60 participantes del 20/05/2022. Se evidenció evaluación con la participación de 53 asistentes enl 20/05/2022.
</t>
    </r>
    <r>
      <rPr>
        <sz val="11"/>
        <rFont val="Calibri"/>
        <family val="2"/>
        <scheme val="minor"/>
      </rPr>
      <t xml:space="preserve">
Es importante precisar que de la revisión efectuada a los documentos aportados por la Dirección de Contratación se evidenció que para el periodo verificado realizaron varias capacitaciones en materia contractual para las diferentes etapas  y para las cuales se convocaron las 33 Regionales a nivel naciona
</t>
    </r>
  </si>
  <si>
    <r>
      <t>Se evidenció correo del 13/07/2022 por medio del cual la Profesional Univsersitario del Centro Zonal Sincelejo, manifiesta que: "En virtud del cumplimiento en la gestión de los planes de tratamiento Adquisición de Bienes y Servicios, le informo que las actividades AB2+ (divulgar las capacitaciones realizadas por la DCO en las etapas precontractual, contractual y poscontractual al interior del centro zonal), (presentar las inquietudes de la gestión contractual en los casos que se requiera a través del correo consultasregionales@icbf.gov.co), Actividades AB3 (divulgar las capacitaciones realizadas por la DCO en las etapas, contractual, supervisión, poscontractual al interior del centro zona) no aplican para el cuatrimestre, debido a que no se presentaron situaciones de consultas de la gestión contractual, ni capacitaciones realizadas por la DCO al interior del centro zonal". 
Se evidenció formato f4.p7. GTH Ficha Formato de Estructuración de Evento versión 2 del 9/03/2018 . Se observó archivo power point presentación  Dirección de contratación ICBF Política para la prevención del daño antijurídico</t>
    </r>
    <r>
      <rPr>
        <b/>
        <sz val="11"/>
        <color theme="1"/>
        <rFont val="Calibri"/>
        <family val="2"/>
        <scheme val="minor"/>
      </rPr>
      <t xml:space="preserve"> –</t>
    </r>
    <r>
      <rPr>
        <sz val="11"/>
        <color theme="1"/>
        <rFont val="Calibri"/>
        <family val="2"/>
        <scheme val="minor"/>
      </rPr>
      <t xml:space="preserve"> MAYO 2022. Conferencista: Juan Carlos Jiménez Triana. Se evidenció registro de asistencia del 20/05/2022 con 155 asistentes. Se evidenció encuesta de satisfacción de 60 participantes del 20/05/2022. Se evidenció evaluación con la participación de 53 asistentes enl 20/05/2022.
</t>
    </r>
    <r>
      <rPr>
        <sz val="11"/>
        <color rgb="FFFF0000"/>
        <rFont val="Calibri"/>
        <family val="2"/>
        <scheme val="minor"/>
      </rPr>
      <t xml:space="preserve">
</t>
    </r>
    <r>
      <rPr>
        <sz val="11"/>
        <rFont val="Calibri"/>
        <family val="2"/>
        <scheme val="minor"/>
      </rPr>
      <t>Es importante precisar que de la revisión efectuada a los documentos aportados por la Dirección de Contratación se evidenció que para el periodo verificado realizaron varias capacitaciones en materia contractual para las diferentes etapas  y para las cuales se convocaron las 33 Regionales a nivel naciona</t>
    </r>
    <r>
      <rPr>
        <sz val="11"/>
        <color theme="1"/>
        <rFont val="Calibri"/>
        <family val="2"/>
        <scheme val="minor"/>
      </rPr>
      <t xml:space="preserve">
</t>
    </r>
  </si>
  <si>
    <r>
      <t>Se evidenció correo del 30/08/2022 por medio del cual la profesional especializado del Centro Zonal La Mojana indicalo siguiente</t>
    </r>
    <r>
      <rPr>
        <i/>
        <sz val="11"/>
        <color theme="1"/>
        <rFont val="Calibri"/>
        <family val="2"/>
        <scheme val="minor"/>
      </rPr>
      <t>:</t>
    </r>
    <r>
      <rPr>
        <i/>
        <sz val="9"/>
        <color theme="1"/>
        <rFont val="Calibri"/>
        <family val="2"/>
        <scheme val="minor"/>
      </rPr>
      <t xml:space="preserve"> "</t>
    </r>
    <r>
      <rPr>
        <i/>
        <sz val="10"/>
        <color theme="1"/>
        <rFont val="Calibri"/>
        <family val="2"/>
        <scheme val="minor"/>
      </rPr>
      <t xml:space="preserve">Por  medio de la presente y como cumplimiento a soportes para planes de tratamiento de riesgos y calidad, se informa que a la fecha la DCO no ha realizado capacitaciones que se requiera divulgar. Se informa Para cumplimiento de actividades de riesgo SVE". 
</t>
    </r>
    <r>
      <rPr>
        <sz val="11"/>
        <color theme="1"/>
        <rFont val="Calibri"/>
        <family val="2"/>
        <scheme val="minor"/>
      </rPr>
      <t xml:space="preserve">
</t>
    </r>
    <r>
      <rPr>
        <sz val="11"/>
        <color rgb="FFFF0000"/>
        <rFont val="Calibri"/>
        <family val="2"/>
        <scheme val="minor"/>
      </rPr>
      <t xml:space="preserve">
</t>
    </r>
    <r>
      <rPr>
        <sz val="11"/>
        <rFont val="Calibri"/>
        <family val="2"/>
        <scheme val="minor"/>
      </rPr>
      <t xml:space="preserve">No obstante, es preciso señalar con relación a la revisión efectuada al cargue de los documentos de la Dirección de Contratación se pudo establecer que para los meses de abril, mayo, junio, julio y Agosto sí se realizaron capacitaciones tanto a las Direcciones Regionales como a los Centros Zonales , sin que fueran replicadas al interior del Cz.
</t>
    </r>
  </si>
  <si>
    <r>
      <t xml:space="preserve">Se evidenció correo del Lun 9/05/2022 por medio del cual la profesional universitario del centro Zonal La Mojana manifiesta que: </t>
    </r>
    <r>
      <rPr>
        <b/>
        <sz val="11"/>
        <color theme="1"/>
        <rFont val="Calibri"/>
        <family val="2"/>
        <scheme val="minor"/>
      </rPr>
      <t>"</t>
    </r>
    <r>
      <rPr>
        <sz val="11"/>
        <color theme="1"/>
        <rFont val="Calibri"/>
        <family val="2"/>
        <scheme val="minor"/>
      </rPr>
      <t>hasta la fecha no ha realizado solicitudes de inquietudes al correoconsultasregional@icbf.gov.co, debido a que no hemos tenido
inquietudes o dudas que se manejen a través de este procedimiento".</t>
    </r>
  </si>
  <si>
    <r>
      <t xml:space="preserve">Se evidenció correo Reunión de Microsoft Teams Asunto: Planeación Auditoría Cruzada 2022 Comienzo: miércoles 25/05/2022 11:00 a. m.
Fin: miércoles 25/05/2022 11:30 a. m. Organizador: Carlos Joel Gomez Mogollon Asistentes necesarios: Liliana Marcela Cardona Espinosa; Maria Fernanda Daza Barbosa.
Se evidencia Formato F9.P1.MI  Versión 6 del 20/02/2019 ACTA DE REUNIÓN O COMITÉ de fecha 23 de junio de 2022 que tiene por objetivo Objetivo de Plan de Auditoría Cruzada Verificar y controlar que los planes de mejora, visitas de inspección licencias de funcionamiento iniciales y procesos administrativos sancionatorios cumplan con la totalidad de los requisitos establecidos en la normatividad vigente, e identificar, analizar y socializar buenas prácticas, permitiendo optimizar el proceso de Inspección, Vigilancia y Control.
En el desarrollo del Acta se describieron las actividades a realizar en el ejercicio de la Auditoría Cruzada tales como como su inicio con la proyección y análisis de los recursos necesarios destinados para la actividad, tomando una muestra de cuatro (4) expedientes de licencias de funcionamiento iniciales, posterior a la apertura y distribución de actividades, se generan las especificaciones relacionadas con la verificación de las normas, procedimientos, lineamientos, manuales operativos, guías y leyes aplicables a los trámites en la vigencia que dio origen al proceso. 
La revisión de expedientes de Licencias de Funcionamiento y de Visitas de Inspección y Auditorías de Calidad será llevada a cabo por doce (12) profesionales para cada caso Una vez se lleve a cabo dicha verificación, deberán entregar los informes de la auditoría por cada expediente asignado al equipo de trabajo, tambien se describió el trámite dado a los documentos del ejercico, las entrevistas y los resultados serán socializados con la totalidad de colaboradores y funcionarios de la OAC.
</t>
    </r>
    <r>
      <rPr>
        <sz val="11"/>
        <color rgb="FFFF0000"/>
        <rFont val="Calibri"/>
        <family val="2"/>
        <scheme val="minor"/>
      </rPr>
      <t xml:space="preserve">
</t>
    </r>
  </si>
  <si>
    <r>
      <t xml:space="preserve">1.- Se evidenció Formato F4.P7.GTH versión 2 del 9/03/2018 </t>
    </r>
    <r>
      <rPr>
        <b/>
        <sz val="11"/>
        <color theme="1"/>
        <rFont val="Calibri"/>
        <family val="2"/>
        <scheme val="minor"/>
      </rPr>
      <t>FORMATO FICHA DE ESTRUCTURACIÓN DEL EVENTO</t>
    </r>
    <r>
      <rPr>
        <sz val="11"/>
        <color theme="1"/>
        <rFont val="Calibri"/>
        <family val="2"/>
        <scheme val="minor"/>
      </rPr>
      <t xml:space="preserve">   que tiene por objetivo general del prpgrama dar a conocer los principales cambios en la estructuración de los planes de mejora para el componente financiero y TH; y el Formato F4.P7.GTH versión 2 del 9/03/2018 FORMATO FICHA DE ESTRUCTURACIÓN DEL EVENTO que tiene por objetivo Propiciar espacios de gestion del conocimiento  del componente técnico de la modalidad TU A TU, posibilitando el reconocimiento  de las diferentes criterios de identificación, intervención y participación, del proceso de atención de la modalidad y población a intervenir, así como enfatizar en conceptos clave relacionados con el nuevo procedimiento de personerías jurídicas.
2.- Tambien se encontró presentación en power point cuyo tema es Cambios relevantes por la implementación de Planes de Mejora 
2021-II Componente Financiero y Talento Humano.
3.- Se encontró presentación en power poin cuyo tema fue Propuesta Metodológica de Atención en la modalidad de TU a TU.
4.- Se observó Formato F9.P1.MI versión 6 del 20/02/2019 ACTA DE REUNIÓN O COMITÉ N° de fecha 30/08/2022  del 30/08/2022 que tiene por objetivo "</t>
    </r>
    <r>
      <rPr>
        <i/>
        <sz val="11"/>
        <color theme="1"/>
        <rFont val="Calibri"/>
        <family val="2"/>
        <scheme val="minor"/>
      </rPr>
      <t>Realizar la socialización de los aspectos relevantes en la implementación de los planes de mejora del componente financiero y el talento humano"</t>
    </r>
    <r>
      <rPr>
        <sz val="11"/>
        <color theme="1"/>
        <rFont val="Calibri"/>
        <family val="2"/>
        <scheme val="minor"/>
      </rPr>
      <t xml:space="preserve">
5.- Se observó lista de asistencia reunion del 26/08/2022.
6.- Se encontró Formato F4.P7.GTH 9 Versión 2 del 09/03/2018 FORMATO FICHA DE ESTRUCTURACIÓN DEL EVENTO que tiene por objetivo general dar a conocer los principales cambios en la estructuración de los planes de mejora para el componente financiero y TH.
</t>
    </r>
  </si>
  <si>
    <t>cumplida</t>
  </si>
  <si>
    <t xml:space="preserve">Cumplida DT </t>
  </si>
  <si>
    <t>Consultado el aplicativo no se encontraron evidencias que den cuenta del avance, pero es importante precisar que la periodicidad es semestral con fecha de inicio 01/07/2022 y fecha de finalización 15/12/2022.</t>
  </si>
  <si>
    <r>
      <t xml:space="preserve">Consultado el aplicativo se observó mensaje con el siguiente texto que dice: </t>
    </r>
    <r>
      <rPr>
        <i/>
        <sz val="10"/>
        <color theme="1"/>
        <rFont val="Calibri"/>
        <family val="2"/>
        <scheme val="minor"/>
      </rPr>
      <t>"Yenny Rocio Vasquez Tobar NO HAY EVIDENCIA PARA REPORTAR, POR CUANTO EL TIEMPO PARA EJECUTAR LA ACCIÓN AUN ESTA VIGENTE. LA MISMA ES SEMESTRAL Y SOLO SE REALIZA CUANDO DE LA OAC DE LA DIRECCION GENERAL ENVIEN EL CORREO CON EL FORMATO A DILIGENCIAR. 06/Sep/2022 15:14</t>
    </r>
  </si>
  <si>
    <r>
      <t xml:space="preserve">Se evidenció avance de la actividad mediante la publicación de información de riesgos de corrupción  mediante  el Boletín Vive ICBF de los  meses de Mayo,  junio y julio </t>
    </r>
    <r>
      <rPr>
        <b/>
        <sz val="10"/>
        <rFont val="Arial"/>
        <family val="2"/>
      </rPr>
      <t xml:space="preserve">
Evidencias</t>
    </r>
    <r>
      <rPr>
        <sz val="10"/>
        <rFont val="Arial"/>
        <family val="2"/>
      </rPr>
      <t xml:space="preserve">
Boletín Vive ICBF N° 199  del 6  de Mayo 2022  Articulo: Recuerda el objetivo del Sistema de Gestión
de Calidad (..la gestión de los riesgos y el cumplimiento...)
Boletín Vive ICBF N° 203 del  3 de Junio  Articulo:COMPONENTES DEL MODELO ESTANDAR DE CONTROL INTERNO. (Evaluación del riesgo (Gestión))
Boletín Vive ICBF N° 207  del  1 de Julio de 2022.  Articulo:  Recuerda que el ICBF cuenta con una Política de Riesgos
Nota: Se recomienda revisar la actividad con respecto a la meta puesto que desde el Boletín vive ICBF no es posible divulgar información sobre la gestión de riesgos de corrupción a todas las partes interesadas de la Entidad (Usuarios, Operadores de Servicio, Goberno Nacional, etc....)</t>
    </r>
  </si>
  <si>
    <t>MATRIZ DE PLANEACIÓN DEL PLAN DE PARTICIPACIÓN CIUDADANA - PPC 2022</t>
  </si>
  <si>
    <t>ENERO</t>
  </si>
  <si>
    <t xml:space="preserve">OBSERVACIONES MONITOREO DYSA PERIODO: </t>
  </si>
  <si>
    <t xml:space="preserve">CALCULO AVANCE PPC </t>
  </si>
  <si>
    <t>FEBRERO</t>
  </si>
  <si>
    <t>MARZO</t>
  </si>
  <si>
    <t>ABRIL</t>
  </si>
  <si>
    <t>MAYO</t>
  </si>
  <si>
    <t>SEGUIMIENTO OCI
MAYO</t>
  </si>
  <si>
    <t xml:space="preserve">EVIDENCIA
MAYO </t>
  </si>
  <si>
    <t>JUNIO</t>
  </si>
  <si>
    <t>SEGUIMIENTO OCI
JUNIO</t>
  </si>
  <si>
    <t xml:space="preserve">EVIDENCIA
JUNIO </t>
  </si>
  <si>
    <t>JULIO</t>
  </si>
  <si>
    <t xml:space="preserve">SEGUIMIENTO OCI
Julio </t>
  </si>
  <si>
    <t xml:space="preserve">EVIDENCIA
Julio </t>
  </si>
  <si>
    <t>AGOSTO</t>
  </si>
  <si>
    <t>SEGUIMIENTO OCI
Agosto</t>
  </si>
  <si>
    <t>EVIDENCIA
Agosto</t>
  </si>
  <si>
    <t>SEPTIEMBRE</t>
  </si>
  <si>
    <t>OCTUBRE</t>
  </si>
  <si>
    <t xml:space="preserve">Noviembre </t>
  </si>
  <si>
    <t xml:space="preserve">Diciembre </t>
  </si>
  <si>
    <t>CONCLUSIÓN SEGUIMIENTO OCI
CORTE AGOSTO 2022</t>
  </si>
  <si>
    <t>EVIDENCIAS</t>
  </si>
  <si>
    <t>ESTADO DE LA ACTIVIDAD
CORTE AGOSTO 2022</t>
  </si>
  <si>
    <t>Reporte de avance en el cumplimiento de la meta</t>
  </si>
  <si>
    <t>Reporte de gestión</t>
  </si>
  <si>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</si>
  <si>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</si>
  <si>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</si>
  <si>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</si>
  <si>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</si>
  <si>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</si>
  <si>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</si>
  <si>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</si>
  <si>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</si>
  <si>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</si>
  <si>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UNIDAD DE MEDIDA</t>
  </si>
  <si>
    <t xml:space="preserve">FECHA FINALIZACIÓN </t>
  </si>
  <si>
    <t>ESPACIO</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</si>
  <si>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</si>
  <si>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</si>
  <si>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</si>
  <si>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</si>
  <si>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</si>
  <si>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</si>
  <si>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</si>
  <si>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</si>
  <si>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</si>
  <si>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</si>
  <si>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</si>
  <si>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</si>
  <si>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</si>
  <si>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</si>
  <si>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xml:space="preserve">Número </t>
  </si>
  <si>
    <t>Incentivar la apropiación de conocimientos sobre la importancia de la participación ciudadana y del control social a los servicios de primera infancia. (periodicidad bimestral)</t>
  </si>
  <si>
    <t xml:space="preserve">Realizar asistencia técnica, a enlaces correspondientes de las 33 regionales, sobre participación ciudadana y control social  a los servicios de primera infancia, y temas relacionados, en articulación con entidades estatales y educativas.  </t>
  </si>
  <si>
    <t xml:space="preserve">Promover de manera efectiva la conformación de grupos de control social y/o veedurías ciudadanas. </t>
  </si>
  <si>
    <t xml:space="preserve">Control, evaluación y ejecución participativa </t>
  </si>
  <si>
    <t xml:space="preserve">Ejecución/implementación participativa y evaluación y control ciudadano </t>
  </si>
  <si>
    <t xml:space="preserve">Enlaces de Control social, beneficiarios y grupos de control social </t>
  </si>
  <si>
    <t xml:space="preserve">Nacional </t>
  </si>
  <si>
    <t xml:space="preserve">Dirección Primera Infancia </t>
  </si>
  <si>
    <t xml:space="preserve">Número de asistencias técnicas realizadas a las regionales y  líderes representantes de comités y veedurías ciudadanas de control social. </t>
  </si>
  <si>
    <t>17 de febrero</t>
  </si>
  <si>
    <t>12 de diciembre</t>
  </si>
  <si>
    <t xml:space="preserve"> Virtual</t>
  </si>
  <si>
    <t>Esta actividad con las regionales empezará el 17 de febrero de 2022.</t>
  </si>
  <si>
    <t>Se realizan dos sesiones de la primera asistencia técnica-AT a enlaces de control social regionales (y de centros zonales).</t>
  </si>
  <si>
    <t xml:space="preserve">1. Se organiza la agenda y diapositivas para el desarrollo de las dos sesiones de AT.
2. Se crean los dos links en Forms para el registro de asistentes.
3. Se realiza el acta que consolida la información presentada en las dos sesiones de AT, así como las y los enlaces que asistieron en representación de cada regional. 
</t>
  </si>
  <si>
    <t xml:space="preserve">Enlaces regionales y zonales de control social. </t>
  </si>
  <si>
    <t>25 enlaces regionales</t>
  </si>
  <si>
    <t xml:space="preserve">Envío de material y gestión de información. </t>
  </si>
  <si>
    <t>Envío de piezas sobre participación y control social a los servicios a las regionales para su difusión por medio de los canales de comunicación establecidos con las familias usuarias.</t>
  </si>
  <si>
    <t>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t>
  </si>
  <si>
    <t>evidencia acorde</t>
  </si>
  <si>
    <t>En avance</t>
  </si>
  <si>
    <t xml:space="preserve">Esta actividad se realizará el 21 de abril, dada su periodicidad bimestral.  </t>
  </si>
  <si>
    <t>Desarrollo de las dos sesiones de AT el 21 de abril (10am-12pm y 2pm-4pm) con las y los enlaces de control social de las regionales (y los centros zonales).</t>
  </si>
  <si>
    <t xml:space="preserve">1. Se lleva a cabo la segunda asistencia técnica-AT a los dos grupos de regionales establecidos.
2. Se brinda AT vía correo electrónico y otros medios (llamadas, mensajes de WhatsApp).
3. Se realiza inducción a nuevos enlaces regionales de control social.
4. Se efectúa reunión con enlace de un centro zonal para brindar orientaciones sobre el diligenciamiento del formato de seguimiento a la socialización de los servicios de educación inicial. </t>
  </si>
  <si>
    <t>31 enlaces regionales</t>
  </si>
  <si>
    <t xml:space="preserve">Gestión de comunicado sobre el momento la realización de la segunda socialización de los servicios de educación inicial (contrato firmado por los operadores de servicios), y gestión de información en regionales y centros zonales. </t>
  </si>
  <si>
    <t>https://icbfgob.sharepoint.com/sites/MICROSITIOPLANANTICORRUPCINYDEATENCINALCIUDADANO2021/Documentos%20compartidos/Forms/AllItems.aspx?OR=OWA%2DNT&amp;CT=1654614433103&amp;sourceId=&amp;params=%7B%22AppName%22%3A%22Teams%2DDesktop%22%2C%22AppVersion%22%3A%221415%2F22010300409%22%7D&amp;CID=aec41bca%2D1092%2D44a1%2D68f0%2D4f5e07734ce2&amp;id=%2Fsites%2FMICROSITIOPLANANTICORRUPCINYDEATENCINALCIUDADANO2021%2FDocumentos%20compartidos%2FPAAC%202022%2FCOMPONENTE%206%20PLAN%20DE%20PARTICIPACI%C3%93N%20CIUDADANA%202022%2FDependencias%20a%20Nivel%20Nacional%2FDirecci%C3%B3n%20de%20Primera%20Infancia%2FActividad%201%20de%20la%20Matriz%2F04%2EAbril%20evidencias&amp;viewid=848cd329%2D4628%2D438a%2Db7b1%2D175890936859</t>
  </si>
  <si>
    <t xml:space="preserve">Realización de 5 talleres como asistencia técnica para analizar la situación del control social a los servicios de la primera infancia a nivel territorial, mediante la metodología del árbol de problemas, con participación de regionales de cada macro región, como insumo para la construcción del plan de acción que se implementará en el marco de la gestión del control social a los servicios de la primera infancia. </t>
  </si>
  <si>
    <t>Desarrollo de un taller por cada macro: Caribe; Centro; Eje cafetero y Antioquia; Pacífico; Orinoquía y Amazonía.</t>
  </si>
  <si>
    <t>"Fue un ejercicio pedagógico y participativo".
"Excelente este trabajo en grupo  permitió  escuchar otras  situaciones  en otras regionales".</t>
  </si>
  <si>
    <t xml:space="preserve">Establecer de forma participativa el plan de acción por macro a implementar desde el liderazgo de cada enlace regional para contribuir con el fortalecimiento del ejercicio del control social a los servicios de la primera infancia. 
Culminación de taller en dos macros en las cuales no alcanzó el tiempo por factores como muchas participaciones o inconvenientes de conexión a internet o falta de audífonos en los equipos.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</si>
  <si>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201%20de%20la%20Matriz%2F05%2EMayo%20evidencias&amp;viewid=848cd329%2D4628%2D438a%2Db7b1%2D175890936859</t>
  </si>
  <si>
    <t xml:space="preserve">* Se evidencio la presentación del  Taller 1 “Árbol de problemas por macro y plan de acción” realizada por la Dirección Primera Infancia -Subdirección de Gestión Técnica para la Atención a la Primera , por macro Regiones (5 taller en total ) : Caribe, Centro, Eje cafetero y Antioquia, Pacífico, Orinoquía y Amazonía.
*Lista de asistencia al Taller 1 macro Región Centro del 25/05/2022, con la participación de 7 colaboradores
*Lista de asistencia al Taller 1 macro Región Caribe del 25/05/2022, con la participación de 3 colaboradores 
*Lista de asistencia al Taller 1 macro Región Eje Cafetero y Antioquia del 05/05/2022 y 12/05/2022, con la participación de 4 colaboradores 
*Lista de asistencia al Taller 1 macro Región Orinoquia y Amazonas del 27/05/2022, con la participación de 6 colaboradores 
*Lista de asistencia al Taller 1 macro Región Pacifico del 24/05/2022, con la participación de 6 colaboradores 
</t>
  </si>
  <si>
    <t xml:space="preserve">*Pdf. Presentación Talle 1 "Arbol de Problemas por Macro"
* Excel  Listados de Asistencia del 25/05/2022 -17:22 p.m.
* Excel  Listados de Asistencia del 25/05/2022 - 11:15 a.m.
* Excel  Listado de Asistencia del 05/05/2022 -17:07 p.m. y 12/05/2022-      13:35 p.m 
* Excel  Listado de Asistencia del 27/05/2022- 16:03 p.m.
* Excel  Listado de Asistencia del 24 /05/2022- 13:04 p.m
</t>
  </si>
  <si>
    <t>1. Desarrollo de la segunda parte del taller sobre el árbol de problemas en dos macros (Orinoquía y Amazonía; Caribe) en las cuales no alcanzó el tiempo en las sesiones realizadas en el mes de mayo. 
2. Realización de asistencia técnica sobre: (i) participación desde la primera infancia, con el apoyo de la psicóloga Ángela María Rojas Martínez, experta en aspectos relacionados con este tema; (2) presentación de resultados generales de las evaluaciones a las primeras socializaciones de los servicios reportadas por las EAS y de las evaluaciones a los eventos de control social (a cargo metodológicamente de colaboradores del ICBF y logísticamente de las EAS en categoría 4 y 5).</t>
  </si>
  <si>
    <t xml:space="preserve">1. Culminación de dos talleres sobre el árbol de problemas que refleja la situación frente al control social de los servicios en los territorios en las macros Orinoquía y Amazonía, y Caribe.
2. De llevan a cabo dos sesiones de asistencia técnica (10am-12pm y 2pm-4pm), cada una desarrollada en dos momentos para la presentación de los dos puntos centrales de la agenda, creando espacios para que las y los asistentes participaran compartiendo preguntas, las cuales fueron resueltas durante cada sesión.
 </t>
  </si>
  <si>
    <t>1. Acerca de los dos talleres: 
"Muy enriquecedor"
"Que los demás participantes estén al tanto del ejercicio" (Respecto a quienes no pudieron conectarse para la culminación del taller).
"Muy nutritiva y constructiva conocer las opiniones de las demás compañeras de enlaces regionales."
"Excelente y práctica"
2. Sobre la asistencia técnica: 
"Excelente entrada muy reflexiva sobre la necesidad de posibilitar la participación"
"gracias doctora ángela, genial el espacio y el tema. Personalmente me conecté mucho con este tema."
"excelente la intervención"
"Gracias super el tema"</t>
  </si>
  <si>
    <t>1. Programar el taller final para establecer el plan de acción conjunto en cada macro región con actividades concretas orientadas a contribuir con el fortalecimiento de los comités de control social y veedurías ciudadanas, según el árbol de problemas construido en cada macro.</t>
  </si>
  <si>
    <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201%20de%20la%20Matriz%2F06%2EJunio%20evidencias&amp;viewid=848cd329%2D4628%2D438a%2Db7b1%2D175890936859</t>
  </si>
  <si>
    <r>
      <t xml:space="preserve">*Se evidenció diagrama del  "Arbol de Problemas Control Social 2022 elaborado por los colaboradores de la macro región del Caribe en desarrollo de la segunda parte del Taller No.1. 
*Se evidenció diagrama del  "Arbol de Problemas control social 2022 elaborado por los colaboradores de la macro región de Orinoquía y Amazonía en desarrollo de la segunda parte del Taller No.1. 
*Lista de participantes culminación del Taller Macro Caribe 06/06/2022
*Presentación Tercera Asistencia Técnica -Control Social- realizada el 23/06/2022 con el objetivo de incentivar la  actitud positiva frente a  la generación  de oportunidades para la participación  de la primera infancia y presentación de resultados generales de las evaluaciones a las primeras socializaciones de los servicios reportadas por las EAS y de las evaluaciones a los eventos de control socia.
* igualmente se observa la Presentación de la Dra. Ángela María Rojas Martínez  Doctora en Psicología -Universidad de los Andes- expondiendo el tema </t>
    </r>
    <r>
      <rPr>
        <i/>
        <sz val="11"/>
        <color theme="1"/>
        <rFont val="Arial"/>
        <family val="2"/>
      </rPr>
      <t>"Participando desde la primera infancia"</t>
    </r>
    <r>
      <rPr>
        <sz val="11"/>
        <color theme="1"/>
        <rFont val="Arial"/>
        <family val="2"/>
      </rPr>
      <t xml:space="preserve">
*listado de asistencia participación a la tercera Asistencia Técnica de Control Social 2022 con la participación de 97 Colaboradores.</t>
    </r>
  </si>
  <si>
    <r>
      <t>*Excel diagrama "Arbol de Problemas Control Social 2022 - Macro Caribe
*Excel Listado de Asistencia - 06/06/2022- 2:55 p.m. a  4:25p. m.
*Excel diagrama "Arbol de Problemas Control Social 2022 - Macro Orinoquía y Amazonía 
*Excel Listado de Asistencia - 13/06/2022- 9:55 a. m. a 11:43 a. m.
*Pdf tercera asistencia técnica</t>
    </r>
    <r>
      <rPr>
        <i/>
        <sz val="11"/>
        <color theme="1"/>
        <rFont val="Arial"/>
        <family val="2"/>
      </rPr>
      <t xml:space="preserve"> " incentivar la  actitud positiva frente a  la generación  de oportunidades para la participación  de la primera infancia" (23/06/2022)</t>
    </r>
    <r>
      <rPr>
        <sz val="11"/>
        <color theme="1"/>
        <rFont val="Arial"/>
        <family val="2"/>
      </rPr>
      <t xml:space="preserve">
*Pdf presentación de la Dra. Ángela María Rojas - Doctora en Psicología - (23/06/2022)
*Excel Listado Asistencia- Tercera Asistencia Técnica - 23/06/2022</t>
    </r>
  </si>
  <si>
    <t xml:space="preserve">Continuación de la segunda y última fase de talleres sobre el análisis del proceso de control social en cuatro macro regiones. </t>
  </si>
  <si>
    <t xml:space="preserve">Se realizaron talleres por macro regiones para presentar el consolidado de las necesidades identificadas frente al control social a los servicios en territorio, diligenciar la matriz DOFA, (una vez se brindaron orientaciones conceptuales sobre esta herramienta de evaluación), y presentar las necesidades priorizadas para articular en el plan de acción. </t>
  </si>
  <si>
    <t xml:space="preserve">Acordar entre macros los contenidos de un taller estructurado por fases dirigidos a los miembros de comités de control social y veedurías ciudadanas, con el fin de facilitar los procesos de capacitación a estos grupos de interés. 
</t>
  </si>
  <si>
    <t xml:space="preserve">Definir un canal de fácil acceso para los reportes de control social generados por los comités y veedurías ciudadanas, que permita realizar seguimiento efectivo desde los centros zonales, regionales y revisión a nivel nacional. </t>
  </si>
  <si>
    <t>https://icbfgob.sharepoint.com/sites/MICROSITIOPLANANTICORRUPCINYDEATENCINALCIUDADANO2021/Documentos%20compartidos/Forms/AllItems.aspx?OR=OWA%2DNT&amp;CT=1659720561614&amp;sourceId=&amp;params=%7B%22AppName%22%3A%22Teams%2DDesktop%22%2C%22AppVersion%22%3A%221415%2F22010300409%22%7D&amp;CID=4bb9ad35%2D0ca5%2Dbf36%2D5ea2%2D16c21c83312f&amp;id=%2Fsites%2FMICROSITIOPLANANTICORRUPCINYDEATENCINALCIUDADANO2021%2FDocumentos%20compartidos%2FPAAC%202022%2FCOMPONENTE%206%20PLAN%20DE%20PARTICIPACI%C3%93N%20CIUDADANA%202022%2FDependencias%20a%20Nivel%20Nacional%2FDirecci%C3%B3n%20de%20Primera%20Infancia%2FActividad%201%20de%20la%20Matriz%2F07%2EJulio%20evidencias&amp;viewid=848cd329%2D4628%2D438a%2Db7b1%2D175890936859</t>
  </si>
  <si>
    <t xml:space="preserve">cumplida </t>
  </si>
  <si>
    <t>*Se evidencio presentación del taller en el cual se presentó el consolidado de las necesidades identificadas frente al control social a los servicios en territorio (consolidado arbol de problemas) y  Análisis DOFA y Necesidades Priorizadas. 
*Resultados jamboard del análisis DOFA Regional y Centro Zonal 
*Listado de Asistencia Teams- Plan de Acción Control social Macro Orinoquía y Amazonía 
*Listado de Asistencia Teams- Plan de Acción Control social Macro Pacífico
*Listado de asistencia taller final Plan de acción - Control social con la participación de 18 colaboradores</t>
  </si>
  <si>
    <t>*Pdf Presentación Taller Consolidado Árboles de Problemas y  Análisis DOFA y Necesidades Priorizadas -Control Social 
*Pdf Resultados jamboard -DOFA-
*Excel listado de asistencia taller Macro Orinoquía y Amazonía  -25/07/2022
*Excel listado de asistencia taller Macro Pacifico  -28/07/2022
* Excel listado de asistencia taller final Plan de acción -Control Social -25/07/2022 y 28/07/2022</t>
  </si>
  <si>
    <t>Meta cumplida, pero se continúan desarrollando otras actividades adicionales según necesidades identificadas, y las evidencias se continúan cargando.</t>
  </si>
  <si>
    <t>https://icbfgob.sharepoint.com/:f:/r/sites/MICROSITIOPLANANTICORRUPCINYDEATENCINALCIUDADANO2021/Documentos%20compartidos/PAAC%202022/COMPONENTE%206%20PLAN%20DE%20PARTICIPACI%C3%93N%20CIUDADANA%202022/Dependencias%20a%20Nivel%20Nacional/Direcci%C3%B3n%20de%20Primera%20Infancia/Actividad%201%20de%20la%20Matriz/08.Agosto%20evidencias?csf=1&amp;web=1&amp;e=HHvMwh</t>
  </si>
  <si>
    <r>
      <t>*Se evidencio presentación del taller en el cual se presentó el consolidado de las necesidades identificadas frente al control social a los servicios en territorio (consolidado arbol de problemas) y  Análisis DOFA y Necesidades Priorizadas. 
Adicionalmente se evidencia Listados de asistencia del taller donde se presenta el analisis DOFA y plan de acción 
Así mismo, se observa presentación de la Cuarta asistencia técnica donde se trata el tema de</t>
    </r>
    <r>
      <rPr>
        <i/>
        <sz val="11"/>
        <color theme="1"/>
        <rFont val="Arial"/>
        <family val="2"/>
      </rPr>
      <t xml:space="preserve"> "Estrategia de Movilización y control social "  </t>
    </r>
    <r>
      <rPr>
        <sz val="11"/>
        <color theme="1"/>
        <rFont val="Arial"/>
        <family val="2"/>
      </rPr>
      <t xml:space="preserve">y lista de asistencia con la participación de 121 Colaboradores. </t>
    </r>
  </si>
  <si>
    <t xml:space="preserve">*Pdf Presentación Taller Consolidado Árboles de Problemas y  Análisis DOFA y Necesidades Priorizadas -Control Social 
*Excel Listado de Asistencia Taller del 01/08/2022 y 10/08/2022
*Pdf presentación Cuarta Asistencia Técnica -25/08/2022
*Excel Listado de Asistencia - Cuarta Asistencia Técnica -25/08/2022
</t>
  </si>
  <si>
    <t xml:space="preserve">Se evidenció la realización de cinco talleres donde se utilizó la técnica “Árbol de Problemas” con el fin identificar la situación frente al Control Social de los servicios de primera infancia a nivel territorial, los cuales se realizaron por Macro regiones (Caribe; Centro; Eje cafetero y Antioquia; Pacífico; Orinoquía y Amazonía). 
Igualmente,  se observo la realización de la tercera y cuarta jornada de asistencia técnica por parte de la Dirección de Primera infancia los días 23/06/2022 y 25/08/2022 donde se trataron los temas: (i) participación desde la primera infancia, con el apoyo de la psicóloga Ángela María Rojas Martínez, experta en aspectos relacionados con este tema; (2) presentación de resultados generales de las evaluaciones a las primeras socializaciones de los servicios reportadas por las EAS y de las evaluaciones a los eventos de control social. </t>
  </si>
  <si>
    <r>
      <t xml:space="preserve">Mayo: 
</t>
    </r>
    <r>
      <rPr>
        <sz val="11"/>
        <color theme="1"/>
        <rFont val="Arial"/>
        <family val="2"/>
      </rPr>
      <t xml:space="preserve">*Pdf. Presentación Talle 1 "Arbol de Problemas por Macro"
* Excel  Listados de Asistencia del 25/05/2022 -17:22 p.m.
* Excel  Listados de Asistencia del 25/05/2022 - 11:15 a.m.
* Excel  Listado de Asistencia del 05/05/2022 -17:07 p.m. y 12/05/2022-      13:35 p.m 
* Excel  Listado de Asistencia del 27/05/2022- 16:03 p.m.
* Excel  Listado de Asistencia del 24 /05/2022- 13:04 p.m
</t>
    </r>
    <r>
      <rPr>
        <b/>
        <sz val="11"/>
        <color theme="1"/>
        <rFont val="Arial"/>
        <family val="2"/>
      </rPr>
      <t xml:space="preserve">
Junio: 
</t>
    </r>
    <r>
      <rPr>
        <sz val="11"/>
        <color theme="1"/>
        <rFont val="Arial"/>
        <family val="2"/>
      </rPr>
      <t xml:space="preserve">*Excel diagrama "Arbol de Problemas Control Social 2022 - Macro Caribe
*Excel Listado de Asistencia - 06/06/2022- 2:55 p.m. a  4:25p. m.
*Excel diagrama "Arbol de Problemas Control Social 2022 - Macro Orinoquía y Amazonía 
*Excel Listado de Asistencia - 13/06/2022- 9:55 a. m. a 11:43 a. m.
*Pdf tercera asistencia técnica " incentivar la  actitud positiva frente a  la generación  de oportunidades para la participación  de la primera infancia" (23/06/2022)
*Pdf presentación de la Dra. Ángela María Rojas - Doctora en Psicología - (23/06/2022)
*Excel Listado Asistencia- Tercera Asistencia Técnica - 23/06/2022
</t>
    </r>
    <r>
      <rPr>
        <b/>
        <sz val="11"/>
        <color theme="1"/>
        <rFont val="Arial"/>
        <family val="2"/>
      </rPr>
      <t xml:space="preserve">
Julio: </t>
    </r>
    <r>
      <rPr>
        <sz val="11"/>
        <color theme="1"/>
        <rFont val="Arial"/>
        <family val="2"/>
      </rPr>
      <t xml:space="preserve">
*Pdf Presentación Taller Consolidado Árboles de Problemas y  Análisis DOFA y Necesidades Priorizadas -Control Social 
*Pdf Resultados jamboard -DOFA-
*Excel listado de asistencia taller Macro Orinoquía y Amazonía  -25/07/2022
*Excel listado de asistencia taller Macro Pacifico  -28/07/2022
* Excel listado de asistencia taller final Plan de acción -Control Social -25/07/2022 y 28/07/2022
</t>
    </r>
    <r>
      <rPr>
        <b/>
        <sz val="11"/>
        <color theme="1"/>
        <rFont val="Arial"/>
        <family val="2"/>
      </rPr>
      <t xml:space="preserve">
Agosto: 
</t>
    </r>
    <r>
      <rPr>
        <sz val="11"/>
        <color theme="1"/>
        <rFont val="Arial"/>
        <family val="2"/>
      </rPr>
      <t>*Pdf Presentación Taller Consolidado Árboles de Problemas y  Análisis DOFA y Necesidades Priorizadas -Control Social 
*Excel Listado de Asistencia Taller del 01/08/2022 y 10/08/2022
*Pdf presentación Cuarta Asistencia Técnica -25/08/2022
*Excel Listado de Asistencia - Cuarta Asistencia Técnica -25/08/2022</t>
    </r>
  </si>
  <si>
    <t>"Desarrollar las actividades planteadas en el calendario de participación ciudadana 2022, priorizando la participación de comunidades étnicas."</t>
  </si>
  <si>
    <t>Garantizar respuestas eficaces y oportunas a cada una de las quejas, reclamos y sugerencias presentadas por la ciudadanía.</t>
  </si>
  <si>
    <t xml:space="preserve">Participación en la información </t>
  </si>
  <si>
    <t>Participación en la identificación de necesidades o diagnóstico</t>
  </si>
  <si>
    <t>Beneficiarios, grupos de control social y público general.</t>
  </si>
  <si>
    <t>Número de actividades realizadas dirigidas a integrantes de comités, veedurías ciudadanas y público general.</t>
  </si>
  <si>
    <t xml:space="preserve">13 de mayo </t>
  </si>
  <si>
    <t>31 de octubre</t>
  </si>
  <si>
    <t>Virtual</t>
  </si>
  <si>
    <t xml:space="preserve">El inicio de estas actividades está previsto para el 13 de mayo de 2022. </t>
  </si>
  <si>
    <t xml:space="preserve">No Aplica </t>
  </si>
  <si>
    <t>No iniciado</t>
  </si>
  <si>
    <t>El inicio de la primera actividad está previsto para el 13 de mayo de 2022, dada la fase de socialización de los servicios que continúa en territorio.</t>
  </si>
  <si>
    <t>Avance en planeación del primer encuentro con líderes de comités y veedurías ciudadadas de la macro región Centro.</t>
  </si>
  <si>
    <t xml:space="preserve">1. Se continúan gestiones para el desarrollo del encuentro entre lideresas y líderes de comités y veedurías ciudadanas, proyectado para el 13 de mayo de 2022 con las regionales de la macro centro. 
2. Se diseña y produce invitación para el encuentro en conjunto con la Oficina Asesora de Comunicaciones. 
3. Gestión de reporte de lideresas y líderes de comités y veedurías que se conectarán al encuentro del 13 de mayo. 
4. Solicitud y seguimiento al envío de los mensajes a modo recordatorio para las lideresas y líderes. 
5. Envío de mensaje por correo electrónico a las lideresas y líderes reportados por las regionales, con el fin de reforzar el acceso a la información sobre el encuentro del próximo 13 de mayo. </t>
  </si>
  <si>
    <t>Miembros de comités de control social y veedurías ciudadanas.</t>
  </si>
  <si>
    <t>Miembros de comités y veedurías ciudadanas de siete regionales (macro Centro)</t>
  </si>
  <si>
    <t xml:space="preserve">Gestión para el registro en el link de Forms construido para incluir a las lideresas y líderes que representarán los comités y veedurías ciudadadanas en cada centro zonal, con el fin de participar en el primer encuentro de este año, que se realizará con las 7 regionales de la macro centro. </t>
  </si>
  <si>
    <t>Desarrollar el primer encuentro de lideresas y líderes comités de control social y veedurías ciudadanas en articulación con el Grupo de participación ciudadana de la Dirección para la democracia,
la participación ciudadana y la acción comunal del Ministerio del Interior.</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</si>
  <si>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04%2EAbril%20evidencias&amp;viewid=848cd329%2D4628%2D438a%2Db7b1%2D175890936859</t>
  </si>
  <si>
    <t>1. Realización del primer encuentro entre miembros de comités de control social y veedurías ciudadanas de las regionales Bogotá D.C, Boyacá, Cundinamarca, Huila, Norte de Santander, Santander y Tolima. 
2. Envío de solicitud vía correo a la Oficina Asesora de Comunicaciones para el diseño de próximas dos invitaciones que se usarán en la convocatoria del segundo y tercer encuentro entre miembros de comités de control social y veedurías ciudadanas en el mes de julio.</t>
  </si>
  <si>
    <t xml:space="preserve">1. Se realiza primer encuentro con miembros de grupos de valor con el apoyo del Grupo de participación ciudadana de la Dirección para la democracia, la participación ciudadana y la acción comunal del Ministerio del Interior.
2. Gestión de invitaciones para promover la participación en el segundo y tercer encuentro que se realizarán respectivamente con las macros Caribe y Pacífico en el mes de julio. </t>
  </si>
  <si>
    <t>Algunos de los comentarios compartidos mediante el chat de la reunión: 
1. "Muchas gracias por esta charla 👍 excelente capacitación soy del departamento de boyaca municipio de Soracá CDI Semillas del saber.".
2. "Que rico que estás reuniones se hicieran cada 2 meses para que nos capacitarán más a las mamitas mil gracias y Dios los bendiga".
3. "Hogar infantil el Principito del Centro Zonal Rafael Uribe Uribe les agradece el espacio de fortalecimiento que nos empodera para realizar un control social con conocimiento  y todos vamos por un mismo norte por el bienestar de los niños y niñas de primera infancia todos unidos por un trabajo con transparencia".
4. "Muchas gracias que propicien estos espacios, son importantes porque como lo dijeron, si uno no conoce pues no puede hacer una buena veeduría".</t>
  </si>
  <si>
    <t xml:space="preserve">Gestionar otros espacios mediante articulaciones con entidades o actores locales y nacionales orientados a contribuir con el desarrollo de capacitaciones para el ejercicio del control social por parte de los miembros de comités y veedurías ciudadanas de la macro Centro.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</si>
  <si>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05%2EMayo%20evidencias&amp;viewid=848cd329%2D4628%2D438a%2Db7b1%2D175890936859</t>
  </si>
  <si>
    <t xml:space="preserve">
*Se observó invitación y Presentación del “Primer Encuentro de representantes de comités de control social y veedurías ciudadanas de los servicios de la primera infancia”, realizado el 13/05/2022 vía, donde participaron las regionales: Boyacá, Cundinamarca, Huila, Norte de Santander, Santander, Tolima y Bogotá D.C., así mismo listado de asistencia al primer encuentro, con la participación de 274 personas.
*Así mismo se evidencia listado de asistencia reunión con representantes entidades y unidades de servicio para capacitación de control social y veedurías. 
*Adicionalmente, se observa correo electrónico de 01/06/2022 remiendo a la Oficina de Comunicaciones, solicitando diseño de la invitación para los dos encuentros de lideresas y líderes de comités y veedurías ciudadanas para el control social a los servicios de la primera infancia a realizarse el 15 de junio para la Macro Caribe y 22 de Junio de 2022 para la Macro Pacifico.
</t>
  </si>
  <si>
    <t>*Pdf presentción "Primer Encuentro de Representantes de Comités de Control Socialy Veedurias Ciudadanas de los servicios de primera infancia"- 13/05/2022
*Excel listado de asistencia al primer encuentro - 13/05/2022.
*Excel listado asistencia reunión de Capacitación de Control Social y Veedurías- 13/05/2022.
*Correo Electrónico del 01/06/2022 solicitando a la Oficina de Comunicaciones Diseño para invitación de Encuentro para el 15 y 22/06/2022.</t>
  </si>
  <si>
    <t xml:space="preserve">Avance en la gestión de invitado externo para el desarrollo de los dos encuentros con miembros de comités de control social y veedurías ciudadanas. </t>
  </si>
  <si>
    <t xml:space="preserve">Se gestiona y realiza reunión con el presidente de la Red de veedurías de Colombia Pablo Bustos, para socializar el proceso mediante el cual se contribuye con la promoción de la participación y el control social a los servicios de la primera infancia, con el fin de contar con su participación como invitado externo en los próximos cinco encuentros que se realizarán en cada macro región. </t>
  </si>
  <si>
    <t xml:space="preserve">Generación de acuerdos frente a los temas que se abordarán en los encuentros. </t>
  </si>
  <si>
    <t xml:space="preserve">Establecimiento de procesos conjuntos para planear y coordinar actividades estructurales en función del fortalecimiento de los comités de control social y veedurías ciudadanas, contribuyendo para la generación de redes entre estas instancias en cada territorio, con el apoyo de veedoras-es de la Red de veedurías de Colombia representantes de cada departamento. </t>
  </si>
  <si>
    <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202%20de%20la%20Matriz%2F06%2EJunio%20evidencias&amp;viewid=848cd329%2D4628%2D438a%2Db7b1%2D175890936859</t>
  </si>
  <si>
    <t xml:space="preserve">
*Se evidencia listado de asistencia de reunión, avance en la gestión de invitación a encuentro de control social y articulación con la red de veedurías ciudadanas, para contar con la participación del presidente de la Red de veedurías de Colombia en el Encuentro.
 </t>
  </si>
  <si>
    <t>*Excel listado de asistencia reunión gestión invitación encuentro de control social y articulación con la red de veedurías ciudadanas - 17/06/2022 - 7:54 a. m. a 9:58 a.m.</t>
  </si>
  <si>
    <t xml:space="preserve">Se efectúan gestiones para el proceso de convocatoria y desarrollo de los encuentros del 12 y 19 de agosto dirigidos a los miembros de comités y veedurías ciudadanas. </t>
  </si>
  <si>
    <t xml:space="preserve">
1. Solicitud a la Oficina Asesora de Comunicaciones del diseño de las dos invitaciones para los próximos dos encuentros dirigidos a miembros de comités de control social y veedurías ciudadanas, incluyendo los links de los Webinars.
2. Se comparten las dos invitaciones de los encuentros a las regionales correspondientes, con el fin de lograr su apoyo en el proceso de convocatoria, difundiendo la información a los centros zonales para que la información sea accesible a los miembros de comités de control social y veedurías ciudadanas, así como a representantes de las familias usuarias y personas de la comunidad interesadas. </t>
  </si>
  <si>
    <t>Desarrollo de los encuentros virtuales programados.</t>
  </si>
  <si>
    <t>https://icbfgob.sharepoint.com/sites/MICROSITIOPLANANTICORRUPCINYDEATENCINALCIUDADANO2021/Documentos%20compartidos/Forms/AllItems.aspx?OR=OWA%2DNT&amp;CT=1659720371415&amp;sourceId=&amp;params=%7B%22AppName%22%3A%22Teams%2DDesktop%22%2C%22AppVersion%22%3A%221415%2F22010300409%22%7D&amp;CID=1b03e064%2D9eed%2D5b81%2D8cc3%2Dc20ce2bf90d8&amp;id=%2Fsites%2FMICROSITIOPLANANTICORRUPCINYDEATENCINALCIUDADANO2021%2FDocumentos%20compartidos%2FPAAC%202022%2FCOMPONENTE%206%20PLAN%20DE%20PARTICIPACI%C3%93N%20CIUDADANA%202022%2FDependencias%20a%20Nivel%20Nacional%2FDirecci%C3%B3n%20de%20Primera%20Infancia%2FActividad%202%20de%20la%20Matriz%2F07%2EJulio%20evidencias&amp;viewid=848cd329%2D4628%2D438a%2Db7b1%2D175890936859</t>
  </si>
  <si>
    <t xml:space="preserve">*Se observa correo electrónico , solicitando a la Oficina de Comunicaciones el diseño de la invitación para los dos encuentros de lideresas y líderes de comités y veedurías ciudadanas para el control social a los servicios de la primera infancia a realizarse el 12 de agosto con la Macro Caribe y 19 de agosto de 2022 con la Macro Pacifico.
Adicionalmente se evidencia dos invitaciones para el tercer encuentro macro regional, dirigido a miembros de comités de control social y veedurías ciudadanas con la Macro Caribe para el 12/08/2022 y con la Macro Pacífico (y ciudadanía interesada) a realizarse el 19/08/2022.
</t>
  </si>
  <si>
    <t>*Pdf correo electrónico de 21/06/2022 solicitando a la OAC el diseño de la invitación de los Dos encuentros a realizarse el 12 y 19 de agosto de 2022.
*Pdf correo electronico remitiendo invitaciones para el tercer encuentro Macro Regional del 12/08/2022 y  19/08/2022.</t>
  </si>
  <si>
    <t xml:space="preserve">Se avanza en el desarrollo de los dos encuentros virtuales programados para este mes y se realizan gestiones para la realización de los próximos encuentros. </t>
  </si>
  <si>
    <t xml:space="preserve">1. Se comparten invitaciones a regionales de las macros Caribe y Pacífico para el proceso de convocatoria a miembros de comités de control social y veedurías ciudadanas. 
2. Se efectúa el segundo y tercer encuentro virtual con miembros de grupos de valor (comités y veedurías ciudadanas) de las macros Caribe y Pacífico. 
3. Se gestiona agendamiento del cuarto y quinto Webinar desde la Mesa Informática de Soluciones-MIS.
4. Gestión de producción de las invitaciones para el proceso de convocatoria del cuarto y quinto encuentro virtual. 
5. Se comparten invitaciones a las regionales correspondientes para el proceso de convocatoria a grupos de valor para su asistencia virtual al cuarto y quinto encuentro sobre control social. </t>
  </si>
  <si>
    <t xml:space="preserve">Algunos de los comentarios fueron: 
"Muchas gracias por toda su información y ayudarnos a fortalecer más nuestro conocimiento y poder así seguir defendiendo los derechos de nuestros niños y niñas. Bendiciones 🙏 Dios les bendiga..."
"Buenas tarde me dejó una gran experiencia, muy interesante la reunión y  muy explicativa sus temas, gracias por este espacio."
"Me alegra mucho ojalá fuera más amenuda ya que nos ayuda algunas dudas o inquietud que uno tiene "
"Fue muy importante está charla,ya que nos informaron de muchas cosas que no sabíamos "
"Nos quedo más claro sobre que es control social"
</t>
  </si>
  <si>
    <t>Continuar realizando más encuentros sobre control social.</t>
  </si>
  <si>
    <t>https://icbfgob.sharepoint.com/:f:/r/sites/MICROSITIOPLANANTICORRUPCINYDEATENCINALCIUDADANO2021/Documentos%20compartidos/PAAC%202022/COMPONENTE%206%20PLAN%20DE%20PARTICIPACI%C3%93N%20CIUDADANA%202022/Dependencias%20a%20Nivel%20Nacional/Direcci%C3%B3n%20de%20Primera%20Infancia/Actividad%202%20de%20la%20Matriz?csf=1&amp;web=1&amp;e=QAFvso</t>
  </si>
  <si>
    <t xml:space="preserve">
*Se evidencia invitación para Segundo encuentro 2022 entre miembros de comités y veedurías ciudadanas para el control social a los servicios de la primera infancia, Macro Caribe (Atlántico, Bolívar, Cesar, Córdoba, La Guajira, Magdalena, San Andrés y Providencia, y Sucre),  así mismo invitación para Tercer encuentro 2022 entre miembros de comités y veedurías ciudadanas para el control social a los servicios de la primera infancia, Macro Pacifico (Cauca, Choco, Nariño y Valle), vía teams.
Adicionalmente se observa presentaciones del segundo y tercer encuentro con miembros de comités de control social y veedurías ciudadanas para los servicios de la primera infancia del ICBF.</t>
  </si>
  <si>
    <t>* Pdf invitación Segundo encuentro -Miembros de Comité y Veedurias Ciudadanas Control Social - Macro Caribe -12/08/2022
*Pdf invitación Segundo encuentro -Miembros de Comité y Veedurias Ciudadanas Control Social - Macro Pacifico -19/08/2022
*Pdf Presentaciones de Segundo y Tercer Encuentro - 12/08/2022 y 19/08/2022</t>
  </si>
  <si>
    <t>Se evidenció la gestión y realización del Segundo y Tercer encuentro 2022 para los miembros de comités y veedurías ciudadanas espacio de reflexión sobre la participación ciudadana, experiencias, retos de territorio y sugerencias  para  el control social los servicios de la primera infancia,  con la participación de la Macro Caribe (Atlántico, Bolívar, Cesar, Córdoba, La Guajira, Magdalena, San Andrés y Providencia, y Sucre),  Macro Pacifico (Cauca, Choco, Nariño y Valle), vía teams.</t>
  </si>
  <si>
    <r>
      <rPr>
        <b/>
        <sz val="11"/>
        <color theme="1"/>
        <rFont val="Arial"/>
        <family val="2"/>
      </rPr>
      <t xml:space="preserve">Mayo: 
</t>
    </r>
    <r>
      <rPr>
        <sz val="11"/>
        <color theme="1"/>
        <rFont val="Arial"/>
        <family val="2"/>
      </rPr>
      <t xml:space="preserve">*Pdf presentción "Primer Encuentro de Representantes de Comités de Control Socialy Veedurias Ciudadanas de los servicios de primera infancia"- 13/05/2022
*Excel listado de asistencia al primer encuentro - 13/05/2022.
*Excel listado asistencia reunión de Capacitación de Control Social y Veedurías- 13/05/2022.
*Correo Electrónico del 01/06/2022 solicitando a la Oficina de Comunicaciones Diseño para invitación de Encuentro para el 15 y 22/06/2022.
</t>
    </r>
    <r>
      <rPr>
        <b/>
        <sz val="11"/>
        <color theme="1"/>
        <rFont val="Arial"/>
        <family val="2"/>
      </rPr>
      <t xml:space="preserve">
Junio: 
</t>
    </r>
    <r>
      <rPr>
        <sz val="11"/>
        <color theme="1"/>
        <rFont val="Arial"/>
        <family val="2"/>
      </rPr>
      <t xml:space="preserve">*Excel listado de asistencia reunión gestión invitación encuentro de control social y articulación con la red de veedurías ciudadanas - 17/06/2022 - 7:54 a. m. a 9:58 a.m.
</t>
    </r>
    <r>
      <rPr>
        <b/>
        <sz val="11"/>
        <color theme="1"/>
        <rFont val="Arial"/>
        <family val="2"/>
      </rPr>
      <t xml:space="preserve">
Julio: 
</t>
    </r>
    <r>
      <rPr>
        <sz val="11"/>
        <color theme="1"/>
        <rFont val="Arial"/>
        <family val="2"/>
      </rPr>
      <t xml:space="preserve">*Pdf correo electrónico de 21/06/2022 solicitando a la OAC el diseño de la invitación de los Dos encuentros a realizarse el 12 y 19 de agosto de 2022.
*Pdf correo electronico remitiendo invitaciones para el tercer encuentro Macro Regional del 12/08/2022 y  19/08/2022.
</t>
    </r>
    <r>
      <rPr>
        <b/>
        <sz val="11"/>
        <color theme="1"/>
        <rFont val="Arial"/>
        <family val="2"/>
      </rPr>
      <t xml:space="preserve">
Agosto</t>
    </r>
    <r>
      <rPr>
        <sz val="11"/>
        <color theme="1"/>
        <rFont val="Arial"/>
        <family val="2"/>
      </rPr>
      <t>: 
*Pdf invitación Segundo encuentro -Miembros de Comité y Veedurias Ciudadanas Control Social - Macro Caribe -12/08/2022
*Pdf invitación Segundo encuentro -Miembros de Comité y Veedurias Ciudadanas Control Social - Macro Pacifico -19/08/2022
*Pdf Presentaciones de Segundo y Tercer Encuentro - 12/08/2022 y 19/08/2022</t>
    </r>
  </si>
  <si>
    <t> Diseñar y actualizar piezas informativas para su difusión en canales de comunicación con padres, madres, cuidadadoras-es, comités y veedurías de control social.</t>
  </si>
  <si>
    <t>Publicar piezas (infografías, videoclips, entre otros) con el propósito de incentivar la participación de padres madres y cuidadoras-es en el control social a los servicios de primera infancia.</t>
  </si>
  <si>
    <t>Participación en la información</t>
  </si>
  <si>
    <t>Número de piezas informativas construidas y difundidas en las regionales para la socialización en redes sociales, canales de comunicación con agentes educativos, madres y padres comunitarios, familias usuarias, comités, veedurías ciudadanas de control social y unidades de atención.</t>
  </si>
  <si>
    <t>Febrero</t>
  </si>
  <si>
    <t>30 de noviembre</t>
  </si>
  <si>
    <t>Piezas digitales y físicas</t>
  </si>
  <si>
    <t>Se adjuntan los videoclips producidos en la carpeta de evidencias respectivas.</t>
  </si>
  <si>
    <t xml:space="preserve">Se comparten piezas diseñadas para contribuir con la promoción del control social a los servicios de la primera infancia. </t>
  </si>
  <si>
    <t>Envío de los siguientes piezas a los enlaces regionales de control social: 
1. Cuña sobre el control social a los servicios de la primera infancia.
2. Videoclip sobre la importancia del control social a los servicios.
3. Videoclips sobre la participación de la primera infancia en el control social a los servicios. 
4. Infografía conceptual sobre el control social.
5. Infografía con datos sobre la atención (número de contrato, valor, entre otros).</t>
  </si>
  <si>
    <t>Enlaces regionales de control social.</t>
  </si>
  <si>
    <t xml:space="preserve">Envío de videoclips al grupo de WhatsApp de control social creado con las y los enlaces regionales. </t>
  </si>
  <si>
    <t xml:space="preserve">Seguimiento a la difusión de las piezas dirigidas a las familias usuarias y comunidad. </t>
  </si>
  <si>
    <t>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t>
  </si>
  <si>
    <t xml:space="preserve">Ajuste del pendón sobre aspectos conceptuales del control social y los comités, que incluye mensajes orientador a persuadir frente a la participación en el control social a los servicios de la primera infancia. </t>
  </si>
  <si>
    <t>Se comparte un (1) pendón a las regionales para su ubicación en las unidades de servicio-UDS de la modalidad institucional, dado que hace parte del valor técnico agregado establecido para control social.</t>
  </si>
  <si>
    <t>Envío de la pieza actualizada por medio de WhatsApp.</t>
  </si>
  <si>
    <t>Seguimiento a la ubicación del pendón en las unidades de servicios-UDS, con el fin de que  miembros de las familias usuarias y comunidad puedan tener acceso a la información.</t>
  </si>
  <si>
    <t>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t>
  </si>
  <si>
    <t xml:space="preserve">Proyección de pieza, así como gestiones para el diseño, ajuste y producción de piezas orientadas a la promoción del control social de los servicios de educación inicial. </t>
  </si>
  <si>
    <t>Se avanza en proyección de maqueta borrador para la producción de pieza animada enfocada en la producción de pieza animada por parte de la Oficina Asesora de Comunicaciones para socializar el número de comités de control social y veedurías ciudadanas conformadas en el 2022 y algunos tips sobre el proceso de control social.</t>
  </si>
  <si>
    <t xml:space="preserve">Gestión y verificación en territorio de la difusión de las piezas enviadas en febrero.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</si>
  <si>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04%2EAbril%20evidencias&amp;viewid=848cd329%2D4628%2D438a%2Db7b1%2D175890936859</t>
  </si>
  <si>
    <t>Gestión del diseño y producción de pieza animada sobre el número de comités de control social y veedurías ciudadanas por parte de la Oficina Asesora de Comunicaciones.</t>
  </si>
  <si>
    <t xml:space="preserve">Se envía correo con guión para la producción de la pieza sobre los comités de control social acordada con la Oficina Asesora de Comunicaciones para revisión y ajustes pertinentes. </t>
  </si>
  <si>
    <t xml:space="preserve">Generación y difusión de piezas orientadas a socializar información sobre el control social a los servicios y promover el control social. </t>
  </si>
  <si>
    <t>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05%2EMayo%20evidencias&amp;viewid=848cd329%2D4628%2D438a%2Db7b1%2D175890936859</t>
  </si>
  <si>
    <t xml:space="preserve">Se evidencia correo electrónico para  la Oficina Asesora de Comunicaciones remitiendo el  Guion para el diseño de las piezas comunicativos “sobre situación de comités de control social y veedurías ciudadanas vigencia 2021”, que  incluya caricaturas que representen a los diferentes grupos étnicos del país. </t>
  </si>
  <si>
    <t>*Outlook -correo electrónico del 04/05/2022 enviado a la OAC- Guión para Diseño de Piezas comunicativas sobre situación de comités de control social.</t>
  </si>
  <si>
    <t xml:space="preserve">Publicación de pieza sobre entrevista enfocada en aspectos relacionados con la participación desde la primera infancia. </t>
  </si>
  <si>
    <t>Ajustes finales a pieza correspondiente a entrevista realizada a la doctora Ángela María Rojas sobre la participación desde la primera infancia, que fue publicada en el menú Participa, y compartida a las regionales para su difusión a miembros de comités de control social, de veedurías ciudadanas y de familias usuarias de los servicios.</t>
  </si>
  <si>
    <t xml:space="preserve">Pendiente que regionales compartan observaciones, recomendaciones o comentarios desde miembros de comités, veedurías ciudadanas y familias usuarias de los servicios, una vez la pieza se difunda y reciban dicha información, por medio de las gestiones que realicen. </t>
  </si>
  <si>
    <t xml:space="preserve">Continuar con el diseño, producción y difusión de las piezas programadas en el plan de trabajo para aportar con el fortalecimiento del menú Participa. </t>
  </si>
  <si>
    <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203%20de%20la%20Matriz%2F06%2EJunio%20evidencias&amp;viewid=848cd329%2D4628%2D438a%2Db7b1%2D175890936859</t>
  </si>
  <si>
    <t>Se observa pieza comunicativa correspondiente a la Entrevista realizada a la Dra. Angela Maria Rojas Martinez Doctora en Psicología-Universidad de los Andes (2015), sobre el Tema “Participación desde la primera Infancia”</t>
  </si>
  <si>
    <t>*Pdf - Pieza comunicativa -Entrevista realizada a la Dra. Angela Maria Rojas Martinez Doctora en Psicología-Universidad de los Andes (2015), sobre el Tema “Participación desde la primera Infancia”</t>
  </si>
  <si>
    <t xml:space="preserve">Se Evidencio Pieza comunicativa correspondiente a la Entrevista realizada a la Dra. Angela Maria Rojas Martinez Doctora en Psicología-Universidad de los Andes (2015), sobre el Tema “Participación desde la primera Infancia”
</t>
  </si>
  <si>
    <r>
      <t xml:space="preserve">Mayo: 
</t>
    </r>
    <r>
      <rPr>
        <sz val="11"/>
        <color theme="1"/>
        <rFont val="Arial"/>
        <family val="2"/>
      </rPr>
      <t>*Outlook -correo electrónico del 04/05/2022 enviado a la OAC- Guión para Diseño de Piezas comunicativas sobre situación de comités de control social.</t>
    </r>
    <r>
      <rPr>
        <b/>
        <sz val="11"/>
        <color theme="1"/>
        <rFont val="Arial"/>
        <family val="2"/>
      </rPr>
      <t xml:space="preserve">
Junio: 
</t>
    </r>
    <r>
      <rPr>
        <sz val="11"/>
        <color theme="1"/>
        <rFont val="Arial"/>
        <family val="2"/>
      </rPr>
      <t>*Pdf - Pieza comunicativa -Entrevista realizada a la Dra. Angela Maria Rojas Martinez Doctora en Psicología-Universidad de los Andes (2015), sobre el Tema “Participación desde la primera Infancia”</t>
    </r>
  </si>
  <si>
    <t>Uso y apropiación de herramientas tecnológicas que coadyuven a la participación ciudadana.</t>
  </si>
  <si>
    <t>Realizar transferencias de conocimiento en las herramientas tecnológicas que promueven las actividades para la participación ciudadana de acuerdo con lo establecido en el propósito empoderamiento ciudadano de la Política de Gobierno Digital.</t>
  </si>
  <si>
    <t>Promover de manera efectiva la conformación de grupos de control social y/o veedurías ciudadanas.</t>
  </si>
  <si>
    <t>Consulta</t>
  </si>
  <si>
    <t>Identificación de necesidades ó diagnóstico</t>
  </si>
  <si>
    <t>Colaboradores ICBF</t>
  </si>
  <si>
    <t>Transferencias de conocimiento realizadas</t>
  </si>
  <si>
    <t>Abril de 2022</t>
  </si>
  <si>
    <t>21 de noviembre</t>
  </si>
  <si>
    <t>Presencial y/o virtual</t>
  </si>
  <si>
    <t>La tarea tiene como fecha de inicio el mes de abril de 2022</t>
  </si>
  <si>
    <t>Se realizaron dos (2) presentaciones para el uso y apropiación de las herramientas tecnológicas que coadyuden a la participación ciudadana.</t>
  </si>
  <si>
    <t>Se realizaron las dos (2) presentaciones de uso y apropiación</t>
  </si>
  <si>
    <t>Colaboradores de la entidad</t>
  </si>
  <si>
    <t>Dos (2) presentaciones de uso y apropiación</t>
  </si>
  <si>
    <t>Se realizaron los ajustes de las dos (2) presentaciones para el uso y apropiación de las herramientas tecnológicas que coadyuden a la participación ciudadana.</t>
  </si>
  <si>
    <t>Se realizaron los ajustes de las dos (2) presentaciones de uso y apropiación</t>
  </si>
  <si>
    <t>No iniciada</t>
  </si>
  <si>
    <t>No se reporto avance de la actividad por parte del responsable.</t>
  </si>
  <si>
    <t xml:space="preserve">N/A </t>
  </si>
  <si>
    <t>Se realizaron ajustes de las dos (2) presentaciones de uso y apropiación teniendo en cuenta la actualización de la Política de Gobierno Digital - Decreto 767 de 2022.</t>
  </si>
  <si>
    <t>0
%</t>
  </si>
  <si>
    <t>Se realizaron las dos (2) sesiones de Participación Ciudadana a través de Herramientas Digitales programadas para la vigencia 2022.</t>
  </si>
  <si>
    <t>Se realizaron las dos (2) sesiones de Participación Ciudadana a través de Herramientas Digital con una exitosa participación por parte de los colaboradores de la entidad, el 12 de julio de 2022 y el 27 de julio de 2022.</t>
  </si>
  <si>
    <t>Están relacionadas en los resultados de las encuestas de satisfacción de cada uno de los eventos (Se relacionan como evidencia)</t>
  </si>
  <si>
    <t>1. Links con los videos de las sesiones
2. Resultados de las encuestas de satisfacción
3. Listas de asistencia</t>
  </si>
  <si>
    <t>Se evidenció la realización de las dos (2) sesiones de “Participación Ciudadana a través de Herramientas Digital”, con el objetivo de lograr la apropiación de las herramientas por parte de los colaboradores de la entidad. realizadas el 12 de julio de 2022 y el 27 de julio de 2022.</t>
  </si>
  <si>
    <t>*Pdf- Link Video Sesión 2–Participación Ciudadana a través de Herramientas Digitales -12/07/2022
*Excel Listado de asistencia Sesión 1 - 12/07/2022
*Excel Resultado encuesta de participación ciudadana Sesión 1- 12/07/2022
*Pdf -Link Video Sesión 2–Participación Ciudadana a través de Herramientas Digitales -27/07/2022
*Excel Listado de asistencia Sesión 2 - 27/07/2022
*Excel Resultado encuesta de participación ciudadana Sesión 1- 27/07/2022</t>
  </si>
  <si>
    <r>
      <rPr>
        <b/>
        <sz val="11"/>
        <color theme="1"/>
        <rFont val="Arial"/>
        <family val="2"/>
      </rPr>
      <t xml:space="preserve">Julio: </t>
    </r>
    <r>
      <rPr>
        <sz val="11"/>
        <color theme="1"/>
        <rFont val="Arial"/>
        <family val="2"/>
      </rPr>
      <t xml:space="preserve">
*Pdf- Link Video Sesión 2–Participación Ciudadana a través de Herramientas Digitales -12/07/2022
*Excel Listado de asistencia Sesión 1 - 12/07/2022
*Excel Resultado encuesta de participación ciudadana Sesión 1- 12/07/2022
*Pdf -Link Video Sesión 2–Participación Ciudadana a través de Herramientas Digitales -27/07/2022
*Excel Listado de asistencia Sesión 2 - 27/07/2022
*Excel Resultado encuesta de participación ciudadana Sesión 1- 27/07/2022</t>
    </r>
  </si>
  <si>
    <t>Publicación de acciones de Participación Ciudadana en la gestión institucional.</t>
  </si>
  <si>
    <t>Contribuir con el posicionamiento de la Cultura de la Participación Ciudadana, publicando acciones de Participación del ICBF, en la divulgación de la información de interés para la ciudadanía, como piezas gráficas, transmisiones en vivo, etc.</t>
  </si>
  <si>
    <t>Evaluación y control ciudadano</t>
  </si>
  <si>
    <t>Ciudadanía en general</t>
  </si>
  <si>
    <t>Publicaciones realizadas en Redes sociales o Página Web o Boletin interno o correo masivo</t>
  </si>
  <si>
    <t>No se requiere en este periodo</t>
  </si>
  <si>
    <t>El 11 de febrero se realiza transmisión de stremeng publica por redes sociales como Facebook y Youtube, teniendo la participación de la ciudadanía en general, con preguntas y comentarios en vivo sobre:
#AUnClicDel #Conversatorio "Género y desarrollo: la importancia de las mujeres en la ciencia", una iniciativa de la Directora General del #ICBF, Lina Arbeláez en el marco de la conmemoración del Día Internacional de la #MujerYLaNiñaEnLaCiencia #Conéctate Desde Maloka Museo Interactivo</t>
  </si>
  <si>
    <t>Ciudadanía en General</t>
  </si>
  <si>
    <t>Publicacion de post trasnmisión Redes sociales</t>
  </si>
  <si>
    <t>El 28 de marzo de 2022 se publica en Redes sociales y página web pieza de Rendición de Cuentas para participación de la ciudadanía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https://twitter.com/ICBFColombia/status/1508528992583835654?cxt=HHwWjICzhYrIr-8pAAAA</t>
  </si>
  <si>
    <t>Publicación en Redes sociales</t>
  </si>
  <si>
    <t>si</t>
  </si>
  <si>
    <t>El 13 de abril de 2022 se publica pieza en Twitter, Facebook y boletín Interno sobre: Invitamos a toda la ciudadanía a participar y decidir los temas que se desarrollarán durante la rendición de cuentas 2021 del #ICBF. Entre todos trabajamos porque Colombia siga siendo #ElPaísDeLaNiñez. 
Link: http://bit.ly/3tgatMA
#BienestarParaTodos #EsConHechos
https://twitter.com/ICBFColombia/status/1514276559921856513?cxt=HHwWgoC-3cOg5YMqAAAA</t>
  </si>
  <si>
    <t>ciudadanía en general</t>
  </si>
  <si>
    <t>n/a</t>
  </si>
  <si>
    <t>Publicaciones Redes sociales y Pag web</t>
  </si>
  <si>
    <t xml:space="preserve">
No se reportó avance de la actividad por parte del responsable.</t>
  </si>
  <si>
    <t>Se realiza transmisión en vivo por Facebook Live el 13 de julio de 2022, teniendo participación de los beneficiarios y la ciudadanía en general sobre: Con el objetivo de visibilizar el programa de Hogares Sustitutos del ICBF, lanzamos la campaña Mi Hogar Abre las Puertas, con el fin de que más niños, niñas y adolescentes bajo protección tengan la posibilidad de estar en un hogar protector.</t>
  </si>
  <si>
    <t xml:space="preserve">Ciudadanía en general </t>
  </si>
  <si>
    <t>No se considera que se han evidencias relacionas con temas de gestión institucional</t>
  </si>
  <si>
    <r>
      <t xml:space="preserve">Se evidenció video transmitido el 13/07/2022a través Facebook Live, en el cual visualizan el programa de Hogares Sustitutos del ICBF, lanzando la campaña “Mi Hogar Abre las Puertas, con el fin de que lo NNA bajo protección tengan la posibilidad de estar en un hogar protector.
</t>
    </r>
    <r>
      <rPr>
        <b/>
        <sz val="11"/>
        <color rgb="FF0070C0"/>
        <rFont val="Arial"/>
        <family val="2"/>
      </rPr>
      <t xml:space="preserve">
Comentario OCI:</t>
    </r>
    <r>
      <rPr>
        <sz val="11"/>
        <color rgb="FF0070C0"/>
        <rFont val="Arial"/>
        <family val="2"/>
      </rPr>
      <t xml:space="preserve"> La evidencia aportada no corresponde con el tema de la actividad propuesta por la dependencia. 
</t>
    </r>
  </si>
  <si>
    <t>*Imagen jpg. Video  Facebook Live del 13/07/2022, conversatoro "Visualizar el Programa de Hogares Sustitutos del ICBF".</t>
  </si>
  <si>
    <t xml:space="preserve">El 22 de agosto, se realiza la publicación en redes sociales, Twitter y Facebook y en el Boletín interno Vive ICBF de pieza de participación ciudadana sobre: webinar Taller para establecer la Ruta de Control Social Dirigido a: ciudadanos o grupos de valor interesados, Organizado por: Dirección de Servicios y Atención - Lidera: Departamento Administrativo de la Función Pública (DAFP)
Dia: martes 20 de septiembre de 2022 
Hora: 3:00 p. m. a 5:00 p. m. 
Participa en el Taller para establecer la Ruta de Control Social.  
🗓20 de septiembre de 2022 de 3 a 5 p. m. 
Regístrate aquí: https://bit.ly/3BChzzK
https://twitter.com/ICBFColombia/status/1561757389795246088?cxt=HHwWkICywcmEvawrAAAA
</t>
  </si>
  <si>
    <t>Ciududadanía en general</t>
  </si>
  <si>
    <t>Publicación en redes sociales y boletín interno Vive ICBF</t>
  </si>
  <si>
    <r>
      <t>Se observaron imágenes del boletín vive ICBF, Facebook Live y Twitter donde se  invita a la ciudadanía  a participar en el “</t>
    </r>
    <r>
      <rPr>
        <b/>
        <i/>
        <sz val="11"/>
        <color theme="1"/>
        <rFont val="Arial"/>
        <family val="2"/>
      </rPr>
      <t xml:space="preserve">Taller para establecer la ruta de Control Social” </t>
    </r>
    <r>
      <rPr>
        <sz val="11"/>
        <color theme="1"/>
        <rFont val="Arial"/>
        <family val="2"/>
      </rPr>
      <t xml:space="preserve"> el 20/09/2022.</t>
    </r>
  </si>
  <si>
    <r>
      <t xml:space="preserve">*Imagen jpg. Video Facebook Live del 22/08/2022 invitación al  </t>
    </r>
    <r>
      <rPr>
        <b/>
        <i/>
        <sz val="11"/>
        <color theme="1"/>
        <rFont val="Arial"/>
        <family val="2"/>
      </rPr>
      <t xml:space="preserve">"Taller para establecer la ruta de Control Social” </t>
    </r>
    <r>
      <rPr>
        <sz val="11"/>
        <color theme="1"/>
        <rFont val="Arial"/>
        <family val="2"/>
      </rPr>
      <t xml:space="preserve">
*Imagen jpg. Boletín Vive ICBF del 22/08/2022 -invitación al  </t>
    </r>
    <r>
      <rPr>
        <b/>
        <i/>
        <sz val="11"/>
        <color theme="1"/>
        <rFont val="Arial"/>
        <family val="2"/>
      </rPr>
      <t>"Taller para establecer la ruta de Control Social”</t>
    </r>
    <r>
      <rPr>
        <sz val="11"/>
        <color theme="1"/>
        <rFont val="Arial"/>
        <family val="2"/>
      </rPr>
      <t xml:space="preserve">
*Imagen jpg. Twitter ICBF del  22/08/2022.-invitación al </t>
    </r>
    <r>
      <rPr>
        <b/>
        <i/>
        <sz val="11"/>
        <color theme="1"/>
        <rFont val="Arial"/>
        <family val="2"/>
      </rPr>
      <t xml:space="preserve"> "Taller para establecer la ruta de Control Social”</t>
    </r>
  </si>
  <si>
    <r>
      <t xml:space="preserve">Se evidenciaron imágenes del boletín vive ICBF, Facebook Live y Twitter donde se  invita a la ciudadanía  a participar en el </t>
    </r>
    <r>
      <rPr>
        <b/>
        <i/>
        <sz val="11"/>
        <color theme="1"/>
        <rFont val="Arial"/>
        <family val="2"/>
      </rPr>
      <t>“Taller para establecer la ruta de Control Social”  el 20/09/2022.</t>
    </r>
  </si>
  <si>
    <r>
      <t xml:space="preserve">Agosto:
</t>
    </r>
    <r>
      <rPr>
        <sz val="11"/>
        <color theme="1"/>
        <rFont val="Arial"/>
        <family val="2"/>
      </rPr>
      <t xml:space="preserve">*Imagen jpg. Video Facebook Live del 22/08/2022 invitación </t>
    </r>
    <r>
      <rPr>
        <b/>
        <i/>
        <sz val="10"/>
        <color theme="1"/>
        <rFont val="Arial"/>
        <family val="2"/>
      </rPr>
      <t xml:space="preserve"> "Taller para establecer la ruta de Control Social” </t>
    </r>
    <r>
      <rPr>
        <sz val="11"/>
        <color theme="1"/>
        <rFont val="Arial"/>
        <family val="2"/>
      </rPr>
      <t xml:space="preserve">
*Imagen jpg. Boletín Vive ICBF del 22/08/2022 -invitación  </t>
    </r>
    <r>
      <rPr>
        <b/>
        <i/>
        <sz val="10"/>
        <color theme="1"/>
        <rFont val="Arial"/>
        <family val="2"/>
      </rPr>
      <t>"Taller para establecer la ruta de Control Social”</t>
    </r>
    <r>
      <rPr>
        <sz val="11"/>
        <color theme="1"/>
        <rFont val="Arial"/>
        <family val="2"/>
      </rPr>
      <t xml:space="preserve">
*Imagen jpg. Twitter ICBF del  22/08/2022.-invitación   </t>
    </r>
    <r>
      <rPr>
        <b/>
        <i/>
        <sz val="10"/>
        <color theme="1"/>
        <rFont val="Arial"/>
        <family val="2"/>
      </rPr>
      <t>"Taller para establecer la ruta de Control Social”</t>
    </r>
  </si>
  <si>
    <t>Encuentros de Compras Locales</t>
  </si>
  <si>
    <t xml:space="preserve">Los encuentros de compras locales buscan apoyar el desarrollo y emprendimiento productivo de las familias y de las comunidades locales, propiciando espacios de encuentro entre los operadores ICBF y los productores locales, estableciendo relaciones comerciales voluntarias de mutuo beneficio.
La actividad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</si>
  <si>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</si>
  <si>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 xml:space="preserve">Organizaciones y Asociaciones Productoras
Operadores de Programas Institucionales
Entidades Gubernamentales del nivel Nacional 
Entidades Gubernamentales del nivel Territorial </t>
  </si>
  <si>
    <t>Estrategia de Compras Locales</t>
  </si>
  <si>
    <t>Número de encuentros realizados</t>
  </si>
  <si>
    <t>Según el cronograma de trabajo de la Mesa Técnica Nacional de Compras Públicas, definido en el mes de enero de 2022</t>
  </si>
  <si>
    <t>Durante el mes de enero no se realizó avance de gestión.</t>
  </si>
  <si>
    <t>El 8 de febrero de 2022 se realizó la primer mesa de trabajo con las Entidades del nivel nacional, integrantes de los circuitos cortos de comercialización, donde se definieron los departamentos donde se desarrollarán los encuentros de compras locales para la vigencia 2022.</t>
  </si>
  <si>
    <t>El 3 de marzo de 2022 se realizó capacitación a nivel nacional, dirigida a operadores y pequeños productores, como preparación para los encuentros de compras locales 2022. Se realizaron presentaciones por parte de la DIAN,  INVIMA y Ministerio de Agricultura y Desarrollo Rural.
Se realizaron reuniones con Entidades Departamentales y Municipales, para trabajar en el levantamiento de las bases de datos de pequeños productores, en los siguientes departamentos:
23 de marzo - Arauca  /  10 y 18 de marzo - Casanare
16 y 23 de marzo - Cauca /  4 y 11 de marzo - Nariño
10 de marzo - Norte de Santander / 11 de marzo - Putumayo
16 y 22 de marzo - Quindío / 8 de marzo - Santander
2, 9 y 17 de marzo - Sucre / 9, 16 y 23 de marzo - Tolima
11, 16 y 23 de marzo - Vichada / 15 y 23 de marzo - Meta
29 de marzo - Cesar / 25 de marzo - Valle del Cauca
28 de marzo - Córdoba</t>
  </si>
  <si>
    <t xml:space="preserve">Durante el mes de abril se realizaron reuniones con Entidades Departamentales y Municipales, para trabajar en el levantamiento de las bases de datos de pequeños productores y coordinación de los encuentros de compras locales, en los siguientes departamentos:
1 Arauca: Abril 6 de 2022 
2 Caquetá: Abril 5 de 2022 
3 Casanare: Abril 7, 21, 26 y 28 de 2022 
4 Cesar: Abril 7 de 2022 
5 Guaviare: Abril 6 de 2022 y Abril 20 de 2022
6 Nariño: Abril 8, 22 y 29 de 2022 
7 Norte de Santander: Abril 21 de 2022
8 Putumayo: Abril 1 y 22 de 2022 
9 Quindío: Abril 5 de 2022
10 Santander: Abril 5 de 2022 
11 Sucre: Abril 6 de 2022
12 Tolima: Abril 6 de 2022
</t>
  </si>
  <si>
    <t>Se realizaron encuentros de compras locales en los departamentos de Casanare, Tolima, Cundinamarca y Arauca</t>
  </si>
  <si>
    <t>1. Operadores
2. Productores
3. Entidades del nivel nacional y territorial</t>
  </si>
  <si>
    <t xml:space="preserve">1. (89)
2. (139)
3. (43) </t>
  </si>
  <si>
    <t>Ninguna</t>
  </si>
  <si>
    <t>Ninguno</t>
  </si>
  <si>
    <t>Acuerdos Protocolarios
Registro Fotográfico
Listado de Asistencia</t>
  </si>
  <si>
    <t>en avance</t>
  </si>
  <si>
    <t>Se evidencia la realización de cuatro encuentros de compras locales en las regionales Casanare, Tolima, Cundinamarca y Arauca, los cuales  buscan apoyar el desarrollo y emprendimiento productivo de las familias y de las comunidades locales, propiciando espacios de encuentro entre los operadores ICBF y los productores locales, estableciendo relaciones comerciales voluntarias de mutuo beneficio.</t>
  </si>
  <si>
    <r>
      <rPr>
        <b/>
        <sz val="11"/>
        <color theme="1"/>
        <rFont val="Arial"/>
        <family val="2"/>
      </rPr>
      <t xml:space="preserve">Casanare:
*Pdf </t>
    </r>
    <r>
      <rPr>
        <sz val="11"/>
        <color theme="1"/>
        <rFont val="Arial"/>
        <family val="2"/>
      </rPr>
      <t xml:space="preserve">Listados de Asistencia (sin fecha)
*Pdf Registro Fotografico del encuentro
*Pdf  Acuerdo comercial compras locales - Operador Durangar s.a.s -13/05/2022
*Pdf Acuerdo omercial compras locales - Operador Asociación hogar infantil nuevos amigos-13/05/2022
*Pdf Acuerdo comercial compras locales - Operador Asoolimpicos -13/05/2022
*Pdf  Acuerdo comercial compras locales- Operador Comercializadora la mamá- 13/05/2022
*Pdf Acuerdo Comercial -   Operador Consorcio nutriendo con amor - 13/05/2022
*Pdf Acuerdo Comercal - Operador Corporación_Propeseridad de nuestra gente - 13/05/2022.
</t>
    </r>
    <r>
      <rPr>
        <b/>
        <sz val="11"/>
        <color theme="1"/>
        <rFont val="Arial"/>
        <family val="2"/>
      </rPr>
      <t xml:space="preserve">Tolima:
*Pdf </t>
    </r>
    <r>
      <rPr>
        <sz val="11"/>
        <color theme="1"/>
        <rFont val="Arial"/>
        <family val="2"/>
      </rPr>
      <t>listado de asistencia - 20/05/2022
*Pdf Registro Fotografico del encuentro 
*Pdf Acuerdo Comercial Compras locales - operador  Precoopviveres-20/05/2022</t>
    </r>
    <r>
      <rPr>
        <b/>
        <sz val="11"/>
        <color theme="1"/>
        <rFont val="Arial"/>
        <family val="2"/>
      </rPr>
      <t xml:space="preserve"> </t>
    </r>
    <r>
      <rPr>
        <sz val="11"/>
        <color theme="1"/>
        <rFont val="Arial"/>
        <family val="2"/>
      </rPr>
      <t xml:space="preserve">
</t>
    </r>
    <r>
      <rPr>
        <b/>
        <sz val="11"/>
        <color theme="1"/>
        <rFont val="Arial"/>
        <family val="2"/>
      </rPr>
      <t>Cundinamarca:</t>
    </r>
    <r>
      <rPr>
        <sz val="11"/>
        <color theme="1"/>
        <rFont val="Arial"/>
        <family val="2"/>
      </rPr>
      <t xml:space="preserve">
*Pdf Listados de Asistencia - Operadores  27/05/2022
*Pdf Listados de Asistencia - Productores  27/05/2022
*Pdf Registro Fotografico del Encuentro 
*Pdf Acuerdo Comercial Compras Locales -Operador Aldeas infantiles SOS colombia -27/05/2022
*Pdf Acuerdo Comercial Compras Locales -Operador Asociación Hogar para niños especiales-27/05/2022 
*Pdf Acuerdo Comercial Compras Locales -Operador Asociación Padres Leoncitos ICBF -27/05/2022 
</t>
    </r>
    <r>
      <rPr>
        <b/>
        <sz val="11"/>
        <color theme="1"/>
        <rFont val="Arial"/>
        <family val="2"/>
      </rPr>
      <t xml:space="preserve">Arauca:
</t>
    </r>
    <r>
      <rPr>
        <sz val="11"/>
        <color theme="1"/>
        <rFont val="Arial"/>
        <family val="2"/>
      </rPr>
      <t xml:space="preserve">*Pdf Listados de Asistencia -  27/05/2022
*Pdf Registro Fotografico del Encuentro 
Pdf Acuerdo Comercial Compras Locales -Operador UT soluciones en alimentos -27/05/2022 </t>
    </r>
  </si>
  <si>
    <t>Se realizó 1 encuentro de compras locales en el Departament del Valle del Cauca</t>
  </si>
  <si>
    <t xml:space="preserve">1. Operadores
2. Productores
</t>
  </si>
  <si>
    <t>1. (50) 
2. (91)</t>
  </si>
  <si>
    <t>Acuerdos Protocolarios
Registro Fotográfico
Listado de Inscripciones</t>
  </si>
  <si>
    <t>Se evidenció la realización de Un encuentro de compras locales en la Regional Valle del Cauca, el cual  busca apoyar el desarrollo y emprendimiento productivo de las familias y de las comunidades locales, propiciando espacios de encuentro entre los operadores ICBF y los productores locales, estableciendo relaciones comerciales voluntarias de mutuo beneficio.</t>
  </si>
  <si>
    <t>Valle del Cauca 
*Excel Listado Datos Generales del Producto y Datos Generales del Operador 
*Excel Listado Inscritos para Oferta
*Pdf Registro Fotografico del encuentro 
*Pdf Acuerdo Comercial Compras locales - Cali - 56 Operadores -10/06/2022</t>
  </si>
  <si>
    <t>Se realizaron encuentros de compras locales en los departamentos de Antioquia, Putumayo y Cauca</t>
  </si>
  <si>
    <t>1. (50)
2. (96)
3. (46)</t>
  </si>
  <si>
    <t>Acuerdos Protocolarios
Registro Fotográfico
Listados de Asistencia</t>
  </si>
  <si>
    <t>Se evidencia la realización de Tres encuentros de compras locales en la Regional Antioquia, Cauca y Putumayo, los cuales buscan apoyar el desarrollo y emprendimiento productivo de las familias y de las comunidades locales, propiciando espacios de encuentro entre los operadores ICBF y los productores locales, estableciendo relaciones comerciales voluntarias de mutuo beneficio.</t>
  </si>
  <si>
    <r>
      <rPr>
        <b/>
        <sz val="11"/>
        <color theme="1"/>
        <rFont val="Arial"/>
        <family val="2"/>
      </rPr>
      <t>Antioquia.-Caucasia</t>
    </r>
    <r>
      <rPr>
        <sz val="11"/>
        <color theme="1"/>
        <rFont val="Arial"/>
        <family val="2"/>
      </rPr>
      <t xml:space="preserve">
*Pdf listado de asistencia Operadores PAE-13/07/2022
*Pdf listado de asistencia Productores -13/07/2022
*Pdf listado de asistencia Invitados -13/07/2022
*Pdf listado de asistencia Operadores ICBF-13/07/2022
Pdf Acuerdo Comercial Compras Locales - Caucasia 19 operadores -13/07/2022
</t>
    </r>
    <r>
      <rPr>
        <b/>
        <sz val="11"/>
        <color theme="1"/>
        <rFont val="Arial"/>
        <family val="2"/>
      </rPr>
      <t>Cauca:</t>
    </r>
    <r>
      <rPr>
        <sz val="11"/>
        <color theme="1"/>
        <rFont val="Arial"/>
        <family val="2"/>
      </rPr>
      <t xml:space="preserve">
*Pdf Listados de Asistencia -  28/07/2022
*Pdf Registro Fotografico del Encuentro 
*Pdf Acuerdo Comercial Compras Locales - 23 Operadores  - 28/07/2022 
</t>
    </r>
    <r>
      <rPr>
        <b/>
        <sz val="11"/>
        <color theme="1"/>
        <rFont val="Arial"/>
        <family val="2"/>
      </rPr>
      <t xml:space="preserve">Putumayo
</t>
    </r>
    <r>
      <rPr>
        <sz val="11"/>
        <color theme="1"/>
        <rFont val="Arial"/>
        <family val="2"/>
      </rPr>
      <t>*Pdf Listados de Asistencia -  27/07/2022
*Pdf Registro Fotografico del Encuentro 
Pdf Acuerdo Comercial Compras Locales - 22 operadores -22/07/2022</t>
    </r>
  </si>
  <si>
    <t>Se realizó un encuentro de compras locales en el departamento del Bolívar</t>
  </si>
  <si>
    <t>1. Operadores
2. Productores
3. Entidades del nivel nacional y territorial</t>
  </si>
  <si>
    <t>1. (26)
2. (58)
3. (15)</t>
  </si>
  <si>
    <t>Se evidenció la realización de Un encuentro de compras locales en la Regional Bolivar, el cual  busca apoyar el desarrollo y emprendimiento productivo de las familias y de las comunidades locales, propiciando espacios de encuentro entre los operadores ICBF y los productores locales, estableciendo relaciones comerciales voluntarias de mutuo beneficio.</t>
  </si>
  <si>
    <r>
      <rPr>
        <b/>
        <sz val="11"/>
        <color theme="1"/>
        <rFont val="Arial"/>
        <family val="2"/>
      </rPr>
      <t>Bolivar</t>
    </r>
    <r>
      <rPr>
        <sz val="11"/>
        <color theme="1"/>
        <rFont val="Arial"/>
        <family val="2"/>
      </rPr>
      <t xml:space="preserve">
*Pdf listado de asistencia Operadores - 05/08/2022
*Pdf listado de asistencia Productores - 05/08/2022
*Pdf Registro Fotografico del encuentro 
*Pdf Acuerdo Comercial Compras locales - 33 Operadores -05/08/2022</t>
    </r>
  </si>
  <si>
    <t>Se evidencio la realización de Nueve (9) encuentros de compras locales en la Regional Casanare, Tolima, Cundinamarca, Arauca, Antioquia, Cauca,  Putumayo, Valle del Cauca y Bolivar,  los cuales buscan apoyar el desarrollo y emprendimiento productivo de las familias y de las comunidades locales, propiciando espacios de encuentro entre los operadores ICBF y los productores locales, estableciendo relaciones comerciales voluntarias de mutuo beneficio.</t>
  </si>
  <si>
    <r>
      <t xml:space="preserve">
</t>
    </r>
    <r>
      <rPr>
        <b/>
        <sz val="11"/>
        <color theme="1"/>
        <rFont val="Arial"/>
        <family val="2"/>
      </rPr>
      <t xml:space="preserve">Mayo: 
Casanare:
</t>
    </r>
    <r>
      <rPr>
        <sz val="11"/>
        <color theme="1"/>
        <rFont val="Arial"/>
        <family val="2"/>
      </rPr>
      <t xml:space="preserve">*Pdf Listados de Asistencia (sin fecha)
*Pdf Registro Fotografico del encuentro
*Pdf  Acuerdo comercial compras locales - Operador Durangar s.a.s -13/05/2022
*Pdf Acuerdo omercial compras locales - Operador Asociación hogar infantil nuevos amigos-13/05/2022
*Pdf Acuerdo comercial compras locales - Operador Asoolimpicos -13/05/2022
*Pdf  Acuerdo comercial compras locales- Operador Comercializadora la mamá- 13/05/2022
*Pdf Acuerdo Comercial -   Operador Consorcio nutriendo con amor - 13/05/2022
*Pdf Acuerdo Comercal - Operador Corporación_Propeseridad de nuestra gente - 13/05/2022.
</t>
    </r>
    <r>
      <rPr>
        <b/>
        <sz val="11"/>
        <color theme="1"/>
        <rFont val="Arial"/>
        <family val="2"/>
      </rPr>
      <t>Tolima:</t>
    </r>
    <r>
      <rPr>
        <sz val="11"/>
        <color theme="1"/>
        <rFont val="Arial"/>
        <family val="2"/>
      </rPr>
      <t xml:space="preserve">
*Pdf listado de asistencia - 20/05/2022
*Pdf Registro Fotografico del encuentro 
*Pdf Acuerdo Comercial Compras locales - operador  Precoopviveres-20/05/2022 
</t>
    </r>
    <r>
      <rPr>
        <b/>
        <sz val="11"/>
        <color theme="1"/>
        <rFont val="Arial"/>
        <family val="2"/>
      </rPr>
      <t>Cundinamarca:</t>
    </r>
    <r>
      <rPr>
        <sz val="11"/>
        <color theme="1"/>
        <rFont val="Arial"/>
        <family val="2"/>
      </rPr>
      <t xml:space="preserve">
*Pdf Listados de Asistencia - Operadores  27/05/2022
*Pdf Listados de Asistencia - Productores  27/05/2022
*Pdf Registro Fotografico del Encuentro 
*Pdf Acuerdo Comercial Compras Locales -Operador Aldeas infantiles SOS colombia -27/05/2022
*Pdf Acuerdo Comercial Compras Locales -Operador Asociación Hogar para niños especiales-27/05/2022 
*Pdf Acuerdo Comercial Compras Locales -Operador Asociación Padres Leoncitos ICBF -27/05/2022 
</t>
    </r>
    <r>
      <rPr>
        <b/>
        <sz val="11"/>
        <color theme="1"/>
        <rFont val="Arial"/>
        <family val="2"/>
      </rPr>
      <t>Arauca:</t>
    </r>
    <r>
      <rPr>
        <sz val="11"/>
        <color theme="1"/>
        <rFont val="Arial"/>
        <family val="2"/>
      </rPr>
      <t xml:space="preserve">
*Pdf Listados de Asistencia -  27/05/2022
*Pdf Registro Fotografico del Encuentro 
Pdf Acuerdo Comercial Compras Locales -Operador UT soluciones en alimentos -27/05/2022 
</t>
    </r>
    <r>
      <rPr>
        <b/>
        <sz val="11"/>
        <color theme="1"/>
        <rFont val="Arial"/>
        <family val="2"/>
      </rPr>
      <t xml:space="preserve">Junio- Valle del Cauca 
</t>
    </r>
    <r>
      <rPr>
        <sz val="11"/>
        <color theme="1"/>
        <rFont val="Arial"/>
        <family val="2"/>
      </rPr>
      <t xml:space="preserve">*Excel Listado Datos Generales del Producto y Datos Generales del Operador 
*Excel Listado Inscritos para Oferta
*Pdf Registro Fotografico del encuentro 
*Pdf Acuerdo Comercial Compras locales - Cali - 56 Operadores -10/06/2022
</t>
    </r>
    <r>
      <rPr>
        <b/>
        <sz val="11"/>
        <color theme="1"/>
        <rFont val="Arial"/>
        <family val="2"/>
      </rPr>
      <t xml:space="preserve">Julio: </t>
    </r>
    <r>
      <rPr>
        <sz val="11"/>
        <color theme="1"/>
        <rFont val="Arial"/>
        <family val="2"/>
      </rPr>
      <t xml:space="preserve">
</t>
    </r>
    <r>
      <rPr>
        <b/>
        <sz val="11"/>
        <color theme="1"/>
        <rFont val="Arial"/>
        <family val="2"/>
      </rPr>
      <t>Antioquia.-Caucasia</t>
    </r>
    <r>
      <rPr>
        <sz val="11"/>
        <color theme="1"/>
        <rFont val="Arial"/>
        <family val="2"/>
      </rPr>
      <t xml:space="preserve">
*Pdf listado de asistencia Operadores PAE-13/07/2022
*Pdf listado de asistencia Productores -13/07/2022
*Pdf listado de asistencia Invitados -13/07/2022
*Pdf listado de asistencia Operadores ICBF-13/07/2022
Pdf Acuerdo Comercial Compras Locales - Caucasia 19 operadores -13/07/2022
</t>
    </r>
    <r>
      <rPr>
        <b/>
        <sz val="11"/>
        <color theme="1"/>
        <rFont val="Arial"/>
        <family val="2"/>
      </rPr>
      <t>Cauca:</t>
    </r>
    <r>
      <rPr>
        <sz val="11"/>
        <color theme="1"/>
        <rFont val="Arial"/>
        <family val="2"/>
      </rPr>
      <t xml:space="preserve">
*Pdf Listados de Asistencia -  28/07/2022
*Pdf Registro Fotografico del Encuentro 
*Pdf Acuerdo Comercial Compras Locales - 23 Operadores  - 28/07/2022 
</t>
    </r>
    <r>
      <rPr>
        <b/>
        <sz val="11"/>
        <color theme="1"/>
        <rFont val="Arial"/>
        <family val="2"/>
      </rPr>
      <t>Putumayo</t>
    </r>
    <r>
      <rPr>
        <sz val="11"/>
        <color theme="1"/>
        <rFont val="Arial"/>
        <family val="2"/>
      </rPr>
      <t xml:space="preserve">
*Pdf Listados de Asistencia -  27/07/2022
*Pdf Registro Fotografico del Encuentro 
Pdf Acuerdo Comercial Compras Locales - 22 operadores -22/07/2022
</t>
    </r>
    <r>
      <rPr>
        <b/>
        <sz val="11"/>
        <color theme="1"/>
        <rFont val="Arial"/>
        <family val="2"/>
      </rPr>
      <t>Agosto -  Bolivar</t>
    </r>
    <r>
      <rPr>
        <sz val="11"/>
        <color theme="1"/>
        <rFont val="Arial"/>
        <family val="2"/>
      </rPr>
      <t xml:space="preserve">
*Pdf listado de asistencia Operadores - 05/08/2022
*Pdf listado de asistencia Productores - 05/08/2022
*Pdf Registro Fotografico del encuentro 
*Pdf Acuerdo Comercial Compras locales - 33 Operadores -05/08/2022</t>
    </r>
  </si>
  <si>
    <t xml:space="preserve">Gestión de Quejas, Reclamos y Sugerencias (QRS) de la Ciudadanía, sobre la gestión de la Entidad. </t>
  </si>
  <si>
    <t>Control y evaluación</t>
  </si>
  <si>
    <t>Ciudadanía (Peticionarios) usuaria de los canales de atención del ICBF</t>
  </si>
  <si>
    <t>Nacional (Todos los procesos de la entidad)</t>
  </si>
  <si>
    <t xml:space="preserve">Reportes de Gestión de PQRS realizados </t>
  </si>
  <si>
    <t xml:space="preserve">Febrero </t>
  </si>
  <si>
    <t>Diciembre 15 (control permanente durante toda la vigencia)</t>
  </si>
  <si>
    <t>Presencial, virtual, telefónico y escrito</t>
  </si>
  <si>
    <t>Segun los tiempos establecidos para el desarrollo de esta actividad, para el mes de enero aún no se ha iniciado con esta actividad</t>
  </si>
  <si>
    <t>El reporte del avance inicia con la medición del mes de Febrero</t>
  </si>
  <si>
    <t>NA</t>
  </si>
  <si>
    <t>El indicador de Derechos de Petición para el mes de Enero de 2022 disminuyó respecto al resultado del mes de Diciembre 2021, con un resultado final para esta vigencia del 98,1%, su estado para este periodo es En Riesgo con un porcentaje medio de cumplimiento.</t>
  </si>
  <si>
    <t>Para el mes de Enero de 2022 quedaron 419 peticiones ciudadanas pendientes por gestión, atendidas fuera de términos o sin evidencia de una respuesta oportuna y congruente al ciudadano a nivel nacional donde las regionales que obtuvieron el resultado más bajo fueron:
En Critico las Regionales Vichada (84,1%)y Antioquía (86,8%). En Riesgo las Regionales Casanare, Cundinamarca, bogotá, Valle, Quindío, Cesar, Arauca, Nariño, Atálntico, Córdoba y Cauca.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</si>
  <si>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Febrero - Actividad 7</t>
  </si>
  <si>
    <t xml:space="preserve">Resultado indicador de oportunidad de febrero de 2022 </t>
  </si>
  <si>
    <t>El indicador de Derechos de Petición para el mes de febrero de 2022 aumentó respecto al resultado del mes de enero, con un resultado final para esta vigencia del 98,5%, su estado para este periodo es En Riesgo con un porcentaje medio de cumplimiento.                                                                                     Para el mes de febrero de 2022 de las peticiones ciudadana recibidas por la entidad, quedaron 475 peticiones pendientes por gestión, atendidas fuera de términos o sin evidencia de una respuesta oportuna y congruente al ciudadano a nivel nacional donde las regionales que obtuvieron el resultado más bajo fueron:
En Critico las Regionales San Andres (86,a%)y Antioquía (92,5%). En Riesgo las Regionales Vichada, Amazonas, Cundinamarca, Casanare, Valle, Arauca, Bogotá, Quindío, Tolima, Caldas, Atlántico, Sucre, Boyacá, Risaralda, Cesar, Meta y Bolívar.</t>
  </si>
  <si>
    <t xml:space="preserve">Peticionarios </t>
  </si>
  <si>
    <t>31.186 peticiones ciudadanas</t>
  </si>
  <si>
    <t>Marzo - Actividad 7</t>
  </si>
  <si>
    <t xml:space="preserve">Resultado indicador de oportunidad de marzo de 2022 </t>
  </si>
  <si>
    <t>Para el mes de marzo de 2022 quedaron 532 peticiones ciudadanas pendientes por gestión, atendidas fuera de términos o sin evidencia de una respuesta oportuna y congruente al ciudadano a nivel nacional donde las regionales que obtuvieron el resultado más bajo fueron:
En Critico la Regional Guaninía (92,9%). En Riesgo las Regionales San Andres, Meta, Antioquía, Cundinamarca, Casanare, Vichada, Quindío, Valle, Guajira, Bogotá, Arauca, Atlántico, Sucre, Caldas, Boyacá,Choco, Tolima, Risaralda, Cauca, Córdoba y Bolívar.</t>
  </si>
  <si>
    <t>33.789 peticiones ciudadanas</t>
  </si>
  <si>
    <t>Abril - Actividad 7</t>
  </si>
  <si>
    <t xml:space="preserve">Resultado indicador de oportunidad de abril de 2022 </t>
  </si>
  <si>
    <t>Para el mes de abril de 2022 quedaron 964 peticiones ciudadanas pendientes por gestión, atendidas fuera de términos o sin evidencia de una respuesta oportuna y congruente al ciudadano a nivel nacional donde las regionales que obtuvieron el resultado más bajo fueron:
En Critico las Regionales Antioquía (81,1%), Guainía (88,9%) y Casanare (92,8). En Riesgo las Regionales Arauca, Vaupés, Cundinamarca, Vichada, Bogotá, Atlántico, Caldas, Amazonas, Córdoba, Valle del Cauca, Magdalena, Quindío, Risaralda, Sucre, Tolima, Boyacá, Bolívar, Norte de Santander, Nariño y Santander.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</si>
  <si>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34.239 peticiones ciudadanas</t>
  </si>
  <si>
    <t>Mayo - Actividad 7</t>
  </si>
  <si>
    <t>Se evidenció correo electrónico del 20/05/2022 remitido a los responsables de SYA en las Regionales, Centros Zonales y enlaces SIM con los resultados del mes de abril de 2022 de los Indicadores del Proceso Relación con el Ciudadano donde se incluye información del indicador PA - 131 "Porcentaje de peticiones ciudadanas atendidas oportunamente" con el fin de realizar las gestiones correspondientes con base en los datos presentados.
Adicionalmente, se adjunta al correo documento “Ley 2207 del 17/05/2022 “por el cual se modifica el decreto legislativo 491 de 2020”.</t>
  </si>
  <si>
    <t>*Pdf Correo electrónico del 20/05/2022 -Asunto: INDICADORES RELACIÓN CON EL CIUDADANO ABRIL 2022 (FINAL)
*Pdf  Ley 2207 del 17/05/2022</t>
  </si>
  <si>
    <t xml:space="preserve">Resultado indicador de oportunidad de mayo de 2022 </t>
  </si>
  <si>
    <t>Para el mes de mayo de 2022 quedaron 715 peticiones ciudadanas pendientes por gestión, atendidas fuera de términos o sin evidencia de una respuesta oportuna y congruente al ciudadano a nivel nacional donde las regionales que obtuvieron el resultado más bajo fueron:
En Critico las Regionales Antioquía (87,4%)y Arauca (89,2%). En Riesgo las Regionales San Andres, Casanare, Cundinamarca, Vichada, Bogotá, Atlántico, Quindío, Bolívar, Valle del Cauca, Caldas, Santander, Caquetá, Meta, Risaralda, Boyacá, Córdoba y Tolima.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</si>
  <si>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36.250 peticiones ciudadanas</t>
  </si>
  <si>
    <t>Junio - Actividad 7</t>
  </si>
  <si>
    <t>Se observó correo electrónico del 22/06/2022  remitido a los responsables de SYA en las Regionales, Centros Zonales y enlaces SIM con los resultados del mes de mayo de 2022 de los Indicadores del Proceso Relación con el Ciudadano donde se incluye información del indicador PA - 131 "Porcentaje de peticiones ciudadanas atendidas oportunamente"  y  A10-PT1-06 “Porcentaje de oportunidades den la asignación de la primera boleta de citación a través del SEAC, con el fin de realizar los gestiones correspondientes con base en los datos presentados.</t>
  </si>
  <si>
    <t xml:space="preserve">*Pdf Correo electrónico del 22/06/2022 -Asunto: INDICADORES RELACIÓN CON EL CIUDADANO MAYO 2022 (FINAL)
*Reporte Indicador PA-131 – Mayo 2022
*Reporte Indicador A10-PT1-06 -mayo 2022
</t>
  </si>
  <si>
    <t xml:space="preserve">Resultado indicador de oportunidad de junio de 2022 </t>
  </si>
  <si>
    <t>Para el mes de junio de 2022 quedaron 605 peticiones ciudadanas pendientes por gestión, atendidas fuera de términos o sin evidencia de una respuesta oportuna y congruente al ciudadano a nivel nacional donde las regionales que obtuvieron el resultado más bajo fueron:
En Critico la Regional Casanare (92,4%). En Riesgo las Regionales Antioquía, Vichada, Amazonas, Cundinamarca, Arauca, Bogotá, Córdoba, Atlántico, Valle del Cauca, Guainía, Quindío, Risaralda, Norte de Santander, La Guajira, Boyacá, Tolima, Cauca, Cesar y Santander.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</si>
  <si>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33.939 peticiones ciudadanas</t>
  </si>
  <si>
    <t>Julio - Actividad 7</t>
  </si>
  <si>
    <t xml:space="preserve">Se observó correo electrónico del 22/07/2022  remitido a los responsables de SYA en las Regionales, Centros Zonales y enlaces SIM con los resultados del mes de junio de 2022 de los Indicadores del Proceso Relación con el Ciudadano donde se incluye información del indicador PA - 131 "Porcentaje de peticiones ciudadanas atendidas oportunamente"  y  A10-PT1-06 “Porcentaje de oportunidades den la asignación de la primera boleta de citación a través del SEAC, con el fin de realizar los gestiones correspondientes con base en los datos presentados.
</t>
  </si>
  <si>
    <t xml:space="preserve">*Pdf Correo electrónico del 22/07/2022 -Asunto: INDICADORES RELACIÓN CON EL CIUDADANO JUNIO 2022 (FINAL)
*Reporte Indicador PA-131 – junio 2022
*Reporte Indicador A10-PT1-06 -junio 2022
</t>
  </si>
  <si>
    <t xml:space="preserve">Resultado indicador de oportunidad de julio de 2022 </t>
  </si>
  <si>
    <t>Para el mes de julio de 2022 quedaron 354 peticiones ciudadanas pendientes por gestión, atendidas fuera de términos o sin evidencia de una respuesta oportuna y congruente al ciudadano a nivel nacional donde las regionales que obtuvieron el resultado más bajo fueron:
En Critico las Regionales San Andrés (90,5%) y Arauca (92,7%). En Riesgo las Regionales Antioquía, Casanare, Cundinamarca, Atlántico, Bogotá, Córdoba, Valle del Cauca, Tolima, Quindío, Caldas, Sucre, Meta y Boyacá.
La dificultad más representativa para la vigencia diciembre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</si>
  <si>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30.602 peticiones ciudadanas</t>
  </si>
  <si>
    <t>Agosto - Actividad 7</t>
  </si>
  <si>
    <t>Se observó correo electrónico del 22/07/2022  remitido a los responsables de SYA en las Regionales, Centros Zonales y enlaces SIM con los resultados del mes de julio de 2022 de los Indicadores del Proceso Relación con el Ciudadano donde se incluye información del indicador PA - 131 "Porcentaje de peticiones ciudadanas atendidas oportunamente"  y  A10-PT1-06 “Porcentaje de oportunidades den la asignación de la primera boleta de citación a través del SEAC, con el fin de realizar los gestiones correspondientes con base en los datos presentados.</t>
  </si>
  <si>
    <t xml:space="preserve">*Pdf Correo electrónico del 23/08/2022 -Asunto: INDICADORES RELACIÓN CON EL CIUDADANO JULIO 2022 (FINAL)
*Reporte Indicador PA-131 – julio 2022
*Reporte Indicador A10-PT1-06 -julio 2022
</t>
  </si>
  <si>
    <t xml:space="preserve">Se evidenciaron los correos electrónicos remitidos a los Responsables de SYA en las Regionales, Centros Zonales y enlaces SIM con los resultados del mes de Abril, mayo, junio  y julio de 2022  de los Indicadores del Proceso Relación con el Ciudadano donde se incluye información del indicador PA - 131 "Porcentaje de peticiones ciudadanas atendidas oportunamente" "  y  A10-PT1-06 “Porcentaje de oportunidades den la asignación de la primera boleta de citación a través del SEAC, con el fin de realizar los gestiones correspondientes con base en los datos presentados.
</t>
  </si>
  <si>
    <r>
      <rPr>
        <b/>
        <sz val="10"/>
        <color theme="1"/>
        <rFont val="Arial"/>
        <family val="2"/>
      </rPr>
      <t xml:space="preserve">Mayo: </t>
    </r>
    <r>
      <rPr>
        <sz val="10"/>
        <color theme="1"/>
        <rFont val="Arial"/>
        <family val="2"/>
      </rPr>
      <t xml:space="preserve">
*Pdf Correo electrónico del 20/05/2022 -Asunto: INDICADORES RELACIÓN CON EL CIUDADANO ABRIL 2022 (FINAL)
*Pdf  Ley 2207 del 17/05/2022
</t>
    </r>
    <r>
      <rPr>
        <b/>
        <sz val="10"/>
        <color theme="1"/>
        <rFont val="Arial"/>
        <family val="2"/>
      </rPr>
      <t xml:space="preserve">Junio: </t>
    </r>
    <r>
      <rPr>
        <sz val="10"/>
        <color theme="1"/>
        <rFont val="Arial"/>
        <family val="2"/>
      </rPr>
      <t xml:space="preserve">
*Pdf Correo electrónico del 22/06/2022 -Asunto: INDICADORES RELACIÓN CON EL CIUDADANO MAYO 2022 (FINAL)
*Reporte Indicador PA-131 – mayo 2022
*Reporte Indicador A10-PT1-06 -mayo 2022
</t>
    </r>
    <r>
      <rPr>
        <b/>
        <sz val="10"/>
        <color theme="1"/>
        <rFont val="Arial"/>
        <family val="2"/>
      </rPr>
      <t xml:space="preserve">Julio: </t>
    </r>
    <r>
      <rPr>
        <sz val="10"/>
        <color theme="1"/>
        <rFont val="Arial"/>
        <family val="2"/>
      </rPr>
      <t xml:space="preserve">
*Pdf Correo electrónico del 22/07/2022 -Asunto: INDICADORES RELACIÓN CON EL CIUDADANO JUNIO 2022 (FINAL)
*Reporte Indicador PA-131 – junio 2022
*Reporte Indicador A10-PT1-06 -junio 2022
</t>
    </r>
    <r>
      <rPr>
        <b/>
        <sz val="10"/>
        <color theme="1"/>
        <rFont val="Arial"/>
        <family val="2"/>
      </rPr>
      <t xml:space="preserve">Agosto: </t>
    </r>
    <r>
      <rPr>
        <sz val="10"/>
        <color theme="1"/>
        <rFont val="Arial"/>
        <family val="2"/>
      </rPr>
      <t xml:space="preserve">
*Pdf Correo electrónico del 23/08/2022 -Asunto: INDICADORES RELACIÓN CON EL CIUDADANO JULIO 2022 (FINAL)
*Reporte Indicador PA-131 – julio 2022
*Reporte Indicador A10-PT1-06 -julio 2022</t>
    </r>
  </si>
  <si>
    <t xml:space="preserve">Aplicar encuestas de satisfacción a los usuarios (peticionarios) de los canales de atención del ICBF </t>
  </si>
  <si>
    <t xml:space="preserve">Realizar mediciones de satisfacción, con el fin de mejorar continuamente los canales de atención del ICBF. 
</t>
  </si>
  <si>
    <t>Reportes de medición de la satisfacción realizadas</t>
  </si>
  <si>
    <t>Para el mes de enero 2022 se realizaron 15.281 encuestas de satisfacción de los canales telefónicos y virtuales, y del segmento de encuestas de satisfacción del canal presencial, se realizaron 712 encuestas efectivas y se escalaron a las regionales 119 alertas.</t>
  </si>
  <si>
    <t>Para el mes de enero 2022 se realizaron 15.281 encuestas de satisfacción de los canales telefónicos y virtuales.
Canal Chat: Cantidad de encuestas 446 / Nivel de satisfacción: 92,38%
Canal Telefónico Adultos - Línea 141: Cantidad de encuestas 13.061 / Nivel de satisfacción: 99,21%
Canal Telefónico Adultos – Línea nacional: Cantidad de encuestas 585 / Nivel de satisfacción:  99,15%
Canal 141 NNA: Cantidad de encuestas 1.091 / Nivel de satisfacción:  94,33%
Videollamada: Cantidad de encuestas 98 / Nivel de satisfacción: 98,98%
Adicional, del segmento de encuestas de satisfacción del canal presencial, se realizaron 712 encuestas efectivas y se escalaron a las regionales 119 alertas.</t>
  </si>
  <si>
    <t>15.281 encuestas de satisfacción de los canales telefónicos y virtuales, y 712 encuestas de satisfacción del canal presencial</t>
  </si>
  <si>
    <t>informe de encuestas de satisfacción</t>
  </si>
  <si>
    <t xml:space="preserve">Para el mes de febrero 2022 se realizaron 17.315 encuestas de satisfacción de los canales telefónicos y virtuales.
Canal Chat: Cantidad de encuestas 494 / Nivel de satisfacción: 93,52%
Canal Telefónico Adultos - Línea 141: Cantidad de encuestas 15.170 / Nivel de satisfacción: 98,78%
Canal Telefónico Adultos – Línea nacional: Cantidad de encuestas 621 / Nivel de satisfacción:  99,36%
Canal 141 NNA: Cantidad de encuestas 935 / Nivel de satisfacción:  95,08%
Videollamada: Cantidad de encuestas 95 / Nivel de satisfacción: 98,95%
Adicional, del segmento de encuestas de satisfacción del canal presencial se realizaron 956 encuestas y se escalaron a las regionales 176 alertas.
</t>
  </si>
  <si>
    <t>Peticionarios que se acercan a un punto de atencion por informacion y orientacion, o se comunican al ICBF por sus medios de atencion telefonicos y virtuales</t>
  </si>
  <si>
    <t>17.315 encuestas de satisfacción de los canales telefónicos y virtuales, y 956 encuestas de satisfacción del canal presencial</t>
  </si>
  <si>
    <t>Infome de resultados del mes de febrero</t>
  </si>
  <si>
    <t>Se realizó desde el centro de contacto encuestas telefonicas donde se evalua el canal presencial. En cuanto a los demás canales se cuenta con la calificacion del ciudadano luego de terminar con la interaccion con el agente.</t>
  </si>
  <si>
    <t xml:space="preserve"> Para el mes de marzo 2022 se realizaron 18.670 encuestas de satisfacción de los canales telefónicos y virtuales.
Canal Chat: Cantidad de encuestas 560 / Nivel de satisfacción: 97,5%
Canal Telefónico Adultos - Línea 141: Cantidad de encuestas 16.388 / Nivel de satisfacción: 98,96%
Canal Telefónico Adultos – Línea nacional: Cantidad de encuestas 665 / Nivel de satisfacción:  98,8%
Canal 141 NNA: Cantidad de encuestas 1.011 / Nivel de satisfacción:  93,87%
Videollamada: Cantidad de encuestas 46 / Nivel de satisfacción: 100%
Adicional, del segmento de encuestas de satisfacción del canal presencial se realizaron 1.213 encuestas, y se escalaron a las regionales 160 alertas.
</t>
  </si>
  <si>
    <t>Peticionarios que se comunican con el ICBF mediante los canales de atencion telefonico y virtual, y los que son atendidos en los puntos de atencion presencial.</t>
  </si>
  <si>
    <t>19.883 encuestas en total</t>
  </si>
  <si>
    <t>Informe de resultado de encuestas de satisfaccion mensual de marzo canal telefonico y virtual. Informe de resultado de encuestas de satisfaccion mensual de marzo canal presencial</t>
  </si>
  <si>
    <t xml:space="preserve">Para el mes de abril 2022 se realizaron 17.687 encuestas de satisfacción de los canales telefónicos y virtuales.
Canal Chat: Cantidad de encuestas 432 / Nivel de satisfacción: 98,38%
Canal Telefónico Adultos - Línea 141: Cantidad de encuestas 15.024 / Nivel de satisfacción: 98,97%
Canal Telefónico Adultos – Línea nacional: Cantidad de encuestas 575 / Nivel de satisfacción:  99,13%
Canal 141 NNA: Cantidad de encuestas 926 / Nivel de satisfacción:  93,95%
Videollamada: Cantidad de encuestas 80 / Nivel de satisfacción: 96,25%.
Teléfono Verde (Línea Verde): Cantidad de encuestas 650 / Nivel de satisfacción: 99,08%. *
Adicional, del segmento de encuestas de satisfacción del canal presencial se realizaron 969 encuestas, y se escalaron a las regionales 116 alertas.
* Desde el mes de de abril se incluye en la medición el teléfono verde, el cual es una línea de atención del centro de contacto que se brinda a los ciudadanos que se acercan a los puntos de atención presencial del ICBF
</t>
  </si>
  <si>
    <t>18.656 encuestas en total</t>
  </si>
  <si>
    <t>Informe de resultado de encuestas de satisfaccion mensual de abril canal telefonico y virtual. Informe de resultado de encuestas de satisfaccion mensual de abril canal presencial</t>
  </si>
  <si>
    <t>Para el mes de mayo 2022 se realizaron 17.500
 encuestas de satisfacción de los canales telefónicos y virtuales.
Canal Chat: Cantidad de encuestas 503 / Nivel de satisfacción: 96,42%
Canal Telefónico Adultos - Línea 141: Cantidad de encuestas 15.159 / Nivel de satisfacción: 99,05%
Canal Telefónico Adultos – Línea nacional: Cantidad de encuestas 567 / Nivel de satisfacción:  99,65%
Canal 141 NNA: Cantidad de encuestas 900 / Nivel de satisfacción:  94,11%
Videollamada: Cantidad de encuestas 102 / Nivel de satisfacción: 97,06%.
Teléfono Verde (Línea Verde): Cantidad de encuestas 772 / Nivel de satisfacción: 99,22%. *
Adicional, del segmento de encuestas de satisfacción del canal presencial se realizaron 821 encuestas, y se escalaron a las regionales 107 alertas.</t>
  </si>
  <si>
    <t>18.321 encuestas en total</t>
  </si>
  <si>
    <t>Informe de resultado de encuestas de satisfaccion mensual de mayo canal telefonico y virtual. Informe de resultado de encuestas de satisfaccion mensual de mayo canal presencial</t>
  </si>
  <si>
    <t>Se observó el informe de las encuestas aplicadas por el Centro de Contacto correspondiente al mes de mayo de 2022 - preliminar donde se describen los resultados de los diferentes canales de atención; para el presencial se detalla información como: resumen consolidado y por Macro Regional de las Encuestas de Satisfacción, Histórico nivel de satisfacción, satisfacción por categoría, alertas de eventos críticos escaladas por Regional, encuestas puntos de atención entre otros.</t>
  </si>
  <si>
    <t xml:space="preserve">*Pdf presentación informe preliminar Encuestas puntos de atención ICBF- mayo de 2022.
*Pdf presentación Informe encuestas de satisfacción por canales -Centro de contacto ICBF- mayo 2022
*Excel Encuestas dominio del tema – mayo 2022.
* Excel Encuestas Infraestructura – mayo 2022.
</t>
  </si>
  <si>
    <t>Para el mes de junio 2022 se realizaron 16.045 encuestas de satisfacción de los canales telefónicos y virtuales.
Canal Chat: Cantidad de encuestas 439 / Nivel de satisfacción: 97,27%
Canal Telefónico Adultos - Línea 141: Cantidad de encuestas 13.279 / Nivel de satisfacción: 98,90%
Canal Telefónico Adultos – Línea nacional: Cantidad de encuestas 486 / Nivel de satisfacción:  99,18%
Canal 141 NNA: Cantidad de encuestas 827 / Nivel de satisfacción:  94,68%
Videollamada: Cantidad de encuestas 95 / Nivel de satisfacción: 100%.
Teléfono Verde (Línea Verde): Cantidad de encuestas 919 / Nivel de satisfacción: 99,56%.
Adicional, del segmento de encuestas de satisfacción del canal presencial se realizaron 927 encuestas, y se escalaron a las regionales 118 alertas.</t>
  </si>
  <si>
    <t>16.972 encuestas en total</t>
  </si>
  <si>
    <t>Informe de resultado de encuestas de satisfaccion mensual de junio canal telefonico y virtual. Informe de resultado de encuestas de satisfaccion mensual de junio canal presencial</t>
  </si>
  <si>
    <t>Se observó el informe de las encuestas aplicadas por el Centro de Contacto correspondiente al mes de junio de 2022 - preliminar donde se describen los resultados de los diferentes canales de atención; para el presencial se detalla información como: resumen consolidado y por Macro Regional de las Encuestas de Satisfacción, Histórico nivel de satisfacción, satisfacción por categoría, alertas de eventos críticos escaladas por Regional, encuestas puntos de atención entre otros.</t>
  </si>
  <si>
    <t>*Pdf presentación informe preliminar Encuestas puntos de atención ICBF- junio de 2022.
*Excel Encuestas dominio del tema –junio 2022.
* Excel Encuestas Infraestructura – junio 2022.</t>
  </si>
  <si>
    <t>Para el mes de julio 2022 se realizaron 15.556 encuestas de satisfacción de los canales telefónicos y virtuales.
Canal Chat: Cantidad de encuestas 474 / Nivel de satisfacción: 97,26%
Canal Telefónico Adultos - Línea 141: Cantidad de encuestas 13.692 / Nivel de satisfacción: 98,8%
Canal Telefónico Adultos – Línea nacional: Cantidad de encuestas 431 / Nivel de satisfacción:  99,54%
Canal 141 NNA: Cantidad de encuestas 891 / Nivel de satisfacción:  95,62%
Videollamada: Cantidad de encuestas 68 / Nivel de satisfacción: 97,06%.
Teléfono Verde (Línea Verde): Cantidad de encuestas 982 / Nivel de satisfacción: 99,39%.
Adicional, del segmento de encuestas de satisfacción del canal presencial se realizaron 867 encuestas, y se escalaron a las regionales 125 alertas.</t>
  </si>
  <si>
    <t>16.423 encuestas en total</t>
  </si>
  <si>
    <t>Informe de resultado de encuestas de satisfaccion mensual de julio canal telefonico y virtual. Informe de resultado de encuestas de satisfaccion mensual de julio canal presencial</t>
  </si>
  <si>
    <t>Se observó el informe de las encuestas aplicadas por el Centro de Contacto correspondiente al mes de julio de 2022 - preliminar donde se describen los resultados de los diferentes canales de atención; para el presencial se detalla información como: resumen consolidado y por Macro Regional de las Encuestas de Satisfacción, Histórico nivel de satisfacción, satisfacción por categoría, alertas de eventos críticos escaladas por Regional, encuestas puntos de atención entre otros.</t>
  </si>
  <si>
    <t>*Pdf presentación informe preliminar Encuestas puntos de atención ICBF- julio de 2022.
*Pdf presentación Informe encuestas de satisfacción por canales -Centro de contacto ICBF- julio  2022</t>
  </si>
  <si>
    <t>Para el mes de Agosto 2022 se realizaron 16.759 encuestas de satisfacción de los canales telefónicos y virtuales.
Canal Chat: Cantidad de encuestas 521 / Nivel de satisfacción: 99,04%
Canal Telefónico Adultos - Línea 141: Cantidad de encuestas 15.026 / Nivel de satisfacción: 99,04%
Canal Telefónico Adultos – Línea nacional: Cantidad de encuestas 334 / Nivel de satisfacción:  99,10%
Canal 141 NNA: Cantidad de encuestas 759 / Nivel de satisfacción:  95,64%
Videollamada: Cantidad de encuestas 119 / Nivel de satisfacción: 99,16%.
Teléfono Verde (Línea Verde): Cantidad de encuestas 743 / Nivel de satisfacción: 98,38%.
Adicional, del segmento de encuestas de satisfacción del canal presencial se realizaron 891 encuestas, y se escalaron a las regionales 183 alertas.</t>
  </si>
  <si>
    <t>17.863 encuestas en total</t>
  </si>
  <si>
    <t>Informe de resultado de encuestas de satisfaccion mensual de agosto canal telefonico y virtual. Informe de resultado de encuestas de satisfaccion mensual de agosto canal presencial</t>
  </si>
  <si>
    <t>Se observó el informe de las encuestas aplicadas por el Centro de Contacto correspondiente al mes de agosto de 2022 - preliminar donde se describen los resultados de los diferentes canales de atención; para el presencial se detalla información como: resumen consolidado y por Macro Regional de las Encuestas de Satisfacción, Histórico nivel de satisfacción, satisfacción por categoría, alertas de eventos críticos escaladas por Regional, encuestas puntos de atención entre otros.</t>
  </si>
  <si>
    <t>*Pdf presentación informe preliminar Encuestas puntos de atención ICBF- agosto de 2022.
*Excel Encuestas dominio del tema – Agosto 2022.
* Excel Encuestas Infraestructura – Agosto 2022.</t>
  </si>
  <si>
    <t>Se evidenciaron los informes de las encuestas aplicadas por el Centro de Contacto correspondiente a los meses de mayo, junio, julio y agosto - preliminar donde se describen los resultados de los diferentes canales de atención; para el presencial se detalla información como: resumen consolidado y por Macro Regional de las Encuestas de Satisfacción, oportunidad de los tiempos de espera, duración de la atención, presentación personal del colaborador, nivel de Satisfacción, entre otros aspectos; y para chat, telefónico y video llamada: atención del asesor, la información del asesor se ajusta a su consulta, entre otros.</t>
  </si>
  <si>
    <r>
      <rPr>
        <b/>
        <sz val="10"/>
        <color theme="1"/>
        <rFont val="Arial"/>
        <family val="2"/>
      </rPr>
      <t>Mayo</t>
    </r>
    <r>
      <rPr>
        <sz val="10"/>
        <color theme="1"/>
        <rFont val="Arial"/>
        <family val="2"/>
      </rPr>
      <t xml:space="preserve">: 
*Pdf presentación informe preliminar Encuestas puntos de atención ICBF- mayo de 2022.
*Pdf presentación Informe encuestas de satisfacción por canales -Centro de contacto ICBF- mayo 2022
*Excel Encuestas dominio del tema – mayo 2022.
* Excel Encuestas Infraestructura – mayo 2022.
</t>
    </r>
    <r>
      <rPr>
        <b/>
        <sz val="10"/>
        <color theme="1"/>
        <rFont val="Arial"/>
        <family val="2"/>
      </rPr>
      <t xml:space="preserve">Junio: </t>
    </r>
    <r>
      <rPr>
        <sz val="10"/>
        <color theme="1"/>
        <rFont val="Arial"/>
        <family val="2"/>
      </rPr>
      <t xml:space="preserve">
*Pdf presentación informe preliminar Encuestas puntos de atención ICBF- junio de 2022.
*Excel Encuestas dominio del tema –junio 2022.
* Excel Encuestas Infraestructura – junio 2022.
</t>
    </r>
    <r>
      <rPr>
        <b/>
        <sz val="10"/>
        <color theme="1"/>
        <rFont val="Arial"/>
        <family val="2"/>
      </rPr>
      <t>Julio:</t>
    </r>
    <r>
      <rPr>
        <sz val="10"/>
        <color theme="1"/>
        <rFont val="Arial"/>
        <family val="2"/>
      </rPr>
      <t xml:space="preserve"> 
*Pdf presentación informe preliminar Encuestas puntos de atención ICBF- julio de 2022.
*Pdf presentación Informe encuestas de satisfacción por canales -Centro de contacto ICBF- julio 2022
</t>
    </r>
    <r>
      <rPr>
        <b/>
        <sz val="10"/>
        <color theme="1"/>
        <rFont val="Arial"/>
        <family val="2"/>
      </rPr>
      <t>Agosto</t>
    </r>
    <r>
      <rPr>
        <sz val="10"/>
        <color theme="1"/>
        <rFont val="Arial"/>
        <family val="2"/>
      </rPr>
      <t>: 
*Pdf presentación informe preliminar Encuestas puntos de atención ICBF- agosto de 2022.
*Excel Encuestas dominio del tema – Agosto 2022.
* Excel Encuestas Infraestructura – Agosto 2022.</t>
    </r>
  </si>
  <si>
    <t>Actualizar el calendario de  participacion ciudadana de la entidad</t>
  </si>
  <si>
    <t>Consolidar la información suministrada por las áreas para la actualización del calendario de participación ciudadana del Botón Participa</t>
  </si>
  <si>
    <t xml:space="preserve">Potenciar las capacidades de los grupos de valor, para el ejercicio incidente del derecho a la participación ciudadana, involucrándolos de manera real  en los momentos del ciclo la gestión institucional.  </t>
  </si>
  <si>
    <t>Dirección de Servicios y Atención (responsable de la consolidación)
Todas las áreas presentes en el PPC 2022 (responsables del reporte mensual)</t>
  </si>
  <si>
    <t xml:space="preserve">Reportes de actualizaciones </t>
  </si>
  <si>
    <t>las actividades dan incio en febrero de 2022</t>
  </si>
  <si>
    <t xml:space="preserve">Se recibe información desde el area de primera infancia (control social) para el desarrollo de 5 Encuentros virtuales de lideresas y líderes de comités y veedurías ciudadanas para el control social a los servicios de primera infancia. </t>
  </si>
  <si>
    <t xml:space="preserve">Generar un espacio de reflexión en torno a la importancia de la participación ciudadana y del control social a los servicios de la primera infancia, enfatizando en los retos de territorio, experiencias y sugerencias para el control social a los servicios de la primera infancia.1. Macro Central: 13 de mayo.
2. Macro Caribe:  17 de junio.
3. Macros Pacífico: 22 de julio.
4. Eje cafetero y Antioquia: 19 de agosto.
5. Macro Orinoquía y Amazonía: 23 de septiembre.
</t>
  </si>
  <si>
    <t xml:space="preserve">Lideresas y líderes de comités de control social, de veedurías ciudadanas, y otras personas interesadas, según las regionales de cada macro. </t>
  </si>
  <si>
    <t xml:space="preserve">flyer de invitación a los encuentros </t>
  </si>
  <si>
    <t>No se recibieron reportes en el calendario para publicar</t>
  </si>
  <si>
    <t>La dirección de Abastecimiento reporta que durante el mes de mayo  se proyecta la realización cuatro ruedas de negocio entre operadores de programas institucionales y productores de los siguientes Departamento: Casanare, Tolima y  Arauca y cundimarca</t>
  </si>
  <si>
    <t xml:space="preserve">Ruedas de negocio con el fin de establecer relaciones comerciales voluntarias de mutuo beneficio. </t>
  </si>
  <si>
    <t>Organizaciones y Asociaciones Productoras y Operadores de Programas Institucionales del Departamento del Casanare</t>
  </si>
  <si>
    <t>Fichas tecnicas publicadas</t>
  </si>
  <si>
    <t xml:space="preserve">
Se evidencio reporte de la Dirección de Abastecimiento que durante el mes de mayo realizó encuentros de compras públicas locales en los Departamentos: Casanare, Tolima y Arauca y Cundinamarca.</t>
  </si>
  <si>
    <t>*Pantallazo Encuentro de compras en Casanare – 13/05/2022
*Pantallazo Encuentro de compras en Tolima -Espinal  y confirmación – 12/05/2022
*Pantallazo Encuentro de compras en Arauca y confirmación – 27/05/2022
*Pantallazo Encuentro de compras en Cundinamarca y confirmación  – 27/05/2022
*Pantallazo Reporte Actividades de Abastecimiento PPC-</t>
  </si>
  <si>
    <t>Encuentro de compras locales en el Departamento del Valle del Cauca</t>
  </si>
  <si>
    <t>Realizar una rueda de negocios entre Operadores de Programas Institucionales y Productores del Departamento de Valle del cauca, con el fin de establecer relaciones comerciales voluntarias de mutuo beneficio.</t>
  </si>
  <si>
    <t>Se recibe correo electronico de solicitud y se publica en el calendario de actividades</t>
  </si>
  <si>
    <t>Se evidencio reporte de la Dirección de Abastecimiento que durante el mes de junio realizó encuentros de compras públicas locales en los Departamentos Valle del Cauca y Vichada.</t>
  </si>
  <si>
    <t xml:space="preserve">
*Pantallazo Encuentro de compras en Valle del Cauca y confirmación – 10/06/2022
*Pantallazo Encuentro de compras en Vichada y confirmación – 03/06/2022</t>
  </si>
  <si>
    <t xml:space="preserve">Se publicaron  3 encuentos de compras locales de la DA </t>
  </si>
  <si>
    <t xml:space="preserve">Se evidencio reporte de la Dirección de Abastecimiento que durante el mes de julio realizó encuentros de compras públicas locales en los Departamentos Cauca, Caucasia y Putumayo 
</t>
  </si>
  <si>
    <t xml:space="preserve">*Pantallazo Encuentro de compras en Cauca y confirmación – 28/07/2022
*Pantallazo Encuentro de compras en Caucasia y confirmación – 13/07/2022
*Pantallazo Encuentro de compras en Putumayo  y confirmación – 22/06/2022
</t>
  </si>
  <si>
    <t>Se publicaron 2 flyer para encuentros de veedurías ciudadana de la DPI y 1 encuentro "taller del control social , dirigido a ciudadanos" por parte de la DSYA</t>
  </si>
  <si>
    <t>La DPI realizo dos encuentros de veedurías ciudadanas para el control social y se publico una convocatoria para el mes de Septiembre</t>
  </si>
  <si>
    <t xml:space="preserve">Veedurias cuidadanas y ciudadanía general </t>
  </si>
  <si>
    <t xml:space="preserve">Pantallazos de las publicaciones y de la confirmación de los eventos </t>
  </si>
  <si>
    <t>Se observa reporte de la Dirección de Primera Infancia donde indica que realizaron dos encuentros de veedurías ciudadanas para el control social  del 12 y 19 de agosto de 2022  y se publicó una convocatoria para el mes de septiembre de 2022.
Adicionalmente, la Dirección de Abastecimiento durante el mes de agosto realizó un encuentro de compras públicas locales en el Departamento de Bolivar.</t>
  </si>
  <si>
    <t>*Pantallazo Encuentro de compras en Bolivar y confirmación – 05/08/2022.
*Pantallazo de confirmación invitación a control social del 18/07/2022
*Pantallazo publicación del segundo encuentro entre miembros de veeduría ciud adanas para el control social a los servicios de primera infancia. – 12/08/2022
*Pantallazo publicación del tercer encuentro entre miembros de veeduría ciudadanas para el control social a los servicios de primera infancia -19/08/2022</t>
  </si>
  <si>
    <t>Se evidenciaron reportes de la Dirección de Abastecimiento donde indica que realizó Encuentros de Compras Públicas Locales en los departamentos Casanare, Tolima, Arauca, Cauca, Caucasia, Putumayo y Bolivar, con el objetivo de acortar la cadena de abastecimiento de los programas del estado, para que los pequeños productores puedan acceder a los circuitos cortos de comercialización en la compras públicas locales.
Adicionalmente, la Dirección de Primera Infancia donde indica que realizaron dos encuentros de veedurías ciudadanas para el control social del 12 y 19 de agosto de 2022  y se publicó.</t>
  </si>
  <si>
    <r>
      <rPr>
        <b/>
        <sz val="10"/>
        <color theme="1"/>
        <rFont val="Arial"/>
        <family val="2"/>
      </rPr>
      <t>Mayo</t>
    </r>
    <r>
      <rPr>
        <sz val="10"/>
        <color theme="1"/>
        <rFont val="Arial"/>
        <family val="2"/>
      </rPr>
      <t xml:space="preserve">: 
*Pantallazo Encuentro de compras en Casanare – 13/05/2022
*Pantallazo Encuentro de compras en Tolima -Espinal  y confirmación – 12/05/2022
*Pantallazo Encuentro de compras en Arauca y confirmación – 27/05/2022
*Pantallazo Encuentro de compras en Cundinamarca y confirmación  – 27/05/2022
*Pantallazo Reporte Actividades de Abastecimiento PPC-
</t>
    </r>
    <r>
      <rPr>
        <b/>
        <sz val="10"/>
        <color theme="1"/>
        <rFont val="Arial"/>
        <family val="2"/>
      </rPr>
      <t xml:space="preserve">Junio: </t>
    </r>
    <r>
      <rPr>
        <sz val="10"/>
        <color theme="1"/>
        <rFont val="Arial"/>
        <family val="2"/>
      </rPr>
      <t xml:space="preserve">
*Pantallazo Encuentro de compras en Valle del Cauca y confirmación – 10/06/2022
*Pantallazo Encuentro de compras en Vichada y confirmación – 03/06/2022
</t>
    </r>
    <r>
      <rPr>
        <b/>
        <sz val="10"/>
        <color theme="1"/>
        <rFont val="Arial"/>
        <family val="2"/>
      </rPr>
      <t xml:space="preserve">Julio: </t>
    </r>
    <r>
      <rPr>
        <sz val="10"/>
        <color theme="1"/>
        <rFont val="Arial"/>
        <family val="2"/>
      </rPr>
      <t xml:space="preserve">
*Pantallazo Encuentro de compras en Cauca y confirmación – 28/07/2022
*Pantallazo Encuentro de compras en Caucasia y confirmación – 13/07/2022
*Pantallazo Encuentro de compras en Putumayo  y confirmación – 22/06/2022
</t>
    </r>
    <r>
      <rPr>
        <b/>
        <sz val="10"/>
        <color theme="1"/>
        <rFont val="Arial"/>
        <family val="2"/>
      </rPr>
      <t>Agosto:</t>
    </r>
    <r>
      <rPr>
        <sz val="10"/>
        <color theme="1"/>
        <rFont val="Arial"/>
        <family val="2"/>
      </rPr>
      <t xml:space="preserve"> 
*Pantallazo Encuentro de compras en Bolivar y confirmación – 05/08/2022.
*Pantallazo de confirmación invitación a control social del 18/07/2022
*Pantallazo publicación del segundo encuentro entre miembros de veeduría ciudadanas para el control social a los servicios de primera infancia. – 12/08/2022
*Pantallazo publicación del tercer encuentro entre miembros de veeduría ciudadanas para el control social a los servicios de primera infancia -19/08/2022</t>
    </r>
  </si>
  <si>
    <t>Encuentros de promoción de la participación de niñas y niños y el control social</t>
  </si>
  <si>
    <t>Promoción de espacios y ejercicios de participación de niñas y niños y el control social sobre la oferta programática de la Dirección de Infancia con modalidades Tú a Tu dirigida a niñas y niños con discpacidad; programa Étnicos con Bienestar y modalidad Katünaa-Generaciones Explora dirigidos a ciudadanía en general.</t>
  </si>
  <si>
    <t>Promover de manera efectiva la conformación de grupos de control social y/o veedurías ciudadanas</t>
  </si>
  <si>
    <t xml:space="preserve">1. Consulta  </t>
  </si>
  <si>
    <t>1.Participación en la identificación de necesidades o diagnóstico</t>
  </si>
  <si>
    <t>Beneficiarios</t>
  </si>
  <si>
    <t>Dirección de Infancia</t>
  </si>
  <si>
    <t>Oferta programática de la Dirección de infancia.</t>
  </si>
  <si>
    <t xml:space="preserve">Número de encuentros Encuentros de promoción de la participación de niñas y niños y el control social </t>
  </si>
  <si>
    <t>La Dirección de Infancia realiza el primer reporte, a corte de febrero con:   84 encuentros de participación y control social de niñas, niños con Discapacidad  y sus familias que asisten a la Modalidad De Tú a Tú  (con enfoque diferencial). Así como de 422 encuentros de de participación y control social  de niñas, niños  y sus familias beneficiarios del Programa Generaciones Explora</t>
  </si>
  <si>
    <t>Primer reporte de la Dirección de Infancia sobre número de encuentros de participación y control social de la oferta programática dirigida a población con Discapacidad con la Modalidad De Tú  a Tú y con el Programa Generación Explora.</t>
  </si>
  <si>
    <t xml:space="preserve">Niñas (318), niños (466)	  con discapacidad y sus familias (439)M De Tú a Tú    	
En Generación Explora: Niñas (3291); Niños	(2807); Familias con Mujeres adultas (2943)	y hombres adultos (495)
</t>
  </si>
  <si>
    <t>Modalidad De Tú a Tú 1323. Generación Explora 10531. Total: 11854</t>
  </si>
  <si>
    <t>Fortalecer la gestión y articulación con instancias de participación y entes territoriales con el propósito de fortalecer los espacios de participación de los NN y sus familias.</t>
  </si>
  <si>
    <t>Realización de dos encuentros de participación y control social para esta vigencia de primer semestre del 2022</t>
  </si>
  <si>
    <t>Enlace a carpeta compartida de evidencias (acta-asistencia-excel sintesis-archivo fotográfico) de Generación Explora: https://icbfgob.sharepoint.com/:f:/s/DirecciondeInfancia/EgPVsF-CU_5FmLum3E9VZ4cBrPWiTIgnpFCTjMrtbNvIBA?e=JBSTCe                              Enlace de evidencias (acta-asistencia-excel sintesis-archivo fotográfico) Modalidad De Tú  a Tú: https://icbfgob.sharepoint.com/:f:/s/DirecciondeInfancia/EqF0fl1euyZGvvMRt5T2XNYBccnvxImzS7BSE1_iaXuM1g?e=VXXrIW</t>
  </si>
  <si>
    <t>A corte de mes de marzo el reporte de encuentros de participación de niñas, niños y sus familias a través de los encuentros de control social se desarrollaron con: a) el Programa Generaciones Étnicas con Bienstar con un total de 87 ,a nivel nacional, resultado consolidado de las Regionales y aliados que implementan y b) En esta línea, con la Modalidad Katünaa con un total de 89 reportes. A manera de evidencia a través de carpetas compartidas y públicas se cuentan con actas-asistencias; evidencias fotográficas, sonoras y consolidado excel por aliado/Regional, para un total de 176 encuentros implementados de participación y control social.</t>
  </si>
  <si>
    <t>La Dirección de infancia vincula los encuentros de participación y control social para que se lleven a cabo en la implementación de Programas y Modalidades, de tal forma busca la valoración de los comités de control social puedan aportar elementos sobre logros, dificultades y recomendaciones que suman a la toma de deciones para el mejoramiento de la oferta.</t>
  </si>
  <si>
    <t>niñas, niños, familias con representación de mujeres adultas y hombres adultos.</t>
  </si>
  <si>
    <t>1188 Katünaa   1029 en GÉtnicas</t>
  </si>
  <si>
    <t xml:space="preserve">1. Articular espacios y/o actividades con entidades del territorio con el fin de fortalecer procesos de participación de los niños y las niñas.                                    2. Acompañamiento por parte de autoridades indígenas en el desarrollo de encuentros de participación social.               3. Vinculación de los niños y las niñas en mingas de pensamiento de la comunidad que permita compartir las experiencias desde los encuentros de control social. </t>
  </si>
  <si>
    <t>Katünaa https://icbfgob.sharepoint.com/:f:/s/DirecciondeInfancia/Eqst2bid1jRKmr3keOMI1A0BVyTeHUeJBdTFyVQX89wjHg?e=hKEVcD                        Étnicos       https://icbfgob.sharepoint.com/:f:/s/DirecciondeInfancia/En8wuD0sqCFMmztclePL0jMB7eI5CaM3ZefIICtVoyNFkg?e=TZ7FjC</t>
  </si>
  <si>
    <t>cumplido</t>
  </si>
  <si>
    <t>El reporte de abril de encuentros de participación de niñas, niños y ejercicios de control social se realiza con: a) la Modalidad De Tú a Tú, orientada a la atención con enfoque diferencial con infancia con discapacidad, con ciento ocho (108); b) Se suman los encuentros del Programa Explora con doscientos sesenta (260), buscando que se articulen a la formulación de iniciativas e incidencia desde las voces, intereses y recomendaciones para identificar logros, dificultades en la oferta. En conjunto la oferta reporta 368 encuentros de control social.</t>
  </si>
  <si>
    <t>niñas, niños, familias</t>
  </si>
  <si>
    <t>Enlace De Tú a Tú https://icbfgob.sharepoint.com/:f:/s/DirecciondeInfancia/EqF0fl1euyZGvvMRt5T2XNYBccnvxImzS7BSE1_iaXuM1g?e=HCFqbV		
Enlace Explora https://icbfgob.sharepoint.com/:f:/s/DirecciondeInfancia/EgPVsF-CU_5FmLum3E9VZ4cBrPWiTIgnpFCTjMrtbNvIBA?e=1RNodz</t>
  </si>
  <si>
    <t xml:space="preserve">
Se evidencio la matriz de consolidación de la información que aportan los diferentes grupos poblacionales aliados sobre los ejercicios de participación social realizado el 02/05/2022 con usuarios del programa Generaciones con Bienestar.
En la matriz se detalla información como: regional, nombre del aliado, fecha y número de ejercicio de participación, foco, logros, retos - dificultades, recomendaciones, enlace de evidencias, entre otros ítems.</t>
  </si>
  <si>
    <t xml:space="preserve">
*Excel REPORTE  DE EJERCICIOS DE PARTICIPACIÓN Y CONTROL SOCIAL - Programa Generación con Bienestar = 53 (Enlace donde reposan evidencias https://icbfgob.sharepoint.com/:f:/s/DirecciondeInfancia/En8wuD0sqCFMmztclePL0jMB7eI5CaM3ZefIICtVoyNFkg?e=oKfq5e
*Excel REPORTE  DE EJERCICIOS DE PARTICIPACIÓN Y CONTROL SOCIAL – Modalidad Katünna = 104 (Enlace donde reposan evidencias https://icbfgob.sharepoint.com/:f:/s/DirecciondeInfancia/Eqst2bid1jRKmr3keOMI1A0BVyTeHUeJBdTFyVQX89wjHg?e=sLYPM0</t>
  </si>
  <si>
    <r>
      <t xml:space="preserve">
</t>
    </r>
    <r>
      <rPr>
        <b/>
        <sz val="10"/>
        <color theme="1"/>
        <rFont val="Arial"/>
        <family val="2"/>
      </rPr>
      <t>Mayo:</t>
    </r>
    <r>
      <rPr>
        <sz val="10"/>
        <color theme="1"/>
        <rFont val="Arial"/>
        <family val="2"/>
      </rPr>
      <t xml:space="preserve">
Excel REPORTE  DE EJERCICIOS DE PARTICIPACIÓN Y CONTROL SOCIAL - Programa Generación con Bienestar = 53 (Enlace donde reposan evidencias </t>
    </r>
    <r>
      <rPr>
        <b/>
        <sz val="9"/>
        <color rgb="FF0070C0"/>
        <rFont val="Arial"/>
        <family val="2"/>
      </rPr>
      <t xml:space="preserve">https://icbfgob.sharepoint.com/:f:/s/DirecciondeInfancia/En8wuD0sqCFMmztclePL0jMB7eI5CaM3ZefIICtVoyNFkg?e=oKfq5e
</t>
    </r>
    <r>
      <rPr>
        <sz val="10"/>
        <color theme="1"/>
        <rFont val="Arial"/>
        <family val="2"/>
      </rPr>
      <t xml:space="preserve">*Excel REPORTE  DE EJERCICIOS DE PARTICIPACIÓN Y CONTROL SOCIAL – Modalidad Katünna = 104 (Enlace donde reposan evidencias </t>
    </r>
    <r>
      <rPr>
        <b/>
        <sz val="9"/>
        <color rgb="FF0070C0"/>
        <rFont val="Arial"/>
        <family val="2"/>
      </rPr>
      <t>https://icbfgob.sharepoint.com/:f:/s/DirecciondeInfancia/Eqst2bid1jRKmr3keOMI1A0BVyTeHUeJBdTFyVQX89wjHg?e=sLYPM0</t>
    </r>
  </si>
  <si>
    <t>Encuentros del Consejo Asesor y consultivo de Niñas, niños y adolescentes</t>
  </si>
  <si>
    <t xml:space="preserve">Encuentros de diálogos y escucha activa entre pares, intergeneracionales y con autoridades o decisores de política pública alrededor de temáticas de interés sobre sus derechos, y prevención de violencias; fortaleciendo sus capacidades ciudadanas para aportar a su voz, su consejo y experiencia.
</t>
  </si>
  <si>
    <t xml:space="preserve">3. Contribuir con la transformación de realidades negativas que afectan el desarrollo integral y el bienestar de los NNA y las familias. </t>
  </si>
  <si>
    <t>Público en general</t>
  </si>
  <si>
    <t>Número de encuentros del Consejo Asesor y consultivo de niñas, niños y adolescentes</t>
  </si>
  <si>
    <t>Marzo</t>
  </si>
  <si>
    <t>las actividades dan incio en marzo de 2022</t>
  </si>
  <si>
    <t>Durante el mes de febrero se realizaron dos (2) encuentros de integrantes del Consejo Asesor y consultivo de niñas, niños y adolescentes con el objetivo de contar con sus valoraciones y balance de las atenciones de la Política de Infancia y adolescencia a partir de metodologías centradas en construir sus propios relatos de realiades a partir de sus experiencias y lecturas de territorio. En articulación con PNUD se llevaron a cabo en el marco del componente de participación infantil que realiza esta consulta en 90 entidades territoriales y que cuenta con un espacio dirigido a este sujeto colectivo de derechos, integrado por 13 participantes representantes de macroregiones,  que es acompañado por la Dirección de Infancia.</t>
  </si>
  <si>
    <t>El 10 y 25 de febrero de 5 a 7 pm. se realizaron dos encuentros, con una participación de varios integrantes del Consejo, que han mostrado mayor interés de contar sus valoraciones o historias de participación en la valoración del goce efectivo de atenciones  o de las barreras que enfrentan en sus territorios. Por ejemplo, la ausencia de oportunidades para acceder a la educación en zonas rurales dispersas o el efecto del conflicto armado.</t>
  </si>
  <si>
    <t>Adolescentes Consejeras-os del Cacnna</t>
  </si>
  <si>
    <t xml:space="preserve">No aplica </t>
  </si>
  <si>
    <t>Devolución de resultados de los talleres presenciales con niñas y niños para organizar el plan de trabajo del Cacnna con base en esta escucha activa de la valoración de la PIA.</t>
  </si>
  <si>
    <t>Carpeta de este micrositio que contiene: grabaciones; impresiones de pantalla de los encuentros y correo de citación a consejeras-os del Cacnna.</t>
  </si>
  <si>
    <t>Incluir actas y listados de asistencia</t>
  </si>
  <si>
    <t>Integrantes del Consejo asesor y consultivo del ICBF se reunieron para continuar con el pilotaje y la valoración de metodologías sobre las realizaciones de sus derechos en el marco de la Política de infancia y adolescencia para implementar en entidades territoriales, para lo cual se acude a lenguajes de expresión artística y el desarrollo de las fichas de taller.</t>
  </si>
  <si>
    <t>El Consejo realiza en su rol como sujeto colectivo de derechos, el de aconsejar o recomendar a la Dirección de infancia. En este caso, sobre la valoración de las metodologías implementadas para la valoración de la RIA en entidades territoriales. De esta manera, contar con su voz para fortalecer estas fichas, al tiempo que dan cuenta de su pertinencia a través de la implementación virtual.</t>
  </si>
  <si>
    <t>Integrantes adolescentes del CACNNA</t>
  </si>
  <si>
    <t>Contar con espacios de socialización de los resultados de los talleres de participación de niñas, niños y adolescentes a diferentes autoridades y al interior del ICBF para que sean base y orienten la toma de decisiones en el ajuste y construcción de la RIA en entidades territoriales. Continuar generando espacios de encuentro entre integrantes del Cacnna y otros niños y niñas para nutrir las comprensiones de las experiencias de fortalezas en realizaciones de derechos.</t>
  </si>
  <si>
    <t xml:space="preserve">grabación, correos de convocatoria </t>
  </si>
  <si>
    <t xml:space="preserve">Durante el mes de abril se realizó el 18 de abril en el Encuentro de Consejeras-os del Cacnna como parte del fortalecimiento de capacidades para la valoración, compartir reflexiones y formular preguntas orientadoras sobre la relación entre las Crianzas libres de violencias y el Derecho a expresar, a Ser sin miedo, como parte esencial de la participación. Espacio preparatorio para el webinar en conmemoración en contra del maltrato infantil.
</t>
  </si>
  <si>
    <t>El Cacnna como sujeto colectivo de derechos y como espacio de participación que acompaña la Dirección de infancia, se reúne para orientar el diálogo intergeneracional con autoridades y académicos en torno a las crianzas libres de violencias.</t>
  </si>
  <si>
    <t>Preguntas orientadoras para adultos sobre crianzas libres de violencias e identificación algunas situaciones en las que se vulneran el derecho a ser y expresar sin miedo en algunos entornos de desarrollo.</t>
  </si>
  <si>
    <t>Proyección de encuentro presencial en Btá con Directivos del ICBF para abordar las lecturas sobre los derechos de infancia y plan de acción sobre crianzas libres y participación</t>
  </si>
  <si>
    <t>Para corte del mes de mayo no se contó con el encuentro del Consejo asesor y consultivo, ya que se generó un espacio tipo webinar sobre crianzas libres de violencias con un experto invitado y la participación de 3 Consejeros del Cacnna abierto a público en gral, en el marco de la fecha en contra del maltrato infantil.</t>
  </si>
  <si>
    <t>No se reportó avance de la actividad por parte del responsable.</t>
  </si>
  <si>
    <t>Encuentro presencial de Consejeras(os) con la Directora Gral del Icbf en la ciudad de Bogotá</t>
  </si>
  <si>
    <t>Por primera vez se reunieron en forma presencial los consejer@s del Cacnna para llevar a cabo diálogos entre pares con niñas y niños de la zona rural de Usme y con beneficiarios del programa Explora de Ciudad Bolívar para validar los consejos y recomendaciones sobre 6 temáticas a presentar en el Encuentro Nal con Lina Árbelaez, la Directora Gral del ICBF.</t>
  </si>
  <si>
    <t>niñas, niños, adolescentes y directora gral del ICBF, funcionarios de la Dirección de Infancia.</t>
  </si>
  <si>
    <t>Los consejos del CACNNA proponen al ICBF una serie de acciones en torno a 6 temáticas que surgen de encuentros previos de participación infantil, siendo de interés: la garantía del derecho a la educación, en particular en zonas rurales dispersas; oportunidades para familias en situación de pobreza y con enfásis en espacios de promoción del arte, la cultura y el deporte para niñas y niños; acciones para la crianza libre de violencias; acompañamiento para que los derechos sexuales estén garantizados desde las primeras edades; favorecer la participación infantil con incidencia en los territorios y acciones para fortalecer el cuidado del ambiente y detener el cambio climático.</t>
  </si>
  <si>
    <t>no aplica</t>
  </si>
  <si>
    <t>boletines de prensa del ICBF, video de entrevista a consejer@s y acta de realización de evento, correo de invitación consejeros.</t>
  </si>
  <si>
    <r>
      <t xml:space="preserve">Se observo correo electrónico de invitación al encuentro en Bogotá de Consejer@s del Cacnna con Directora ICBF a realizarse el 16 y 17 de junio de 2022, así mismo se evidenció acta de reunión del 16/06/2022 en la cual se realizó la validación de las cotizaciones presentadas para el Encuentro Consejeras-os  Cacnna y  Directora  ICBF.
Igualmente, se encontró Boletín de prensa del 16/06/2022 donde se publicó la noticia de la </t>
    </r>
    <r>
      <rPr>
        <b/>
        <i/>
        <sz val="10"/>
        <color theme="1"/>
        <rFont val="Arial"/>
        <family val="2"/>
      </rPr>
      <t>“Jornada cultural y recreativa que vivieron niños y adolescentes integrantes del Consejo Consultor del ICBF”</t>
    </r>
    <r>
      <rPr>
        <sz val="11"/>
        <color theme="1"/>
        <rFont val="Arial"/>
        <family val="2"/>
      </rPr>
      <t xml:space="preserve"> y Boletín del 17/06/2022 donde se publicó noticia </t>
    </r>
    <r>
      <rPr>
        <b/>
        <i/>
        <sz val="10"/>
        <color theme="1"/>
        <rFont val="Arial"/>
        <family val="2"/>
      </rPr>
      <t>“Niños y adolescentes consejeros del ICBF son un referente positivo para sus pares: Lina Arbeláez”</t>
    </r>
    <r>
      <rPr>
        <sz val="11"/>
        <color theme="1"/>
        <rFont val="Arial"/>
        <family val="2"/>
      </rPr>
      <t xml:space="preserve">
</t>
    </r>
  </si>
  <si>
    <t xml:space="preserve">*Pdf Correo electrónico del 02/06/2022- Asunto: Reunión de Información a familias sobre Encuentro en Bogotá, de Consejer@s delCacnna con Directora ICBF
*Pdf Acta de reunión del 16/06/2022 Asunto: Validación de las cotizaciones presentadas para el evento SS. 64 encuentro Consejeras-os Cacnna y Directora ICBF -D. Infancia.
*Pdf Boletines de prensa del 16/06/2022 y 17/06/2022 </t>
  </si>
  <si>
    <t>Encuentro de consejeros con niñas, niños y adolescentes de mesas de participación, la red de Unicef y Ministerio del Interior.</t>
  </si>
  <si>
    <t>Niñas, niños, adolescentes y ciudadanía en general</t>
  </si>
  <si>
    <t>10 Niñas, niños y adolescentes 373 participantes en la transmisión en vivo por youtube.</t>
  </si>
  <si>
    <t>enlaces de video youtube de transmisión en vivo, y grabación team. Metodología, pieza de comunicación de invitación y  correo de invitación consejeros.</t>
  </si>
  <si>
    <r>
      <t>Se evidenció correo electrónico del 07/07/2022 remitiendo a los panelistas, texto de preparación para sus intervenciones en el Encuentro del Ministerio del Interior.  Igualmente se observa documento que contiene el objetivo y metodología para el desarrollo de la Semana de la Participación de los NNA, la cual tiene como objetivo “</t>
    </r>
    <r>
      <rPr>
        <b/>
        <i/>
        <sz val="10"/>
        <color theme="1"/>
        <rFont val="Arial"/>
        <family val="2"/>
      </rPr>
      <t>Fortalecer y promover la Democracia y Participación Ciudadana en los NNA como herramienta que permite generar conocimiento sobre los diferentes fenómenos, políticos y sociales que atañen a los NNA y que permiten una mejor calidad de vida”</t>
    </r>
  </si>
  <si>
    <t>*Pdf- Correo electrónico del 07/07/2022 – Asunto: Encuentro Consejer@s+Semana de la Participación Ministerio del Interior.
*Pantallazo conversatorio democracia y Participación Ciudadana de niños, niña y adolescentes -transmitido por youtube el 15/07/2022
*Word -Metodología para el desarrollo de la Semana de la Participación de los NNA
*Imagen del consentimiento informado para uso de imágenes del 05/07/2022</t>
  </si>
  <si>
    <t>Se observo la realización de 2 Encuentros Consejer@s+Semana de la Participación Ministerio del Interior,  en el marco de la participación de los NNA, efectuando un “Conversatorio en Democracia y Participación Ciudadana y un Encuentro de Experiencias entre NNA”, cuyo objetivo buscaba “Fortalecer y promover la Democracia y Participación Ciudadana en los NNA como herramienta que permite generar conocimiento sobre los diferentes fenómenos, políticos y sociales que atañen a los NNA y que permiten una mejor calidad de vida”</t>
  </si>
  <si>
    <r>
      <rPr>
        <b/>
        <sz val="11"/>
        <color theme="1"/>
        <rFont val="Arial"/>
        <family val="2"/>
      </rPr>
      <t xml:space="preserve">Junio: </t>
    </r>
    <r>
      <rPr>
        <sz val="11"/>
        <color theme="1"/>
        <rFont val="Arial"/>
        <family val="2"/>
      </rPr>
      <t xml:space="preserve">
*Pdf Correo electrónico del 02/06/2022- Asunto: Reunión de Información a familias sobre Encuentro en Bogotá, de Consejer@s delCacnna con Directora ICBF
*Pdf Acta de reunión del 16/06/2022 Asunto: Validación de las cotizaciones presentadas para el evento SS. 64 encuentro Consejeras-os Cacnna y Directora ICBF -D. Infancia.
*Pdf Boletines de prensa del 16/06/2022 y 17/06/2022 
</t>
    </r>
    <r>
      <rPr>
        <b/>
        <sz val="11"/>
        <color theme="1"/>
        <rFont val="Arial"/>
        <family val="2"/>
      </rPr>
      <t xml:space="preserve">
Julio: 
</t>
    </r>
    <r>
      <rPr>
        <sz val="11"/>
        <color theme="1"/>
        <rFont val="Arial"/>
        <family val="2"/>
      </rPr>
      <t>*Pdf- Correo electrónico del 07/07/2022 – Asunto: Encuentro Consejer@s+Semana de la Participación Ministerio del Interior.
*Pantallazo conversatorio democracia y Participación Ciudadana de niños, niña y adolescentes -transmitido por youtube el 15/07/2022
*Word -Metodología para el desarrollo de la Semana de la Participación de los NNA
*Imagen del consentimiento informado para uso de imágenes del 05/07/2022</t>
    </r>
  </si>
  <si>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</si>
  <si>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</si>
  <si>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Dirección de protección</t>
  </si>
  <si>
    <t xml:space="preserve">Protección </t>
  </si>
  <si>
    <t>Mesas de diálogo realizada.</t>
  </si>
  <si>
    <t>Mesas programadas para los meses de marzo, mayo, julio y octubre de 2022</t>
  </si>
  <si>
    <t>Se realiza mesa de participación de madres sustitutas el 24 de febrero como preparación para la mesa que se va a realizar en el mes de marzo.</t>
  </si>
  <si>
    <t>En la primera mesa se hace para organizar la mesa de marzo donde participará la Subdirectora de Restablecimiento de Derechos, de ser posible la Directora de Protección, se hace distriución de temas para exponer por parte de las madres sustitutas.</t>
  </si>
  <si>
    <t>Total asistentes 37 personas
Todas madres sustitutas
20 regionales de 33</t>
  </si>
  <si>
    <t>37 mujeres
Antioquia, Atlántico, Bogotá, Bolívar, Caldas, Casanare, Cauca, Cesar, Cundinamarca, Vichada, Guaviare, La Guajira, Meta, Nariño, Norte de Santander, Putumayo, San Andrés, Santander, Valle del Cauca y Tolima</t>
  </si>
  <si>
    <t>Revisar aumento cuota de sostenimiento, dotación escolar, personal y básica, Gastos de emergencia, Trato de los profesionales y código ético, supervisión, tema de cierres de unidades de servicio, nutrición en la modalidad y rotulado de alimentos.</t>
  </si>
  <si>
    <t>Reunión el 04 de marzo con las delegadas de madres sustitutas para preparación de la mesa.
Mesa nacional virtual el 07 de marzo</t>
  </si>
  <si>
    <t>Acta, lista de asistencia, proposiciones, carta y presentación utilizada</t>
  </si>
  <si>
    <t>La segunda mesa de participación de madres sustitutas se realiza el 07 de marzo como segunda del año 2022.</t>
  </si>
  <si>
    <t>La segunda mesa para revisión de propuestas realizadas por las representantes de las familias sustitutas, se contó con la participación de la Subdirectora de Restablecimiento de Derechos.</t>
  </si>
  <si>
    <t>Total asistentes 102 personas
Representantes de las madres sustitutas, enlaces regionales y nacionales de la modalidad.
28 regionales de 33</t>
  </si>
  <si>
    <t>93 mujeres
9 hombres
Antioquia, Atlántico, Arauca Bogotá, Bolívar, Caldas, Casanare, Cauca, Caquetá, Cesar, Córdoba Cundinamarca, Vichada, Guainía, Guaviare, La Guajira, Magdalena, Meta, Nariño, Norte de Santander, Quindío, Risaralda, Sucre, Vaupés, Putumayo, Santander, Valle del Cauca y Tolima</t>
  </si>
  <si>
    <t>Realizan proposiciones a la Subdirectora de Restablecimiento de Derechos para revisión y ajustes de los siguientes temas: Cuota de sostenimiento, Dotación, Gastos de Emergencia, Trato y Código Ético, Supervisión, Proceso de Cierres y Nutrición y Rotulado.</t>
  </si>
  <si>
    <t xml:space="preserve">Trabajar con regionales en el procedimiento de la Resolución 5062/21.
Retomar en el desarrollo de las próximas mesa cada uno de los puntos tratados en esta mesa nacional.
Citar nueva mesa nacional en mayo 27. </t>
  </si>
  <si>
    <t>Acta, lista de asistencia y presentación utilizada</t>
  </si>
  <si>
    <t>La tercera mesa se tiene programada para el 27 de mayo, no aplica reporte al mes de abril</t>
  </si>
  <si>
    <t>La tercera mesa de participación de madres sustitutas se realiza el 27 de mayo de 2022.</t>
  </si>
  <si>
    <t>La tercera mesa se realiza de forma mixta, una parte presencial en el auditorio de la sede nacional del ICBF y la otra virtual con las personas que no pudieron asistir, se contó con la participación de la Subdirectora de Restablecimiento de Derechos.</t>
  </si>
  <si>
    <t>Total asistentes 96 personas. 65 virtual y 31 presencial
Representantes de las madres sustitutas, enlaces regionales y nacionales de la modalidad.
29 regionales de 33</t>
  </si>
  <si>
    <t>65 virtual de las cuales 62 mujeres y 3 hombres. Presencial 31 mujeres
De forma virtual las regionales presentes fueron: Antioquia, Amazonas, Atlántico, Arauca, Bogotá, Bolívar, Boyacá, Caldas, Casanare, Cauca, Caquetá, Cesar, Córdoba Cundinamarca, Guaviare, La Guajira, Magdalena, Meta, Nariño, Putumayo, Quindío, Risaralda, San Andrés, Sucre, Valle del Cauca y Tolima.
De forma presencial las regionales presentes fueron: Santander, Norte de Santander, Caquetá, Antioquia, Nariño, Cauca, Tolima, Valle del Cauca, Meta, Casanare, Cundinamarca, Vichada, Atlántico, Putumayo, Boyacá y La Guajira.</t>
  </si>
  <si>
    <t>Realizan proposiciones a la Subdirectora de Restablecimiento de Derechos para revisión y ajustes de los siguientes temas: Cuota de sostenimiento, Dotación, Línea técnica para la reposición de elementos que la población daña y pertenecen al hogar sustituto, solicitan asistencia técnica dirigida a las familias sustitutas sobre la Res 5062. Proponen acompañamiento presencial en las mesas regionales</t>
  </si>
  <si>
    <t xml:space="preserve">Asistencia técnica para familias sustitutas sobre la Resolución 5062/21.
Revisar una ruta para los daños de los elementos de los hogares sustitutos realizado por la población.
Reunión y articulación con el área de Proyectos Sueños.
Continuación de mesa  nacional de forma virtual para el 9 de junio a las 3:00 pm. </t>
  </si>
  <si>
    <t>Acta, lista de asistencia presencial y virtual y presentación utilizada</t>
  </si>
  <si>
    <t xml:space="preserve"> 
Se evidencio la realización de una  (1) Mesa Nacional de dialogo con Madres Sustitutas el 27/05/2022 (presencial y virtual), en la cual se trataron los siguientes temas: Cuota de sostenimiento; Trato con las madres Sustitutas y Cierre de hogares Sustitutos, entre otros.</t>
  </si>
  <si>
    <t>*Pdf Acta de reunión del 27/05/2022- Objetivo: “Realizar mesa   nacional de   participación en   cumplimiento   del Manual Operativo  de  Hogares  Sustitutos en ítem de acompañamiento al  rol  de  la madre o padre sustituto".</t>
  </si>
  <si>
    <t>Para el mes de junio no se realizaron acciones para esta actividad, no se tenían planeadas.</t>
  </si>
  <si>
    <t>Para el mes de julio no se realizaron acciones para esta actividad, no se tenían planeadas.</t>
  </si>
  <si>
    <t>Para el mes de agosto no se realizaron acciones para esta actividad, no se tenían planeadas.</t>
  </si>
  <si>
    <t>Se evidencio la realización de una (1) Mesa Nacional de dialogo con Madres Sustitutas el 27/05/2022 (presencial y virtual), en la cual se trataron los siguientes temas: Cuota de sostenimiento; Trato con las madres Sustitutas y Cierre de hogares Sustitutos, entre otros.</t>
  </si>
  <si>
    <r>
      <rPr>
        <b/>
        <sz val="11"/>
        <color theme="1"/>
        <rFont val="Arial"/>
        <family val="2"/>
      </rPr>
      <t>Mayo</t>
    </r>
    <r>
      <rPr>
        <sz val="11"/>
        <color theme="1"/>
        <rFont val="Arial"/>
        <family val="2"/>
      </rPr>
      <t xml:space="preserve">
*Pdf Acta de reunión del 27/05/2022- Objetivo: “Realizar mesa   nacional de   participación en   cumplimiento   del Manual Operativo  de  Hogares  Sustitutos en ítem de acompañamiento al  rol  de  la madre o padre sustituto. “
</t>
    </r>
  </si>
  <si>
    <t xml:space="preserve">Mesas de participación de adolescentes y jóvenes en Hogares Sustitutos. </t>
  </si>
  <si>
    <t xml:space="preserve">Realizar espacios de encuentro y control social sobre los servicios y atención de adolescentes y jóvenes en hogares sustitutos.
Socializar los siguientes temas:
* Lineamiento técnico de modalidades
* PARD
* Fortalecimiento del proceso de atención en hogares sustitutos
* Liderazgo
</t>
  </si>
  <si>
    <t xml:space="preserve">Mesa de participación realizada. </t>
  </si>
  <si>
    <t>Mesa programada para los meses de abril y noviembre de 2022</t>
  </si>
  <si>
    <t>Se debió reprogramar para el mes de mayo, se tiene proyectada realizar el 04 de mayo.</t>
  </si>
  <si>
    <t>Primera mesa de participación de niños, niñas y adolescentes ubicados en la modalidad hogar sustituto.</t>
  </si>
  <si>
    <t>De forma virtual se lleva a cabo la primera mesa de participación de niños, niñas, adolescentes y jóvenes ubicados en la modalidad, tuvo la participación de la Subdirectora de Restablecimiento de Derechos y el apoyo de la Subdirección de Adopciones</t>
  </si>
  <si>
    <t>Total de asistentes 68 personas
24 regionales de 33 regionales</t>
  </si>
  <si>
    <t>52 mujeres, 15 hombres y 1 persona que no se identifica con sexo.
Regionales participantes: Caldas, Casanare, Caquetá, Bogotá, Vichada, Magdalena, Tolima, Risaralda, Guaviare, Córdoba, Huila, Sucre, Boyacá, Valle del Cauca, Santander, Putumayo, Bolívar, Nariño, Cundinamarca, Atlántico, Quindío, Arauca, Cesar y Norte de Santander.</t>
  </si>
  <si>
    <t>Se socializa con apoyo de la Subdirección de Adopciones, la estrategia Padrinos de Corazón, los asistentes informan que no en todas ls regionales es conocida, que consideran que cuando las personas que se vinculan a la estrategia y deciden no van a continuar le puedan comunicar las razones a los niños, niñas y adolescentes.</t>
  </si>
  <si>
    <t>Realizar articulación con todas las regionales para crear estrategias de divulgación de Padrinos de Corazón.
Realizar seguimiento cada dos meses a las regionales para determinar acciones a seguir y fortalecer la estrategia en las regionales.
Realización de la segunda mesa de participación en el último trimestre del año 2022.</t>
  </si>
  <si>
    <t>Acta, lista de asistencia virtual y presentación utilizada.</t>
  </si>
  <si>
    <t>Se evidenció la realización de la Primera Mesa de Participación de niños, niñas, adolescentes y jóvenes ubicados en la modalidad Hogar Sustituto, con la participación de la Subdirectora de Restablecimiento de Derechos y el apoyo de la Subdirección de Adopciones, donde se desarrollo la actividad denominada SE BUSCA la cual consiste en la presentación de las personas que están conectadas y romper el hielo y conocer un poco a los que están participando, así mismo se socializo la estrategia Padrinos de corazón.
Adicionalmente se dio un espacio para relato de experiencias y escucha por parte de los niños, niñas, adolescentes y jóvenes participantes.</t>
  </si>
  <si>
    <t xml:space="preserve">
*Pdf Acta de reunión No. 01 del 04/05/2022 Objetivo: “Mesa de participación de niños, niñas, adolescentes y jóvenes ubicados en la modalidad de Hogar Sustituto”.
*Pdf presentación Primera mesa de participación – 04/05/2022 y Listado de asistencia de la reunión.</t>
  </si>
  <si>
    <t xml:space="preserve">
Se evidenció la realización de la Primera Mesa de Participación de niños, niñas, adolescentes y jóvenes ubicados en la modalidad Hogar Sustituto el 04/05/2022, con la participación de la Subdirectora de Restablecimiento de Derechos y el apoyo de la Subdirección de Adopciones, donde se desarrollo la actividad denominada SE BUSCA la cual consiste en la presentación de las personas que están conectadas y romper el hielo y conocer un poco a los que están participando, así mismo se socializo la estrategia Padrinos de corazón.
Adicionalmente se dio un espacio para relato de experiencias y escucha por parte de los niños, niñas, adolescentes y jóvenes participantes.</t>
  </si>
  <si>
    <r>
      <rPr>
        <b/>
        <sz val="11"/>
        <color theme="1"/>
        <rFont val="Arial"/>
        <family val="2"/>
      </rPr>
      <t>Mayo</t>
    </r>
    <r>
      <rPr>
        <sz val="11"/>
        <color theme="1"/>
        <rFont val="Arial"/>
        <family val="2"/>
      </rPr>
      <t xml:space="preserve">
*Pdf Acta de reunión No. 01 del 04/05/2022 Objetivo: “Mesa de participación de niños, niñas, adolescentes y jóvenes ubicados en la modalidad de Hogar Sustituto”.
*Pdf presentación Primera mesa de participación – 04/05/2022 y Listado de asistencia de la reunión.</t>
    </r>
  </si>
  <si>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</si>
  <si>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</si>
  <si>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Ejecución o implementación participativa</t>
  </si>
  <si>
    <t>Número de referentes afectivos fortalecidos</t>
  </si>
  <si>
    <t>Inicio de actividad programada para el mes de marzo.</t>
  </si>
  <si>
    <r>
      <t xml:space="preserve">Se desarrollo el </t>
    </r>
    <r>
      <rPr>
        <b/>
        <sz val="11"/>
        <color rgb="FF000000"/>
        <rFont val="Arial"/>
        <family val="2"/>
      </rPr>
      <t>taller N°1</t>
    </r>
    <r>
      <rPr>
        <sz val="11"/>
        <color rgb="FF000000"/>
        <rFont val="Arial"/>
        <family val="2"/>
      </rPr>
      <t xml:space="preserve"> Generalidades, desde la Subdirección de Adopciones 3 y 25 de marzo.
Igualmnete se desarrollo el
Taller N° 2 por parte de las Regionales Santander 4  de marzo, Valle del Cauca 19 de marzo, Boyacá 23 de marzo y Bogotá 29 de marzo.</t>
    </r>
  </si>
  <si>
    <r>
      <t>El taller N° 1</t>
    </r>
    <r>
      <rPr>
        <sz val="11"/>
        <color rgb="FF000000"/>
        <rFont val="Arial"/>
        <family val="2"/>
      </rPr>
      <t xml:space="preserve"> busca brindar información general a las familias que desean hacer parte de la estrategia padrinos de corazón, resolver sus inquietudes y ofrecer directrices para dar cumplimiento con la siguiente fase del proceso de vinculación a la estrategia.</t>
    </r>
    <r>
      <rPr>
        <b/>
        <sz val="11"/>
        <color rgb="FF000000"/>
        <rFont val="Arial"/>
        <family val="2"/>
      </rPr>
      <t xml:space="preserve">
Taller N° 2</t>
    </r>
    <r>
      <rPr>
        <sz val="11"/>
        <color rgb="FF000000"/>
        <rFont val="Arial"/>
        <family val="2"/>
      </rPr>
      <t xml:space="preserve"> conceptos: hace parte de la preparación a las familias donde se abordan temas de apego, discapacidad, herramientas de comunicación entre otros vitales para que las familias estén preparadas para su primer contacto con los NNAJ que van a acompañar como referentes afectivos.</t>
    </r>
  </si>
  <si>
    <t>Comunicar la aceptación o no de la postulación de cada participante, dar continuidad con el tramite de acuerdo con lo estipulado en el  Lineamiento Técnico Administrativo de las estrategias que promueven la adopción</t>
  </si>
  <si>
    <t>Asistencia Formulario Forms</t>
  </si>
  <si>
    <t xml:space="preserve">Se desarrollo el taller N°1 Generalidades para las familias que cumplieron con los requisitos.
Se desarrollo para complentar la fase de formación el  taller N° 2 conceptos. </t>
  </si>
  <si>
    <t xml:space="preserve">El taller N° 1 busca brindar información general a las familias que desean hacer parte de la estrategia padrinos de corazón, resolver sus inquietudes y ofrecer directrices para dar cumplimiento con la siguiente fase del proceso de vinculación a la estrategia.
EL taller N° 2 busca formar a las familias en conceptos claves para la interacción con los NNAJ desarrollado por las Regionales. </t>
  </si>
  <si>
    <t xml:space="preserve">1. Se desarrolló la actividad de fortalecimiento en Medellín con el fin de brindar herramientas y espacios de interacción entre el NNAJ y su referente afectivo y de esta manera aportar al fortalecimiento de la relación.
Se desarrollo el taller N°1 Generalidades para las familias que cumplieron con los requisitos.
2, </t>
  </si>
  <si>
    <t>El taller N° 1 busca brindar información general a las familias que desean hacer parte de la estrategia padrinos de corazón, resolver sus inquietudes y ofrecer directrices para dar cumplimiento con la siguiente fase del proceso de vinculación a la estrategia.
El evento de fortalecimiento busca promover la interacción entre familias y NNAJ con el fin de aportar al establecimiento del vínculo.</t>
  </si>
  <si>
    <t xml:space="preserve">Se observó la realización del Encuentro de fortalecimiento de Referente afectivo el 21/05/2022 en la Ciudad de Medellín con el fin de brindar herramientas y espacios de interacción entre el NNAJ y su referente afectivo y de esta manera aportar al fortalecimiento de la relación. </t>
  </si>
  <si>
    <t>Pdf Listados de asistencia Encuentro Fortalecimiento de Referentes afectivo – 21/05/2022
*Excel del listado de asistencia al Taller Padrinos de Corazón realizado el 31/05/2022</t>
  </si>
  <si>
    <t>Se desarrollo el taller N° 1 Generalidades desde este mes dado la disponibilidad de la profesional a cargo y el número de familias en lista de espera</t>
  </si>
  <si>
    <t>El taller N° 1 busca brindar información general a las familias que desean hacer parte de la estrategia padrinos de corazón, resolver sus inquietudes y ofrecer directrices para dar cumplimiento con la siguiente fase del proceso de vinculación a la estrategia.</t>
  </si>
  <si>
    <t>Se evidencio la realización del taller Padrinos de Corazón el 06/07/2022, en el cual se brindó información general a las familias que desean hacer parte de la estrategia padrinos de corazón, resolver sus inquietudes y ofrecer directrices para dar cumplimiento con la siguiente fase del proceso de vinculación a la estrategia.</t>
  </si>
  <si>
    <t>*Excel listado de asistencia al taller del 06/07/2022 – participación de 28 personas.</t>
  </si>
  <si>
    <t>Se desarrollo el taller N° 1  el 05 y el 31 de agosto, en el cual se brindan generalidades de la estrategia, teniendo en cuenta la disponibilidad de la profesional a cargo y el número de familias en lista de espera. Se desarrolló también el taller No. 2 con una familia de la regional Risaralda ya que no hay designación de profesional lider de la estrategia en la misma</t>
  </si>
  <si>
    <t>El taller N° 1 busca brindar información general a las familias que desean hacer parte de la estrategia padrinos de corazón, resolver sus inquietudes y ofrecer directrices para dar cumplimiento con la siguiente fase del proceso de vinculación a la estrategia. Por otro lado, el taller No. 2 tiene como objetivo brindar herramientas de interacción hacia los NNA que se benefician de la estrategia, así como brindar información a profundidad sobre la dinámica de la misma.  El 05/08/2022 asistieron 26 personas
El 31/08/2022 asistieron 20 personas
El taller No. 2 se realizó con una sola persona postulada desde la regional Risaralda</t>
  </si>
  <si>
    <t>Asistencia Formulario Forms
Evaluación Taller No.2</t>
  </si>
  <si>
    <t>Se evidenció la realización de Dos (2) Talleres virtuales el 05 y el 31 de agosto de 2022, de la estrategia Padrinos de Corazón, brindó información general a las familias que desean hacer parte de la estrategia, resolver sus inquietudes y ofrecer directrices para dar cumplimiento con la siguiente fase del proceso de vinculación a la misma.</t>
  </si>
  <si>
    <t xml:space="preserve">*Excel Listados de asistencia Taller virtual “Estrategia Padrinos de Corazón” del 05/08/2022
*Excel Listados de asistencia Taller virtual “Estrategia Padrinos de Corazón” del 31/08/2022- </t>
  </si>
  <si>
    <r>
      <t xml:space="preserve">Se evidenció la realización del Encuentro de fortalecimiento de Referente afectivo el 21/05/2022 en la Ciudad de Medellín,  con el fin de brindar herramientas y espacios de interacción entre el NNAJ y su referente afectivo y de esta manera aportar al fortalecimiento de la relación.
Así mismo, se realizaron tres (3) Talleres virtuales el 06 de julio de 2022 y el 05 y el 31 de agosto de 2022, de la estrategia </t>
    </r>
    <r>
      <rPr>
        <b/>
        <sz val="11"/>
        <color theme="1"/>
        <rFont val="Arial"/>
        <family val="2"/>
      </rPr>
      <t>Padrinos de Corazón,</t>
    </r>
    <r>
      <rPr>
        <sz val="11"/>
        <color theme="1"/>
        <rFont val="Arial"/>
        <family val="2"/>
      </rPr>
      <t xml:space="preserve"> en los cuales se brindó información general a las familias que desean hacer parte de la estrategia, resolver sus inquietudes y ofrecer directrices para dar cumplimiento con la siguiente fase del proceso de vinculación a la misma.</t>
    </r>
  </si>
  <si>
    <r>
      <rPr>
        <b/>
        <sz val="11"/>
        <color theme="1"/>
        <rFont val="Arial"/>
        <family val="2"/>
      </rPr>
      <t xml:space="preserve">Mayo: </t>
    </r>
    <r>
      <rPr>
        <sz val="11"/>
        <color theme="1"/>
        <rFont val="Arial"/>
        <family val="2"/>
      </rPr>
      <t xml:space="preserve">
*Pdf Listados de asistencia Encuentro Fortalecimiento de Referentes afectivo – 21/05/2022
*Excel del listado de asistencia al Taller Padrinos de Corazón realizado el 31/05/2022
</t>
    </r>
    <r>
      <rPr>
        <b/>
        <sz val="11"/>
        <color theme="1"/>
        <rFont val="Arial"/>
        <family val="2"/>
      </rPr>
      <t xml:space="preserve">Julio: </t>
    </r>
    <r>
      <rPr>
        <sz val="11"/>
        <color theme="1"/>
        <rFont val="Arial"/>
        <family val="2"/>
      </rPr>
      <t xml:space="preserve">
*Excel listado de asistencia al taller del 06/07/2022 – participación de 28 personas.
</t>
    </r>
    <r>
      <rPr>
        <b/>
        <sz val="11"/>
        <color theme="1"/>
        <rFont val="Arial"/>
        <family val="2"/>
      </rPr>
      <t xml:space="preserve">Agosto: </t>
    </r>
    <r>
      <rPr>
        <sz val="11"/>
        <color theme="1"/>
        <rFont val="Arial"/>
        <family val="2"/>
      </rPr>
      <t xml:space="preserve">
*Excel Listados de asistencia Taller virtual “Estrategia Padrinos de Corazón” del 05/08/2022
*Excel Listados de asistencia Taller virtual “Estrategia Padrinos de Corazón” del 31/08/2022- </t>
    </r>
  </si>
  <si>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</si>
  <si>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t>
  </si>
  <si>
    <t>Formulación participativa</t>
  </si>
  <si>
    <t xml:space="preserve">Dirección de Protección </t>
  </si>
  <si>
    <t xml:space="preserve"> Lineamientos construidos participativamente.</t>
  </si>
  <si>
    <t>Actividad programada para iniciar en el mes de febrero</t>
  </si>
  <si>
    <t>Se avanzó en la propuesta inicial de  cronograma para la actualización del lineamiento técnico de discapacidad en cumplimiento del P.14 PROCEDIMIENTO
PARA EL DISEÑO Y DESARROLLO DE SERVICIOS DEL ICBF.</t>
  </si>
  <si>
    <t xml:space="preserve">Cronograma de creación ajuste a documentos. </t>
  </si>
  <si>
    <t>En gestión</t>
  </si>
  <si>
    <t>Se publican en el portal web el MO1.P Manual Operativo de las Modalidades que Atienden Medidas y Sanciones del Proceso Judicial SRPA y el MO2.P Manual Operativo de las Modalidades que Atienden Medidas Complementarias y/o de Restablecimiento en Administración en Justicia.</t>
  </si>
  <si>
    <t>Se solicita la publicación en el portal web y se publican los el MO1.P Manual Operativo de las Modalidades que Atienden Medidas y Sanciones del Proceso Judicial SRPA y el MO2.P Manual Operativo de las Modalidades que Atienden Medidas Complementarias y/o de Restablecimiento en Administración en Justicia. Con el proósito que la ciudadania realice comentarios y observaciones.</t>
  </si>
  <si>
    <t>Correo electrónico con la solicitud de publicación y con la respuesta de publicación por parte de la Oficina de comunicaciones.</t>
  </si>
  <si>
    <t>Se coloca observacion, dado que aun la actividad no ha iniciado</t>
  </si>
  <si>
    <r>
      <t xml:space="preserve">No se reportó avance de la actividad por parte del responsable.
</t>
    </r>
    <r>
      <rPr>
        <b/>
        <sz val="11"/>
        <color rgb="FF0070C0"/>
        <rFont val="Arial"/>
        <family val="2"/>
      </rPr>
      <t>Comentarios Oci: En la matriz  se reporta como avance de cumpliendo del 100%, sin embargado, no hay soportes que evidencien dicho cumplimiento. Se sugiere revisar e identificar claramente los lineaniamientos actualizar.</t>
    </r>
  </si>
  <si>
    <t>Fortalecimiento en temas de participación y control social</t>
  </si>
  <si>
    <t>Apoyar las acciones de las Regionales ICBF en materia de capacitación, asistencia técnica y fortalecimiento en temas de participación y control social dirigidas a ciudadanía, a colaboradores ICBF y a operadores, en el marco de la gestión DFC.</t>
  </si>
  <si>
    <t>Potenciar las capacidades de los grupos de valor, para el ejercicio incidente del derecho a la participación ciudadana, involucrándolos de manera real en los momentos del ciclo la gestión institucional.</t>
  </si>
  <si>
    <t>Público en general
Colaboradores ICBF
Operadores ICBF</t>
  </si>
  <si>
    <t>Proyecto de Inversión -DFC: Fortalecimiento de las familias como agentes de transformación y desarrollo social a nivel nacional.</t>
  </si>
  <si>
    <t>Actividades de asistencia técnica</t>
  </si>
  <si>
    <t>Noviembre</t>
  </si>
  <si>
    <t>Si bien aún no se cumple la fecha de inicio de la actividad (prevista para marzo 2022), se ha realizado la solicitud de inclusión de este compromiso en el Plan de Asistencia Técnica DFC 2022.</t>
  </si>
  <si>
    <t xml:space="preserve">Se ha realizado la inclusión de este compromiso como parte del Plan de Asistencia Técnica DFC 2022 en la Línea Estratégica "Enfoque y Gestión del Conocimiento". Aún no se cumple la fecha de inicio de la actividad. </t>
  </si>
  <si>
    <t xml:space="preserve">Se prevé coordinar con las demás áreas del nivel nacional aquellas acciones de apoyo a las Regionales ICBF en materia de fortalecimiento en temas de participación y control social en el marco de la conformación y desarrollo del subgrupo de trabajo 1. “Fortalecimiento de capacidades”, propuesto por la DSyA en la Mesa Técnica de Participación del 31 de marzo, se prevé coordinar con las demás áreas del nivel nacional aquellas acciones de apoyo a las Regionales ICBF en materia de capacitación, asistencia técnica y fortalecimiento en temas de participación y control social dirigidas a ciudadanía, a colaboradores ICBF y a operadores. </t>
  </si>
  <si>
    <t>El 20 de abril se realiza reunión con el director del área para delinear el alcance de las acciones en el marco de asistencia técnica y la organización en relación con el público al cual estarán dirigidas.</t>
  </si>
  <si>
    <t>Revisión de normatividad y literatura en preparación de las acciones de asistencia técnica a realizar.</t>
  </si>
  <si>
    <t>No hubo avances específicos.</t>
  </si>
  <si>
    <t>No Aplica.</t>
  </si>
  <si>
    <t xml:space="preserve">Se coloca observación relacionada con que la actividades no ha iniciado </t>
  </si>
  <si>
    <t>No hubo avances específicos dada la dedicación al cumplimiento de compromisos DFC del plan de trabajo alterno sobre el Menú Participa de la página Web de la entidad, con vencimiento a 30 de agosto.</t>
  </si>
  <si>
    <t>Mensaje HTML de fecha 30 de agosto con entrega respectiva.</t>
  </si>
  <si>
    <t xml:space="preserve">Se evidenció correo electrónico del 30/08/2022 remitiendo a la Dirección de Servicios y Atención insumos para la construcción institucional del “Menú Participa”, una vez surtido el ejercicio de análisis y revisión por parte de la Dirección de Familia y Comunidades -DFC-
Así mismo, se adjunta documento Plan de Trabajo Dirección de Familia y Comunidades - Avance # 1 Parte B. Vigencia 2022 - Compromiso DFC: “Recolectar, organizar y elaborar textos con información básica de calidad desde DFC sobre temas generales de interés ciudadano para el control social conforme a lo propuesto en el Lineamiento DAFP del "Menú Participa"”. </t>
  </si>
  <si>
    <t xml:space="preserve">
*Outlook correo electrónico del 30/08/2022 – Asunto: Avance 2 Plan de Trabajo “Menú Participa DFC” 
*Excel Plan de Trabajo “Menú Participa –Avance # 1 Parte B. Vigencia 2022 -30/08/2022</t>
  </si>
  <si>
    <r>
      <rPr>
        <b/>
        <sz val="11"/>
        <color theme="1"/>
        <rFont val="Arial"/>
        <family val="2"/>
      </rPr>
      <t>Agosto</t>
    </r>
    <r>
      <rPr>
        <sz val="11"/>
        <color theme="1"/>
        <rFont val="Arial"/>
        <family val="2"/>
      </rPr>
      <t xml:space="preserve">
*Outlook correo electrónico del 30/08/2022 – Asunto: Avance 2 Plan de Trabajo “Menú Participa DFC” 
*Excel Plan de Trabajo “Menú Participa –Avance # 1 Parte B. Vigencia 2022 -30/08/2022</t>
    </r>
  </si>
  <si>
    <t>Elaboración de propuesta técnica para la recolección y organización de observaciones ciudadanas sobre oferta y gestión ICBF.</t>
  </si>
  <si>
    <t>Elaborar insumos técnicos para la adecuada recolección y organización de observaciones ciudadanas respecto de la oferta y la gestión del ICBF, de manera que sea posible identificar grupos de interés conforme a las categorías del MEDD ICBF (Personas con Discapacidad, con pertenencia étnica o con integrantes con orientaciones sexuales e identidades de género diversas) y ofrecer desde la institucionalidad la realimentación pertinente.</t>
  </si>
  <si>
    <t xml:space="preserve">Público en general
Colaboradores ICBF
</t>
  </si>
  <si>
    <t>Propuesta técnica remitida.</t>
  </si>
  <si>
    <t>En marzo 15 se remite a los delegados de la MTP propuestas de ajuste de insumos previos necesarios para el cumplimiento de este compromiso a la luz de los dispuesto en lo referentes por la Secretaría General y la OGR. A saber: (i) Propuesta preliminar de ajuste al formato ICBF Listado de Asistencia - F8.P1.MI – versión 5, (ii) Elementos para la justificación de la solicitud de modificación de dicho formato (aporte para adelantar el trámite respectivo) y (iii) Sugerencias para la organización de los encuentros regionales de participación ciudadana. En la reunión de la MTP celebrada en marzo 31, desde la DFC se refieren estos avances y se reitera la preocupación del área ante la imposibilidad de avanzar en este compromiso hasta tanto no se cuente con la definición de los insumos previos ya mencionados por parte de las áreas responsables de los mismos.</t>
  </si>
  <si>
    <t>Mensaje HTML con propuestas de ajuste dirigido a delegados a la MTP con fechas Marzo 15.
Mensaje HTML dirigida a delegados con la presentación realizada por DFC en la MTP de Marzo 31</t>
  </si>
  <si>
    <t xml:space="preserve">El 18 de abril la DFC hace solicitud de ajuste del compromiso inicial ante el Comité de Desempeño Institucional, a través de la DSYA, allegando la justificación respectiva. El nuevo compromiso se plantea en términos de elaboración de propuesta técnica. En tal sentido, se avanza en la identificación y revisión de posibles variables.
</t>
  </si>
  <si>
    <t>Mensaje HTML con propuesta de ajuste de fecha 18 de abril.</t>
  </si>
  <si>
    <t xml:space="preserve">Se realiza socialización de avances en la elaboración de la propuesta de “Elementos para la recolección y organización de observaciones ciudadanas sobre oferta y gestión ICBF” con los delegados de las áreas del Subgrupo de “Ajustes a la línea técnica” de la Mesa Técnica de Participación, en el marco de la reunión del Mayo 25 de 2022. </t>
  </si>
  <si>
    <t>Link de la reunión del 25 de mayo: https://acortar.link/txbDU3
PPT utilizada como apoyo en la reunión.</t>
  </si>
  <si>
    <r>
      <t>Se observó presentación de la Mesa de participación ICBF Subgrupo Línea Técnica de a DFC realizada el 25/05/2022 donde se da a conocer los “Elementos para la Recolección y Organización de Observaciones Ciudadanas sobre Oferta y Gestión</t>
    </r>
    <r>
      <rPr>
        <b/>
        <sz val="11"/>
        <color theme="1"/>
        <rFont val="Arial"/>
        <family val="2"/>
      </rPr>
      <t xml:space="preserve"> I</t>
    </r>
    <r>
      <rPr>
        <sz val="11"/>
        <color theme="1"/>
        <rFont val="Arial"/>
        <family val="2"/>
      </rPr>
      <t>CBF”.</t>
    </r>
  </si>
  <si>
    <r>
      <t xml:space="preserve">*Pdf -Presentación Mesa de participación ICBF Subgrupo Línea Técnica de a DFC - Tema: </t>
    </r>
    <r>
      <rPr>
        <i/>
        <sz val="11"/>
        <color theme="1"/>
        <rFont val="Arial"/>
        <family val="2"/>
      </rPr>
      <t xml:space="preserve">“Elementos para la Recolección y Organización de Observaciones Ciudadanas sobre Oferta y Gestión ICBF”.  </t>
    </r>
    <r>
      <rPr>
        <sz val="11"/>
        <color theme="1"/>
        <rFont val="Arial"/>
        <family val="2"/>
      </rPr>
      <t xml:space="preserve">25/05/2022 </t>
    </r>
  </si>
  <si>
    <r>
      <t xml:space="preserve">A través de mensaje de correo electrónico se hace entrega de la </t>
    </r>
    <r>
      <rPr>
        <i/>
        <sz val="11"/>
        <color rgb="FF000000"/>
        <rFont val="Arial"/>
        <family val="2"/>
      </rPr>
      <t>“Propuesta Técnica para Recolección y Organización de Observaciones Ciudadanas sobre Oferta y Gestión ICBF”,</t>
    </r>
    <r>
      <rPr>
        <sz val="11"/>
        <color rgb="FF000000"/>
        <rFont val="Arial"/>
        <family val="2"/>
      </rPr>
      <t xml:space="preserve"> la cual incluye objetivos, revisión de registros de asistencia ICBF, recomendaciones metodológicas para la organización de los encuentros regionales de participación ciudadana y aportes para el registro / recolección / organización de observaciones presentadas en el marco de los encuentros regionales de participación ciudadana. </t>
    </r>
  </si>
  <si>
    <t xml:space="preserve">Propuesta técnica con destino al Público en general y Colaboradores ICBF en la medida en que se defina el uso efectivo de la misma. </t>
  </si>
  <si>
    <t>La DSYA propone realizar proceso de discusión, ajuste y validación de esta propuesta a través del subgrupo de trabajo de ajustes a la línea técnica de la Mesa de Participación (mensaje de junio 13)</t>
  </si>
  <si>
    <t>Mensaje HTML de fecha 7 de junio con propuesta técnica respectiva.
Mensaje HTLM de DSYA de junio 13.</t>
  </si>
  <si>
    <r>
      <t>Se evidenció Correo electrónico del 7/06/2022 remitiendo a la DSYA por parte de la DFC archivo con la “</t>
    </r>
    <r>
      <rPr>
        <b/>
        <i/>
        <sz val="10"/>
        <color theme="1"/>
        <rFont val="Arial"/>
        <family val="2"/>
      </rPr>
      <t xml:space="preserve">PROPUESTA TÉCNICA PARA LA RECOLECCIÓN Y ORGANIZACIÓN DE OBSERVACIONES CIUDADANAS SOBRE OFERTA Y GESTIÓN ICBF”.
</t>
    </r>
    <r>
      <rPr>
        <sz val="11"/>
        <color theme="1"/>
        <rFont val="Arial"/>
        <family val="2"/>
      </rPr>
      <t xml:space="preserve">
Adicionalmente, se observó propuesta de formato de Listado de asistencia con las variables para recolección de información. </t>
    </r>
  </si>
  <si>
    <t>*Outlook- correo electrónico del 07/06/2022 – Asunto: Envío Propuesta trámite observaciones ciudadanas sobre oferta y gestión ICBF.
*Pdf- Propuesta Técnica para la Recolección y Organización de Observaciones Ciudadanas Sobre Oferta y Gestión ICBF.
* Excel-  Propuesta formato listado de asistencia.</t>
  </si>
  <si>
    <t>Compromiso cumplido al 100%  en el mes de Junio de 2022.</t>
  </si>
  <si>
    <t xml:space="preserve">Cumplida </t>
  </si>
  <si>
    <t>g</t>
  </si>
  <si>
    <r>
      <rPr>
        <b/>
        <sz val="11"/>
        <color theme="1"/>
        <rFont val="Arial"/>
        <family val="2"/>
      </rPr>
      <t>Junio</t>
    </r>
    <r>
      <rPr>
        <sz val="11"/>
        <color theme="1"/>
        <rFont val="Arial"/>
        <family val="2"/>
      </rPr>
      <t xml:space="preserve">
*Outlook- correo electrónico del 07/06/2022 – Asunto: Envío Propuesta trámite observaciones ciudadanas sobre oferta y gestión ICBF.
*Pdf- Propuesta Técnica para la Recolección y Organización de Observaciones Ciudadanas sobre Oferta y Gestión ICBF.
*Excel-  Propuesta formato listado de asistencia.</t>
    </r>
  </si>
  <si>
    <t>Encuentros Ciudadanos de Alimentos de Alto Valor Nutricional.</t>
  </si>
  <si>
    <t>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</si>
  <si>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</si>
  <si>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Beneficiarios de las modalidades del ICBF
Público en general
Entidades territoriales y Secretarías municipales (de salud, planeación, social)
Operadores de la modalidad</t>
  </si>
  <si>
    <t>Dirección de Nutrición (Alimentos  de Alto Valor Nutricional)</t>
  </si>
  <si>
    <t>Modalidad preventiva de nutrición</t>
  </si>
  <si>
    <t>Encuentros ciudadanos realizados (Regionales proyectadas: Antioquia, Boyacá,  Bolívar, Cesar y Vichada.)</t>
  </si>
  <si>
    <t xml:space="preserve">Presencial </t>
  </si>
  <si>
    <t xml:space="preserve">De acuerdo con lo establecido en PPC-2022, durante el mes de marzo 2022 se adelantó reunión en Teams con las Regionales ICBF para proyectar las fechas de los encuentros ciudadanos (mesas públicas) con el siguiente cronograma: 
Fecha  	Departamento  	Enlace Regional AAVN 
Abril 22  	Bucaramanga – Santander  	Yenny Mercedes Bautista Albornoz 
Abril 30  	Cali- Valle del Cauca  	Rubén Darío López Orozco 
Mayo 6  	Medellín - Antioquia  	José Fernando Santafé García 
Mayo 20  	Barranquilla - Atlántico  	Diego Fernando Macias Mendoza 
</t>
  </si>
  <si>
    <t xml:space="preserve">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</si>
  <si>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 xml:space="preserve"> 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</si>
  <si>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 xml:space="preserve">De acuerdo con el cronograma establecido para dar cumplimiento al PPC-2022, los encuentros ciudadanos de AAVN se realizarán a partir del mes de abril hasta noviembre y se espera pueda asistir la comunidad en general, operadores y otros enlaces AAVN de los Centros Zonales para que conozcan la versatilidad de los AAVN, por lo cual no se tiene avance numérico en el reporte con corte marzo 2022. </t>
  </si>
  <si>
    <t>Adjunto se remiten soportes de la reunión realizada en marzo 2022 y los correos de convocatoria, con el fin de construir cronograma de encuentro ciudadanos para los meses de abril y mayo de 2022.</t>
  </si>
  <si>
    <t>reporte de gestión</t>
  </si>
  <si>
    <t xml:space="preserve">De acuerdo con lo establecido en PPC-2022, durante el mes de abril 2022 se adelantaron el del 27 al 29 de abril con las Regionales de Bucaramanga y Choco del ICBF  las mesas públicas de acuerdo a cronograma, queda pendiente el envió de las evidencias teniendo en cuenta tienen las Regionales una semana para la entrega, de igual manera se continua con el desarrollos de las fechas de los encuentros ciudadanos (mesas públicas con el siguiente cronograma: 
Fecha   	Departamento   	Enlace Regional AAVN  
Mayo 6   	Medellín - Antioquia   	José Fernando Santafé García  
Mayo 20   	Barranquilla - Atlántico   	Diego Fernando Macias Mendoza  
</t>
  </si>
  <si>
    <t xml:space="preserve">De acuerdo con el cronograma establecido para dar cumplimiento al PPC-2022, los encuentros ciudadanos de AAVN se están realizando a partir del mes de abril hasta noviembre y se espera pueda asistir la comunidad en general, operadores y otros enlaces AAVN de los Centros Zonales para que conozcan la versatilidad de los AAVN, por lo cual no se tiene avance numérico en el reporte con corte abril 2022 en espera de las Regionales remitan las evidencias correspondientes. </t>
  </si>
  <si>
    <t xml:space="preserve">De acuerdo con el cronograma establecido para dar cumplimiento al PPC-2022, los encuentros ciudadanos de AAVN se están realizando a partir del mes de abril hasta noviembre y se espera pueda asistir la comunidad en general, operadores y otros enlaces AAVN de los Centros Zonales para que conozcan la versatilidad de los AAVN, por lo cual no se tiene avance numérico en el reporte con corte abril 2022 en espera de las Regionales remitan las evidencias correspondientes 
</t>
  </si>
  <si>
    <t xml:space="preserve">se cargan en carpeta compartida los correos hacen trazabilidad al suministro Participación ICBF en los Eventos de Transformación Social del Plan Decenal de Lactancia Materna y Alimentación Complementaria </t>
  </si>
  <si>
    <t xml:space="preserve">De acuerdo con lo establecido en PPC-2022, durante el mes de mayo 2022 se adelantaron mesas públicas en función de los encuentros Ciudadanos de Alimentos de Alto valor Nutricional en las Regionales de Choco, Caquetá y Boyacá, en las cuales se promovió la participación de la ciudadanía mediante la conformación de grupos de control social frente a la producción, distribución y uso de los alimentos de alto valor nutricional en el país. A continuación, se detallan los encuentros realizados: 
a. El 15 de mayo de 2022, se llevó a cabo el encuentro ciudadano con la Regional Boyacá, Centro Zonal Miraflores, ICBF y SNBF, donde se realizó Socialización de la mesa publica y rendición de cuentas del CZ vigencia 2021 y el boletín Nutricional vigencia 2022, la cual contó con la participación de 30 personas, entre colaboradores del ICBF, operadores de las modalidades del ICBF y la sociedad civil. 
b. El 18 de mayo de 2022, se llevó a cabo el encuentro ciudadano con la Regional Caquetá, Centro Zonal Florencia 2 ICBF y SNBF, donde se efectuó la Mesa Pública de Alimentos de Alto Valor Nutricional –AAVN Municipio de Milán, la cual contó con la participación de 30 personas, entre colaboradores del ICBF, operadores de las modalidades del ICBF y la sociedad civil. 
c. El 19 de mayo de 2022, se llevó a cabo el encuentro ciudadano con la Regional Choco, Centro Zonal Bahía Solano, ICBF y SNBF, donde se realizó la Mesa Pública de Alimentos de Alto Valor Nutricional –AAVN en el Municipio de Jurado, la cual contó con la participación de 21 personas, entre ellas 2 personas para el inicio de capacitación de grupos de control social, colaboradores del ICBF, operadores de las modalidades del ICBF y la sociedad civil.
d. El 20 de mayo de 2022, se llevó a cabo el encuentro ciudadano con la Regional Caquetá, Centro Zonal Belén de los Andaquies ICBF y SNBF, donde se efectuó la Mesa Pública de Alimentos de Alto Valor Nutricional –AAVN en el Municipio de Belén de los Andaquíes, la cual contó con la participación de 55 personas, entre ellas 7 personas para el inicio de capacitación de grupos de control social, colaboradores del ICBF, operadores de las modalidades del ICBF y la sociedad civil. 
e. El 25 de mayo de 2022, se llevó a cabo el encuentro ciudadano con la Regional Caquetá, Centro Zonal Florencia 1 ICBF y SNBF, donde se realizó la Mesa Pública de Alimentos de Alto Valor Nutricional –AAVN en los Municipios de Florencia, La montañita y Morelia, la cual contó con la participación de 20 personas, entre ellas 13 personas para el inicio de capacitación de conformación de grupos de control social,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efectuó presentación sobre los grupos de control social, abordando temas como: qué son, cómo se conforman y cuáles son sus responsabilidades. Al final de la jornada, se extendió la invitación para saber cuántas personas estaban interesadas para conformar Grupos de Control Social por municipios, ante lo cual se postularon Regional Boyacá 07, Regional Caquetá 13 y Regional Choco 02 personas. 
    Como proyección para junio 2022, se encuentra realizar una reunión con las personas, la Regional y la Dirección de Nutrición, para establecer un plan de trabajo en el Grupo de Control Social.  
</t>
  </si>
  <si>
    <t xml:space="preserve">De acuerdo con lo establecido en la matriz de planeación del Plan de Participación Ciudadana vigencia 2022, la meta para este año es la realización de 5 encuentros ciudadanos. Para el mes de mayo 2022, se han realizado 3 encuentros ciudadanos en las Regionales Caquetá, Chocó y Boyacá (07 municipios en total), los cuales contaron con la participación de 178 personas y se postularon para conformar Grupos de Control Social 22 personas. </t>
  </si>
  <si>
    <t xml:space="preserve">De acuerdo con el cronograma establecido para dar cumplimiento al PPC-2022, los encuentros ciudadanos efectuados por las Regionales de Caquetá, Boyacá y Choco los días 15, 18,19, 20 y 25 de mayo de 2022, contaron con la participación de 178 personas, entre los cuales se registró la presencia de los colaboradores del ICBF, operadores de las modalidades del ICBF y la sociedad civil.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</si>
  <si>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</si>
  <si>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</si>
  <si>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Se cargan en la carpeta compartida los correos hacen trazabilidad al suministro Participación ICBF en los Eventos de Transformación Social del Plan Decenal de Lactancia Materna y Alimentación Complementaria. </t>
  </si>
  <si>
    <t>Se evidencio la realización de tres (3) encuentros ciudadanos (mesas públicas de Alimentos de Alto Valor Nutricional- AAVN), en las regional Boyacá (CZ Miraflores) , Caquetá (CZ Florencia 1, Florencia 2 y Belen de los Andaquies  y Choco (CZ Bahía Solano), donde se brinda un  espacio de participación a las partes interesadas para generar preguntas  relacionados con  la producción, distribución y uso de los alimentos de alto valor nutricional en el país.</t>
  </si>
  <si>
    <r>
      <rPr>
        <b/>
        <sz val="9"/>
        <color theme="1"/>
        <rFont val="Arial"/>
        <family val="2"/>
      </rPr>
      <t>Boyacá -CZ Miraflores
*</t>
    </r>
    <r>
      <rPr>
        <sz val="9"/>
        <color theme="1"/>
        <rFont val="Arial"/>
        <family val="2"/>
      </rPr>
      <t>Pdf-</t>
    </r>
    <r>
      <rPr>
        <b/>
        <sz val="9"/>
        <color theme="1"/>
        <rFont val="Arial"/>
        <family val="2"/>
      </rPr>
      <t xml:space="preserve"> </t>
    </r>
    <r>
      <rPr>
        <sz val="9"/>
        <color theme="1"/>
        <rFont val="Arial"/>
        <family val="2"/>
      </rPr>
      <t>Acta de Reunión del 19/05/2022 -Objetivo:</t>
    </r>
    <r>
      <rPr>
        <i/>
        <sz val="9"/>
        <color theme="1"/>
        <rFont val="Arial"/>
        <family val="2"/>
      </rPr>
      <t xml:space="preserve"> "Socialización  de  la  mesa  publica  y  rendición  de  cuentas  del  Centro  Zonal Miraflores vigencia 2021 y el boletín Nutricional vigencia 2022", numeral 7. Espacio de Participación Partes Interesadas.
</t>
    </r>
    <r>
      <rPr>
        <sz val="9"/>
        <color theme="1"/>
        <rFont val="Arial"/>
        <family val="2"/>
      </rPr>
      <t>*Pdf Listado de Asistencia del 19/05/2022
*Pdf Registro Fotografico mesa Publica del 19/05/2022.</t>
    </r>
    <r>
      <rPr>
        <b/>
        <sz val="9"/>
        <color theme="1"/>
        <rFont val="Arial"/>
        <family val="2"/>
      </rPr>
      <t xml:space="preserve">
</t>
    </r>
    <r>
      <rPr>
        <sz val="9"/>
        <color theme="1"/>
        <rFont val="Arial"/>
        <family val="2"/>
      </rPr>
      <t xml:space="preserve">
</t>
    </r>
    <r>
      <rPr>
        <b/>
        <sz val="9"/>
        <color theme="1"/>
        <rFont val="Arial"/>
        <family val="2"/>
      </rPr>
      <t xml:space="preserve">Caquetá- CZ Florencia 1
</t>
    </r>
    <r>
      <rPr>
        <sz val="9"/>
        <color theme="1"/>
        <rFont val="Arial"/>
        <family val="2"/>
      </rPr>
      <t xml:space="preserve">*Pdf </t>
    </r>
    <r>
      <rPr>
        <b/>
        <sz val="9"/>
        <color theme="1"/>
        <rFont val="Arial"/>
        <family val="2"/>
      </rPr>
      <t>-</t>
    </r>
    <r>
      <rPr>
        <sz val="9"/>
        <color theme="1"/>
        <rFont val="Arial"/>
        <family val="2"/>
      </rPr>
      <t>Acta de reunión del 25/04/2022- CZ Florencia 1- Objetivo:</t>
    </r>
    <r>
      <rPr>
        <i/>
        <sz val="9"/>
        <color theme="1"/>
        <rFont val="Arial"/>
        <family val="2"/>
      </rPr>
      <t xml:space="preserve">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t>
    </r>
    <r>
      <rPr>
        <i/>
        <sz val="9"/>
        <color rgb="FF0070C0"/>
        <rFont val="Arial"/>
        <family val="2"/>
      </rPr>
      <t>(la fecha no corresponde a los listados de</t>
    </r>
    <r>
      <rPr>
        <b/>
        <i/>
        <sz val="9"/>
        <color rgb="FF0070C0"/>
        <rFont val="Arial"/>
        <family val="2"/>
      </rPr>
      <t xml:space="preserve"> asistencia).</t>
    </r>
    <r>
      <rPr>
        <sz val="9"/>
        <color theme="1"/>
        <rFont val="Arial"/>
        <family val="2"/>
      </rPr>
      <t xml:space="preserve">
*Excel Listado de asistencia mesa pública  CZ Florencia 1 del 25/05/2022.
*Excel Listado de asistencia participacipación  CZ Florencia 1 del 25/05/2022
*pdf Presentación “Mesas Públicas AAVN”   Dirección de Nutrición -Alimentos de Alto Valor Nutricional -
*Pantallazo reunión teams "Mesa publica de AAVN para el Centro Zonal Florencia 1" del 25/05/2022
</t>
    </r>
    <r>
      <rPr>
        <b/>
        <sz val="9"/>
        <color theme="1"/>
        <rFont val="Arial"/>
        <family val="2"/>
      </rPr>
      <t>Caquetá- CZ Florencia 2</t>
    </r>
    <r>
      <rPr>
        <sz val="9"/>
        <color theme="1"/>
        <rFont val="Arial"/>
        <family val="2"/>
      </rPr>
      <t xml:space="preserve">
*Pdf Acta mesa Pública -Participación ciudadana -AAVN -Caquetá del 18/05/2022 (</t>
    </r>
    <r>
      <rPr>
        <b/>
        <sz val="9"/>
        <color rgb="FF0070C0"/>
        <rFont val="Arial"/>
        <family val="2"/>
      </rPr>
      <t xml:space="preserve">no se pudo consultar)
</t>
    </r>
    <r>
      <rPr>
        <sz val="9"/>
        <rFont val="Arial"/>
        <family val="2"/>
      </rPr>
      <t>*Word -Registro Fotográfico</t>
    </r>
    <r>
      <rPr>
        <b/>
        <sz val="9"/>
        <color rgb="FF0070C0"/>
        <rFont val="Arial"/>
        <family val="2"/>
      </rPr>
      <t xml:space="preserve"> (no se encuentra ninguna fotografía)
</t>
    </r>
    <r>
      <rPr>
        <sz val="9"/>
        <rFont val="Arial"/>
        <family val="2"/>
      </rPr>
      <t xml:space="preserve">*Listado de asistencia rendición publica de cuentas y mesas públicas </t>
    </r>
    <r>
      <rPr>
        <b/>
        <sz val="9"/>
        <color rgb="FF0070C0"/>
        <rFont val="Arial"/>
        <family val="2"/>
      </rPr>
      <t>(sin identificación del CZ, ni fecha de realización)</t>
    </r>
    <r>
      <rPr>
        <sz val="9"/>
        <color theme="1"/>
        <rFont val="Arial"/>
        <family val="2"/>
      </rPr>
      <t xml:space="preserve">
*Pdf Presentación “Mesas Públicas AAVN -Municipio Milan” Dirección de Nutrición -Alimentos de Alto Valor Nutricional 
</t>
    </r>
    <r>
      <rPr>
        <b/>
        <sz val="9"/>
        <color theme="1"/>
        <rFont val="Arial"/>
        <family val="2"/>
      </rPr>
      <t xml:space="preserve">Caquetá- CZ Belen de los Andaquies </t>
    </r>
    <r>
      <rPr>
        <sz val="9"/>
        <color theme="1"/>
        <rFont val="Arial"/>
        <family val="2"/>
      </rPr>
      <t xml:space="preserve">
*pdf - pantallazo reunión vía teams- 20/05/2022
*pdf -Acta de reunión del 20/05/2022- Objetivo: “Realizar Mesa Publica de Alimentos de Alto Valor Nutricional –AAVN en el Municipio de Belén de los Andaquíes” 
* Excel listado de Asistencia reunión mesa Pública del 20/05/2022.
* Excel Planilla grupo Control social AAVN
* Pdf Presentación “Mesas Públicas AAVN -Municipio Milan” Dirección de Nutrición -Alimentos de Alto Valor Nutricional -
</t>
    </r>
    <r>
      <rPr>
        <b/>
        <sz val="9"/>
        <color theme="1"/>
        <rFont val="Arial"/>
        <family val="2"/>
      </rPr>
      <t xml:space="preserve">Choco- CZ Bahía Solano </t>
    </r>
    <r>
      <rPr>
        <sz val="9"/>
        <color theme="1"/>
        <rFont val="Arial"/>
        <family val="2"/>
      </rPr>
      <t xml:space="preserve">
*pdf -Acta de reunión del 19/05/2022- Objetivo: “Realizar la mesa publica en el municipio de Juradó – Numeral 7 Espacio de participación partes interesadas
*Pantallazos reunión via teams del 19/05/2022 
* Excel listado de Asistencia reunión mesa Pública del 19/05/2022.
* Excel Planilla grupo Control social AAVN
* Pdf Presentación “Mesas Públicas AAVN -Municipio Milan” Dirección de Nutrición -Alimentos de Alto Valor Nutricional –</t>
    </r>
  </si>
  <si>
    <t xml:space="preserve">De acuerdo con lo establecido en PPC-2022, los 2 encuentros ciudadanos de AAVN pendientes de los 5 programados para la vigencia 2022, se realizarán entre agosto y noviembre, por lo cual no se tiene avance en el reporte con corte junio 2022. 
Como parte del ejercicio,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</si>
  <si>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 xml:space="preserve">De acuerdo con lo establecido en la matriz de planeación del Plan de Participación Ciudadana vigencia 2022, la meta para este año es la realización de 5 encuentros ciudadanos. Para el mes de junio 2022, se han realizado 3 encuentros ciudadanos en las Regionales Caquetá, Chocó y Boyacá (07 municipios en total), los cuales contaron con la participación de 178 personas y se postularon para conformar Grupos de Control Social 22 personas.  </t>
  </si>
  <si>
    <t xml:space="preserve">De acuerdo con lo establecido en PPC-2022, los 2 encuentros ciudadanos de AAVN pendientes de los 5 programados para la vigencia 2022, se efectuarán entre agosto y noviembre, por lo cual no se tiene avance en el reporte con corte junio 2022.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</si>
  <si>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</si>
  <si>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De acuerdo con lo establecido en PPC-2022, los 2 encuentros ciudadanos de AAVN pendientes de los 5 programados para la vigencia 2022, se realizarán entre agosto y noviembre, por lo cual no se tiene avance en el reporte con corte julio 2022.
Como parte del ejercicio,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</si>
  <si>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 xml:space="preserve">De acuerdo con lo establecido en PPC-2022, los 2 encuentros ciudadanos de AAVN pendientes de los 5 programados para la vigencia 2022, se efectuarán entre agosto y noviembre, por lo cual no se tiene avance en el reporte con corte julio 2022. 
</t>
  </si>
  <si>
    <t xml:space="preserve">De acuerdo con el cronograma establecido para dar cumplimiento al PPC-2022, actualmente se está construyendo el acta de la mesa pública por parte de las Regionales, en la cual se espera queden registradas las observaciones recibidas en el encuentro ciudadano.  
</t>
  </si>
  <si>
    <t xml:space="preserve">Se cargan en la carpeta compartida, los correos hacen trazabilidad al suministro Participación ICBF en los Eventos de Transformación Social del Plan Decenal de Lactancia Materna y Alimentación Complementaria.  
</t>
  </si>
  <si>
    <t xml:space="preserve">De acuerdo con lo establecido en PPC-2022, los 2 encuentros ciudadanos de AAVN pendientes de los 5 programados para la vigencia 2022, actualmente se está realizando la planificación de los eventos para septiembre y octubre 2022, de acuerdo con el cronograma establecido con las Regionales, por lo cual para el mes de agosto no se tiene avance en el reporte. 
Ahora bien, respecto a los eventos realizados, se presenta de manera general el proceso de producción y distribución de los AAVN, las cifras de distribución y novedades relacionadas con los AAVN y piezas gráficas sobre el correcto uso de los alimentos. Así mismo, se efectúa la presentación sobre los grupos de control social, abordando temas como: qué son, cómo se conforman y cuáles son sus responsabilidades. Al final de la jornada, se extiende la invitación para saber cuántas personas están interesadas para conformar Grupos de Control Social por municipios.
</t>
  </si>
  <si>
    <t>De acuerdo con lo establecido en PPC-2022, los 2 encuentros ciudadanos de AAVN pendientes de los 5 programados para la vigencia 2022, se efectuarán entre agosto y noviembre, por lo cual no se tiene avance en el reporte con corte agosto 2022.</t>
  </si>
  <si>
    <t xml:space="preserve"> De acuerdo con lo establecido en PPC-2022, los 2 encuentros ciudadanos de AAVN pendientes de los 5 programados para la vigencia 2022, se efectuarán entre agosto y noviembre, por lo cual no se tiene avance en el reporte con corte agosto 2022.</t>
  </si>
  <si>
    <t>De acuerdo con el cronograma establecido para dar cumplimiento al PPC-2022, actualmente se está construyendo el acta de la mesa pública por parte de las Regionales, en la cual se espera queden registradas las observaciones recibidas en el encuentro ciudadano.</t>
  </si>
  <si>
    <t xml:space="preserve">Se cargan en la carpeta compartida, los correos hacen trazabilidad al suministro Participación ICBF en los Eventos de Transformación Social del Plan Decenal de Lactancia Materna y Alimentación Complementaria.   </t>
  </si>
  <si>
    <r>
      <rPr>
        <b/>
        <sz val="9"/>
        <color theme="1"/>
        <rFont val="Arial"/>
        <family val="2"/>
      </rPr>
      <t>Boyacá -CZ Miraflores
*</t>
    </r>
    <r>
      <rPr>
        <sz val="9"/>
        <color theme="1"/>
        <rFont val="Arial"/>
        <family val="2"/>
      </rPr>
      <t>Pdf-</t>
    </r>
    <r>
      <rPr>
        <b/>
        <sz val="9"/>
        <color theme="1"/>
        <rFont val="Arial"/>
        <family val="2"/>
      </rPr>
      <t xml:space="preserve"> </t>
    </r>
    <r>
      <rPr>
        <sz val="9"/>
        <color theme="1"/>
        <rFont val="Arial"/>
        <family val="2"/>
      </rPr>
      <t>Acta de Reunión del 19/05/2022 -Objetivo:</t>
    </r>
    <r>
      <rPr>
        <i/>
        <sz val="9"/>
        <color theme="1"/>
        <rFont val="Arial"/>
        <family val="2"/>
      </rPr>
      <t xml:space="preserve"> "Socialización  de  la  mesa  publica  y  rendición  de  cuentas  del  Centro  Zonal Miraflores vigencia 2021 y el boletín Nutricional vigencia 2022", numeral 7. Espacio de Participación Partes Interesadas.
</t>
    </r>
    <r>
      <rPr>
        <sz val="9"/>
        <color theme="1"/>
        <rFont val="Arial"/>
        <family val="2"/>
      </rPr>
      <t>*Pdf Listado de Asistencia del 19/05/2022
*Pdf Registro Fotografico mesa Publica del 19/05/2022.</t>
    </r>
    <r>
      <rPr>
        <b/>
        <sz val="9"/>
        <color theme="1"/>
        <rFont val="Arial"/>
        <family val="2"/>
      </rPr>
      <t xml:space="preserve">
</t>
    </r>
    <r>
      <rPr>
        <sz val="9"/>
        <color theme="1"/>
        <rFont val="Arial"/>
        <family val="2"/>
      </rPr>
      <t xml:space="preserve">
</t>
    </r>
    <r>
      <rPr>
        <b/>
        <sz val="9"/>
        <color theme="1"/>
        <rFont val="Arial"/>
        <family val="2"/>
      </rPr>
      <t xml:space="preserve">Caquetá- CZ Florencia 1
</t>
    </r>
    <r>
      <rPr>
        <sz val="9"/>
        <color theme="1"/>
        <rFont val="Arial"/>
        <family val="2"/>
      </rPr>
      <t xml:space="preserve">*Pdf </t>
    </r>
    <r>
      <rPr>
        <b/>
        <sz val="9"/>
        <color theme="1"/>
        <rFont val="Arial"/>
        <family val="2"/>
      </rPr>
      <t>-</t>
    </r>
    <r>
      <rPr>
        <sz val="9"/>
        <color theme="1"/>
        <rFont val="Arial"/>
        <family val="2"/>
      </rPr>
      <t>Acta de reunión del 25/04/2022- CZ Florencia 1- Objetivo:</t>
    </r>
    <r>
      <rPr>
        <i/>
        <sz val="9"/>
        <color theme="1"/>
        <rFont val="Arial"/>
        <family val="2"/>
      </rPr>
      <t xml:space="preserve"> "Promover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t>
    </r>
    <r>
      <rPr>
        <sz val="9"/>
        <color theme="1"/>
        <rFont val="Arial"/>
        <family val="2"/>
      </rPr>
      <t xml:space="preserve">
*Excel Listado de asistencia mesa pública  CZ Florencia 1 del 25/05/2022.
*Excel Listado de asistencia participacipación  CZ Florencia 1 del 25/05/2022
*pdf Presentación “Mesas Públicas AAVN”   Dirección de Nutrición -Alimentos de Alto Valor Nutricional -
*Pantallazo reunión teams "Mesa publica de AAVN para el Centro Zonal Florencia 1" del 25/05/2022
</t>
    </r>
    <r>
      <rPr>
        <b/>
        <sz val="9"/>
        <color theme="1"/>
        <rFont val="Arial"/>
        <family val="2"/>
      </rPr>
      <t>Caquetá- CZ Florencia 2</t>
    </r>
    <r>
      <rPr>
        <sz val="9"/>
        <color theme="1"/>
        <rFont val="Arial"/>
        <family val="2"/>
      </rPr>
      <t xml:space="preserve">
*Pdf Acta mesa Pública -Participación ciudadana -AAVN -Caquetá del 18/05/2022 </t>
    </r>
    <r>
      <rPr>
        <b/>
        <sz val="9"/>
        <color rgb="FF0070C0"/>
        <rFont val="Arial"/>
        <family val="2"/>
      </rPr>
      <t xml:space="preserve">
</t>
    </r>
    <r>
      <rPr>
        <sz val="9"/>
        <rFont val="Arial"/>
        <family val="2"/>
      </rPr>
      <t>*Listado de asistencia rendición publica de cuentas y mesas públicas</t>
    </r>
    <r>
      <rPr>
        <sz val="9"/>
        <color theme="1"/>
        <rFont val="Arial"/>
        <family val="2"/>
      </rPr>
      <t xml:space="preserve">
*Pdf Presentación “Mesas Públicas AAVN -Municipio Milan” Dirección de Nutrición -Alimentos de Alto Valor Nutricional 
</t>
    </r>
    <r>
      <rPr>
        <b/>
        <sz val="9"/>
        <color theme="1"/>
        <rFont val="Arial"/>
        <family val="2"/>
      </rPr>
      <t xml:space="preserve">Caquetá- CZ Belen de los Andaquies </t>
    </r>
    <r>
      <rPr>
        <sz val="9"/>
        <color theme="1"/>
        <rFont val="Arial"/>
        <family val="2"/>
      </rPr>
      <t xml:space="preserve">
*pdf - pantallazo reunión vía teams- 20/05/2022
*pdf -Acta de reunión del 20/05/2022- Objetivo: “Realizar Mesa Publica de Alimentos de Alto Valor Nutricional –AAVN en el Municipio de Belén de los Andaquíes” 
* Excel listado de Asistencia reunión mesa Pública del 20/05/2022.
* Excel Planilla grupo Control social AAVN
* Pdf Presentación “Mesas Públicas AAVN -Municipio Milan” Dirección de Nutrición -Alimentos de Alto Valor Nutricional -
</t>
    </r>
    <r>
      <rPr>
        <b/>
        <sz val="9"/>
        <color theme="1"/>
        <rFont val="Arial"/>
        <family val="2"/>
      </rPr>
      <t xml:space="preserve">Choco- CZ Bahía Solano </t>
    </r>
    <r>
      <rPr>
        <sz val="9"/>
        <color theme="1"/>
        <rFont val="Arial"/>
        <family val="2"/>
      </rPr>
      <t xml:space="preserve">
*pdf -Acta de reunión del 19/05/2022- Objetivo: “Realizar la mesa publica en el municipio de Juradó – Numeral 7 Espacio de participación partes interesadas
*Pantallazos reunión via teams del 19/05/2022 
* Excel listado de Asistencia reunión mesa Pública del 19/05/2022.
* Excel Planilla grupo Control social AAVN
* Pdf Presentación “Mesas Públicas AAVN -Municipio Milan” Dirección de Nutrición -Alimentos de Alto Valor Nutricional –</t>
    </r>
  </si>
  <si>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</si>
  <si>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
Acompañamiento en las jornadas  de grupos focales, por parte de los  profesiones de la  Dirección de Nutrición</t>
  </si>
  <si>
    <t>Beneficiarios
Entidades territoriales (de salud, y seg alimentaria)</t>
  </si>
  <si>
    <t>Dirección de Nutrición</t>
  </si>
  <si>
    <t>1.000 días para cambiar el mundo - Estrategia de Atención y Prevención de la Desnutrición</t>
  </si>
  <si>
    <t>Consultas realizadas por los líderes de la modalidad 1.000 días para cambiar el mundo</t>
  </si>
  <si>
    <t>Abril</t>
  </si>
  <si>
    <t>las actividades dan incio en abril de 2022</t>
  </si>
  <si>
    <t>Se avanzó en la revisión del documento propuesta para la realización de la Consulta Participativa de los usuarios de la modalidad 1000 días para cambiar el mundo y la realización de los grupos focales para la vigencia 2022 junto con los análisis recogidos en la Matriz de Balance de revisión Planes Regionales de Participación para la misma vigencia. En línea con lo anterior, se construyó un directorio con los datos de todos los enlaces regionales que implementan la modalidad 1.000 días para cambiar el mundo de las regionales, con el fin de identificar las posibles entidades que puedan ser convocados al curso de participación ciudadana. De ellos, se espera seleccionar 8 regionales con quienes se aplicará el ejercicio de participación para la vigencia 2022, con el objetivo de conocer la percepción frente a la prestación los servicios de la Dirección de Nutrición que responda a las necesidades de la población y oportunidades de mejora.</t>
  </si>
  <si>
    <t xml:space="preserve">En cuanto a los grupos de valor previstos para la realización de las 7 consultas en las respectivas regionales del ICBF. Se han identificado los 30 enlaces de las respectivas regionales del ICBF. De ellos se espera priorizar 7 regionales con quienes se desarrollará el proceso de asistencia técnica para que posteriormente, convocar a los líderes de la modalidad 1.000 días para cambiar el mundo y sus beneficiarios para realizar la consulta. </t>
  </si>
  <si>
    <t xml:space="preserve">Para la realización de los grupos focales, cada regional con la participación de las EAS, deberá convocar un grupo entre 10 máximo 15 usuarios/as de la modalidad 1.000 Días para Cambiar el Mundo, teniendo en cuenta los siguiente criterios:  
o	Mujeres Gestantes usuarias del servicio (o madres en periodo de lactancia de niños menores de 6 meses nacidos en la modalidad), que no tengan embarazo de alto riesgo 
o	Los/las usuarios/as debieron estar vinculadas por lo menos durante tres meses de atención 
o	Manifestación de participación voluntaria 
o	Padres y/o madres de niños y niñas que actualmente se encuentren vinculados al servicio y que tengan por lo menos dos meses de atención. 
</t>
  </si>
  <si>
    <t>Se cuenta con las siguientes evidencias: a) copia de correo de directorio con los profesionales de las 30 regionales, para priorizar a las 7 regionales y sus colaborades del ICBF para la convocatoria a asistencia técnica para la realización de los respectivos grupos focales. b) Propuesta_Consulta_Participativa_100días_GrupoFocal_DN_vigencia2022 c) Matriz de Balance de revisión Planes Regionales de Participación _DN_Vigencia 2022</t>
  </si>
  <si>
    <t>Se realizó ajustes al documento metodológico para la realización de la Consulta Participativa de los usuarios de la modalidad 1000 días para cambiar el mundo y la realización de los grupos focales para la vigencia 2022 junto con el instrumento de Encuesta presencial para recopilar información de usuarios participantes de esta modalidad. A partir de este ejercicio, se seleccionaron las 7 regionales priorizadas para la aplicación de la consulta participativa de la vigencia 2022, con el objetivo de conocer la percepción frente a la prestación los servicios de la Dirección de Nutrición que responda a las necesidades de la población y oportunidades de mejora. Este proceso se realizará entre los meses de junio y julio de presente vigencia.</t>
  </si>
  <si>
    <t xml:space="preserve">El proceso de consulta se realizará con mujeres gestantes usuarias de esta modalidad, líderes de cada una de las regionales priorizadas, padres y madres de niños y niñas menores de 5 años que estén vinculados o hayan sido usuarios de los servicios prestados bajo la modalidad 1.000 días para cambiar el mundo </t>
  </si>
  <si>
    <t xml:space="preserve">El proceso de consulta se realizará en 7 regionales priorizadas: Atlántico, Bolívar, Cundinamarca, Guaviare, Nariño, norte de Santander y Risaralda, con quienes se desarrollará el proceso de asistencia técnica y posterior ejercicio de consulta participativa con líderes y usuarios de la modalidad 1.000 días para cambiar el mundo. Se espera convocar un mínimo de 70 usuarios de esta modalidad. </t>
  </si>
  <si>
    <t xml:space="preserve"> Para la realización de los grupos focales se tendrán en cuenta las siguientes recomendaciones:
•	7 Regionales priorizadas con la participación de los equipos técnicos de cada EAS.
•	Convocatoria por cada grupos focal entre 10  y máximo 15 usuarios/as de la modalidad 1.000 Días para Cambiar el Mundo, teniendo en cuenta los siguiente criterios: 
•	Mujeres Gestantes usuarias del servicio (o madres en periodo de lactancia de niños menores de 6 meses nacidos en la modalidad), que no tengan embarazo de alto riesgo 
•	Los/las usuarios/as debieron estar vinculadas por lo menos durante tres meses de atención 
•	Manifestación de participación voluntaria 
•	Padres y/o madres de niños y niñas que actualmente se encuentren vinculados al servicio y que tengan por lo menos dos meses de atención. 
•	Realizar los grupos focales de manera presencial, teniendo en cuenta los protocolos de bioseguridad para prevenir la Covid 19.
•	Seleccionar a 5 participantes de cada grupo focal, para la aplicación de una encuesta de percepción al finalizar cada grupo focal.
</t>
  </si>
  <si>
    <t>Se realizará Asistencia técnica a las 7 regionales el día 10 de junio para socializar la metodología y los instrumentos de la Consulta Participativa de los usuarios de la modalidad 1000 días para cambiar el mundo a través de grupos focales y aplicación de encuesta de percepción para la vigencia 2022. Posteriormente todas las consultas se realizarán a partir del 10 hasta el 31 de julio de la presente vigencia.</t>
  </si>
  <si>
    <t>Se cuenta con las siguientes evidencias: a) copia de correo de convocatoria a Asistencia técnica a las 7 regionales priorizadas: Atlántico, Bolívar, Cundinamarca, Guaviare, Nariño, norte de Santander y Risaralda b) Documento_Metodológico_Consulta_Participativa_100días_GrupoFocal_DN_vigencia2022 c) Instrumento_Encuesta_Participacion_1000DPCM_2022</t>
  </si>
  <si>
    <t>Se observó correo electrónico del 31/05/2022 invitando a la reunión de asistencia técnica para el 10 de junio del 2022, con el fin  de dar las orientaciones para realizar el proceso de consulta y de recolección de información que permita identificar retos y propuestas para el mejoramiento de la prestación del servicio de la modalidad 1.000 días para cambiar el mundo, Vía teams.
Así mismo se evidencia documento metodológico para la realización de grupos focales vigencia 2022 Modalidad 1000 días para cambiar el mundo.
Adicionalmente se encuentra el instrumento “Encuesta Presencial - Participación Ciudadana 
Modalidad 1.000 Días Para Cambiar El Mundo”, con el “propósito de Identificar resultados, fortalezas y oportunidades de mejora, de los servicios de la modalidad 1.000 días para cambiar el mundo, promoviendo el desarrollo de capacidades para el diálogo entre las comunidades y la institucionalidad para el mejoramiento y adecuación de la respuesta de dicho servicio, de acuerdo a sus particularidades”.</t>
  </si>
  <si>
    <t>*Pdf correo electrónico del 31/05/2022 - Asunto: Invitación a Reunión de Asistencia Técnica - Orientaciones consulta participativa usuarios 1.000 días para cambiar el mundo
*word - documento Metodología para la Realización de Grupos Focales - Vigencia 2022- Modalidad 1.000 Días para Cambiar el Mundo
*Excel- Instrumento Encuesta  Participacion Modalidad 1000 mil días para Cambiar el Mundo vigencia 2022</t>
  </si>
  <si>
    <t>El día 10 de junio se realizó Asistencia técnica a las regionales de Atlántico, Bolívar, Cundinamarca, Cauca, Guaviare, Norte de Santander y Risaralda, las cuales fueron priorizadas para realizar la consulta ciudadana a los usuarios de la modalidades 1.000 días para cambiar el mundo, con el objetivo de  con el objetivo de dar las orientaciones para realizar el proceso de consulta y de recolección de información que nos permita identificar retos y propuestas para el mejoramiento de la prestación del servicio de esta modalidad. Esta asistencia técnica se llevó a cabo por medio virtual a través de la plataforma TEAMS mediante el siguiente enlace:</t>
  </si>
  <si>
    <t xml:space="preserve">El proceso de consulta que se busca realizar esta dirigido a mujeres gestantes usuarias de esta modalidad, líderes de cada una de las regionales priorizadas, padres y madres de niños y niñas menores de 5 años que estén vinculados o hayan sido usuarios de los servicios prestados bajo la modalidad 1.000 días para cambiar el mundo. Se espera contar con la participación de mínimo 70 personas en total entre estas 7 regionales. </t>
  </si>
  <si>
    <t xml:space="preserve">Participaron 11 personas de esta asistencia técnica distribuidas de la siguiente manera: 7 enlaces de las regionales del ICBF priorizadas: Atlántico, Bolívar, Cundinamarca, Guaviare, Nariño, norte de Santander y Risaralda, y 4 profesionales de la Dirección de Nutrición de la Sede General.  </t>
  </si>
  <si>
    <t>Para la realización de los grupos focales y aplicación de las encuestas de percepción se socializaron las pautas definidas a través de un documento metodológico, junto con los instrumentos para dicha consulta</t>
  </si>
  <si>
    <t xml:space="preserve">Las regionales realizarán esta consulta ciudadana entre los meses de junio a julio de esta vigencia
1. el día 15 de agosto remitirán los insumos de este proceso mediante correo electrónico
2.  El 30 de septiembre la Dirección de nutrición realizará proceso de retroalimentación del informe de esta consulta
</t>
  </si>
  <si>
    <t>Se cuenta con las siguientes evidencias: 
8.	a) Grabación de la asistencia técnica realizada 
9.	b) Listado de asistencia de los participantes 
10.	c)  Documento_Metodológico_Consulta_Participativa_100días_GrupoFocal_DN_vigencia2022  e Instrumento_Encuesta_Participacion_1000DPCM_2022 e instrumento de grupo focal
d) Presentación realizada
e) Correo de remisión de insumos a los participantes de esta asistencia técnica.</t>
  </si>
  <si>
    <t>Se evidenció grabación de la reunión Asistencia Técnica donde se trató el tema de Orientaciones consulta participativa usuarios modalidad 1.000 días para cambiar el mundo realizada el 10/06/2022, listado de asistencia a la reunión y presentación de la AT Consulta Participativa, 1000 días para cambiar el mundo.
Igualmente, se observó correo electrónico del 10/06/2022 remitiendo la información de acuerdo con el compromiso adquirido en la reunión. (Grabación de la AT; Documento Metodológico de orientaciones del proceso de consulta y de realización de grupos focales (1 por regional); Instrumento de Encuesta de Percepción (a aplicar a 5 de los participantes de cada grupo focal) y Presentación realizada de esta sesión)
Adicionalmente, se evidenció documento metodológico para la realización de grupos focales vigencia 2022 Modalidad 1000 días para cambiar el mundo, e instrumento para  la recopilación de información del grupo Focal con usuarios/as modalidad 1.000 días para cambiar el mundo.
 </t>
  </si>
  <si>
    <t>*Video reunión Asistencia Técnica (AT) del 10/06/2022 – Objetivo: “Orientaciones consulta participativa usuarios modalidad 1.000 días para cambiar el mundo”
*Excel listado de asistencia reunión AT del 10/06/2022
*pdf correo electrónico del 10/06/2022- remitiendo insumos de la Reunión de AT
*Pdf Documento Metodología para la Realización de Grupos Focales - Vigencia 2022- Modalidad 1.000 Días para Cambiar el Mundo
*Excel- Instrumento Encuesta  Participación Modalidad 1000 mil días para Cambiar el Mundo vigencia 2022
*Word instrumento recopilación de información del grupo Focal vigencia 2022.
*Pdf Presentación de la AT Consulta Participativa, 1000 días para cambiar el mundo -10/06/2022.</t>
  </si>
  <si>
    <t>El día 26 de julio se envió correo a las regionales de Atlántico, Bolívar, Cundinamarca, Cauca, Guaviare, Nariño y Risaralda, solicitando los insumos de la realización de las respectivas consultas ciudadanas, así como de los niveles de avance y proyecciones acerca del desarrollo de esta actividad. Posteriormente, las  regionales de Atlántico y cundinamarca enviaron los insumos de la realización de las 2 consultas realizadas.</t>
  </si>
  <si>
    <t>Participaron mujeres gestantes usuarias de esta modalidad, líderes de cada una de las regionales priorizadas, padres y madres de niños y niñas menores de 5 años, usuarios de los servicios prestados bajo la modalidad 1.000 días para cambiar el mundo de la ciudad de Barranquilla.</t>
  </si>
  <si>
    <t>Participaron 31 personas usuarios de esta modalidad: 14 en la regional del Atlántico.  6 profesionales de las regionales de Atlántico y 16 Cundinamarca Adicionalmente se aplicaron 10 encuestas de satisfacción a algunos de los participantes.</t>
  </si>
  <si>
    <t>Es importante tener en cuenta para la realización de los grupos focales y la aplicación de las encuestas de percepción estrategias comunicativas que incluyan lenguaje sencillo, ajustes razonables para personas con discapacidad y otros elementos que se contemplan en el Modelo de Derechos de enfoque diferencial, establecido por el ICBF.</t>
  </si>
  <si>
    <t>Se espera la entrega de las regionales que están pendientes de entregar los insumos el día 15 de agosto. Posteriormente se hará proceso de análisis y sistematización de la información entre el 16 al 20 de septiembre y luego el 30 de septiembre la Dirección de nutrición realizará proceso de retroalimentación del informe de esta consulta</t>
  </si>
  <si>
    <t xml:space="preserve">Se cuenta con las siguientes evidencias:
Correo de seguimiento de solicitud de información proceso de consulta ciudadana en las 7 regionalesConsulta ciudadana Atlántico.
Consulta ciudadana Cundinamarca
</t>
  </si>
  <si>
    <t>Se observó  correo electrónico del 26/07/2022 solicitando a las regionales Atlántico, Bolívar, Cundinamarca, Cauca, Guaviare, Nariño y Risaralda, los insumos o avances acerca de la realización de las consultas de participativa con los usuarios de la Modalidad 1000 días para cambiar el mundo. 
Adicionalmente se evidencio la realización de las jornadas (grupos focales) en  la Regional Atlántico y Cundinamarca quienes envían la información solicitada por la Dirección de Nutrición como Encuesta aplicada, listados de asistencia grupo focal, correos electrónicos de avance de la consulta y participación ciudadana adelantada, entre otros. </t>
  </si>
  <si>
    <r>
      <rPr>
        <b/>
        <sz val="10"/>
        <color theme="1"/>
        <rFont val="Arial"/>
        <family val="2"/>
      </rPr>
      <t xml:space="preserve">Atlántico </t>
    </r>
    <r>
      <rPr>
        <sz val="10"/>
        <color theme="1"/>
        <rFont val="Arial"/>
        <family val="2"/>
      </rPr>
      <t xml:space="preserve">
*pdf correo electrónico del 27/07/2022- Asunto: información realización de la consulta de participación ciudadana.
*pdf correo electrónico del 28/07/2022 -Asunto: remitiendo información relacionada con la implementación del ejercicio de consulta participativa.
*pdf Encuestas Participación Modalidad 1000 mil días para Cambiar el Mundo vigencia 2022, aplicada a 5 Usuarios 
*Audio reunión Grupo Focal del 26/07/2022
*Pdf Listado de asistencia reunión grupo focal -26/07/2022.
* Word Instrumento para la recopilación de información del grupo Focal con usuarios/as modalidad 1.000 días para cambiar el mundo
</t>
    </r>
    <r>
      <rPr>
        <b/>
        <sz val="10"/>
        <color theme="1"/>
        <rFont val="Arial"/>
        <family val="2"/>
      </rPr>
      <t>Cundinamarca</t>
    </r>
    <r>
      <rPr>
        <sz val="10"/>
        <color theme="1"/>
        <rFont val="Arial"/>
        <family val="2"/>
      </rPr>
      <t xml:space="preserve">
*pdf correo electrónico del 26/07/2022- Asunto: información realización de la consulta de participación ciudadana el 15/07/2022
* Pdf documentos consentimiento informando Grupo Focal para el manejo de la documentación e información  (10 usuarios) -25/07/2022 
*pdf Encuestas percepción Participación Modalidad 1000 mil días para Cambiar el Mundo vigencia 2022, aplicada a 5 Usuarios 
*Pdf documento grupo focal del 25/07/2022, Asunto:  “Realización del grupo focal acerca del reconocimiento de experiencias y aportes que permitan identificar las percepciones y mejorar la atención en la modalidad de 1.000 días para cambiar el mundo”
*Pdf Listado de asistencia reunión grupo focal -26/07/2022.
* Pdf listado de asistencia (sin fecha)
*Pdf Registro Fotográfico reunión </t>
    </r>
  </si>
  <si>
    <t xml:space="preserve">Entre el 1 al 15 de agosto, las regionales Bolívar, Guaviare, Nariño, Norte de Santander y Risaralda, remitieron los insumos de realización de las respectivas consultas ciudadanas, a la Dirección de Nutrición, incluyendo listados de asistencia, formatos diligenciados de Grupos focales, Encuestas de satisfacción, y en algunos casos consentimientos informados. </t>
  </si>
  <si>
    <t>Mediante la realización de estas 5 consultas participaron mujeres gestantes usuarias de esta modalidad, líderes de cada una de las regionales priorizadas, padres y madres de niños y niñas menores de 5 años, usuarios de los servicios prestados bajo la modalidad 1.000 días para cambiar el mundo de la ciudad de Barranquilla.</t>
  </si>
  <si>
    <t>El número de usuarios participantes en cada regional fueron: En Bolívar 10 personas, Guaviare 7, Nariño 9, Norte de Santander 13 y Risaralda 13, para un total de 52 personas usuarios que acuden a los servicios de esta modalidad. Adicionalmente se aplicaron un total de 33 encuestas de satisfacción, discriminadas de la siguiente manera: En Bolívar, Guaviare 7, Nariño 10, Norte de Santander 6 y Risaralda 5. Cabe señalar que, con relación al número de encuestas realizadas, la meta fue superada en un 22%, dado que, de manera adicional se aplicaron 8 encuestas.</t>
  </si>
  <si>
    <t>Es importante tener en cuenta para la realización de los grupos focales el desarrollo de metodologías incluyentes que permitan la participación de niños, niñas y adolescentes junto con sus acudientes, lo cual permitió recoger información acerca de la percepción de estos grupos de valor que usualmente, se desconoce o no se vinculan a los ejercicios de participación ciudadana, logrando identificar en este tipo de usuarios, necesidades y percepciones importantes para transformar los servicios en coherente al principio de protección integral, así como de la aplicación del modelo de enfoque diferencial MEDD desde la categoría edad y curso de vida.</t>
  </si>
  <si>
    <t xml:space="preserve">La Dirección de Nutrición analizará, sistematizará y socializará los resultados de esta consulta con las regionales a finales del mes de septiembre, conforme a los compromisos establecidos en la asistencia técnica desarrollada en el mes de junio de la presente vigencia.  </t>
  </si>
  <si>
    <t xml:space="preserve">Se cuenta con las siguientes evidencias:
3.	i) Listados de asistencia
4.	ii) Formatos de recolección de información de grupos focales
5.	iii) Encuestas aplicadas
6.	iv) Consentimientos informados
7.	v) fotografías, videos y audios de grabación de dichas consultas
</t>
  </si>
  <si>
    <t xml:space="preserve">
Se evidenció la realización de las consultas de participación ciudadana por parte de las regionales Bolívar, Guaviare, Nariño, Norte de Santander y Risaralda, asimismo,  se observa la remisión de los insumos de las respectivas consultas ciudadanas  a la Dirección de Nutrición, incluyendo listados de asistencia, formatos diligenciados de Grupos focales, Encuestas de satisfacción, y consentimientos informados. </t>
  </si>
  <si>
    <r>
      <rPr>
        <b/>
        <sz val="8"/>
        <color theme="1"/>
        <rFont val="Arial"/>
        <family val="2"/>
      </rPr>
      <t xml:space="preserve">Bolivar </t>
    </r>
    <r>
      <rPr>
        <sz val="8"/>
        <color theme="1"/>
        <rFont val="Arial"/>
        <family val="2"/>
      </rPr>
      <t xml:space="preserve">
*pdf Encuestas percepción Participación Modalidad 1000 mil días para Cambiar el Mundo vigencia 2022, aplicada a 5 Usuarios 
*Pdf Instrumento para la recopilación de información del grupo Focal con usuarios/as modalidad 1.000 días para cambiar el mundo 10 documentos -28/07/2022. (10 documentos)
* pdf Listado de asistencia grupo focal  </t>
    </r>
    <r>
      <rPr>
        <b/>
        <sz val="8"/>
        <color rgb="FF0070C0"/>
        <rFont val="Arial"/>
        <family val="2"/>
      </rPr>
      <t xml:space="preserve">(Sin fecha) </t>
    </r>
    <r>
      <rPr>
        <b/>
        <sz val="8"/>
        <color theme="1"/>
        <rFont val="Arial"/>
        <family val="2"/>
      </rPr>
      <t xml:space="preserve">
</t>
    </r>
    <r>
      <rPr>
        <sz val="8"/>
        <color theme="1"/>
        <rFont val="Arial"/>
        <family val="2"/>
      </rPr>
      <t xml:space="preserve">
</t>
    </r>
    <r>
      <rPr>
        <b/>
        <sz val="8"/>
        <color theme="1"/>
        <rFont val="Arial"/>
        <family val="2"/>
      </rPr>
      <t>Guaviare</t>
    </r>
    <r>
      <rPr>
        <sz val="8"/>
        <color theme="1"/>
        <rFont val="Arial"/>
        <family val="2"/>
      </rPr>
      <t xml:space="preserve">
* Pdf documentos consentimiento informando Grupo Focal para el manejo de la documentación e información (9 usuarios) -24/08/2022 
*pdf Encuestas percepción Participación Modalidad 1000 mil días para Cambiar el Mundo vigencia 2022, aplicada a 10 Usuarios 
*Audio reunión Grupo Focal del 09/08/2022
* Pdf listado de asistencia Grupo Focal -09/08/2022
*Pdf Registro Fotográfico reunión 
*Pdf Instrumento para la recopilación de información del grupo Focal con usuarios/as modalidad 1.000 días para cambiar el mundo -09/08/2022
</t>
    </r>
    <r>
      <rPr>
        <b/>
        <sz val="8"/>
        <color theme="1"/>
        <rFont val="Arial"/>
        <family val="2"/>
      </rPr>
      <t xml:space="preserve">Nariño </t>
    </r>
    <r>
      <rPr>
        <sz val="8"/>
        <color theme="1"/>
        <rFont val="Arial"/>
        <family val="2"/>
      </rPr>
      <t xml:space="preserve">
*pdf Encuestas percepción Participación Modalidad 1000 mil días para Cambiar el Mundo vigencia 2022, aplicada a 10 Usuarios 
*Pdf Instrumento para la recopilación de información del grupo Focal con usuarios/as modalidad 1.000 días para cambiar el mundo
*Pdf Listado de asistencia consulta participativa usuarios 1000 días para cambiar el mundo del 04/08/2022
*Pdf formato de autorización de imagen (11 documentos)
*Audio reunión Grupo Focal del 04/08/2022
</t>
    </r>
    <r>
      <rPr>
        <b/>
        <sz val="8"/>
        <color theme="1"/>
        <rFont val="Arial"/>
        <family val="2"/>
      </rPr>
      <t xml:space="preserve">Norte de Santander </t>
    </r>
    <r>
      <rPr>
        <sz val="8"/>
        <color theme="1"/>
        <rFont val="Arial"/>
        <family val="2"/>
      </rPr>
      <t xml:space="preserve">
*Pdf Encuestas percepción Participación Modalidad 1000 mil días para Cambiar el Mundo vigencia 2022, aplicada a 7 Usuarios 
*Listado de asistencia 01/09/2022
</t>
    </r>
    <r>
      <rPr>
        <b/>
        <sz val="8"/>
        <color theme="1"/>
        <rFont val="Arial"/>
        <family val="2"/>
      </rPr>
      <t xml:space="preserve">
Risaralda 
</t>
    </r>
    <r>
      <rPr>
        <sz val="8"/>
        <color theme="1"/>
        <rFont val="Arial"/>
        <family val="2"/>
      </rPr>
      <t>*pdf Listado de Asistencia Grupo focal – (sin fecha)
* Pdf consentimiento informando para la participación presencial en los servicios de atención a la primera infancia (6 usuarios) -09/08/2022. 
*pdf Encuestas percepción Participación Modalidad 1000 mil días para Cambiar el Mundo vigencia 2022, aplicada a 5 Usuarios 
*Registro fotográfico 
*Grabación reunión consulta ciudadanía, reunión consulta participativa y grupo focal</t>
    </r>
    <r>
      <rPr>
        <b/>
        <sz val="8"/>
        <color rgb="FF0070C0"/>
        <rFont val="Arial"/>
        <family val="2"/>
      </rPr>
      <t xml:space="preserve"> (no se evidencio fecha de realización)</t>
    </r>
    <r>
      <rPr>
        <sz val="8"/>
        <color theme="1"/>
        <rFont val="Arial"/>
        <family val="2"/>
      </rPr>
      <t xml:space="preserve">
*Word Instrumento para la recopilación de información del grupo Focal con usuarios/as modalidad 1.000 días para cambiar el mundo</t>
    </r>
  </si>
  <si>
    <t xml:space="preserve">Se evidenció la realización de las Siete (7)  jornadas de Grupos Focales en  las Regionales priorizadas  Atlántico, Bolívar, Cundinamarca, Guaviare, Nariño, Norte de Santander y Risaralda en las cuales a través de los usuarios lideres de la Modalidad 1000 días para cambiar el mundo se logro obtener información sobre la percepción frente a la presentación del servicio en busca de la mejora continua. </t>
  </si>
  <si>
    <r>
      <rPr>
        <b/>
        <sz val="8"/>
        <color theme="1"/>
        <rFont val="Arial"/>
        <family val="2"/>
      </rPr>
      <t xml:space="preserve">Mayo: </t>
    </r>
    <r>
      <rPr>
        <sz val="8"/>
        <color theme="1"/>
        <rFont val="Arial"/>
        <family val="2"/>
      </rPr>
      <t xml:space="preserve">
*Pdf correo electrónico del 31/05/2022 - Asunto: Invitación a Reunión de Asistencia Técnica - Orientaciones consulta participativa usuarios 1.000 días para cambiar el mundo
*word - documento Metodología para la Realización de Grupos Focales - Vigencia 2022- Modalidad 1.000 Días para Cambiar el Mundo
*Excel- Instrumento Encuesta  Participacion Modalidad 1000 mil días para Cambiar el Mundo vigencia 2022
</t>
    </r>
    <r>
      <rPr>
        <b/>
        <sz val="8"/>
        <color theme="1"/>
        <rFont val="Arial"/>
        <family val="2"/>
      </rPr>
      <t xml:space="preserve">Junio: </t>
    </r>
    <r>
      <rPr>
        <sz val="8"/>
        <color theme="1"/>
        <rFont val="Arial"/>
        <family val="2"/>
      </rPr>
      <t xml:space="preserve">
*Video reunión Asistencia Técnica (AT) del 10/06/2022 – Objetivo: “Orientaciones consulta participativa usuarios modalidad 1.000 días para cambiar el mundo”
*Excel listado de asistencia reunión AT del 10/06/2022
*pdf correo electrónico del 10/06/2022- remitiendo insumos de la Reunión de AT
*Pdf Documento Metodología para la Realización de Grupos Focales - Vigencia 2022- Modalidad 1.000 Días para Cambiar el Mundo
*Excel- Instrumento Encuesta  Participación Modalidad 1000 mil días para Cambiar el Mundo vigencia 2022
*Word instrumento recopilación de información del grupo Focal vigencia 2022.
*Pdf Presentación de la AT Consulta Participativa, 1000 días para cambiar el mundo -10/06/2022.
</t>
    </r>
    <r>
      <rPr>
        <b/>
        <sz val="8"/>
        <color theme="1"/>
        <rFont val="Arial"/>
        <family val="2"/>
      </rPr>
      <t xml:space="preserve">Julio: 
Atlántico 
</t>
    </r>
    <r>
      <rPr>
        <sz val="8"/>
        <color theme="1"/>
        <rFont val="Arial"/>
        <family val="2"/>
      </rPr>
      <t xml:space="preserve">*pdf correo electrónico del 27/07/2022- Asunto: información realización de la consulta de participación ciudadana.
*pdf correo electrónico del 28/07/2022 -Asunto: remitiendo información relacionada con la implementación del ejercicio de consulta participativa.
*pdf Encuestas Participación Modalidad 1000 mil días para Cambiar el Mundo vigencia 2022, aplicada a 5 Usuarios 
*Audio reunión Grupo Focal del 26/07/2022
*Pdf Listado de asistencia reunión grupo focal -26/07/2022.
* Word Instrumento para la recopilación de información del grupo Focal con usuarios/as modalidad 1.000 días para cambiar el mundo
</t>
    </r>
    <r>
      <rPr>
        <b/>
        <sz val="8"/>
        <color theme="1"/>
        <rFont val="Arial"/>
        <family val="2"/>
      </rPr>
      <t xml:space="preserve">
Cundinamarca
</t>
    </r>
    <r>
      <rPr>
        <sz val="8"/>
        <color theme="1"/>
        <rFont val="Arial"/>
        <family val="2"/>
      </rPr>
      <t xml:space="preserve">*pdf correo electrónico del 26/07/2022- Asunto: información realización de la consulta de participación ciudadana el 15/07/2022
* Pdf documentos consentimiento informando Grupo Focal para el manejo de la documentación e información  (10 usuarios) -25/07/2022 
*pdf Encuestas percepción Participación Modalidad 1000 mil días para Cambiar el Mundo vigencia 2022, aplicada a 5 Usuarios 
*Pdf documento grupo focal del 25/07/2022, Asunto:  “Realización del grupo focal acerca del reconocimiento de experiencias y aportes que permitan identificar las percepciones y mejorar la atención en la modalidad de 1.000 días para cambiar el mundo”
*Pdf Listado de asistencia reunión grupo focal -26/07/2022.
* Pdf listado de asistencia (sin fecha)
*Pdf Registro Fotográfico reunión 
</t>
    </r>
    <r>
      <rPr>
        <b/>
        <sz val="8"/>
        <color theme="1"/>
        <rFont val="Arial"/>
        <family val="2"/>
      </rPr>
      <t xml:space="preserve">Agosto: </t>
    </r>
    <r>
      <rPr>
        <sz val="8"/>
        <color theme="1"/>
        <rFont val="Arial"/>
        <family val="2"/>
      </rPr>
      <t xml:space="preserve">
</t>
    </r>
    <r>
      <rPr>
        <b/>
        <sz val="8"/>
        <color theme="1"/>
        <rFont val="Arial"/>
        <family val="2"/>
      </rPr>
      <t>Boliva</t>
    </r>
    <r>
      <rPr>
        <sz val="8"/>
        <color theme="1"/>
        <rFont val="Arial"/>
        <family val="2"/>
      </rPr>
      <t xml:space="preserve">r 
*pdf Encuestas percepción Participación Modalidad 1000 mil días para Cambiar el Mundo vigencia 2022, aplicada a 5 Usuarios 
*Pdf Instrumento para la recopilación de información del grupo Focal con usuarios/as modalidad 1.000 días para cambiar el mundo 10 documentos -28/07/2022. (10 documentos)
* pdf Listado de asistencia grupo focal  (Sin fecha) 
</t>
    </r>
    <r>
      <rPr>
        <b/>
        <sz val="8"/>
        <color theme="1"/>
        <rFont val="Arial"/>
        <family val="2"/>
      </rPr>
      <t>Guaviare</t>
    </r>
    <r>
      <rPr>
        <sz val="8"/>
        <color theme="1"/>
        <rFont val="Arial"/>
        <family val="2"/>
      </rPr>
      <t xml:space="preserve">
* Pdf documentos consentimiento informando Grupo Focal para el manejo de la documentación e información (9 usuarios) -24/08/2022 
*pdf Encuestas percepción Participación Modalidad 1000 mil días para Cambiar el Mundo vigencia 2022, aplicada a 10 Usuarios 
*Audio reunión Grupo Focal del 09/08/2022
* Pdf listado de asistencia Grupo Focal -09/08/2022
*Pdf Registro Fotográfico reunión 
*Pdf Instrumento para la recopilación de información del grupo Focal con usuarios/as modalidad 1.000 días para cambiar el mundo -09/08/2022
</t>
    </r>
    <r>
      <rPr>
        <b/>
        <sz val="8"/>
        <color theme="1"/>
        <rFont val="Arial"/>
        <family val="2"/>
      </rPr>
      <t xml:space="preserve">Nariño </t>
    </r>
    <r>
      <rPr>
        <sz val="8"/>
        <color theme="1"/>
        <rFont val="Arial"/>
        <family val="2"/>
      </rPr>
      <t xml:space="preserve">
*pdf Encuestas percepción Participación Modalidad 1000 mil días para Cambiar el Mundo vigencia 2022, aplicada a 10 Usuarios 
*Pdf Instrumento para la recopilación de información del grupo Focal con usuarios/as modalidad 1.000 días para cambiar el mundo
*Pdf Listado de asistencia consulta participativa usuarios 1000 días para cambiar el mundo del 04/08/2022
*Pdf formato de autorización de imagen (11 documentos)
*Audio reunión Grupo Focal del 04/08/2022
</t>
    </r>
    <r>
      <rPr>
        <b/>
        <sz val="8"/>
        <color theme="1"/>
        <rFont val="Arial"/>
        <family val="2"/>
      </rPr>
      <t xml:space="preserve">Norte de Santander </t>
    </r>
    <r>
      <rPr>
        <sz val="8"/>
        <color theme="1"/>
        <rFont val="Arial"/>
        <family val="2"/>
      </rPr>
      <t xml:space="preserve">
*Pdf Encuestas percepción Participación Modalidad 1000 mil días para Cambiar el Mundo vigencia 2022, aplicada a 7 Usuarios 
*Listado de asistencia 01/09/2022
</t>
    </r>
    <r>
      <rPr>
        <b/>
        <sz val="8"/>
        <color theme="1"/>
        <rFont val="Arial"/>
        <family val="2"/>
      </rPr>
      <t xml:space="preserve">Risaralda </t>
    </r>
    <r>
      <rPr>
        <sz val="8"/>
        <color theme="1"/>
        <rFont val="Arial"/>
        <family val="2"/>
      </rPr>
      <t xml:space="preserve">
*pdf Listado de Asistencia Grupo focal – (sin fecha)
* Pdf consentimiento informando para la participación presencial en los servicios de atención a la primera infancia (6 usuarios) -09/08/2022. 
*pdf Encuestas percepción Participación Modalidad 1000 mil días para Cambiar el Mundo vigencia 2022, aplicada a 5 Usuarios 
*Registro fotográfico 
*Grabación reunión consulta ciudadanía, reunión consulta participativa y grupo focal (no se evidencio fecha de realización)
*Word Instrumento para la recopilación de información del grupo Focal con usuarios/as modalidad 1.000 días para cambiar el mundo</t>
    </r>
  </si>
  <si>
    <t xml:space="preserve">Realizar una mesa con las Niñas, niños y Adolescentes y la MIAF de al menos una entidad territorial por Departamento la puesta en marcha  de los Kit de Participación (de al menos una de las herramientas pedagogicas). </t>
  </si>
  <si>
    <t xml:space="preserve">Fortalecer las mesas de participación de niñas, niños y adolescentes, y sensibilizar las Mesas de Infancia y adolescencia por medio de los Kit de Participacion </t>
  </si>
  <si>
    <t>Niñas, niños y adolescetes de las mesas de participación e integrantes de las Mesas de infancia y adolescencia de los territorios focalizados</t>
  </si>
  <si>
    <t>33 Entidades territoriales Seleccionadas</t>
  </si>
  <si>
    <t>Dirección del Sistema Nacional de Bienestar Familliar- Subdirección de Articulación Territorial</t>
  </si>
  <si>
    <t>Mesas de Participación y Mesas de Infancia y adolescencia con socialización</t>
  </si>
  <si>
    <t>Mayo</t>
  </si>
  <si>
    <t>15 de Diciembre</t>
  </si>
  <si>
    <t>Durante el mes de febrero se realizó el alistamiento con los referentes regionales con relación a los Kit de participación. Este alistamiento se realiza por medio de una reunión virtual</t>
  </si>
  <si>
    <t>1. Se realizó la socialización de los Kit de participación con los referentes regionales.
2. Por medio de correo electronico se realiza el envio del link de focalización de los territorios a realizar las metodologías a los referentes regionales.</t>
  </si>
  <si>
    <t>1. Correo electronico de envio de Link para la focalización.
2. Listado de asistencia de reunión del 21 de febrero con los referentes regionales.
3. Matriz con los territorios que se han focalizado para el desarrollo de las metodologias</t>
  </si>
  <si>
    <t xml:space="preserve">Se ha logrado la realización de manera presencial de los kit de participación para el fortalecimiento de las mesas de Participación de Niñas, niños y adolescentes a (municipios: Dabeiba y San Francisco) y en el departamento de Choco (Municipios de: Riosucio y Cértegui) Los equipos en territorio siguen avanzando en poder realizar las socializaciones de estos kit de participación en otros territorios. </t>
  </si>
  <si>
    <t xml:space="preserve">1. Se realiza la puesta en marcha de los Kit de participación en los departamentos de Antioquia y Choco
2. Se realiza alistamiento y confirmación de los municipios en donde se realizara en los meses siguientes la puesta en marcha de los kit de participación. </t>
  </si>
  <si>
    <t>La metodologia se realizó con las niñas, niños y adolescentes de la Mesas de Participación de los municipios de Dabeiba, San Francisco (Antioquia) y Riosucio y Cértigui (Choco)</t>
  </si>
  <si>
    <t>Se hace el cargue de las actas de los municipios de Dabeiba, San francisco, riosucio y Cértigui</t>
  </si>
  <si>
    <t>Para el mes de abril se logro el avance de la socialización del Kit de participación en el departamento de Caquetá en el municipio de Morelia dentro de la Mesa Municipal de participación de Niñas, Niños y Adolescentes</t>
  </si>
  <si>
    <t xml:space="preserve">Se realizó la puesta en marcha de los Kit de participación en el municipio de Morelia con la Instancia de Participación de Niñas, niños y adolescentes de dicho municipio. </t>
  </si>
  <si>
    <t>La metodologia se realizó con las niñas, niños y adolescentes de la Mesas de Participación del municipio de Morelia (Caquetá)</t>
  </si>
  <si>
    <t>Se realiza el cargue de la acta que evidencia el ejercicio realizado en el municipio de Morelia en Caquetá</t>
  </si>
  <si>
    <t xml:space="preserve">Para el mes de mayo se logró la aplicación de las herramientas metodologicas del kit de participación en los territorios de Sampúes en el departamento de Sucre tanto en la Mesa de Infancia y Adolescencia como dentro de la Mesa de Participacion departamental. De igual forma, se logra la puesta en practica del kit de participación dentro de la Mesa de Participación de Dagua en el departamento del valle del Cauca.  </t>
  </si>
  <si>
    <t>Se realizó la puesta en marcha de los kit de participación en los departamentos del Valle del Cauca en el municipio de Dagua dentro de la Mesa de Participación de NNA y en el departamento de Sucre en el municipio de Sampues tanto en la Mesa de Participacion de niñas, niños y Adolescentes como con los Integrates de la Mesa de Infancia y Adolescencia.</t>
  </si>
  <si>
    <t>Las metodologia se llevaron a cabo con las niñas, niños y adolscentes de la Mesa de Participación del municipio de Dagua y en Sampúes Sucre con las niñas, niños y adolescentes de la Mesa de Participación como con los profesionales de la Mesa de Infancia y Adolescencia.</t>
  </si>
  <si>
    <t>Se realiza el cargue de las actas de los espacios en donde se puso en marcha los kit de participación</t>
  </si>
  <si>
    <t>Se evidenció la realización de mesas de participación de Niños, Niñas y Adolescentes en los siguientes 5 Departamentos: Cauca –(Municipio de Patía), Huila – (Municipio de La Plata), Norte de Santander- (Municipio de Cúcuta), Risaralda ( Municipio de Apia y Santa Rosa de Cabal) y Santander (municipio de confines)  donde se explican temas relacionados con la mesa de participación, los mecanismos de participación, plan operativo de la política pública y demás; así mismo se desarrollaron talleres con los Kits de Participación Aleja donde estas y Adivina Quién.</t>
  </si>
  <si>
    <r>
      <rPr>
        <b/>
        <sz val="9"/>
        <color theme="1"/>
        <rFont val="Arial"/>
        <family val="2"/>
      </rPr>
      <t xml:space="preserve">Cauca </t>
    </r>
    <r>
      <rPr>
        <sz val="9"/>
        <color theme="1"/>
        <rFont val="Arial"/>
        <family val="2"/>
      </rPr>
      <t xml:space="preserve">
*Pdf Acta de reunión No. 31 del 03/05/2022 – Objetivo: “Brindar asistencia técnica en el marco de la tercera sesión de la MIIAF del municipio del Patía, para la construcción y consolidación del plan de acción 2022. Patía”.
</t>
    </r>
    <r>
      <rPr>
        <b/>
        <sz val="9"/>
        <color theme="1"/>
        <rFont val="Arial"/>
        <family val="2"/>
      </rPr>
      <t xml:space="preserve">Huila
</t>
    </r>
    <r>
      <rPr>
        <sz val="9"/>
        <color theme="1"/>
        <rFont val="Arial"/>
        <family val="2"/>
      </rPr>
      <t xml:space="preserve">*Pdf Acta de reunión del 28/05/2022 – Objetivo: “Desarrollar el segundo encuentro de la Mesa de Participación  de  Niños,  Niñas  y Adolescentes del municipio de La Plata año 2022”.
</t>
    </r>
    <r>
      <rPr>
        <b/>
        <sz val="9"/>
        <color theme="1"/>
        <rFont val="Arial"/>
        <family val="2"/>
      </rPr>
      <t xml:space="preserve">Norte de Santander </t>
    </r>
    <r>
      <rPr>
        <sz val="9"/>
        <color theme="1"/>
        <rFont val="Arial"/>
        <family val="2"/>
      </rPr>
      <t xml:space="preserve">
*Pdf Acta de reunión No. 037 del 25/05/2022 – Objetivo: “Brindar orientaciones técnicas a los integrantes de las mesas de participación de NNA activación de la misma, prevención de violencia hacia niñez, así como Socialización video anticorrupción del ICBF en la ciudad Cúcuta.”
</t>
    </r>
    <r>
      <rPr>
        <b/>
        <sz val="9"/>
        <color theme="1"/>
        <rFont val="Arial"/>
        <family val="2"/>
      </rPr>
      <t>Risaralda</t>
    </r>
    <r>
      <rPr>
        <sz val="9"/>
        <color theme="1"/>
        <rFont val="Arial"/>
        <family val="2"/>
      </rPr>
      <t xml:space="preserve">
*Pdf Acta de reunión No. 001 del 25/05/2022 – Objetivo: “Mesa de Participación de Niños, Niñas y Adolescentes”, Municipio de Apia.
*Pdf Acta de reunión No. 001 del 25/05/2022 – Objetivo: “Brindar un espacio  en  el  que los miembros de la Mesa de Participación de NNA de Santa Rosa de Cabal, conozcan su papel dentro de  esta  Mesa  y  que  por  medio  de actividades lúdicas identifiquen conflictos de índole social, ambiental y cultural de su municipio”.
</t>
    </r>
    <r>
      <rPr>
        <b/>
        <sz val="9"/>
        <color theme="1"/>
        <rFont val="Arial"/>
        <family val="2"/>
      </rPr>
      <t>Santander</t>
    </r>
    <r>
      <rPr>
        <sz val="9"/>
        <color theme="1"/>
        <rFont val="Arial"/>
        <family val="2"/>
      </rPr>
      <t xml:space="preserve">
*Pdf Acta de reunión No. 02 del 02/05/2022 – Objetivo: “Mesa de Primera Infancia, Infancia, Adolescencia y Fortalecimiento Familiar”, Municipio de Confines.
*Pdf Acta de reunión No. 02 del 02/05/2022 – Objetivo: “Mesa de Participación de Niños, Niñas y Adolescentes”, Municipio de Confines.
*Pdf Acta de reunión No. 025 del 11/05/2022 – Objetivo: “Aplicación de la herramienta del Kit  de participación de  Niños, Niñas y Adolescentes “ALEJA  DONDE ESTAS””, Municipio de Paramo.</t>
    </r>
  </si>
  <si>
    <t xml:space="preserve">Para el mes de Junio se realizo la aplicación del Kit de participación en los territorios de Planadas y Honda. Este ejercicio se realizo tanto con la Mesa de infancia, adolescencia y Familia como en la Mesa de Participación de Niñas, Niños y Adolescentes. </t>
  </si>
  <si>
    <t xml:space="preserve">Se realizó la puesta en marcha de los kit de participación en el departamento de Tolima en los municipios de Honda y Planadas. Esta ejercicio se logro realizar con dos instancias, en la Mesa municipal de participación de niñas, niños y adolescentes y con la mesa de infancia, adolscencia y familia. </t>
  </si>
  <si>
    <t>La metodologia se desarrollo con niñas, niños y adolscentes integrantes de la mesa de participación y con los diferentes agentes del SNBF que hacen parte de la Mesa de Infancia y Adolescencia.</t>
  </si>
  <si>
    <t xml:space="preserve">
Se evidenció la aplicación del Kit de participación en los departamento de la Guajira Municipio de Hatonuevo y departamento del Tolima Municipios de Honda y Planadas, actividad que se realizó a través de las mesas de Participación de NNA y mesas de primera infancia, infancia y adolescencia.</t>
  </si>
  <si>
    <r>
      <rPr>
        <b/>
        <sz val="10"/>
        <color theme="1"/>
        <rFont val="Arial"/>
        <family val="2"/>
      </rPr>
      <t>Guajira</t>
    </r>
    <r>
      <rPr>
        <sz val="10"/>
        <color theme="1"/>
        <rFont val="Arial"/>
        <family val="2"/>
      </rPr>
      <t xml:space="preserve">
*Pdf Acta de reunión del 14/06/2022 – Objetivo: “Brindar acompañamiento técnico en el ciclo de gestión de la política pública de primera infancia, infancia y adolescencia en el marco de la mesa de infancia y adolescencia en el municipio de Hatonuevo”, Municipio de Confines.
</t>
    </r>
    <r>
      <rPr>
        <b/>
        <sz val="10"/>
        <color theme="1"/>
        <rFont val="Arial"/>
        <family val="2"/>
      </rPr>
      <t xml:space="preserve">Tolima </t>
    </r>
    <r>
      <rPr>
        <sz val="10"/>
        <color theme="1"/>
        <rFont val="Arial"/>
        <family val="2"/>
      </rPr>
      <t xml:space="preserve">
*Pdf Acta de reunión No. 002 del 01/06/2022 – Objetivo: “Realizar la segunda reunión del consejo de Infancia y Adolescencia del Municipio de Honda vigencia 2022con el fin de identificar la importancia de la mesa de participación de infancia y adolescencia.”
*Pdf Acta de reunión No. 15 del 22/06/2022 – Objetivo: “fortalecimiento técnico Kit de participación Mesa de NNA Municipio de Planadas.”</t>
    </r>
  </si>
  <si>
    <t xml:space="preserve">Para el mes de Julio se realizó la aplicación del Kit de participación en los territorios de Timbiquí, Guainia, la Plata, Cucuta, Arboledas, Musticua y El Tarra. Este ejercicio se realizó tanto con la Mesa de infancia, adolescencia y Familia como en la Mesa de Participación de Niñas, Niños y Adolescentes. </t>
  </si>
  <si>
    <t>Se realizó la puesta en marcha de los kit de participación en los territorios  en los municipios deTimbiquí, La Plata, Cucuta, Arboleda, Musticua y el Tarra y en el departamentoto de Guainia. Esta ejercicio se logro realizar con dos instancias, en la Mesa municipal de participación de niñas, niños y adolescentes y con la mesa de infancia, adolscencia y familia</t>
  </si>
  <si>
    <r>
      <t xml:space="preserve">Se observó la aplicación del Kit de participación en el municipio de Cañasgordas -Antioquía, actividad que se realizó a través de las mesas de Participación de NNA y mesas de primera infancia, infancia y adolescencia.
</t>
    </r>
    <r>
      <rPr>
        <b/>
        <sz val="11"/>
        <color theme="1"/>
        <rFont val="Arial"/>
        <family val="2"/>
      </rPr>
      <t xml:space="preserve">
(</t>
    </r>
    <r>
      <rPr>
        <b/>
        <sz val="11"/>
        <color rgb="FF0070C0"/>
        <rFont val="Arial"/>
        <family val="2"/>
      </rPr>
      <t>La descripcion y numero del avance de la actividad (7) no corresponde con la evidencia aportada (1))</t>
    </r>
  </si>
  <si>
    <t>*Pdf Acta de Reunión No. 68 de 14/07/2022 – Objetivo: “Realizar la primera reunión de la mesa de participación de Niños, Niñas  y  Adolescentes  del  Municipio  de Cañasgordas,  para  el desarrollo  del  taller  e implementación  del  KIT  de  participación “Aleja donde estas.” Actividad Agua Paso por Aquí”.</t>
  </si>
  <si>
    <t xml:space="preserve">Para el mes de Agosto se realizó la aplicación del Kit de participación en los territorios de Briceño, Cañasgordas, Sogamoso, Timbiquí, Hatonuevo. Este ejercicio se realizó tanto con la Mesa de infancia, adolescencia y Familia como en la Mesa de Participación de Niñas, Niños y Adolescentes. </t>
  </si>
  <si>
    <t>Se realizó la puesta en marcha de los kit de participación en los territorios  de Briceño, Cañasgordas, Timbiquí y Hatonuevo en la instancia de la Mesa de Participación de Niñas, Niños y Adolescentes respectivamente y en el municipio de Sogamoso en la instancia de la Mesa de Infancia y Adolescencia.</t>
  </si>
  <si>
    <t>La metodologia se desarrollo con niñas, niños y adolscentes integrantes de la mesa de participación y con los diferentes agentes del SNBF que hacen parte de la Mesa de Infancia y Adolescencia del territorio de Sogamoso.</t>
  </si>
  <si>
    <r>
      <t xml:space="preserve">Se evidenció la aplicación del Kit de participación en la ciudad de Medellín -Antioquía, actividad que se realizó a través de las mesas de Participación de NNA y mesas de primera infancia, infancia y adolescencia.
</t>
    </r>
    <r>
      <rPr>
        <b/>
        <sz val="11"/>
        <color rgb="FF0070C0"/>
        <rFont val="Arial"/>
        <family val="2"/>
      </rPr>
      <t>(La descripcion y numero del avance de la actividad (5) no corresponde con la evidencia aportada (1))</t>
    </r>
  </si>
  <si>
    <t>*Pdf Acta de reunión del 01/08/2022 – Objetivo: Visibilizar las reflexiones de niñas, niños y adolescentes de la comuna 4 en torno a sus derechos, especialmente las situaciones de afectación a la salud mental.</t>
  </si>
  <si>
    <t>Se evidenció la realización de mesas de participación de Niños, Niñas y Adolescentes en los siguientes 5 Departamentos: Cauca –(Municipio de Patía), Huila – (Municipio de La Plata), Norte de Santander- (Municipio de Cúcuta), Risaralda ( Municipio de Apia y Santa Rosa de Cabal) y Santander (municipio de confines)  donde se explican temas relacionados con la mesa de participación, los mecanismos de participación, plan operativo de la política pública y demás; así mismo se desarrollaron talleres con los Kits de Participación Aleja donde estas y Adivina Quién.
Adicionalmente se observó la aplicación del Kit de participación en el departamento de la Guajira Municipio de Hatonuevo; departamento del Tolima Municipios de Honda y Planadas y departamento de Antioquia Municipios Cañasgordas y Medellín, actividades que se realizaron  a través de las mesas de Participación de NNA y mesas de primera infancia, infancia y adolescencia.</t>
  </si>
  <si>
    <r>
      <rPr>
        <b/>
        <sz val="8"/>
        <color theme="1"/>
        <rFont val="Arial"/>
        <family val="2"/>
      </rPr>
      <t>Mayo: 
Cauca</t>
    </r>
    <r>
      <rPr>
        <sz val="8"/>
        <color theme="1"/>
        <rFont val="Arial"/>
        <family val="2"/>
      </rPr>
      <t xml:space="preserve"> 
*Pdf Acta de reunión No. 31 del 03/05/2022 – Objetivo: “Brindar asistencia técnica en el marco de la tercera sesión de la MIIAF del municipio del Patía, para la construcción y consolidación del plan de acción 2022. Patía”.
</t>
    </r>
    <r>
      <rPr>
        <b/>
        <sz val="8"/>
        <color theme="1"/>
        <rFont val="Arial"/>
        <family val="2"/>
      </rPr>
      <t>Huila</t>
    </r>
    <r>
      <rPr>
        <sz val="8"/>
        <color theme="1"/>
        <rFont val="Arial"/>
        <family val="2"/>
      </rPr>
      <t xml:space="preserve">
*Pdf Acta de reunión del 28/05/2022 – Objetivo: “Desarrollar el segundo encuentro de la Mesa de Participación  de  Niños,  Niñas  y Adolescentes del municipio de La Plata año 2022”.
</t>
    </r>
    <r>
      <rPr>
        <b/>
        <sz val="8"/>
        <color theme="1"/>
        <rFont val="Arial"/>
        <family val="2"/>
      </rPr>
      <t xml:space="preserve">Norte de Santander </t>
    </r>
    <r>
      <rPr>
        <sz val="8"/>
        <color theme="1"/>
        <rFont val="Arial"/>
        <family val="2"/>
      </rPr>
      <t xml:space="preserve">
*Pdf Acta de reunión No. 037 del 25/05/2022 – Objetivo: “Brindar orientaciones técnicas a los integrantes de las mesas de participación de NNA activación de la misma, prevención de violencia hacia niñez, así como Socialización video anticorrupción del ICBF en la ciudad Cúcuta.”
</t>
    </r>
    <r>
      <rPr>
        <b/>
        <sz val="8"/>
        <color theme="1"/>
        <rFont val="Arial"/>
        <family val="2"/>
      </rPr>
      <t>Risaralda</t>
    </r>
    <r>
      <rPr>
        <sz val="8"/>
        <color theme="1"/>
        <rFont val="Arial"/>
        <family val="2"/>
      </rPr>
      <t xml:space="preserve">
*Pdf Acta de reunión No. 001 del 25/05/2022 – Objetivo: “Mesa de Participación de Niños, Niñas y Adolescentes”, Municipio de Apia.
*Pdf Acta de reunión No. 001 del 25/05/2022 – Objetivo: “Brindar un espacio  en  el  que los miembros de la Mesa de Participación de NNA de Santa Rosa de Cabal, conozcan su papel dentro de  esta  Mesa  y  que  por  medio  de actividades lúdicas identifiquen conflictos de índole social, ambiental y cultural de su municipio”.
</t>
    </r>
    <r>
      <rPr>
        <b/>
        <sz val="8"/>
        <color theme="1"/>
        <rFont val="Arial"/>
        <family val="2"/>
      </rPr>
      <t>Santander</t>
    </r>
    <r>
      <rPr>
        <sz val="8"/>
        <color theme="1"/>
        <rFont val="Arial"/>
        <family val="2"/>
      </rPr>
      <t xml:space="preserve">
*Pdf Acta de reunión No. 02 del 02/05/2022 – Objetivo: “Mesa de Primera Infancia, Infancia, Adolescencia y Fortalecimiento Familiar”, Municipio de Confines.
*Pdf Acta de reunión No. 02 del 02/05/2022 – Objetivo: “Mesa de Participación de Niños, Niñas y Adolescentes”, Municipio de Confines.
*Pdf Acta de reunión No. 025 del 11/05/2022 – Objetivo: “Aplicación de la herramienta del Kit  de participación de  Niños, Niñas y Adolescentes “ALEJA  DONDE ESTAS””, Municipio de Paramo.
</t>
    </r>
    <r>
      <rPr>
        <b/>
        <sz val="8"/>
        <color theme="1"/>
        <rFont val="Arial"/>
        <family val="2"/>
      </rPr>
      <t>Junio:
Guajira</t>
    </r>
    <r>
      <rPr>
        <sz val="8"/>
        <color theme="1"/>
        <rFont val="Arial"/>
        <family val="2"/>
      </rPr>
      <t xml:space="preserve">
*Pdf Acta de reunión del 14/06/2022 – Objetivo: “Brindar acompañamiento técnico en el ciclo de gestión de la política pública de primera infancia, infancia y adolescencia en el marco de la mesa de infancia y adolescencia en el municipio de Hatonuevo”, Municipio de Confines.
</t>
    </r>
    <r>
      <rPr>
        <b/>
        <sz val="8"/>
        <color theme="1"/>
        <rFont val="Arial"/>
        <family val="2"/>
      </rPr>
      <t xml:space="preserve">Tolima </t>
    </r>
    <r>
      <rPr>
        <sz val="8"/>
        <color theme="1"/>
        <rFont val="Arial"/>
        <family val="2"/>
      </rPr>
      <t xml:space="preserve">
*Pdf Acta de reunión No. 002 del 01/06/2022 – Objetivo: “Realizar la segunda reunión del consejo de Infancia y Adolescencia del Municipio de Honda vigencia 2022con el fin de identificar la importancia de la mesa de participación de infancia y adolescencia.”
*Pdf Acta de reunión No. 15 del 22/06/2022 – Objetivo: “fortalecimiento técnico Kit de participación Mesa de NNA Municipio de Planadas.” 
</t>
    </r>
    <r>
      <rPr>
        <b/>
        <sz val="8"/>
        <color theme="1"/>
        <rFont val="Arial"/>
        <family val="2"/>
      </rPr>
      <t xml:space="preserve">Julio: 
Antioquia-Cañasgordas
</t>
    </r>
    <r>
      <rPr>
        <sz val="8"/>
        <color theme="1"/>
        <rFont val="Arial"/>
        <family val="2"/>
      </rPr>
      <t xml:space="preserve">*Pdf Acta de Reunión No. 68 de 14/07/2022 – Objetivo: “Realizar la primera reunión de la mesa de participación de Niños, Niñas  y  Adolescentes  del  Municipio  de Cañasgordas,  para  el desarrollo  del  taller  e implementación  del  KIT  de  participación “Aleja donde estas.” Actividad Agua Paso por Aquí”.
</t>
    </r>
    <r>
      <rPr>
        <b/>
        <sz val="8"/>
        <color theme="1"/>
        <rFont val="Arial"/>
        <family val="2"/>
      </rPr>
      <t xml:space="preserve">Agosto:
Antioquia-Medellín
</t>
    </r>
    <r>
      <rPr>
        <sz val="8"/>
        <color theme="1"/>
        <rFont val="Arial"/>
        <family val="2"/>
      </rPr>
      <t>*Pdf Acta de reunión del 01/08/2022 – Objetivo: Visibilizar las reflexiones de niñas, niños y adolescentes de la comuna 4 en torno a sus derechos, especialmente las situaciones de afectación a la salud mental.</t>
    </r>
  </si>
  <si>
    <t xml:space="preserve">Realizar el monitoreo de las mesas de participación de niñas, niños y adolescentes. </t>
  </si>
  <si>
    <t xml:space="preserve">Implementar en 30 territorios focalizados por La Estrategia de Territorios Amigos de la Niñez de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ítems a resolver y el volumen de información solicitada. </t>
  </si>
  <si>
    <t xml:space="preserve">Participación en la información: </t>
  </si>
  <si>
    <t>Agentes territoriales del SNBF
Referentes regionales del SNBF</t>
  </si>
  <si>
    <t>30 territorios focalizados por la estrategia Territorios amigos de la Niñez</t>
  </si>
  <si>
    <t>Mesas de Participación Monitoreadas</t>
  </si>
  <si>
    <t>Junio</t>
  </si>
  <si>
    <t>15 de Diciembtre</t>
  </si>
  <si>
    <t>https://icbfgob.sharepoint.com/:f:/s/MICROSITIOPLANANTICORRUPCINYDEATENCINALCIUDADANO2021/Ej3-60znNqJDtQH_fIm4kiwBcGmlLHF4Iuo4Hx2vEKGMow?e=tBIX0u</t>
  </si>
  <si>
    <t>Segun los tiempos establecidos para el desarrollo de esta actividad, para el mes de abril aún no se ha iniciado con esta actividad</t>
  </si>
  <si>
    <t>Segun los tiempos establecidos para el desarrollo de esta actividad, para el mes de mayo aún no se ha iniciado con esta actividad</t>
  </si>
  <si>
    <t>Actividad inicia ejecuación a partir del mes de junio 2022</t>
  </si>
  <si>
    <t>Durante el mes de Junio se realiza el alistamiento para dar inicio al diligenciamiento de la Herramienta de seguimiento y Monitoreo de las Mesas de Participación a nivel territorial.</t>
  </si>
  <si>
    <t xml:space="preserve">Por medio del correo del subdirector de Articulación Territorial del SNBF se realiza el envío de las indicaciones y los link para el correcto diligenciamiento de la Herramienta y seguimiento de las mesas de participación. Durante este mes se dieron claridades para dicho diligenciamiento a los referentes del SNBF y se dio a conocer la bateria de preguntas de dicha herramienta. </t>
  </si>
  <si>
    <t>la herramienta será diligenciada por los referentes Regionales del SNBF.</t>
  </si>
  <si>
    <t>Se realiza el cargue del correo enviado para la sicialización del diligenciamiento de la herramienta de seguimiento a los referentes regionales del SNBF.</t>
  </si>
  <si>
    <t xml:space="preserve">Se evidenció correo electrónico del 01/06/2022 dirigido a los referentes Regionales y Zonales del SNBF, remiendo la herramienta de monitoreo y seguimiento al estado de las Mesas de Participación la cual permite conocer su operación, la articulación con otras instancias del Sistema Nacional de Bienestar Familiar; y la incidencia de la voz de los niños, niñas y adolescentes en el ciclo de la gestión de la política pública. 
Adicionalmente, se adjuntó al correo  “Anexo B. Banco de Preguntas el cual contiene 88 preguntas con respuestas cerradas y/o abiertas, a partir de las cuales se construyen los indicadores de avance del estado de las Mesas de Participación de niños, niñas y adolescentes”
</t>
  </si>
  <si>
    <t xml:space="preserve">*Outlook correo electrónico del 01/06/2022 - Asunto: Diligenciamiento de la Herramienta de Monitoreo y Seguimiento de las MP de niñas, niños y adolescentes
*Word documento Anexo B. Banco de Preguntas del formulario de captura de información </t>
  </si>
  <si>
    <t xml:space="preserve">Para el mes de Julio se identificó un número total de registros de la Herramienta de monitoreo y seguimiento de la mesas de participación de  138 dentro de los departamentos de Antioquia, Cundinamarca, Boyacá y Nariño. </t>
  </si>
  <si>
    <t xml:space="preserve">Se logró el diligenciamiento de la Herramienta de seguimiento y monitoreo de las mesas de participación de los departamentos de Antioquia, Cundinamarca, Boyacá y Nariño. </t>
  </si>
  <si>
    <t>Los referente de SNBF con el apoyo de los lideres de las Mesas de Participación de las entidades territoriales diligencian la herramineta de seguimiento de las mesas de participación en las cuales, hacen parte niñas, niños y adolescentes de los diferentes territorios</t>
  </si>
  <si>
    <t xml:space="preserve">Se hace el cargue de los formatos de excel con lo diligenciado en la Herramienta de Seguimiento y Monitoreo de las MP por cada una de estos 4 territorios. </t>
  </si>
  <si>
    <t>Se evidenció el diligenciamiento de la Herramienta de seguimiento y monitoreo de las mesas de participación de los departamentos de Antioquia, Cundinamarca, Boyacá y Nariño.</t>
  </si>
  <si>
    <r>
      <rPr>
        <b/>
        <sz val="10"/>
        <color theme="1"/>
        <rFont val="Arial"/>
        <family val="2"/>
      </rPr>
      <t xml:space="preserve">Antioquia </t>
    </r>
    <r>
      <rPr>
        <sz val="10"/>
        <color theme="1"/>
        <rFont val="Arial"/>
        <family val="2"/>
      </rPr>
      <t xml:space="preserve">
*Excel -Herramienta de Seguimiento y monitoreo – Mesas de participación – 23 registros del 22, 23, 26, 27 de julio de 2022 y 02, 03 y 04 de agosto de 2022.
</t>
    </r>
    <r>
      <rPr>
        <b/>
        <sz val="10"/>
        <color theme="1"/>
        <rFont val="Arial"/>
        <family val="2"/>
      </rPr>
      <t>Boyacá</t>
    </r>
    <r>
      <rPr>
        <sz val="10"/>
        <color theme="1"/>
        <rFont val="Arial"/>
        <family val="2"/>
      </rPr>
      <t xml:space="preserve">
*Excel -Herramienta de Seguimiento y monitoreo – Mesas de participación – 21 registros del 22, 23 y 29 de julio de 2022.
</t>
    </r>
    <r>
      <rPr>
        <b/>
        <sz val="10"/>
        <color theme="1"/>
        <rFont val="Arial"/>
        <family val="2"/>
      </rPr>
      <t xml:space="preserve">Cundinamarca </t>
    </r>
    <r>
      <rPr>
        <sz val="10"/>
        <color theme="1"/>
        <rFont val="Arial"/>
        <family val="2"/>
      </rPr>
      <t xml:space="preserve">
*Excel -Herramienta de Seguimiento y monitoreo – Mesas de participación – 43 registros del 05, 11, 18, 19, 21, 22, 25, 30 de julio de 2022 y 01, 02, 04, 05, 08 de agosto de 2022.
</t>
    </r>
    <r>
      <rPr>
        <b/>
        <sz val="10"/>
        <color theme="1"/>
        <rFont val="Arial"/>
        <family val="2"/>
      </rPr>
      <t>Nariño</t>
    </r>
    <r>
      <rPr>
        <sz val="10"/>
        <color theme="1"/>
        <rFont val="Arial"/>
        <family val="2"/>
      </rPr>
      <t xml:space="preserve">
*Excel -Herramienta de Seguimiento y monitoreo – Mesas de participación – 51 registros del 01, 05,06, 07, 08, 13,22, 23, 30 de julio de 2022 y 01 de agosto de 2022.</t>
    </r>
  </si>
  <si>
    <t>Para el mes de Agosto se identificó un número total de registros de la Herramienta de monitoreo y seguimiento de la mesas de participación de  9 departamentos de Arauca, Amazonas, Magdalena, Valle del Cuca, Tolima, Huila, Vichada, Meta, Caqueta</t>
  </si>
  <si>
    <t>Se logró el diligenciamiento de la Herramienta de seguimiento y monitoreo de las mesas de participación de los departamentos de Arauca, Amazonas, Magdalena, Valle del Cuca, Tolima, Huila, Vichada, Meta, Caqueta</t>
  </si>
  <si>
    <t>Se observó el diligenciamiento de la Herramienta de seguimiento y monitoreo de las mesas de participación de los departamentos de Arauca, Amazonas, Magdalena, Valle del Cuca, Tolima, Huila, Vichada, Meta, Caquetá</t>
  </si>
  <si>
    <r>
      <rPr>
        <b/>
        <sz val="9"/>
        <color theme="1"/>
        <rFont val="Arial"/>
        <family val="2"/>
      </rPr>
      <t xml:space="preserve">Arauca </t>
    </r>
    <r>
      <rPr>
        <sz val="9"/>
        <color theme="1"/>
        <rFont val="Arial"/>
        <family val="2"/>
      </rPr>
      <t xml:space="preserve">
*Excel -Herramienta de Seguimiento y monitoreo – Mesas de participación – 6 registros del 26, 27 de agosto de 2022.
</t>
    </r>
    <r>
      <rPr>
        <b/>
        <sz val="9"/>
        <color theme="1"/>
        <rFont val="Arial"/>
        <family val="2"/>
      </rPr>
      <t>Amazonas</t>
    </r>
    <r>
      <rPr>
        <sz val="9"/>
        <color theme="1"/>
        <rFont val="Arial"/>
        <family val="2"/>
      </rPr>
      <t xml:space="preserve">
*Excel -Herramienta de Seguimiento y monitoreo – Mesas de participación – 1 registro del 05 de agosto de 2022
</t>
    </r>
    <r>
      <rPr>
        <b/>
        <sz val="9"/>
        <color theme="1"/>
        <rFont val="Arial"/>
        <family val="2"/>
      </rPr>
      <t xml:space="preserve">
Caquetá
</t>
    </r>
    <r>
      <rPr>
        <sz val="9"/>
        <color theme="1"/>
        <rFont val="Arial"/>
        <family val="2"/>
      </rPr>
      <t xml:space="preserve">*Excel -Herramienta de Seguimiento y monitoreo – Mesas de participación –7 registros del 26 de julio de 2022 y 08, 17 y 31 de agosto de 2022.
</t>
    </r>
    <r>
      <rPr>
        <b/>
        <sz val="9"/>
        <color theme="1"/>
        <rFont val="Arial"/>
        <family val="2"/>
      </rPr>
      <t xml:space="preserve">
Huila 
</t>
    </r>
    <r>
      <rPr>
        <sz val="9"/>
        <color theme="1"/>
        <rFont val="Arial"/>
        <family val="2"/>
      </rPr>
      <t xml:space="preserve">*Excel -Herramienta de Seguimiento y monitoreo – Mesas de participación – 39 registros del 01. 02, 03, 04,10, 11, 12, 18,19 de agosto de 2022.
</t>
    </r>
    <r>
      <rPr>
        <b/>
        <sz val="9"/>
        <color theme="1"/>
        <rFont val="Arial"/>
        <family val="2"/>
      </rPr>
      <t xml:space="preserve">
Magdalena 
</t>
    </r>
    <r>
      <rPr>
        <sz val="9"/>
        <color theme="1"/>
        <rFont val="Arial"/>
        <family val="2"/>
      </rPr>
      <t xml:space="preserve">*Excel -Herramienta de Seguimiento y monitoreo – Mesas de participación – 23 registros del 03, 09, 17, 19, 22, 25, 26, 29 y 31 de agosto de 2022.
</t>
    </r>
    <r>
      <rPr>
        <b/>
        <sz val="9"/>
        <color theme="1"/>
        <rFont val="Arial"/>
        <family val="2"/>
      </rPr>
      <t xml:space="preserve">
Meta
</t>
    </r>
    <r>
      <rPr>
        <sz val="9"/>
        <color theme="1"/>
        <rFont val="Arial"/>
        <family val="2"/>
      </rPr>
      <t xml:space="preserve">*Excel -Herramienta de Seguimiento y monitoreo – Mesas de participación –19 registros del  02, 04, 08, 09, 17, 29, 30, 31 de agosto de 2022.
</t>
    </r>
    <r>
      <rPr>
        <b/>
        <sz val="9"/>
        <color theme="1"/>
        <rFont val="Arial"/>
        <family val="2"/>
      </rPr>
      <t xml:space="preserve">
Tolima 
</t>
    </r>
    <r>
      <rPr>
        <sz val="9"/>
        <color theme="1"/>
        <rFont val="Arial"/>
        <family val="2"/>
      </rPr>
      <t xml:space="preserve">*Excel -Herramienta de Seguimiento y monitoreo – Mesas de participación – 44 registros del 01, 05,  08, 09, 10, 11, 12,  15, 16, 17, 23, de agosto de 2022.
</t>
    </r>
    <r>
      <rPr>
        <b/>
        <sz val="9"/>
        <color theme="1"/>
        <rFont val="Arial"/>
        <family val="2"/>
      </rPr>
      <t xml:space="preserve">
Valle del Cauca
</t>
    </r>
    <r>
      <rPr>
        <sz val="9"/>
        <color theme="1"/>
        <rFont val="Arial"/>
        <family val="2"/>
      </rPr>
      <t xml:space="preserve">*Excel -Herramienta de Seguimiento y monitoreo – Mesas de participación – 19 registros del 24, 25, 30, 31 de agosto de 2022.
</t>
    </r>
    <r>
      <rPr>
        <b/>
        <sz val="9"/>
        <color theme="1"/>
        <rFont val="Arial"/>
        <family val="2"/>
      </rPr>
      <t xml:space="preserve">
Vichada
</t>
    </r>
    <r>
      <rPr>
        <sz val="9"/>
        <color theme="1"/>
        <rFont val="Arial"/>
        <family val="2"/>
      </rPr>
      <t xml:space="preserve">*Excel -Herramienta de Seguimiento y monitoreo – Mesas de participación – 5 registros del 03 de agosto de 2022.
</t>
    </r>
  </si>
  <si>
    <t>Se observó alistamiento y diligenciamiento de la Herramienta de seguimiento y monitoreo de las mesas de participación de Niños, Niñas y Adolescente realizadas en los  departamentos de Antioquia, Cundinamarca, Boyacá, Nariño, Arauca, Amazonas, Magdalena, Valle del Cauca, Tolima, Huila, Vichada, Meta y Caquetá, logrando identificar el grado de avance de las fases de alistamiento, conformación y fortalecimiento de las mesas de participación de niñas, niños y adolescentes, y orientar acciones de promoción o asistencia técnica a Entidades Territoriales según sea el caso.</t>
  </si>
  <si>
    <r>
      <rPr>
        <b/>
        <sz val="9"/>
        <color theme="1"/>
        <rFont val="Arial"/>
        <family val="2"/>
      </rPr>
      <t xml:space="preserve">Junio: 
</t>
    </r>
    <r>
      <rPr>
        <sz val="9"/>
        <color theme="1"/>
        <rFont val="Arial"/>
        <family val="2"/>
      </rPr>
      <t xml:space="preserve">*Outlook correo electrónico del 01/06/2022 - Asunto: Diligenciamiento de la Herramienta de Monitoreo y Seguimiento de las MP de niñas, niños y adolescentes
*Word documento Anexo B. Banco de Preguntas del formulario de captura de información 
</t>
    </r>
    <r>
      <rPr>
        <b/>
        <sz val="9"/>
        <color theme="1"/>
        <rFont val="Arial"/>
        <family val="2"/>
      </rPr>
      <t xml:space="preserve">
Julio: 
Antioquia 
</t>
    </r>
    <r>
      <rPr>
        <sz val="9"/>
        <color theme="1"/>
        <rFont val="Arial"/>
        <family val="2"/>
      </rPr>
      <t xml:space="preserve">*Excel -Herramienta de Seguimiento y monitoreo – Mesas de participación – 23 registros del 22, 23, 26, 27 de julio de 2022 y 02, 03 y 04 de agosto de 2022.
</t>
    </r>
    <r>
      <rPr>
        <b/>
        <sz val="9"/>
        <color theme="1"/>
        <rFont val="Arial"/>
        <family val="2"/>
      </rPr>
      <t>Boyacá</t>
    </r>
    <r>
      <rPr>
        <sz val="9"/>
        <color theme="1"/>
        <rFont val="Arial"/>
        <family val="2"/>
      </rPr>
      <t xml:space="preserve">
*Excel -Herramienta de Seguimiento y monitoreo – Mesas de participación – 21 registros del 22, 23 y 29 de julio de 2022.
</t>
    </r>
    <r>
      <rPr>
        <b/>
        <sz val="9"/>
        <color theme="1"/>
        <rFont val="Arial"/>
        <family val="2"/>
      </rPr>
      <t xml:space="preserve">Cundinamarca 
</t>
    </r>
    <r>
      <rPr>
        <sz val="9"/>
        <color theme="1"/>
        <rFont val="Arial"/>
        <family val="2"/>
      </rPr>
      <t xml:space="preserve">*Excel -Herramienta de Seguimiento y monitoreo – Mesas de participación – 43 registros del 05, 11, 18, 19, 21, 22, 25, 30 de julio de 2022 y 01, 02, 04, 05, 08 de agosto de 2022.
</t>
    </r>
    <r>
      <rPr>
        <b/>
        <sz val="9"/>
        <color theme="1"/>
        <rFont val="Arial"/>
        <family val="2"/>
      </rPr>
      <t>Nariño</t>
    </r>
    <r>
      <rPr>
        <sz val="9"/>
        <color theme="1"/>
        <rFont val="Arial"/>
        <family val="2"/>
      </rPr>
      <t xml:space="preserve">
*Excel -Herramienta de Seguimiento y monitoreo – Mesas de participación – 51 registros del 01, 05,06, 07, 08, 13,22, 23, 30 de julio de 2022 y 01 de agosto de 2022.
</t>
    </r>
    <r>
      <rPr>
        <b/>
        <sz val="9"/>
        <color theme="1"/>
        <rFont val="Arial"/>
        <family val="2"/>
      </rPr>
      <t xml:space="preserve">
Agosto: 
Arauca 
</t>
    </r>
    <r>
      <rPr>
        <sz val="9"/>
        <color theme="1"/>
        <rFont val="Arial"/>
        <family val="2"/>
      </rPr>
      <t xml:space="preserve">*Excel -Herramienta de Seguimiento y monitoreo – Mesas de participación – 6 registros del 26, 27 de agosto de 2022.
</t>
    </r>
    <r>
      <rPr>
        <b/>
        <sz val="9"/>
        <color theme="1"/>
        <rFont val="Arial"/>
        <family val="2"/>
      </rPr>
      <t>Amazonas</t>
    </r>
    <r>
      <rPr>
        <sz val="9"/>
        <color theme="1"/>
        <rFont val="Arial"/>
        <family val="2"/>
      </rPr>
      <t xml:space="preserve">
*Excel -Herramienta de Seguimiento y monitoreo – Mesas de participación – 1 registro del 05 de agosto de 2022
</t>
    </r>
    <r>
      <rPr>
        <b/>
        <sz val="9"/>
        <color theme="1"/>
        <rFont val="Arial"/>
        <family val="2"/>
      </rPr>
      <t>Caquetá</t>
    </r>
    <r>
      <rPr>
        <sz val="9"/>
        <color theme="1"/>
        <rFont val="Arial"/>
        <family val="2"/>
      </rPr>
      <t xml:space="preserve">
*Excel -Herramienta de Seguimiento y monitoreo – Mesas de participación –7 registros del 26 de julio de 2022 y 08, 17 y 31 de agosto de 2022.
</t>
    </r>
    <r>
      <rPr>
        <b/>
        <sz val="9"/>
        <color theme="1"/>
        <rFont val="Arial"/>
        <family val="2"/>
      </rPr>
      <t xml:space="preserve">Huila </t>
    </r>
    <r>
      <rPr>
        <sz val="9"/>
        <color theme="1"/>
        <rFont val="Arial"/>
        <family val="2"/>
      </rPr>
      <t xml:space="preserve">
*Excel -Herramienta de Seguimiento y monitoreo – Mesas de participación – 39 registros del 01. 02, 03, 04,10, 11, 12, 18,19 de agosto de 2022.
</t>
    </r>
    <r>
      <rPr>
        <b/>
        <sz val="9"/>
        <color theme="1"/>
        <rFont val="Arial"/>
        <family val="2"/>
      </rPr>
      <t xml:space="preserve">Magdalena 
</t>
    </r>
    <r>
      <rPr>
        <sz val="9"/>
        <color theme="1"/>
        <rFont val="Arial"/>
        <family val="2"/>
      </rPr>
      <t xml:space="preserve">*Excel -Herramienta de Seguimiento y monitoreo – Mesas de participación – 23 registros del 03, 09, 17, 19, 22, 25, 26, 29 y 31 de agosto de 2022.
</t>
    </r>
    <r>
      <rPr>
        <b/>
        <sz val="9"/>
        <color theme="1"/>
        <rFont val="Arial"/>
        <family val="2"/>
      </rPr>
      <t>Meta</t>
    </r>
    <r>
      <rPr>
        <sz val="9"/>
        <color theme="1"/>
        <rFont val="Arial"/>
        <family val="2"/>
      </rPr>
      <t xml:space="preserve">
*Excel -Herramienta de Seguimiento y monitoreo – Mesas de participación –19 registros del  02, 04, 08, 09, 17, 29, 30, 31 de agosto de 2022.
</t>
    </r>
    <r>
      <rPr>
        <b/>
        <sz val="9"/>
        <color theme="1"/>
        <rFont val="Arial"/>
        <family val="2"/>
      </rPr>
      <t xml:space="preserve">Tolima </t>
    </r>
    <r>
      <rPr>
        <sz val="9"/>
        <color theme="1"/>
        <rFont val="Arial"/>
        <family val="2"/>
      </rPr>
      <t xml:space="preserve">
*Excel -Herramienta de Seguimiento y monitoreo – Mesas de participación – 44 registros del 01, 05,  08, 09, 10, 11, 12,  15, 16, 17, 23, de agosto de 2022.
</t>
    </r>
    <r>
      <rPr>
        <b/>
        <sz val="9"/>
        <color theme="1"/>
        <rFont val="Arial"/>
        <family val="2"/>
      </rPr>
      <t>Valle del Cauca</t>
    </r>
    <r>
      <rPr>
        <sz val="9"/>
        <color theme="1"/>
        <rFont val="Arial"/>
        <family val="2"/>
      </rPr>
      <t xml:space="preserve">
*Excel -Herramienta de Seguimiento y monitoreo – Mesas de participación – 19 registros del 24, 25, 30, 31 de agosto de 2022.
</t>
    </r>
    <r>
      <rPr>
        <b/>
        <sz val="9"/>
        <color theme="1"/>
        <rFont val="Arial"/>
        <family val="2"/>
      </rPr>
      <t>Vichada</t>
    </r>
    <r>
      <rPr>
        <sz val="9"/>
        <color theme="1"/>
        <rFont val="Arial"/>
        <family val="2"/>
      </rPr>
      <t xml:space="preserve">
*Excel -Herramienta de Seguimiento y monitoreo – Mesas de participación – 5 registros del 03 de agosto de 2022.</t>
    </r>
  </si>
  <si>
    <t>Asistencia técnica a subsistema de juventudes en el orden nacional, departamental y/o municipal.</t>
  </si>
  <si>
    <t>En el marco de la promoción y prevención, se realizarán asistencias técnicas en las líneas de promoción y prevención de la Subdirección de Gestión Técnica para la Adolescencia y  Juventud del ICB, a los subsistemas de participación juvenil en el orden nacional, departamental y municipal, que contempla: plataformas juveniles, consejos de juventud y asambleas juveniles.</t>
  </si>
  <si>
    <t xml:space="preserve">
2. 2. Potenciar las capacidades de los grupos de valor, para el ejercicio incidente del derecho a la participación ciudadana, involucrándolos de manera real  en los momentos del ciclo la gestión institucional.</t>
  </si>
  <si>
    <t xml:space="preserve">Participación en la información: Consiste en el suministro de información pública de forma proactiva, focalizada en los intereses de los ciudadanos y en la atención efectiva de sus peticiones, con la intención de facilitar y promover la participación ciudadana en la gestión pública. </t>
  </si>
  <si>
    <t>Ejecución o implementación participativa: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</si>
  <si>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Plataformas juveniles.
Consejos de juventud.
Asambleas juveniles.</t>
  </si>
  <si>
    <t xml:space="preserve">Dirección de Adolescencia y Juventud </t>
  </si>
  <si>
    <t>Número de asistencias técnicas</t>
  </si>
  <si>
    <t>Presencial
Virtual</t>
  </si>
  <si>
    <t>Durante el mes, se realizaron 7 encuentros, reuniones y/o asistencias técnicas en 7 departamentos con consejos municipales de juventud, plataformas municipales de juventud y  plataformas departamentales de juventud.</t>
  </si>
  <si>
    <t>encuentros, reuniones y/o asistencias técnicas en 7 departamentos con consejos municipales de juventud, plataformas municipales de juventud y  plataformas departamentales de juventud para rendir cuentas sobre Sacúdete y promocionar la inscripción a Sacúdete 100% virtual.</t>
  </si>
  <si>
    <t>Jóvenes hombres y mujeres, que hacen parte de consejos municipales de juventud, plataformas municipales de juventud y  plataformas departamentales de juventud en los departamentos de Risaralada, Quindío, Chocó, Cauca,  Boyacá, Sucre y Córdoba.</t>
  </si>
  <si>
    <t>1. Hacer seguimiento a la visibilidad de Sacúdete e inscripción al programa.
2. Construir un plan de trabajo Sacúdete con el enfoque territorial de juventud necesario para su correcto aprovechamiento. 
3. Para Chocó: acompañar un encuentro presencial entre consejo deprtamental de jvuentudes y plataforma departamental de juventudes.
4. Para Sucre: plan de acompañamiento para municipio de Chalán.
5.</t>
  </si>
  <si>
    <t>https://icbfgob.sharepoint.com/:f:/s/MICROSITIOPLANANTICORRUPCINYDEATENCINALCIUDADANO2021/EhctkWi3LrxOmszKUuuAae4BghpMfEXOhjv2IS-z-GeyWA?e=PAVU29</t>
  </si>
  <si>
    <t>Durante el mes, se realizaron 2 encuentros, reuniones y/o asistencias técnicas en 2 departamentos con consejos municipales de juventud, plataformas municipales de juventud y  plataformas departamentales de juventud.</t>
  </si>
  <si>
    <t>encuentros, reuniones y/o asistencias técnicas en 2 departamentos con consejos municipales de juventud, plataformas municipales de juventud y  plataformas departamentales de juventud para rendir cuentas sobre Sacúdete y promocionar la inscripción a Sacúdete 100% virtual.</t>
  </si>
  <si>
    <t>Jóvenes hombres y mujeres, que hacen parte de consejos municipales de juventud, plataformas municipales de juventud y  plataformas departamentales de juventud en los departamentos de Chocó y Casanare.</t>
  </si>
  <si>
    <t>14.2%</t>
  </si>
  <si>
    <t>Durante el mes, se realizaron 5 encuentros, reuniones y/o asistencias técnicas en 5 departamentos con consejos municipales de juventud, plataformas municipales de juventud y  plataformas departamentales de juventud.</t>
  </si>
  <si>
    <t>encuentros, reuniones y/o asistencias técnicas en 5 departamentos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</si>
  <si>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los departamentos de Atlátnico, Boyacá, Cauca, Cundinamarca y Sucre.</t>
  </si>
  <si>
    <t>https://icbfgob.sharepoint.com/sites/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t>
  </si>
  <si>
    <t>Durante el mes, se realizaron 3 encuentros, reuniones y/o asistencias técnicas en 3 departamentos con consejos municipales de juventud, plataformas municipales de juventud y  plataformas departamentales de juventud.</t>
  </si>
  <si>
    <t>encuentros, reuniones y/o asistencias técnicas en 3 departamentos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</si>
  <si>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los departamentos de Atlátnico, La Guajira y Bogotá D.C.</t>
  </si>
  <si>
    <t>https://icbfgob.sharepoint.com/:f:/s/MICROSITIOPLANANTICORRUPCINYDEATENCINALCIUDADANO2021/Eq7aYCfgymlLlPR1CPagdCQBCoaQbXXCOFhXnA56bpW9Ag?e=SMxc8w</t>
  </si>
  <si>
    <t>Se evidenció la realización de reuniones de asistencia en los Departamentos de Atlántico, Bogotá y Guajira con la participación de los Consejos Municipales de Juventudes, Plataformas municipales de Juventudes y Plataformas departamentales de Juventudes donde se da a conocer información del Programa Sacúdete.</t>
  </si>
  <si>
    <r>
      <rPr>
        <b/>
        <sz val="10"/>
        <color theme="1"/>
        <rFont val="Arial"/>
        <family val="2"/>
      </rPr>
      <t>Atlántico</t>
    </r>
    <r>
      <rPr>
        <sz val="10"/>
        <color theme="1"/>
        <rFont val="Arial"/>
        <family val="2"/>
      </rPr>
      <t xml:space="preserve">
*Pdf -Acta de reunión del 19/05/2022- Objetivo: Socialización  del programa Sacúdete  con el Consejo de Juventud dela localidad  Norte Centro Histórico  de Barranquilla e integrantes  de la plataforma.
</t>
    </r>
    <r>
      <rPr>
        <b/>
        <sz val="10"/>
        <color theme="1"/>
        <rFont val="Arial"/>
        <family val="2"/>
      </rPr>
      <t>Bogotá</t>
    </r>
    <r>
      <rPr>
        <sz val="10"/>
        <color theme="1"/>
        <rFont val="Arial"/>
        <family val="2"/>
      </rPr>
      <t xml:space="preserve">
*Pdf -Acta de reunión del 23/05/2022- Objetivo: Socializar programa Sacúdete con los Consejos de Juventud.
*Excel listado de asistencia reunión 23/05/2022
*imagen whastsApp reunión 28/05/2022
</t>
    </r>
    <r>
      <rPr>
        <b/>
        <sz val="10"/>
        <color theme="1"/>
        <rFont val="Arial"/>
        <family val="2"/>
      </rPr>
      <t xml:space="preserve">Guajira </t>
    </r>
    <r>
      <rPr>
        <sz val="10"/>
        <color theme="1"/>
        <rFont val="Arial"/>
        <family val="2"/>
      </rPr>
      <t xml:space="preserve">
*Pdf Acta de reunión No. 001 del 18/05/2022 -Objetivo: Brindar asistencia técnica a miembros de la Plataforma Distrital de Riohacha. Temática relacionada: Incidencia Publica Juvenil, Pacto Colombia con Las Juventudes y Conpes 4040.
*Pdf Listado de asistencia reunión del 18/05/2022.</t>
    </r>
  </si>
  <si>
    <t>Durante el mes, este indicador no tuvo avances respecto a su meta.</t>
  </si>
  <si>
    <t>Durante el mes, se realizaron 1 encuentros, reuniones y/o asistencias técnicas en 1 departamento con consejos municipales de juventud, plataformas municipales de juventud y  plataformas departamentales de juventud.</t>
  </si>
  <si>
    <t>encuentros, reuniones y/o asistencias técnicas en 1 departamento con consejos municipales de juventud, plataformas municipales de juventud y  plataformas departamentales de juventud para socializar el abordaje de ciudadanía juvenil y habilidades siglo XXI  para el liderazgo que hace el ICBF.</t>
  </si>
  <si>
    <t>Jóvenes hombres y mujeres, que hacen parte de consejos municipales de juventud, plataformas municipales de juventud y  plataformas departamentales de juventud en el departamento de La Guajira.</t>
  </si>
  <si>
    <t>https://icbfgob.sharepoint.com/:f:/s/MICROSITIOPLANANTICORRUPCINYDEATENCINALCIUDADANO2021/EleW-1Tese5Ljf3TeBbiepoB0B2ItcVnCCFV9Dps-JcKdQ?e=eBOenG</t>
  </si>
  <si>
    <t xml:space="preserve">
Se evidenció la realización de reunión de asistencia Técnica en el departamento de la Guajira con la participación de los Consejos Municipales de Juventudes, Plataformas municipales de Juventudes y Plataformas departamentales de Juventudes donde se da a conocer información sobre Participación y ciudadanía Juvenil, Pacto Colombia con Las Juventudes y Conpes 4040, así mismo, información del Programa Sacúdete.</t>
  </si>
  <si>
    <t>*Pdf Acta de Reunión No. 002 del 06/07/2022 – Objetivo: Brindar asistencia técnica a miembros del CMJ del Departamento de La Guajira. Temática relacionada: Participación y ciudadanía Juvenil, Pacto Colombia con Las Juventudes y Conpes 4040.
*Excel listado de asistencia reunión del 06/07/2022.</t>
  </si>
  <si>
    <t>Durante el mes, se realizaron 6 encuentros, reuniones y/o asistencias técnicas en 3 departamentos con consejos municipales de juventud, plataformas municipales de juventud, procesos y prácticas organizativas juveniles y  plataformas departamentales de juventud.</t>
  </si>
  <si>
    <t>encuentros, reuniones y/o asistencias técnicas en 1 departamento con consejos municipales de juventud, plataformas municipales de juventud y  plataformas departamentales de juventud para socializar cómo la ciudadanía juvenil puede velar por la mitigación del cambio climático y la deforestación.</t>
  </si>
  <si>
    <t>Jóvenes hombres y mujeres, que hacen parte de consejos municipales de juventud, plataformas municipales de juventud y  plataformas departamentales de juventud en los departamentos de Cauca, Casanare y Nariño.</t>
  </si>
  <si>
    <t>https://icbfgob.sharepoint.com/:f:/s/MICROSITIOPLANANTICORRUPCINYDEATENCINALCIUDADANO2021/EmqD6Zh8tEZOkZox09pBj3kBbKucNhuJ2k10ImDQMedLyw?e=A15FbQ</t>
  </si>
  <si>
    <t>Se evidenció la realización de reuniones  de asistencia Técnica en los departamento del Cauca, Guaviare y Nariño  con la participación de los Consejos Municipales de Juventudes, Plataformas municipales de Juventudes y Plataformas departamentales de Juventudes donde se da a conocer información sobre la Sentencia 4360 del 2018.</t>
  </si>
  <si>
    <r>
      <rPr>
        <b/>
        <sz val="10"/>
        <color theme="1"/>
        <rFont val="Arial"/>
        <family val="2"/>
      </rPr>
      <t xml:space="preserve">Cauca </t>
    </r>
    <r>
      <rPr>
        <sz val="10"/>
        <color theme="1"/>
        <rFont val="Arial"/>
        <family val="2"/>
      </rPr>
      <t xml:space="preserve">
*Pdf Acta de reunión del 05/08/2022 – Objetivo: “Generar espacios participativos con niños, niñas, adolescentes y jóvenes que habitan  el  territorio  amazónico  y  los  accionantes,  que  permita  recopilar insumos  para  la  actualización  del  plan  de acción  y  la  construcción  del  Pacto Intergeneracional  por  la  Vida  del  Amazonas  Colombiano  PIVAC,  según  lo establecido  en  las  órdenes  primera  y  segunda  de  la  STC  4360  de  2018  de  la Corte Suprema de Justicia”
</t>
    </r>
    <r>
      <rPr>
        <b/>
        <sz val="10"/>
        <color theme="1"/>
        <rFont val="Arial"/>
        <family val="2"/>
      </rPr>
      <t xml:space="preserve">Guaviare </t>
    </r>
    <r>
      <rPr>
        <sz val="10"/>
        <color theme="1"/>
        <rFont val="Arial"/>
        <family val="2"/>
      </rPr>
      <t xml:space="preserve">
*Pdf Acta de reunión del 05/08/2022 – Objetivo:  “Generar espacios participativos con niños, niñas, adolescentes y jóvenes que habitan el territorio amazónico y los accionantes, que permita recopilar insumos para la actualización del plan de acción y la construcción del pacto intergeneracional por la Vida del Amazonas colombiano PIVAC, según lo establecido en las ordenes primera y segunda de la SY¿T 4380 de la Corte Suprema de Justicia”
</t>
    </r>
    <r>
      <rPr>
        <b/>
        <sz val="10"/>
        <color theme="1"/>
        <rFont val="Arial"/>
        <family val="2"/>
      </rPr>
      <t>Nariño</t>
    </r>
    <r>
      <rPr>
        <sz val="10"/>
        <color theme="1"/>
        <rFont val="Arial"/>
        <family val="2"/>
      </rPr>
      <t xml:space="preserve">
*Pdf Acta de reunión del 04/08/2022 -CZ Tuquerres – Objetivo: “Generar  espacios participativos con niños,  niñas,  adolescentes  y jóvenes  que habitan  el territorio amazónico  y los accionantes “</t>
    </r>
  </si>
  <si>
    <t>Se evidenció la realización de Siete (7) reuniones de asistencia en los Departamentos de Atlántico, Bogotá, Guajira, Cauca, Guaviare y Nariño  con la participación de los Consejos Municipales de Juventudes, Plataformas municipales de Juventudes y Plataformas departamentales de Juventudes donde se da a conocer información del Programa Sacúdete, Sentencia 4360 del 2018 y Participación y ciudadanía Juvenil, Pacto Colombia con Las Juventudes y Conpes 4040</t>
  </si>
  <si>
    <r>
      <rPr>
        <b/>
        <sz val="9"/>
        <color theme="1"/>
        <rFont val="Arial"/>
        <family val="2"/>
      </rPr>
      <t xml:space="preserve">Mayo: 
Atlántico
</t>
    </r>
    <r>
      <rPr>
        <sz val="9"/>
        <color theme="1"/>
        <rFont val="Arial"/>
        <family val="2"/>
      </rPr>
      <t xml:space="preserve">*Pdf -Acta de reunión del 19/05/2022- Objetivo: Socialización  del programa Sacúdete  con el Consejo de Juventud dela localidad  Norte Centro Histórico  de Barranquilla e integrantes  de la plataforma.
</t>
    </r>
    <r>
      <rPr>
        <b/>
        <sz val="9"/>
        <color theme="1"/>
        <rFont val="Arial"/>
        <family val="2"/>
      </rPr>
      <t>Bogotá</t>
    </r>
    <r>
      <rPr>
        <sz val="9"/>
        <color theme="1"/>
        <rFont val="Arial"/>
        <family val="2"/>
      </rPr>
      <t xml:space="preserve">
*Pdf -Acta de reunión del 23/05/2022- Objetivo: Socializar programa Sacúdete con los Consejos de Juventud.
*Excel listado de asistencia reunión 23/05/2022
*imagen whastsApp reunión 28/05/2022
</t>
    </r>
    <r>
      <rPr>
        <b/>
        <sz val="9"/>
        <color theme="1"/>
        <rFont val="Arial"/>
        <family val="2"/>
      </rPr>
      <t xml:space="preserve">Guajira 
</t>
    </r>
    <r>
      <rPr>
        <sz val="9"/>
        <color theme="1"/>
        <rFont val="Arial"/>
        <family val="2"/>
      </rPr>
      <t xml:space="preserve">*Pdf Acta de reunión No. 001 del 18/05/2022 -Objetivo: Brindar asistencia técnica a miembros de la Plataforma Distrital de Riohacha. Temática relacionada: Incidencia Publica Juvenil, Pacto Colombia con Las Juventudes y Conpes 4040.
*Pdf Listado de asistencia reunión del 18/05/2022.
</t>
    </r>
    <r>
      <rPr>
        <b/>
        <sz val="9"/>
        <color theme="1"/>
        <rFont val="Arial"/>
        <family val="2"/>
      </rPr>
      <t>Julio: 
Guajira</t>
    </r>
    <r>
      <rPr>
        <sz val="9"/>
        <color theme="1"/>
        <rFont val="Arial"/>
        <family val="2"/>
      </rPr>
      <t xml:space="preserve">
*Pdf Acta de Reunión No. 002 del 06/07/2022 – Objetivo: Brindar asistencia técnica a miembros del CMJ del Departamento de La Guajira. Temática relacionada: Participación y ciudadanía Juvenil, Pacto Colombia con Las Juventudes y Conpes 4040.
*Excel listado de asistencia reunión del 06/07/2022.
</t>
    </r>
    <r>
      <rPr>
        <b/>
        <sz val="9"/>
        <color theme="1"/>
        <rFont val="Arial"/>
        <family val="2"/>
      </rPr>
      <t>Agosto:</t>
    </r>
    <r>
      <rPr>
        <sz val="9"/>
        <color theme="1"/>
        <rFont val="Arial"/>
        <family val="2"/>
      </rPr>
      <t xml:space="preserve"> 
</t>
    </r>
    <r>
      <rPr>
        <b/>
        <sz val="9"/>
        <color theme="1"/>
        <rFont val="Arial"/>
        <family val="2"/>
      </rPr>
      <t xml:space="preserve">Cauca </t>
    </r>
    <r>
      <rPr>
        <sz val="9"/>
        <color theme="1"/>
        <rFont val="Arial"/>
        <family val="2"/>
      </rPr>
      <t xml:space="preserve">
*Pdf Acta de reunión del 05/08/2022 – Objetivo: “Generar espacios participativos con niños, niñas, adolescentes y jóvenes que habitan  el  territorio  amazónico  y  los  accionantes,  que  permita  recopilar insumos  para  la  actualización  del  plan  de acción  y  la  construcción  del  Pacto Intergeneracional  por  la  Vida  del  Amazonas  Colombiano  PIVAC,  según  lo establecido  en  las  órdenes  primera  y  segunda  de  la  STC  4360  de  2018  de  la Corte Suprema de Justicia”
</t>
    </r>
    <r>
      <rPr>
        <b/>
        <sz val="9"/>
        <color theme="1"/>
        <rFont val="Arial"/>
        <family val="2"/>
      </rPr>
      <t xml:space="preserve">Guaviare </t>
    </r>
    <r>
      <rPr>
        <sz val="9"/>
        <color theme="1"/>
        <rFont val="Arial"/>
        <family val="2"/>
      </rPr>
      <t xml:space="preserve">
*Pdf Acta de reunión del 05/08/2022 – Objetivo:  “Generar espacios participativos con niños, niñas, adolescentes y jóvenes que habitan el territorio amazónico y los accionantes, que permita recopilar insumos para la actualización del plan de acción y la construcción del pacto intergeneracional por la Vida del Amazonas colombiano PIVAC, según lo establecido en las ordenes primera y segunda de la SY¿T 4380 de la Corte Suprema de Justicia”
</t>
    </r>
    <r>
      <rPr>
        <b/>
        <sz val="9"/>
        <color theme="1"/>
        <rFont val="Arial"/>
        <family val="2"/>
      </rPr>
      <t>Nariño</t>
    </r>
    <r>
      <rPr>
        <sz val="9"/>
        <color theme="1"/>
        <rFont val="Arial"/>
        <family val="2"/>
      </rPr>
      <t xml:space="preserve">
*Pdf Acta de reunión del 04/08/2022 -CZ Tuquerres – Objetivo: “Generar  espacios participativos con niños,  niñas,  adolescentes  y jóvenes  que habitan  el territorio amazónico  y los accionantes “</t>
    </r>
  </si>
  <si>
    <t>Acciones de movilización social lideradas por los miembros del Comité Asesor Juvenil en coordinación con la agenda de la Dirección de Adolescencia y Juventud del ICBF.</t>
  </si>
  <si>
    <t>De cara a la continuidad de la estrategia de movilización social en torno al fomento de la incidencia y participación de los adolescentes y jóvenes, el Comité Asesor Juvenil, en coordinación con la Dirección de Adolescencia y Juventud, realizará 150 acciones de movilización social en sus territorios, con las cuales darán visibilidad a la oferta de la Dirección de Adolescencia y Juventud del ICBF.</t>
  </si>
  <si>
    <t>Formulación participativa: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t>
  </si>
  <si>
    <t>Comité Asesor Juvenil del ICBF.
Público general.</t>
  </si>
  <si>
    <t>Número de acciones de movilización social.</t>
  </si>
  <si>
    <t xml:space="preserve">Presencial  </t>
  </si>
  <si>
    <t>las actividades dan incio en julio de 2022</t>
  </si>
  <si>
    <t>No ha iniciado</t>
  </si>
  <si>
    <t>las actividades dan incio en julio de 2022.</t>
  </si>
  <si>
    <t>Durante el mes de abril se realizó  el primer encuentro del Comité Asesor Juvenil, donde se definió el cronograma de las acciones de movilización social que liderarán los 49 asesores, dando inicio en mayo de 2022.</t>
  </si>
  <si>
    <t>Para el mes de mayo se logró realizar 38 movilizaciones sociales en los departamentos de Amazonas, Antioquia, Arauca, Bolívar, Boyacá, Caldas, Caquetá, Casanare, Cauca, Cesar, Chocó, Cundinamarca,  Guaviare, La Guajira, Magdalena, Putumayo, Quindío, Risaralda, San Andrés, Santander, Valle del Cauca, Vichada.</t>
  </si>
  <si>
    <t>41 movilizaciones sociales lideradas por el Comité Asesor Juvenil del ICBF, que giran en torno a 1. salud mental, 2. aprovechamiento de entornos digitales, 3. reclutamiento y prevención del delito, 4. género, diversidad y vida libre de violencia y 5. enfoque diferencial.</t>
  </si>
  <si>
    <t>Jóvenes de proceso  yprácticas organizativas juveniles, contrastistas y servidores públicos de entidades locales y departamentales.</t>
  </si>
  <si>
    <t>No aplica.</t>
  </si>
  <si>
    <t>https://icbfgob.sharepoint.com/:f:/s/MICROSITIOPLANANTICORRUPCINYDEATENCINALCIUDADANO2021/EgsVl-r1kd9OmumMjLOAMPcBcPXpH-f3YhxmIv3GNi4KZQ?e=OHLwRg</t>
  </si>
  <si>
    <t>Hay actas que no tienen soporte de listado de asistencia</t>
  </si>
  <si>
    <r>
      <t xml:space="preserve">Se evidenció la realización der 41 movilizaciones sociales liderados por Comité Asesor Juvenil del ICBF en los departamentos de Amazonas, Antioquia, Arauca, Bolívar, Boyacá, Caldas, Caquetá, Casanare, Cauca, Cesar, Chocó, Cundinamarca, Guaviare, La Guajira, Magdalena, Putumayo, Quindío, Risaralda, San Andrés, Santander, Valle del Cauca, Vichada, donde se trataron temas como; </t>
    </r>
    <r>
      <rPr>
        <b/>
        <i/>
        <sz val="10"/>
        <color theme="1"/>
        <rFont val="Arial"/>
        <family val="2"/>
      </rPr>
      <t>“*Cartografía en prevención de reclutamiento forzado uso y utilización en adolescentes y jóvenes;* Participación de la Ciudadanía Juvenil “salud mental, un espacio de participación juvenil, política y ciudadana", * Género y vida libre de violencia; *Autonomía Juvenil Creando Diálogos y Acciones de Paz; *Reclutamiento y delito ; *Responsabilidades en los entornos virtuales en tanto entornos sociales.</t>
    </r>
    <r>
      <rPr>
        <sz val="11"/>
        <color theme="1"/>
        <rFont val="Arial"/>
        <family val="2"/>
      </rPr>
      <t xml:space="preserve">
</t>
    </r>
  </si>
  <si>
    <r>
      <t xml:space="preserve">*Pdf  Acta de 41 Acciones de movilización social lideradas por los miembros del Comité Asesor Juvenil en coordinación con la agenda de la Dirección de Adolescencia y Juventud del ICBF. (41 documentos ubicados en el link </t>
    </r>
    <r>
      <rPr>
        <b/>
        <sz val="8"/>
        <color rgb="FF0070C0"/>
        <rFont val="Arial"/>
        <family val="2"/>
      </rPr>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Dependencias%20a%20Nivel%20Nacional%2FDirecci%C3%B3n%20de%20Adolescencia%20y%20Juventud%2FActividad%2023%20en%20la%20Matriz%2F05%2EMayo%20evidencias&amp;viewid=848cd329%2D4628%2D438a%2Db7b1%2D175890936859</t>
    </r>
  </si>
  <si>
    <t xml:space="preserve">Para el mes de junio se lograron reportar 32 movilizaciones sociales en los departamentos de Cauca, Antioquia, Cundinamarca, Bolívar, Guainía, Huila, Valle del Cauca, Norte de Santander, San Andrésy  Providencia, Santander, Tolima, Vaupés, Atlántico, Córdoba, Sucre, Casanare, Cauca, Vichada, La Guajira, </t>
  </si>
  <si>
    <t>32 movilizaciones sociales lideradas por el Comité Asesor Juvenil del ICBF, que giran en torno a 1. salud mental, 2. aprovechamiento de entornos digitales, 3. reclutamiento y prevención del delito, 4. género, diversidad y vida libre de violencia y 5. enfoque diferencial.</t>
  </si>
  <si>
    <t>https://icbfgob.sharepoint.com/:f:/s/MICROSITIOPLANANTICORRUPCINYDEATENCINALCIUDADANO2021/Em7FV9hmLCtDl1xX2tqBrkkBv7i3PJ01gKqlxfWzw3YE2w?e=rVEyNv</t>
  </si>
  <si>
    <t>Se evidenció la realización de 32 movilizaciones sociales liderados por Comité Asesor Juvenil del ICBF  en los departamentos Cauca, Antioquia, Cundinamarca, Bolívar, Guainía, Huila, Valle del Cauca, Norte de Santander, San Andrés y  Providencia, Santander, Tolima, Vaupés, Atlántico, Córdoba, Sucre, Casanare, Cauca, Vichada, La Guajira, donde se trataron temas como:  *Construcción de liderazgo / conciencia ante la violencia en Colombia / cultura ambiental ; *Importancia del cuidado y autocuidado a la salud mental de los jóvenes negros ; *Género y vida libre de violencia¸ *Formación con talleristas en: liderazgo, género, discapacidad; *Formación en Salud Mental y Consumo de SPA; *Incentivar el autocuidado y el autoconocimiento de los y las jóvenes sobre derechos sexuales y reproductivos; *Reclutamiento y Delito, Violencia de Genero, El Objetivo Es Plasmar Por Medio De Un Mural, entre otros.</t>
  </si>
  <si>
    <r>
      <t xml:space="preserve">*Pdf  Acta de 32 Acciones de movilización social lideradas por los miembros del Comité Asesor Juvenil en coordinación con la agenda de la Dirección de Adolescencia y Juventud del ICBF. (32 documentos ubicados en el link </t>
    </r>
    <r>
      <rPr>
        <b/>
        <sz val="8"/>
        <color rgb="FF0070C0"/>
        <rFont val="Arial"/>
        <family val="2"/>
      </rPr>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Dependencias%20a%20Nivel%20Nacional%2FDirecci%C3%B3n%20de%20Adolescencia%20y%20Juventud%2FActividad%2023%20en%20la%20Matriz%2F06%2EJunio%20evidencias&amp;viewid=848cd329%2D4628%2D438a%2Db7b1%2D175890936859</t>
    </r>
  </si>
  <si>
    <t>Para el mes de junio se lograron reportar 58 movilizaciones sociales en los departamentos de Meta, Nariño, Cesar, Arauca, Boyacá, Valle del Cauca, Caldas, Caquetá, Chocó, Huila, Norte de Santander, Putumayo, San Andrés y Providencia, Risaralda, Santander, Tolima, Vaupés, Magdalena, Sucre, Bolívar, Boyacá, Cauca, Cundinamarca, Guainía, Guaviare, Antioquia.</t>
  </si>
  <si>
    <t>58 movilizaciones sociales lideradas por el Comité Asesor Juvenil del ICBF, que giran en torno a 1. salud mental, 2. aprovechamiento de entornos digitales, 3. reclutamiento y prevención del delito, 4. género, diversidad y vida libre de violencia y 5. enfoque diferencial.</t>
  </si>
  <si>
    <t>https://icbfgob.sharepoint.com/:f:/s/MICROSITIOPLANANTICORRUPCINYDEATENCINALCIUDADANO2021/EnxzRoxbDNdCrAjLEj78NtIBnOlURq5vL4TvI5z26x0Xgg?e=skLADr</t>
  </si>
  <si>
    <r>
      <t xml:space="preserve">Se observó la realización de 58 movilizaciones sociales liderados por Comité Asesor Juvenil del ICBF en  los departamentos de Meta, Nariño, Cesar, Arauca, Boyacá, Valle del Cauca, Caldas, Caquetá, Chocó, Huila, Norte de Santander, Putumayo, San Andrés y Providencia, Risaralda, Santander, Tolima, Vaupés, Magdalena, Sucre, Bolívar, Boyacá, Cauca, Cundinamarca, Guainía, Guaviare, Antioquia, donde se trataron temas como:  </t>
    </r>
    <r>
      <rPr>
        <b/>
        <i/>
        <sz val="10"/>
        <color theme="1"/>
        <rFont val="Arial"/>
        <family val="2"/>
      </rPr>
      <t>* Actividad de impacto-género y vida libre de violencia; * Co-creación en prevención de reclutamiento y Delito con líderes juveniles, orientadores escolares y coordinadores administración municipal; * Conversando el tejido y la red digital del teléfono y  sus aplicaciones; .*Salud mental y SPA; * Construcción y concertación actividades para la semana de la juventud; El consumo consiente en Santa Rosa, Risaralda, entre otros.</t>
    </r>
  </si>
  <si>
    <r>
      <t xml:space="preserve">*Pdf  Acta de 58 Acciones de movilización social lideradas por los miembros del Comité Asesor Juvenil en coordinación con la agenda de la Dirección de Adolescencia y Juventud del ICBF. (58 documentos ubicados en el link </t>
    </r>
    <r>
      <rPr>
        <b/>
        <sz val="8"/>
        <color rgb="FF0070C0"/>
        <rFont val="Arial"/>
        <family val="2"/>
      </rPr>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Dependencias%20a%20Nivel%20Nacional%2FDirecci%C3%B3n%20de%20Adolescencia%20y%20Juventud%2FActividad%2023%20en%20la%20Matriz%2F07%2EJulio%20evidencias&amp;viewid=848cd329%2D4628%2D438a%2Db7b1%2D175890936859</t>
    </r>
  </si>
  <si>
    <t>Para el mes de junio se lograron reportar 19 movilizaciones sociales en los departamentos de Nariño, Cundinamarca, Guainía, Quindío, Atlántico, Córdoba, La Guajira, Casanare, Meta, Valle del Cauca, Quindío, Risaralda, San Andrés y Providencia.</t>
  </si>
  <si>
    <t>19 movilizaciones sociales lideradas por el Comité Asesor Juvenil del ICBF, que giran en torno a 1. salud mental, 2. aprovechamiento de entornos digitales, 3. reclutamiento y prevención del delito, 4. género, diversidad y vida libre de violencia y 5. enfoque diferencial.</t>
  </si>
  <si>
    <t>https://icbfgob.sharepoint.com/:f:/s/MICROSITIOPLANANTICORRUPCINYDEATENCINALCIUDADANO2021/EgVlJVReuQVDvFZwGbqHEDgB-6S0qxo3bby-OTiuqVMCkg?e=F1iUAy</t>
  </si>
  <si>
    <r>
      <t xml:space="preserve">Se evidenció la realización de 19 movilizaciones sociales liderados por Comité Asesor Juvenil del ICBF en  los departamentos de Nariño, Cundinamarca, Guainía, Quindío, Atlántico, Córdoba, La Guajira, Casanare, Meta, Valle del Cauca, Quindío, Risaralda, San Andrés y Providencia, donde se trataron temas como:  </t>
    </r>
    <r>
      <rPr>
        <i/>
        <sz val="10"/>
        <color theme="1"/>
        <rFont val="Arial"/>
        <family val="2"/>
      </rPr>
      <t>*</t>
    </r>
    <r>
      <rPr>
        <b/>
        <i/>
        <sz val="10"/>
        <color theme="1"/>
        <rFont val="Arial"/>
        <family val="2"/>
      </rPr>
      <t>Socialización de participación en el Comité de Asesor Juvenil  y Solicitud de Apoyo A Movilizaciones, *Espacios de participación juvenil;  *Las Juventudes Construimos  y Fomentamos en Nuestro territorio por la Salud Mental y Spa: *Educar a los y las jóvenes del municipio de Génova y padres de familia, sobre su sexualidad, derechosreproductivosylaparticipaciónintegral,paramitigarlosimpactosde la carencia de información en este tipo.; *Sensibilización y acompañamiento a dinamizadores sacúdete sobre atención a sectores poblacionales LGBTIQ+ ; *Conversatorio y performance: jóvenes, diversidad y acción social, entre otros.</t>
    </r>
  </si>
  <si>
    <r>
      <t xml:space="preserve">*Pdf  Acta de 19 Acciones de movilización social lideradas por los miembros del Comité Asesor Juvenil en coordinación con la agenda de la Dirección de Adolescencia y Juventud del ICBF. (58 documentos ubicados en el link </t>
    </r>
    <r>
      <rPr>
        <b/>
        <sz val="8"/>
        <color rgb="FF0070C0"/>
        <rFont val="Arial"/>
        <family val="2"/>
      </rPr>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Dependencias%20a%20Nivel%20Nacional%2FDirecci%C3%B3n%20de%20Adolescencia%20y%20Juventud%2FActividad%2023%20en%20la%20Matriz%2F08%2EAgosto%20evidencias&amp;viewid=848cd329%2D4628%2D438a%2Db7b1%2D175890936859</t>
    </r>
  </si>
  <si>
    <r>
      <t xml:space="preserve">
Se observó la realización de las 150  movilizaciones sociales liderados por Comité Asesor Juvenil del ICBF en  los 32 departamentos donde se trataron temas como:</t>
    </r>
    <r>
      <rPr>
        <b/>
        <i/>
        <sz val="10"/>
        <color theme="1"/>
        <rFont val="Arial"/>
        <family val="2"/>
      </rPr>
      <t xml:space="preserve">  * Actividad de impacto-género y vida libre de violencia; * Co-creación en prevención de reclutamiento y Delito con líderes juveniles, orientadores escolares y coordinadores administración municipal; * Conversando el tejido y la red digital del teléfono y  sus aplicaciones; .*Salud mental y SPA; * Construcción y concertación actividades para la semana de la juventud; El consumo consiente en Santa Rosa, Risaralda, ;  *Las Juventudes Construimos  y Fomentamos en Nuestro territorio por la Salud Mental y Spa: *Educar a los y las jóvenes del municipio de Génova y padres de familia, sobre su sexualidad, derechos reproductivos y la participación integral,para mitigarlos impactos de la carencia de información en este tipo.; *Sensibilización y acompañamiento a dinamizadores sacúdete sobre atención a sectores poblacionales LGBTIQ+ ; *Conversatorio y performance: jóvenes, diversidad y acción social entre otros.
</t>
    </r>
  </si>
  <si>
    <r>
      <t xml:space="preserve">*Pdf  Acta de150  Acciones de movilización social lideradas por los miembros del Comité Asesor Juvenil en coordinación con la agenda de la Dirección de Adolescencia y Juventud del ICBF. (58 documentos ubicados en el link </t>
    </r>
    <r>
      <rPr>
        <b/>
        <sz val="9"/>
        <color rgb="FF0070C0"/>
        <rFont val="Arial"/>
        <family val="2"/>
      </rPr>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Dependencias%20a%20Nivel%20Nacional%2FDirecci%C3%B3n%20de%20Adolescencia%20y%20Juventud%2FActividad%2023%20en%20la%20Matriz&amp;viewid=848cd329%2D4628%2D438a%2Db7b1%2D175890936859</t>
    </r>
  </si>
  <si>
    <t>Tomas regionales para la socialización del Pacto Colombia con las Juventudes.</t>
  </si>
  <si>
    <t xml:space="preserve">El Pacto Colombia con las Juventudes, en su tercera fase, comprende la socialización de los avances en la materialización y territorialización de este. En articulación con gobierno nacional, se realizarán tomas en los departamento para terirtorializar los acuerdos y mostrar con hecho cómo #ElPactoJovenCumple    </t>
  </si>
  <si>
    <t xml:space="preserve">
3. Contribuir con la transformación de realidades negativas que afectan el desarrollo integral y el bienestar de los NNA y las familias. </t>
  </si>
  <si>
    <t xml:space="preserve">Ejecución o implementación participativa: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</si>
  <si>
    <t xml:space="preserve">
Ejecución o implementación participativa: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t>
  </si>
  <si>
    <t>Público general.
Organizaciones sociales.
Entidades públicas.</t>
  </si>
  <si>
    <t>Número de tomas para la socialización del pacto Colombia con las Juventudes.</t>
  </si>
  <si>
    <t>Presencial</t>
  </si>
  <si>
    <t>no reportan avance en la meta</t>
  </si>
  <si>
    <t>durante el mes, se realizó un toma a manera de asistencia técnica virtual, con miembros de la plataforma departamental de juventud de Chocó.</t>
  </si>
  <si>
    <t xml:space="preserve">El Pacto Colombia con las Juventudes, en su tercera fase, comprende la socialización de los avances en la materialización y territorialización de este. En articulación con gobierno nacional, se realizarán tomas en los departamento para territorializar los acuerdos y mostrar con hecho cómo #ElPactoJovenCumple    </t>
  </si>
  <si>
    <t>Tomas regionales a manera de asistencia técnica para la socialización del CONPES 4040: Pacto Colombia con las Juventudes con plan plataforma departamental de jvuentud de Chocó.</t>
  </si>
  <si>
    <t>https://icbfgob.sharepoint.com/:f:/s/MICROSITIOPLANANTICORRUPCINYDEATENCINALCIUDADANO2021/Ek8mk8setsRDqDOam2ST9NkB986goUhechTtRUHxqowzAw?e=QR7rt0</t>
  </si>
  <si>
    <t xml:space="preserve">Se evidencio la realización de Asistencia técnica virtual el 25/08/2022, con miembros de la Plataforma departamental de Juventudes de Chocó, donde se dio socializaron los avances en la materialización y territorialización del “Pacto Colombia con la Juventudes”, en articulación con gobierno nacional, mostrando con hechos cómo #ElPactoJovenCumple.  </t>
  </si>
  <si>
    <t>*Pdf Acta de reunión del 25/08/2022 – Objetivo: “Presentar a la Dirección de Adolescencia y Juventud del ICBF y la información general del CONPES 4040: Pacto Colombia con las Juventudes: estrategia para fortalecer El desarrollo integral de la juventud”. (vía teams)
*Pdf Presentación -Temas Construyendo el País para las juventudes (Empleabilidad y educación; Salud Mental, Brechas de Genero; Sacudete; Conpes 4040) - 25/08/2022.
*Excel Listado de asistencia reunión del 25/08/2022</t>
  </si>
  <si>
    <r>
      <rPr>
        <b/>
        <sz val="11"/>
        <color theme="1"/>
        <rFont val="Arial"/>
        <family val="2"/>
      </rPr>
      <t>Agosto</t>
    </r>
    <r>
      <rPr>
        <sz val="11"/>
        <color theme="1"/>
        <rFont val="Arial"/>
        <family val="2"/>
      </rPr>
      <t xml:space="preserve">
*Pdf Acta de reunión del 25/08/2022 – Objetivo: “Presentar a la Dirección de Adolescencia y Juventud del ICBF y la información general del CONPES 4040: Pacto Colombia con las Juventudes: estrategia para fortalecer El desarrollo integral de la juventud”. (vía teams)
*Pdf Presentación -Temas Construyendo el País para las juventudes (Empleabilidad y educación; Salud Mental, Brechas de Genero; Sacudete; Conpes 4040) - 25/08/2022.
*Excel Listado de asistencia reunión del 25/08/2022</t>
    </r>
  </si>
  <si>
    <t>MATRIZ DE PLANEACIÓN DEL PLAN DE PARTICIPACIÓN CIUDADANA REGIONAL ANTIOQUIA - PPC 2022</t>
  </si>
  <si>
    <t xml:space="preserve">ENERO </t>
  </si>
  <si>
    <t>SEGUIMIENTO OCI</t>
  </si>
  <si>
    <t>EVIDENCIA</t>
  </si>
  <si>
    <t>NOVIEMBRE</t>
  </si>
  <si>
    <t>DICIEMBRE</t>
  </si>
  <si>
    <t>ESTADO</t>
  </si>
  <si>
    <t xml:space="preserve">OBJETIVO DE LA ACTIVIDAD </t>
  </si>
  <si>
    <t xml:space="preserve">Nivel de incidencia  </t>
  </si>
  <si>
    <t>Fecha de inicio</t>
  </si>
  <si>
    <t>Fecha de finalización</t>
  </si>
  <si>
    <t>Modalidad</t>
  </si>
  <si>
    <t>Construcción, seguimiento y monitoreo al Plan de acción de participación ciudadana.</t>
  </si>
  <si>
    <t>Desarrollar la estrategia de participación de la ciudadanía que incida en la gestión institucional y el funcionamiento de algunos programas que desarrolla el ICBF en Antioquia, teniendo en cuenta el Modelo de Enfoque Diferencial de Derechos, así como las particularidades propias de los territorios y poblaciones en la oferta y funcionamiento del Instituto.</t>
  </si>
  <si>
    <t>Potenciar el derecho a la participación de la ciudadanía a través de la ejecución de la estrategia.</t>
  </si>
  <si>
    <t xml:space="preserve">Control, evalución y ejecución participativa </t>
  </si>
  <si>
    <t>Servidores y Colaboradores de la Regional y CZ, previamente seleccionados.</t>
  </si>
  <si>
    <t>Regional y Zonal</t>
  </si>
  <si>
    <t>Equipo de participación Regional.</t>
  </si>
  <si>
    <t>Trasversales</t>
  </si>
  <si>
    <t>4 Encuentros trimestrales del equipo base de la Regional</t>
  </si>
  <si>
    <t>10 primeros dias de marzo</t>
  </si>
  <si>
    <t>10 primeros dias de diciembre</t>
  </si>
  <si>
    <t>gsgsgf</t>
  </si>
  <si>
    <t xml:space="preserve">Se realizo una reunion con el Equipo de Participacion Ciudadana con fecha del 24 de Febrero de 2022 </t>
  </si>
  <si>
    <t xml:space="preserve">Se realizo la reunion con el fin de determinar las respectivas gestiones con respecto a las diferentes actividades </t>
  </si>
  <si>
    <t xml:space="preserve">Equipo Regional de Participacion Ciudadana </t>
  </si>
  <si>
    <t xml:space="preserve">Seguimiento  y monitoreo del proceso </t>
  </si>
  <si>
    <t xml:space="preserve">Solicitar a la sede nancional ajustes de las actividades. Reportar las respectivas evidencias en cada una de las actividades en los tiempos establecidos. </t>
  </si>
  <si>
    <t xml:space="preserve">Se anexa acta de reunion </t>
  </si>
  <si>
    <t>Evidencia acorde</t>
  </si>
  <si>
    <t xml:space="preserve">Se realizo una reunion con el Equipo de Participacion Ciudadana con fecha del 7 de marzo de 2022 y ademas socializacion a los centros zonales y dependencias el 10 de marzo de 2022 </t>
  </si>
  <si>
    <t xml:space="preserve">Servidores publcios del ICBF centros zonales </t>
  </si>
  <si>
    <t xml:space="preserve">Seguimiento  y monitoreo del proceso,a demas socializacion </t>
  </si>
  <si>
    <t xml:space="preserve">48 participantes aproximadamente </t>
  </si>
  <si>
    <t xml:space="preserve">Realizar y cumplir con cada una de las actividades del plan de participacion ciudadana, con el fin de observar identificar las necesidades del territorios, propuesta de mejora, recomendaciones y diagnostico </t>
  </si>
  <si>
    <t xml:space="preserve">Hacer lectura y analisis de cada uno de los ejercicios con el territorio </t>
  </si>
  <si>
    <t xml:space="preserve">actas, correos electronicos y pantallazo </t>
  </si>
  <si>
    <t>Evidencia acorde.</t>
  </si>
  <si>
    <t xml:space="preserve">Ninguna, no se aporta evidencia en este mes </t>
  </si>
  <si>
    <t xml:space="preserve">No se aporta evidencia </t>
  </si>
  <si>
    <t xml:space="preserve">Ninguna </t>
  </si>
  <si>
    <t xml:space="preserve">se realizara el respectivo encuentro en el mes de junio de 2022 y asi cumplir con lo establecido en esta actividad </t>
  </si>
  <si>
    <t xml:space="preserve">No se reporta evidencia </t>
  </si>
  <si>
    <t>Para este periodo no se evidenciaron soportes de la actividad</t>
  </si>
  <si>
    <t>Ruta: 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ntioquia%2FActividad%201%2F05%2EMayo&amp;viewid=848cd329%2D4628%2D438a%2Db7b1%2D175890936859</t>
  </si>
  <si>
    <t xml:space="preserve">Seguimiento y monitoreo </t>
  </si>
  <si>
    <t xml:space="preserve">Construccion, seguimiento y monitoreo del plan de accion de participacion ciudadana </t>
  </si>
  <si>
    <t xml:space="preserve">De acuerdo al seguimiento con respecto al informe de control interno subsanar lo pertinente, ademas nuevamente se socializa las generales con respecto al plan de participacion ciudadana </t>
  </si>
  <si>
    <t xml:space="preserve">Revisar periodicamente los compromisos adquiridos con la ciudadania, ademas que las actividades si sean coherentes con lo plasmado en las evidencias  </t>
  </si>
  <si>
    <t xml:space="preserve">Acta, informe de control interno, en el acta contiene citacion, control de asistencia y citacion teams correo </t>
  </si>
  <si>
    <r>
      <t>Se evidencio acta de reunión del 14 de junio de 2022 donde se evidencia el seguimiento y monitoreo al plan de acción de participación ciudadana, en la cual se estableció el compromiso de revisar de manera minuciosa cada unade las evidencias aportadas de los centros zonales con respecto a las diferentes actividades. 
Así mismo, se observó correo electrónico de citación del 10/06/2022, asunto: "</t>
    </r>
    <r>
      <rPr>
        <i/>
        <sz val="11"/>
        <rFont val="Arial"/>
        <family val="2"/>
      </rPr>
      <t>Construcción, seguimiento y monitoreo al Plan de acción de participación ciudadana</t>
    </r>
    <r>
      <rPr>
        <sz val="11"/>
        <rFont val="Arial"/>
        <family val="2"/>
      </rPr>
      <t xml:space="preserve">." y se adjuntó la presentación donde se establecen compromisos de evidencias validas para el reporte al nivel nacional al respecto de la realización de las reuniones así: 
* Correos de invitación y de convocatoria (Obligatorio).​
 * Listados de asistencia a las reuniones (Obligatorio).​
* Actas donde se consignen los principales acuerdos y los compromisos institucionales con la ciudadanía (Obligatorio).​
* Videos y fotografías de la reunión (Opcional).​
* Piezas comunicativas utilizadas para realizar las convocatorias a las reuniones (Obligatorio).​  De los anteriores soportes no se hallegaron los listados de asistencia establecido como obligatorio.
</t>
    </r>
  </si>
  <si>
    <r>
      <t>Acta de reunión del 14 de junio de 2022- Objetivo:</t>
    </r>
    <r>
      <rPr>
        <i/>
        <sz val="11"/>
        <rFont val="Arial"/>
        <family val="2"/>
      </rPr>
      <t xml:space="preserve"> "Desarrollar la estrategia de participación de la ciudadanía que incida en la gestión institucional y el funcionamiento de algunos programas que desarrolla el ICBF en Antioquia, teniendo en cuenta el Modelo de Enfoque Diferencial de Derechos, así como las particularidades propias de los territorios y poblaciones en la oferta y funcionamiento del Instituto"</t>
    </r>
    <r>
      <rPr>
        <sz val="11"/>
        <rFont val="Arial"/>
        <family val="2"/>
      </rPr>
      <t xml:space="preserve">
Presentación Presentacion Capacitaciones regionales PPC 2022 Febrero.ppt 
Correo electrónico del 10/06/2022.</t>
    </r>
  </si>
  <si>
    <t>No se realiza gestión para la actividad en este periodo</t>
  </si>
  <si>
    <t>Ruta: 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ntioquia%2FActividad%201%2F07%2Ejulio&amp;viewid=848cd329%2D4628%2D438a%2Db7b1%2D175890936859</t>
  </si>
  <si>
    <t xml:space="preserve">No se realiza gestión para la actividad en este periodo, se hace en el mes de septiembre de 2022 </t>
  </si>
  <si>
    <t>Ruta: 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ntioquia%2FActividad%201%2F08%2EAgosto&amp;viewid=848cd329%2D4628%2D438a%2Db7b1%2D175890936859</t>
  </si>
  <si>
    <r>
      <t>Se evidenciaron actividades que permitieron verificar el logro del objetivo de la actividad de "</t>
    </r>
    <r>
      <rPr>
        <i/>
        <sz val="11"/>
        <color rgb="FF000000"/>
        <rFont val="Arial"/>
        <family val="2"/>
      </rPr>
      <t>Desarrollar la estrategia de participación de la ciudadanía que incida en la gestión institucional y el funcionamiento de algunos programas que desarrolla el ICBF en Antioquia</t>
    </r>
    <r>
      <rPr>
        <sz val="11"/>
        <color rgb="FF000000"/>
        <rFont val="Arial"/>
        <family val="2"/>
      </rPr>
      <t xml:space="preserve">", como Acta de reunión del 14 de junio de 2022 donde registra el seguimiento y monitoreo al plan de acción de participación ciudadana, en la cual se estableció el compromiso de revisar de manera minuciosa cada una de las evidencias aportadas de los centros zonales con respecto a las diferentes actividades.  
</t>
    </r>
  </si>
  <si>
    <r>
      <rPr>
        <b/>
        <sz val="11"/>
        <color rgb="FF000000"/>
        <rFont val="Arial"/>
        <family val="2"/>
      </rPr>
      <t>Junio</t>
    </r>
    <r>
      <rPr>
        <sz val="11"/>
        <color rgb="FF000000"/>
        <rFont val="Arial"/>
        <family val="2"/>
      </rPr>
      <t xml:space="preserve">
* Pdf Acta de reunión del 14 de junio de 2022- Objetivo:</t>
    </r>
    <r>
      <rPr>
        <i/>
        <sz val="11"/>
        <color rgb="FF000000"/>
        <rFont val="Arial"/>
        <family val="2"/>
      </rPr>
      <t xml:space="preserve"> "Desarrollar la estrategia de participación de la ciudadanía que incida en la gestión institucional y el funcionamiento de algunos programas que desarrolla el ICBF en Antioquia, teniendo en cuenta el Modelo de Enfoque Diferencial de Derechos, así como las particularidades propias de los territorios y poblaciones en la oferta y funcionamiento del Instituto</t>
    </r>
    <r>
      <rPr>
        <sz val="11"/>
        <color rgb="FF000000"/>
        <rFont val="Arial"/>
        <family val="2"/>
      </rPr>
      <t xml:space="preserve">"
*Correo electrónico de citación del 10/06/2022, asunto: </t>
    </r>
    <r>
      <rPr>
        <i/>
        <sz val="11"/>
        <color rgb="FF000000"/>
        <rFont val="Arial"/>
        <family val="2"/>
      </rPr>
      <t>"Construcción, seguimiento y monitoreo al Plan de acción de participación ciudadana</t>
    </r>
    <r>
      <rPr>
        <sz val="11"/>
        <color rgb="FF000000"/>
        <rFont val="Arial"/>
        <family val="2"/>
      </rPr>
      <t xml:space="preserve">
* Piezas comunicativas utilizadas para realizar las convocatorias a las reuniones.</t>
    </r>
  </si>
  <si>
    <t xml:space="preserve">Encuentros subregionales, para el seguimiento y fortalecimiento de la participación ciudadana. </t>
  </si>
  <si>
    <t>Acercar nuestra entidad a la población por quien prestamos el servicio público de bienestar familiar con actividades de sensibilización, Divulgación de logros, Aportes en la construcción del acuerdo institucional para la ciudadanía y Potenciar espacios de diálogos.</t>
  </si>
  <si>
    <t>Identificar y analizar las problemáticas, logros, avances y propuestas ciudadanas para el goce efectivo de derechos y la mejora de la gestión institucional</t>
  </si>
  <si>
    <t>Grupos de Control Social, NNA integrantes de Mesas de participación de los CZ y departamento, integrantes de las Mesas de Infancia, Adolescencia y Fortalecimiento Familiar, JAC municipales, familias, personerías municipales, Red de apoyo de la Contraloría,consejeros municipales de juventud y veedores ciudadanos.</t>
  </si>
  <si>
    <t>Equipo de participación Regional y Equipos zonales.</t>
  </si>
  <si>
    <t>Misionales y estratégicos</t>
  </si>
  <si>
    <t>6 encuentros subregionales en el I semestre y 6 encuentros subregionales en el II semestre</t>
  </si>
  <si>
    <t>Finales de Febrero</t>
  </si>
  <si>
    <t>Finales de Octubre</t>
  </si>
  <si>
    <t>Virtual CZ y Presencial Area Metropolitana</t>
  </si>
  <si>
    <t xml:space="preserve">Cinco encuentros con los padres de familia de los Hogares Infantiles y asociaciones. </t>
  </si>
  <si>
    <t xml:space="preserve">Se finalizo las actividades programadas y el objetivo de este. </t>
  </si>
  <si>
    <t xml:space="preserve">Familias usuarias de los programas de primera infancia ( hogares Infantiles) </t>
  </si>
  <si>
    <t xml:space="preserve">No se evidencio ninguna. </t>
  </si>
  <si>
    <t xml:space="preserve">Actas, asistencias , fotografias </t>
  </si>
  <si>
    <t xml:space="preserve">Cuatro  encuentros con los padres de familia de los Hogares Infantiles y asociaciones. </t>
  </si>
  <si>
    <t xml:space="preserve">No hacen alguna recomendacion y cuentan con encuestas </t>
  </si>
  <si>
    <t xml:space="preserve">continuar fortaleciendo el programa y tener en cuenta las diferentes propuestas. </t>
  </si>
  <si>
    <t xml:space="preserve">Actas, registros de asistencia, regristros fotograficos </t>
  </si>
  <si>
    <t xml:space="preserve">1 Encuentro con NNA de una institucion de proteccion en el cual estan bajo medida por una autoridad administrativa </t>
  </si>
  <si>
    <t xml:space="preserve">Se finalizo las actividades programadas y con el objetivo de este </t>
  </si>
  <si>
    <t xml:space="preserve">En las encuestas algunos beneficiarios sienten que la medida les ha servido para su proceso personal, otros refieren tener mas visitas con la familia, otros no les gusta las instalaciones </t>
  </si>
  <si>
    <t xml:space="preserve">Socializar lo pertinente con el grupo de proteccion con el fin que realicen un proceso con el operador. </t>
  </si>
  <si>
    <t xml:space="preserve">Acta, registros fotograficos, control de asistencia y presentacion de la socializacion </t>
  </si>
  <si>
    <t xml:space="preserve">Realizar un encuentro de interlocución, diálogo abierto  comunicación en doble vía en la Región con las partes interesadas de los municipios de influencia de 3 centros zonales , pata tratar temas relacionados con el adecuado funcionamiento del ServiCio Público de Bienestar Familiar (SNBF), detectando anomalías, proponiendo correctivos y propiciando escenarios de Prevención, cualificación  mejoramiento del mismo.  Asi mismo se realizo encuentro con un programa de proteccion para       </t>
  </si>
  <si>
    <t xml:space="preserve">Beneficiarios de programas ( proteccion), usuarios, operadores y demas de la comunidad </t>
  </si>
  <si>
    <t xml:space="preserve">Algunos beneficiarios no les gusta las medida de proteccion a otros NNA consideran que les propociona la garantia de los derechos. En las mesas publicas en general no hacen recomendaciones </t>
  </si>
  <si>
    <t xml:space="preserve">Se analizara la situacion en cada dependencia y se les dara respuesta, aunque la mayoria de este se dieron respuesta en el espacio </t>
  </si>
  <si>
    <t xml:space="preserve">actas, registros de asistencia, pantallazos y registros fotograficos </t>
  </si>
  <si>
    <t>Las evidencias dan cuenta de lo reportado.</t>
  </si>
  <si>
    <t>Se evidenció acta de reunión y lista de asistencia del 11/05/2022 con la participación de 44 colaboradores.
Así mismo, se aportó registro fotográfico del  Encuentro subregional para el seguimiento y fortalecimiento de la participación ciudadana, institución de protección casa de la chinca, encuesta de satisfacción y presentación realizada.
Se verificaron las actas de mesa pública de los Centros Zonales:  06/05/2022  Floresta,  13/05/2022 Noroccidental,  13/05/2022 Oriente, 12/05/2022 Penderisco, 13/05/2022 Rosales.
Acta de reunión 14/06/2022</t>
  </si>
  <si>
    <r>
      <t xml:space="preserve">
</t>
    </r>
    <r>
      <rPr>
        <sz val="11"/>
        <rFont val="Arial"/>
        <family val="2"/>
      </rPr>
      <t>- Acta de reunión mayo 11 de 2022</t>
    </r>
    <r>
      <rPr>
        <b/>
        <sz val="11"/>
        <rFont val="Arial"/>
        <family val="2"/>
      </rPr>
      <t xml:space="preserve"> - Objetivo: "</t>
    </r>
    <r>
      <rPr>
        <i/>
        <sz val="11"/>
        <rFont val="Arial"/>
        <family val="2"/>
      </rPr>
      <t>Acercar nuestra entidad a la población por quien prestamos el servicio público de bienestar familiar   con   actividades   de   sensibilización,   Divulgación   de   logros,   Aportes   en   la construcción del acuerdo institucional para la ciudadanía y Potenciar espacios de diálogos</t>
    </r>
    <r>
      <rPr>
        <b/>
        <sz val="11"/>
        <rFont val="Arial"/>
        <family val="2"/>
      </rPr>
      <t xml:space="preserve">."
</t>
    </r>
    <r>
      <rPr>
        <sz val="11"/>
        <rFont val="Arial"/>
        <family val="2"/>
      </rPr>
      <t xml:space="preserve">   - Presentación, regristro fotográfico, lista de asistencia y encuesta de satisfacción del encuentro subregional para el seguimiento y fortalecimiento de la participación ciudadana, institución de protección casa de la chinca</t>
    </r>
    <r>
      <rPr>
        <b/>
        <sz val="11"/>
        <rFont val="Arial"/>
        <family val="2"/>
      </rPr>
      <t xml:space="preserve"> </t>
    </r>
    <r>
      <rPr>
        <sz val="11"/>
        <rFont val="Arial"/>
        <family val="2"/>
      </rPr>
      <t>(11/05/2022)</t>
    </r>
    <r>
      <rPr>
        <b/>
        <sz val="11"/>
        <rFont val="Arial"/>
        <family val="2"/>
      </rPr>
      <t xml:space="preserve">
</t>
    </r>
    <r>
      <rPr>
        <sz val="11"/>
        <rFont val="Arial"/>
        <family val="2"/>
      </rPr>
      <t>Acta pública Centros Zonales:</t>
    </r>
    <r>
      <rPr>
        <i/>
        <u/>
        <sz val="11"/>
        <rFont val="Arial"/>
        <family val="2"/>
      </rPr>
      <t xml:space="preserve"> Floresta</t>
    </r>
    <r>
      <rPr>
        <sz val="11"/>
        <rFont val="Arial"/>
        <family val="2"/>
      </rPr>
      <t>,</t>
    </r>
    <r>
      <rPr>
        <i/>
        <u/>
        <sz val="11"/>
        <rFont val="Arial"/>
        <family val="2"/>
      </rPr>
      <t xml:space="preserve"> Noroccidental</t>
    </r>
    <r>
      <rPr>
        <sz val="11"/>
        <rFont val="Arial"/>
        <family val="2"/>
      </rPr>
      <t xml:space="preserve">, </t>
    </r>
    <r>
      <rPr>
        <i/>
        <u/>
        <sz val="11"/>
        <rFont val="Arial"/>
        <family val="2"/>
      </rPr>
      <t>Oriente</t>
    </r>
    <r>
      <rPr>
        <i/>
        <sz val="11"/>
        <rFont val="Arial"/>
        <family val="2"/>
      </rPr>
      <t xml:space="preserve">, </t>
    </r>
    <r>
      <rPr>
        <i/>
        <u/>
        <sz val="11"/>
        <rFont val="Arial"/>
        <family val="2"/>
      </rPr>
      <t>Penderisco</t>
    </r>
    <r>
      <rPr>
        <i/>
        <sz val="11"/>
        <rFont val="Arial"/>
        <family val="2"/>
      </rPr>
      <t xml:space="preserve"> y </t>
    </r>
    <r>
      <rPr>
        <i/>
        <u/>
        <sz val="11"/>
        <rFont val="Arial"/>
        <family val="2"/>
      </rPr>
      <t>Rosales</t>
    </r>
    <r>
      <rPr>
        <i/>
        <sz val="11"/>
        <rFont val="Arial"/>
        <family val="2"/>
      </rPr>
      <t xml:space="preserve">: Objetivo código del indicador PA –98 porcentajes de cumplimiento al compromiso formulados en la mesa pública.
</t>
    </r>
    <r>
      <rPr>
        <b/>
        <sz val="11"/>
        <rFont val="Arial"/>
        <family val="2"/>
      </rPr>
      <t xml:space="preserve">
</t>
    </r>
    <r>
      <rPr>
        <i/>
        <sz val="11"/>
        <rFont val="Arial"/>
        <family val="2"/>
      </rPr>
      <t xml:space="preserve">
</t>
    </r>
  </si>
  <si>
    <t xml:space="preserve">Cinco  encuentros  de proteccion y control social en las mesas de particpacion, programas de proteccion tambien en los compos </t>
  </si>
  <si>
    <t xml:space="preserve">Realizar un encuentro de interlocución, diálogo abierto  comunicación en doble vía en la Región con las partes interesadas de los municipios de influencia de 3 centros zonales , pata tratar temas relacionados con el adecuado funcionamiento del ServiCio Público de Bienestar Familiar (SNBF), detectando anomalías, proponiendo correctivos y propiciando escenarios de Prevención, cualificación  mejoramiento del mismo.  Asi mismo se realizo encuentro con los programas de proteccion, mesas de participacion subregional, en los compos </t>
  </si>
  <si>
    <t xml:space="preserve">Beneficiarios de programas ( proteccion), usuarios, operadores y demas de la comunidad, diferentes actores ( alcaldia, instituciones) </t>
  </si>
  <si>
    <t xml:space="preserve">En  los diferentes encuentros analizan e identifican problematicas, ademas se acercan mas al ICBF en cada uno de los diferentes servicios </t>
  </si>
  <si>
    <t xml:space="preserve">Continuar en seguir con este tipo de encuetros e iniciativas, vinculacion en la formacion en control social, gobernanza en cada uno de los programas, seguir en el conocimiento de cada una de las ofertas institucionales </t>
  </si>
  <si>
    <t xml:space="preserve">Actas, control de asistencias, registros fotograficos y demas </t>
  </si>
  <si>
    <t xml:space="preserve">revisar evidencias cargadas de compos Nechi u acta de oriente medio </t>
  </si>
  <si>
    <r>
      <t xml:space="preserve">Se verificó frente al acta de reunión 14/06/2022 que se realizó el encuentro con las subregionales donde asistieron 26 colaboradores evidenciados en las listas de asistencia aportadas y los registros fotográficos. Así mismo, se revisaron las encuestas de satisfacción aplicadas a los participantes.
En acta de 18/06/2022 se verificó la realización del encuentro donde se evidencia vía Microoft Teams la asistencia al evento, registro fotográfico y la presentación Tema: " </t>
    </r>
    <r>
      <rPr>
        <i/>
        <sz val="11"/>
        <rFont val="Arial"/>
        <family val="2"/>
      </rPr>
      <t>Cantemos al rededor del control social y  gobernanza"</t>
    </r>
    <r>
      <rPr>
        <sz val="11"/>
        <rFont val="Arial"/>
        <family val="2"/>
      </rPr>
      <t xml:space="preserve">
En acta de 23/06/2022 se evidenció el encuentro Articulación y coordinación del Sistema Nacional de Bienestar Familiar y agentes territoriales de Puerto Berrío.
En acta de reunión 16/06/2022 se realizó encuentro subregional con la Coordinación y Articulación del SNBF y sus Agentes- Suroeste
En acta de reunión de 29/06/2022 se realizó encuentro con la Coordinación y articulación del SNBF y sus agentes- Oriente
</t>
    </r>
  </si>
  <si>
    <r>
      <t xml:space="preserve">Acta de reunión 14/06/2022 - Objetivo:  "Acercar nuestra entidad a la población por quien prestamos el servicio público de bienestar familiar   con   actividades   de   sensibilización,   Divulgación   de   logros,   Aportes   en   la construcción del acuerdo institucional para la ciudadanía y Potenciar espacios de diálogos"
Lista de asistencia 14/06/2022: 24 colaboradores.
Encuestas de satisfacción 14/06/2022 
Registro fotográficos: 3 fotografías.
Acta de reunión 18/07/2022 Objetivo: </t>
    </r>
    <r>
      <rPr>
        <i/>
        <sz val="11"/>
        <rFont val="Arial"/>
        <family val="2"/>
      </rPr>
      <t>Realizar encuentro de Formación nombrado como Parche Virtual para los NNA de los municipios adscritosalos Centros Zonales de: Ciudad Capital, Aburra Sur, Aburra Norte, Porce Nus y La Meseta en control social y gobernanza.</t>
    </r>
    <r>
      <rPr>
        <sz val="11"/>
        <rFont val="Arial"/>
        <family val="2"/>
      </rPr>
      <t xml:space="preserve">
Acta de reunión 23/06/2022 Objetivo: </t>
    </r>
    <r>
      <rPr>
        <i/>
        <sz val="11"/>
        <rFont val="Arial"/>
        <family val="2"/>
      </rPr>
      <t xml:space="preserve">Realizar un encuentro subregionalen el municipio de Puerto Berríopara el seguimiento y fortalecimiento de la participación ciudadana de niños, niñas y adolescentes. 
Acta de reunión </t>
    </r>
    <r>
      <rPr>
        <sz val="11"/>
        <rFont val="Arial"/>
        <family val="2"/>
      </rPr>
      <t>29/06/2022 Objetivo: "</t>
    </r>
    <r>
      <rPr>
        <i/>
        <sz val="11"/>
        <rFont val="Arial"/>
        <family val="2"/>
      </rPr>
      <t>Encuentro subregional para hablar sobre control social desde las mesas de participación de los diferentes municipiosdel Oriente".</t>
    </r>
  </si>
  <si>
    <t xml:space="preserve">Se realiza encuentros en los Hogares Infantiles con los grupos de control social y operadores </t>
  </si>
  <si>
    <t>Grupos de Control Social, NNA integrantes de Mesas de participación de los CZ y departamento, integrantes de las Mesas de Infancia, Adolescencia y Fortalecimiento Familiar, JAC municipales, familias, personerías municipales, Red de apoyo de la Contraloría,consejeros municipales de juventud y veedores ciudadanos</t>
  </si>
  <si>
    <t xml:space="preserve">No se evidencian observaciones por parte de la ciudadanía en las actas de las reuniones. </t>
  </si>
  <si>
    <t>No se generaron compromisos de cara a la ciudadanía, según las actas de soporte.</t>
  </si>
  <si>
    <t>Actas de los encuentros, listado de asistencias y registro fotográfico</t>
  </si>
  <si>
    <r>
      <t xml:space="preserve">En el mes de julio se evidenció acta de reunión del 27/07/2022 </t>
    </r>
    <r>
      <rPr>
        <b/>
        <sz val="11"/>
        <rFont val="Arial"/>
        <family val="2"/>
      </rPr>
      <t>Hogar Infantil Doce de Octubre</t>
    </r>
    <r>
      <rPr>
        <sz val="11"/>
        <rFont val="Arial"/>
        <family val="2"/>
      </rPr>
      <t xml:space="preserve">, donde se realizó el encuentro con las familia, cuyo tema central fue el control social,  donde se obtuvo una calificación satisfactoria  puesto  que  las  familias  de  los  niños  y  niñas reconocieron e identificaron las particularidades del servicio ofrecido en el Hogar Infantil. También se evidencia Volante entregado a las familias, Evidencias Fotográficasde la reunióndel control social y listas de asistencia de los participantesal encuentro.
- Encuentro del  14/07/2022 del </t>
    </r>
    <r>
      <rPr>
        <b/>
        <sz val="11"/>
        <rFont val="Arial"/>
        <family val="2"/>
      </rPr>
      <t>Hogar Infantil Girasoles</t>
    </r>
    <r>
      <rPr>
        <sz val="11"/>
        <rFont val="Arial"/>
        <family val="2"/>
      </rPr>
      <t xml:space="preserve">  se convocó a  las  familias  usuarias y  comunidad  en  general  a través de avisos publicitariosque se enviaron por los grupos de WhatsAppy a travésde la cartelera  informativa  del  hogar  infantil, se evidencia registro fotográfico, encuestas de satisfacción y listas de asistencia del encuentro. 
Encuentro 15 y 18 de julio 2022 Hogar infantil Juan Matachín se verificó frente al acta la participación de las familias mediante el registro fotográfico, lista de asistencia, encuestas de satisfacción.
Encuentro 21/07/2022 Hogar Infantil Tricentenario, se convocó a las familias evidenciando la participación en las listas de asistencia, presentaión, registro fotográfico y encuestas del evento.
Encuentro 14/07/2022 de aportes en  la construcción del acuerdo institucional para la ciudadanía con sus respectivas listas de asistencia.</t>
    </r>
  </si>
  <si>
    <t>* Acta de reunión 27/07/2022, Objetivo: Socializar  las  particularidades  del  servicio  ofrecido  en  el  Hogar  Infantil  a  las  familias beneficiarias del programa.
* Acta de reunión 14/07/2022, Objetivo: Socializar con la comunidad en general el control social del contrato celebrado entre el ICBF y la Corporación Educación Sin Fronteras para el desarrollo de los programas de atención en los hogares infantiles.
Acta de reunión 14/07/2022, Objetivo: Socializar a las familias del HI la información financiera y de atención del nuevo inicio de contrato 497 entre el ICBF y la corporación educación sin fronteras.
Acta de reunión 21/07/2022, Objetivo: Socializar   las   particularidades   del   servicio   ofrecido   en   el   Hogar   Infantil   a   las   familias beneficiarias del programa.
Acta de reunión 14/07/2022 Objetivo: Acercar nuestra entidad a la población por quien prestamos el servicio público de bienestar familiar   con   actividades   de   sensibilización,   Divulgación   de   logros,   Aportes   en   la construcción del acuerdo institucional para la ciudadanía y Potenciar espacios de diálogos.</t>
  </si>
  <si>
    <t xml:space="preserve">Se realiza encuentro con los benificiarios de proteccion, que estan en un proceso administrativo de restablecimiento de derechos . </t>
  </si>
  <si>
    <t xml:space="preserve">Grupos de Control Social, NNA integrantes de Mesas de participación de los CZ y departamento, integrantes de las Mesas de Infancia, Adolescencia y Fortalecimiento Familiar, JAC municipales, familias, personerías municipales, Red de apoyo de la Contraloría,consejeros municipales de juventud y veedores ciudadanos y demas programas del ICBF que reciben nuestros servicios </t>
  </si>
  <si>
    <t xml:space="preserve">Beneficiarios NNA que reciben servicios del ICBF, ademas se encuentran con proceso administrativo de restablecimiento de derechos </t>
  </si>
  <si>
    <t xml:space="preserve">Dentro de las encuestas hablan mas desde su proceso administrativo de restablecimiento de derechos y los factores de convivencia </t>
  </si>
  <si>
    <t xml:space="preserve">Es fundamental que desde el grupo de proteccion realice las devoluciones pertinentes a las autoridades administrativas el sentir de algunos beneficiarios con respecto a su proceso. </t>
  </si>
  <si>
    <t xml:space="preserve">Acta, control de asistencia, encuestas y registro fotografico. </t>
  </si>
  <si>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ntioquia%2FActividad%202%2F08%2EAgosto&amp;viewid=848cd329%2D4628%2D438a%2Db7b1%2D175890936859</t>
  </si>
  <si>
    <r>
      <t>Se evidenció  la realización de los encuentros Subregionales logrando el cumplimiento del objetivo: "</t>
    </r>
    <r>
      <rPr>
        <i/>
        <sz val="11"/>
        <color rgb="FF000000"/>
        <rFont val="Arial"/>
        <family val="2"/>
      </rPr>
      <t>Acercar nuestra entidad a la población por quien prestamos el servicio público de bienestar familiar con actividades de sensibilización, Divulgación de logros, Aportes en la construcción del acuerdo institucional para la ciudadanía y Potenciar espacios de diálogos</t>
    </r>
    <r>
      <rPr>
        <sz val="11"/>
        <color rgb="FF000000"/>
        <rFont val="Arial"/>
        <family val="2"/>
      </rPr>
      <t xml:space="preserve">". Estos encuentros se verificaron frente a las evidencias aportadas en los meses de mayo, junio y julio para los cuales se aportaron actas de reunión, listas de asistencia, registro fotográfico, presentaciones y encuestas de satisfacción de los eventos.
</t>
    </r>
  </si>
  <si>
    <r>
      <rPr>
        <b/>
        <sz val="11"/>
        <color rgb="FF000000"/>
        <rFont val="Arial"/>
        <family val="2"/>
      </rPr>
      <t>Mayo</t>
    </r>
    <r>
      <rPr>
        <sz val="11"/>
        <color rgb="FF000000"/>
        <rFont val="Arial"/>
        <family val="2"/>
      </rPr>
      <t xml:space="preserve">
Acta de reunión 11/05/2022
</t>
    </r>
    <r>
      <rPr>
        <b/>
        <sz val="11"/>
        <color rgb="FF000000"/>
        <rFont val="Arial"/>
        <family val="2"/>
      </rPr>
      <t xml:space="preserve">Junio </t>
    </r>
    <r>
      <rPr>
        <sz val="11"/>
        <color rgb="FF000000"/>
        <rFont val="Arial"/>
        <family val="2"/>
      </rPr>
      <t xml:space="preserve">
*Acta de reunión No. 01 del  16/06/2022  Objetivo:Realizar encuentro subregional con las Mesas de Participación de los Municipios del Suroeste que actualmente están activas, con el propósito de dialogar sobre control social.
*Acta de reunión del 14/06/2022 -Objetivo:Acercar nuestra entidad a la población por quien prestamos el servicio público de bienestar familiar   con   actividades   de   sensibilización,   Divulgación   de   logros,   Aportes   en   la construcción del acuerdo institucional para la ciudadanía y Potenciar espacios de diálogos.
*Lista de asistencia reunión 14/6/2022 -superate
*Encuestas de satisfacción  14/06/2022- Superate
Registro fotográficos reunión 14/06/2022
*Acta de reunión  No. 38 29/06/2022- Objetivo:Asistenciatécnica en control social
</t>
    </r>
    <r>
      <rPr>
        <b/>
        <sz val="11"/>
        <color rgb="FF000000"/>
        <rFont val="Arial"/>
        <family val="2"/>
      </rPr>
      <t>Julio</t>
    </r>
    <r>
      <rPr>
        <sz val="11"/>
        <color rgb="FF000000"/>
        <rFont val="Arial"/>
        <family val="2"/>
      </rPr>
      <t xml:space="preserve">
*Acta de reunión 27/07/2022 - Objetivo."Socializar  las  particularidades  del  servicio  ofrecido  en  el  Hogar  Infantil  a  las  familias beneficiarias del programa
*Acta de reunión 14/07/2022 - Objetivo:Socializar con la comunidad en general el control social del contrato celebrado entre el ICBF y la CorporaciónEducación Sin Fronteras para el desarrollo de los programas de atención en los hogares infantiles.
</t>
    </r>
  </si>
  <si>
    <t>Capacitar y sensibilizar a la ciudadanía que reciben la oferta de servicios de prevención, promoción y protección en 6 encuentros por centros zonales.</t>
  </si>
  <si>
    <t>Realizar una fase de formación, trasferencia de conocimiento de prestadores de servicios y empoderamiento de las ciudadanías infantiles y adultos corresponsables en el desarrollo integral de los grupos poblacionales que llega nuestra oferta. Así como recoger las diferentes observaciones que surjan. Estos elementos servirán para que en las Mesas públicas ya existentes y dinamizadas por cada centro zonal puedan generar una devolución a los ciudadanos.</t>
  </si>
  <si>
    <t>Realizar propuestas que tengan relación con los derechos de los niños, niñas, adolescentes, jóvenes, familias y comunidades y Difundir y promocionar las acciones del ICBF con las comunidades.</t>
  </si>
  <si>
    <t>Padres, madres y representantes legales de los niños y niñas beneficiarios de los CDI seleccionados.</t>
  </si>
  <si>
    <t xml:space="preserve"> Zonal</t>
  </si>
  <si>
    <t>Equipo de participación Regional en articulación con los CZ según encuentro subregional.</t>
  </si>
  <si>
    <t>Primera Infancia- CDI</t>
  </si>
  <si>
    <t>1 encuentro por CZ distribuidos por cada semestre. En total 14.</t>
  </si>
  <si>
    <t>Mixta</t>
  </si>
  <si>
    <t xml:space="preserve">Cuatro encuentros de CDI con padres de Familias Usuarios </t>
  </si>
  <si>
    <t xml:space="preserve">Se finalizo las actividades programadas aunque en algunos se observo poca participacion </t>
  </si>
  <si>
    <t xml:space="preserve">Familias usuarias de CDI </t>
  </si>
  <si>
    <t xml:space="preserve">Convocar a las familias usuarias con el tiempo establecido y generar procesos de motivacion para que participen. </t>
  </si>
  <si>
    <t xml:space="preserve">El operador genere espacios de motivacion para la participacion </t>
  </si>
  <si>
    <t xml:space="preserve">En gestión </t>
  </si>
  <si>
    <t xml:space="preserve">Tres  encuentros de CDI con padres de Familias Usuarios </t>
  </si>
  <si>
    <t xml:space="preserve">Seguir motivando las familias usuarias y  a la comunidad para que sigan participando </t>
  </si>
  <si>
    <t xml:space="preserve">Registros fotograficos, actas, listados y demas </t>
  </si>
  <si>
    <t>Las evidencias dan cuenta de actividades realizadas, pero las actividades fueron realizadas en febrero y marzo. Revisar con la REGIONAL</t>
  </si>
  <si>
    <t xml:space="preserve">Capacitar y sensibilizar a la ciudadanía que reciben la oferta de servicios de prevención, promoción y protección. </t>
  </si>
  <si>
    <t xml:space="preserve">Socializar, capacitar y sensibilizar a la ciudadania con respecto a los programas de prevencion y prevencion </t>
  </si>
  <si>
    <t xml:space="preserve">Beneficiarios de programas de los CDI en el territorio que tienen contrato de aportes con el ICBF </t>
  </si>
  <si>
    <t xml:space="preserve">En algunos espacios solicitan acompañamiento en el talento humano de las entidades, en las demas no se generaron compromisos </t>
  </si>
  <si>
    <t xml:space="preserve">En el Centro zonal donde se realizo este compromisos lo realizara. </t>
  </si>
  <si>
    <t>las evidencias dan cuenta de los reportado</t>
  </si>
  <si>
    <t>Se evidenció capacitación en el acta de reunión del 18/05/2022, donde se evidenció la asistencia del grupo Centro Zonal Occcidente.   
El 20/05/2022 se realizó socialización al Centro Zonal Occidente Medio con los usuarios del CDI Pingüinos 
Se verificó frente al acta la capacitación para el Centro Zonal Oriente –Asistencia Técnica la realización de socialización mediante las listas de asistencia y registros fotográficos.
Se verificó en el acta del 26/05/2022 del CZ Urabá 16 primera infancia Ciclos de vida y nutrición la realización de la capacitación observando los registros fotográficos y las listas de asistencia.</t>
  </si>
  <si>
    <t>Acta de reunión 18/05/2022: Objetivo: Brindar acompañamiento y asesoría a la ciudadania particularmente a los participantes del comité de control social del CDI Senderitos de formación.
Acta de reunión 20/05/2022, Objetivo: Realizar ejercicio de socialización de la oferta del Centro Zonal Occidente Medio con los usuarios del CDI Pingüinos 
Acta de reunión  20/05/2022, Objetivo: Socializar a los padres de familia del CDI de Mesopotamia, los diferentes programas y modalidades de atención que posee el Instituto Colombiano de Bienestar Familiar, para la atención de niños, niñas y adolescentes.
 Acta de reunión  26/05/2022, Objetivo: Socializar  con  los  padres,  madres  y  cuidadores del  CDI  sueños  de compartir carolina perteneciente a la entidad administradora de servicio abrásame,  bajo  el  contrato05004892021la  oferta  de  servicio  del instituto colombiano de bienestar familiar –ICBF en la vigencia 2022.</t>
  </si>
  <si>
    <t xml:space="preserve">capacitar, sencibilizar a la ciudadania con respecto a los servicios del ICBF </t>
  </si>
  <si>
    <t xml:space="preserve">beneficiarios de los programas de los CDI </t>
  </si>
  <si>
    <t xml:space="preserve">Padres usuarios y demas participantes de la comunidad </t>
  </si>
  <si>
    <t xml:space="preserve">Extender las ofertas institucionales en otras poblaciones, capacitacion en asesoria juridica </t>
  </si>
  <si>
    <t xml:space="preserve">Asesoria juridica, los padres quedan sensibilizados con respecto a cualquier tipo de denuncia </t>
  </si>
  <si>
    <t xml:space="preserve">actas, asistencia, registros fotograficos </t>
  </si>
  <si>
    <r>
      <t xml:space="preserve">Para este perido se evidenció la realización de las capacitaciones de los siguientes Centros Zonales Y CDI:
Capacitación 22/06/2022 </t>
    </r>
    <r>
      <rPr>
        <b/>
        <sz val="11"/>
        <rFont val="Arial"/>
        <family val="2"/>
      </rPr>
      <t>Centro Zonal Aburrá Sur</t>
    </r>
    <r>
      <rPr>
        <sz val="11"/>
        <rFont val="Arial"/>
        <family val="2"/>
      </rPr>
      <t xml:space="preserve">, verificando con registros fotográficos y listas de asistencia la realización de estos eventos 
Capacitación 06/06/2022 </t>
    </r>
    <r>
      <rPr>
        <b/>
        <sz val="11"/>
        <rFont val="Arial"/>
        <family val="2"/>
      </rPr>
      <t>CDI MUNDO MÁGICO 2,</t>
    </r>
    <r>
      <rPr>
        <sz val="11"/>
        <rFont val="Arial"/>
        <family val="2"/>
      </rPr>
      <t xml:space="preserve"> revisando las listas de asistencia y registro fotográfico.
Capaciatación 22/06/2022 </t>
    </r>
    <r>
      <rPr>
        <b/>
        <sz val="11"/>
        <rFont val="Arial"/>
        <family val="2"/>
      </rPr>
      <t xml:space="preserve">Centro Zonal Penderisco, </t>
    </r>
    <r>
      <rPr>
        <sz val="11"/>
        <rFont val="Arial"/>
        <family val="2"/>
      </rPr>
      <t>verificado en las listas de asistencia y registro fotográfico.</t>
    </r>
  </si>
  <si>
    <t>Acta de reunión  22/06/2022, Objetivo: Sensibilizar,  capacitar,  orientar  y  motivar  a  la  comunidad  en  general  y  a  los usuarios  de  los  programas,  para  que  asuman  el  derecho  a  la  participación ciudadana a través del ejercicio de Control Social; en las UDS Mis Padres y Yo 1 y 2; pertenecientes a la EAS El Principito.
Acta de reunión 06/06/2022, Objetivo: Capacitar a la ciudadanía que recibe la oferta de servicios de prevención, promoción y protección
Acta de reunión 22/06/2022, Objetivo: Capacitar y sensibilizar a la ciudadanía que reciben la oferta de servicios de prevención, promoción y protección.</t>
  </si>
  <si>
    <t>Se realiza encuentros con los padres, madres, representantes legales de los niños y niñas de los CDI'S donde se promociona las acciones del ICBF con las comunidades y la oferta institucional</t>
  </si>
  <si>
    <t>Se realiza encuentros con los padres, madres, representantes legales de los niños y niñas de los CDI'S donde se promociona las acciones del ICBF con las comunidades.</t>
  </si>
  <si>
    <t>•	Continuar con el acompañamiento y asistencia técnica al talento humano del CDI.</t>
  </si>
  <si>
    <t>•	Realizar encuentros de asistencia técnica y orientación con el comité de control social
•	Extender la oferta de servicios como acción corresponsable con otras poblaciones objeto.</t>
  </si>
  <si>
    <r>
      <t xml:space="preserve">Se verificó frenta a las actas de reunión las siguientes capacitaciones:
Capacitación 13/07/2022 </t>
    </r>
    <r>
      <rPr>
        <b/>
        <sz val="11"/>
        <rFont val="Arial"/>
        <family val="2"/>
      </rPr>
      <t>CZ Urabá 16</t>
    </r>
    <r>
      <rPr>
        <sz val="11"/>
        <rFont val="Arial"/>
        <family val="2"/>
      </rPr>
      <t xml:space="preserve"> primera infancia Ciclos de vida y nutrición con sus respectivos soportes de listas de asistencia y registro fotográfico
 Capacitación 14/07/2022 </t>
    </r>
    <r>
      <rPr>
        <b/>
        <sz val="11"/>
        <rFont val="Arial"/>
        <family val="2"/>
      </rPr>
      <t>Centro Zonal Oriente,</t>
    </r>
    <r>
      <rPr>
        <sz val="11"/>
        <rFont val="Arial"/>
        <family val="2"/>
      </rPr>
      <t xml:space="preserve"> se evidenció  la socialización a los padres de familia del Centro de Desarrollo Infantil Argelia, mediante registro fotográfico y listas de asistencia.
Capaciatación 19/07/2022 </t>
    </r>
    <r>
      <rPr>
        <b/>
        <sz val="11"/>
        <rFont val="Arial"/>
        <family val="2"/>
      </rPr>
      <t xml:space="preserve">CDI Ciudad Bolívar, </t>
    </r>
    <r>
      <rPr>
        <sz val="11"/>
        <rFont val="Arial"/>
        <family val="2"/>
      </rPr>
      <t xml:space="preserve">evento evidenciado en las listas de asistencia y registro fotográfico aportado.
Capacitación 11/07/2022 </t>
    </r>
    <r>
      <rPr>
        <b/>
        <sz val="11"/>
        <rFont val="Arial"/>
        <family val="2"/>
      </rPr>
      <t xml:space="preserve">Centro Zonal Oriente, </t>
    </r>
    <r>
      <rPr>
        <sz val="11"/>
        <rFont val="Arial"/>
        <family val="2"/>
      </rPr>
      <t xml:space="preserve">participación registrada en las listas de asistencia y fotografias.
Capacitación 12/07/2022 </t>
    </r>
    <r>
      <rPr>
        <b/>
        <sz val="11"/>
        <rFont val="Arial"/>
        <family val="2"/>
      </rPr>
      <t xml:space="preserve">CDI San Jose de Nazareth. </t>
    </r>
    <r>
      <rPr>
        <sz val="11"/>
        <rFont val="Arial"/>
        <family val="2"/>
      </rPr>
      <t xml:space="preserve">participación soportada en las listas de asistencia, presentaciones y listas de asistencia
Capacitación 26/07/2022 </t>
    </r>
    <r>
      <rPr>
        <b/>
        <sz val="11"/>
        <rFont val="Arial"/>
        <family val="2"/>
      </rPr>
      <t xml:space="preserve">CDI Senderitos de formación, </t>
    </r>
    <r>
      <rPr>
        <sz val="11"/>
        <rFont val="Arial"/>
        <family val="2"/>
      </rPr>
      <t>participación reportada en las listas de asiste4ncia, presentaciones y registro fotográfico.</t>
    </r>
  </si>
  <si>
    <t xml:space="preserve">Acta de reunión  13/07/2022, Objetivo: Socializar  con  los  padres,  madres  y  cuidadores del  CDI alegres girasoles perteneciente   a   la   entidad   administradora   de   servicio corporaciónlatina,  bajo  el  contrato05004772022la  oferta  de  servicio del instituto colombiano de bienestar familiar –ICBF en la vigencia 2022
Acta de reunión 14/07/2022, Objetivo: Socializar a los padres de familia del CDI, del municipio de Argelia, los diferentes programas y modalidades de atención que posee el Instituto Colombiano  de  Bienestar  Familiar,  para  la  atención  de  niños,  niñas, infantes, juventudy adolescentes
Acta de reunión 19/07/2022, Objetivo: Capacitar a la ciudadanía que recibe la oferta de servicios de prevención, promoción y protección
Acta de reunión  11/07/2022, Objetivo: Socializar a los padres de familia del CDI Gotitas de Amor, del municipio de  Abejorral, los  diferentes  programas y  modalidades  de  atención que posee el Instituto Colombiano de Bienestar Familiar, para la atención de niños, niñas, infantes, juventudy adolescentes
Acta de reunión 12/07/2022, Objetivo: Dar  a  conocera  la  ciudadanía la  oferta  que  tiene  el  ICBF  en  los  programas  de prevención, promoción y protección, especialmente los que acompaña el centro zonal Aburra Norte. 
Acta de reunión 26/07/2022, Objetivo: Capacitar y sensibilizar a la ciudadanía que reciben la oferta de servicios de prevención  y  promoción,  en  este  caso  padres  de  familia  de  la  UDS  CDI Senderitos de formación del municipio de Santa fe de Antioquia, en respuesta y ejecución del plan de participación ciudadana. </t>
  </si>
  <si>
    <t xml:space="preserve">Padres, familia usuarios/ beneficiarios de los CDI , ademas con la comunidad en general </t>
  </si>
  <si>
    <t xml:space="preserve">•	Continuar y divulgar la informacion a las familias que requieran el programa </t>
  </si>
  <si>
    <t xml:space="preserve">Continuar con la divulgacion de la informacion de los programas del IBF </t>
  </si>
  <si>
    <t xml:space="preserve">Actas, registros fotograficos, encuestas, lisatados </t>
  </si>
  <si>
    <r>
      <t xml:space="preserve">Se evidenció el cumplimiento de la actividad a través de las siguientes capacitaciones: 
Capacitación 26/08/2022 </t>
    </r>
    <r>
      <rPr>
        <b/>
        <sz val="11"/>
        <rFont val="Arial"/>
        <family val="2"/>
      </rPr>
      <t xml:space="preserve">Centro Zonal Oriente, </t>
    </r>
    <r>
      <rPr>
        <sz val="11"/>
        <rFont val="Arial"/>
        <family val="2"/>
      </rPr>
      <t xml:space="preserve">con la participación del Centro de Desarrollo Infantil Escuela Chachafruto_Coredi, se verificó la participación en las listas de asistencia y registro fotográfico.
Capacitación 31/08/2022 </t>
    </r>
    <r>
      <rPr>
        <b/>
        <sz val="11"/>
        <rFont val="Arial"/>
        <family val="2"/>
      </rPr>
      <t>Centro zonal oriente,</t>
    </r>
    <r>
      <rPr>
        <sz val="11"/>
        <rFont val="Arial"/>
        <family val="2"/>
      </rPr>
      <t xml:space="preserve"> con la participación del CDI Julio Sanínmunicipio de Rionegro, se revisó las listas de asistencia y el registro fotográfico.
Capacitación 26/08/2022 </t>
    </r>
    <r>
      <rPr>
        <b/>
        <sz val="11"/>
        <rFont val="Arial"/>
        <family val="2"/>
      </rPr>
      <t xml:space="preserve">Centro Zonal Oriente, </t>
    </r>
    <r>
      <rPr>
        <sz val="11"/>
        <rFont val="Arial"/>
        <family val="2"/>
      </rPr>
      <t xml:space="preserve">con la participación de Centro de Desarrollo Infantil CDI Mis Pequeños Héroes evidenciado en las listas de asistencia y registro fotográfico.
Capacitación 03/08/2022 </t>
    </r>
    <r>
      <rPr>
        <b/>
        <sz val="11"/>
        <rFont val="Arial"/>
        <family val="2"/>
      </rPr>
      <t xml:space="preserve">Centro Zonal OccidenteMedio, </t>
    </r>
    <r>
      <rPr>
        <sz val="11"/>
        <rFont val="Arial"/>
        <family val="2"/>
      </rPr>
      <t>con la participación de CDI Praguita Frontino verificado en las listas de asistencia y registro fotográfico.</t>
    </r>
  </si>
  <si>
    <t>Acta de reunión 26/08/2022 Objetivo: Socializar a  los  padres  de  familia  del  CDIEscuela hachafruto_Coredi, del municipio de Rionegro, los diferentes programas y modalidades de atención que posee el Instituto Colombiano de Bienestar Familiar, para la atención de niños, niñas, infantes,juventudy adolescentes.
Acta de reunión 31/08/2022, Objetivo: Socializar a los padres de familia de diferentes Centros de Desarrollo Infantildel municipio deRionegro, los diferentes programas y modalidades de atención que posee el Instituto Colombiano de Bienestar Familiar, para la atención de niños, niñas, infantes,juventudy adolescentes
Acta de reunión 26/08/2022, Objetivo: Socializar a los padres de familia del CDI Mis Pequeños Héroes del municipio de Marinilla, los diferentes programas y modalidades de atención que posee el  Instituto  Colombiano  de  Bienestar  Familiar –ICBF,  parala  atención  de niños, niñas, infantes, juventud y adolescentes
Acta de reunión 03/08/2022, Objetivo: Realizar ejercicio de socialización de la oferta del Centro Zonal Occidente Medio con los usuarios del CDI Praguita del municipio de Frontino.</t>
  </si>
  <si>
    <r>
      <t xml:space="preserve">Se evidenció  la realización de 17 encuentros que permitieron lograr el objetivo de </t>
    </r>
    <r>
      <rPr>
        <i/>
        <sz val="11"/>
        <color rgb="FF000000"/>
        <rFont val="Arial"/>
        <family val="2"/>
      </rPr>
      <t xml:space="preserve"> trasferencia de conocimiento de prestadores de servicios y empoderamiento de las ciudadanías infantiles y adultos corresponsables en el desarrollo integral de los grupos poblacionales que llega nuestra oferta. </t>
    </r>
    <r>
      <rPr>
        <sz val="11"/>
        <color rgb="FF000000"/>
        <rFont val="Arial"/>
        <family val="2"/>
      </rPr>
      <t xml:space="preserve">Este cumplimiento se evidenció en las actas de capacitación realizadas en los Centros Zonasles y CDI con sus correspondientes soportes de listas de asistencia, registro fotográfico y presentaciones. </t>
    </r>
  </si>
  <si>
    <r>
      <rPr>
        <b/>
        <sz val="10"/>
        <color rgb="FF000000"/>
        <rFont val="Arial"/>
        <family val="2"/>
      </rPr>
      <t>Mayo</t>
    </r>
    <r>
      <rPr>
        <sz val="10"/>
        <color rgb="FF000000"/>
        <rFont val="Arial"/>
        <family val="2"/>
      </rPr>
      <t xml:space="preserve">
Acta de reunión 18/05/2022 CDI Senderitos de formación.
Acta de reunión 20/05/2022, Centro Zonal Occidente Medio con los usuarios del CDI Pingüinos 
Acta de reunión  20/05/2022, CDI de Mesopotamia
Acta de reunión  26/05/2022, CDI  sueños  de compartir 
</t>
    </r>
    <r>
      <rPr>
        <b/>
        <sz val="10"/>
        <color rgb="FF000000"/>
        <rFont val="Arial"/>
        <family val="2"/>
      </rPr>
      <t>Junio</t>
    </r>
    <r>
      <rPr>
        <sz val="10"/>
        <color rgb="FF000000"/>
        <rFont val="Arial"/>
        <family val="2"/>
      </rPr>
      <t xml:space="preserve">
Acta de reunión  22/06/2022, Control Social; en las UDS Mis Padres y Yo 1 y 2; pertenecientes a la EAS El Principito.
Acta de reunión 06/06/2022, Ciudadanía que recibe la oferta de servicios de prevención, promoción y protección
Acta de reunión 22/06/2022.
</t>
    </r>
    <r>
      <rPr>
        <b/>
        <sz val="10"/>
        <color rgb="FF000000"/>
        <rFont val="Arial"/>
        <family val="2"/>
      </rPr>
      <t>Julio</t>
    </r>
    <r>
      <rPr>
        <sz val="10"/>
        <color rgb="FF000000"/>
        <rFont val="Arial"/>
        <family val="2"/>
      </rPr>
      <t xml:space="preserve">
Acta de reunión  13/07/2022, Objetivo: Socializar  con  los  padres,  madres  y  cuidadores del  CDI alegres girasoles perteneciente   a   la   entidad   administradora   de   servicio corporaciónlatina,  bajo  el  contrato05004772022la  oferta  de  servicio del instituto colombiano de bienestar familiar –ICBF en la vigencia 2022
Acta de reunión 14/07/2022,  CDI, del municipio de Argelia
Acta de reunión 19/07/2022, Capacitar a la ciudadanía que recibe la oferta de servicios de prevención, promoción y protección
Acta de reunión  11/07/2022, CDI Gotitas de Amor, del municipio de  Abejorral
Acta de reunión 12/07/2022, Centro zonal Aburra Norte. 
Acta de reunión 26/07/2022, CDI Senderitos de formación del municipio de Santa fe de Antioquia.
</t>
    </r>
    <r>
      <rPr>
        <b/>
        <sz val="10"/>
        <color rgb="FF000000"/>
        <rFont val="Arial"/>
        <family val="2"/>
      </rPr>
      <t>Agosto</t>
    </r>
    <r>
      <rPr>
        <sz val="10"/>
        <color rgb="FF000000"/>
        <rFont val="Arial"/>
        <family val="2"/>
      </rPr>
      <t xml:space="preserve">
Acta de reunión 26/08/2022 CDIEscuela hachafruto_Coredi, del municipio de Rionegro
Acta de reunión 31/08/2022,  Centros de Desarrollo Infantildel municipio de Rionegro
Acta de reunión 26/08/2022, CDI Mis Pequeños Héroes del municipio de Marinilla
Acta de reunión 03/08/2022,CDI Praguita del municipio de Frontino.</t>
    </r>
  </si>
  <si>
    <t xml:space="preserve">Ejercicio de autovaloración de las diferentes modalidades de atención que se ejecutan en los territorios para recibir por parte de la ciudadanía sugerencias de cambios y subsanaciones. </t>
  </si>
  <si>
    <t>Facilitar en los encuentros de los CZ donde se desarrolla el Programa Sacúdete desde un diálogo intergeneracional e intersectorial para el mejoramiento de nuestros servicios en territorio y lo que surja en ese momento de los encuentros pueda ser considerado por quienes hacen seguimiento en la Sede Nacional para los ajustes a modalidades y den cuenta de las devoluciones que hace la comunidad en territorio.</t>
  </si>
  <si>
    <t>Mejorar la atención y la gestión institucional, en garantía de la participación ciudadana incidente y la transparencia y Generar diversos escenarios de participación que dinamicen la construcción de propuestas ciudadanas para el mejoramiento de la entidad.</t>
  </si>
  <si>
    <t>Comités  de Control social de la modalidad Sacúdete, EAS y beneficiaros.</t>
  </si>
  <si>
    <t>Zonal y Regional</t>
  </si>
  <si>
    <t>Equipo de participación Regional y los equipos zonales.</t>
  </si>
  <si>
    <t>Programa Sacúdete</t>
  </si>
  <si>
    <t xml:space="preserve">Encuentro con los Beneficiarios del Programa sacudete de los Municipios PDET del Norte, Nordeste y Magdalena Medio </t>
  </si>
  <si>
    <t xml:space="preserve">Finalizaron la actividad programada y se cumplieron los objetivos </t>
  </si>
  <si>
    <t xml:space="preserve">Beneficiarios del programa Sacudete </t>
  </si>
  <si>
    <t xml:space="preserve">Firmaron 83, pero en encuestas de satisfaccion se registra un total de 116 </t>
  </si>
  <si>
    <t xml:space="preserve">Refieren que se mejore el refrigerio, solicitan charlas con expertos a los estudiantes, tener un mejor espacio para las actividades, mas profesores, que tengan mas paciencia, apertura al dialogo y ser mas abiertos con los jovenes </t>
  </si>
  <si>
    <t xml:space="preserve">Realizar la devolucion al area correspondiente con respecto a las observaciones manifestadas </t>
  </si>
  <si>
    <t xml:space="preserve">Acta, encuesta y registro de asistencia. </t>
  </si>
  <si>
    <t xml:space="preserve">Realizar un ejercicio de construcción y participación con adolescentes y jóvenes de Sacúdete 2021-2022, en el cual puedan hacer un recorrido por las tres fases del programa y finalmente, construyan propuestas en el ámbito de la salud mental. Este proceso permite la autovaloracion </t>
  </si>
  <si>
    <t xml:space="preserve">128 asistentes, aplicacion de 58 encuestas </t>
  </si>
  <si>
    <t xml:space="preserve">En general les gusta el programa, las actividades. refieren que les aporta para idea de negocio, para el empleo, estudio </t>
  </si>
  <si>
    <t xml:space="preserve">Acta, registros de asistencia, video, fotos </t>
  </si>
  <si>
    <t>8.3%</t>
  </si>
  <si>
    <t xml:space="preserve">Dos encuentros en los Municipios de Santa Fe de Antioquia y Titiribi </t>
  </si>
  <si>
    <t>Realizar visita de supervisión a los municipios de Santafé de Antioquia y Titiribi a encuentros de prevención de riesgos específicos de la modalidad En la Jugada y a su vez aplicar encuesta de satisfacción a los participantes</t>
  </si>
  <si>
    <t xml:space="preserve">Beneficiarios del programa sacudete </t>
  </si>
  <si>
    <t xml:space="preserve">En las encuestas refieren mejorar los refrigerios, les gusta el programa a nivel general </t>
  </si>
  <si>
    <t xml:space="preserve">De acuerdo al encuentro, a la visita de supervision y a la encuesta es importante socializar al operador y a Ciclos de vida y nutricion los resultados de este. </t>
  </si>
  <si>
    <t xml:space="preserve">actas, consolidado de la supervision, encuesta, registros fotograficos y videos </t>
  </si>
  <si>
    <t xml:space="preserve">Facilitar encuentros que permitan la autoevaluacion en el programa sacudete </t>
  </si>
  <si>
    <t xml:space="preserve">Realizar proceso de autoevaluacion con los beneficiarios </t>
  </si>
  <si>
    <t xml:space="preserve">Estan satisfechos con el programa </t>
  </si>
  <si>
    <t xml:space="preserve">Ninguno </t>
  </si>
  <si>
    <t xml:space="preserve">Acta con registro fotografico, asistencia y evaluacion </t>
  </si>
  <si>
    <t xml:space="preserve">Se verificó la realización de la visita de supervisión a los diferentes municipios para los encuentros encuentros vivenciales de la modalidad Sacúdete étnicos en las siguientes actas:
Visita 20 y 21 de mayo de 2022, se evidenió la verificación frente a las listas de asistencia y registro fotográfico.
</t>
  </si>
  <si>
    <t xml:space="preserve">Acta de visita 20 y 21 de 2022, Objetivo: Realizar  visita  de supervisión  a  los  municipios  de  Chigorodó  y  Turbo  a encuentros vivenciales de la modalidad Sacúdete étnicosy finalmente,aplicar encuesta de satisfacción a los participantes.
</t>
  </si>
  <si>
    <t xml:space="preserve">ejercicion de autoevaluacion en las diferentes modalidades de atencion en adolescentes y jovenes del programa sacudate </t>
  </si>
  <si>
    <t xml:space="preserve">facilitar espacios y/o encuentros que permita la autoevaluacion </t>
  </si>
  <si>
    <t xml:space="preserve">Realizar procesos de autoevaluacion </t>
  </si>
  <si>
    <t xml:space="preserve">No tiene recomendaciones les encanta el programa </t>
  </si>
  <si>
    <t xml:space="preserve">Les gusta el programa porque les ayuda con su proyecto de vida y adquiriendo habilidades y destrezas </t>
  </si>
  <si>
    <t xml:space="preserve">actas, registro de asistencia, registro fotografico, filmico y encuesta de satisfaccion </t>
  </si>
  <si>
    <t>Se evidenció la realización del evento  Encuentro de Jóvenes Indígenas, verificado en el acta del 30/06/2022 frente a las listas de asistencia, encuesta de satisfacción, video y registro fotográfico.</t>
  </si>
  <si>
    <t>Acta de encuentro 30/06/2022, Objetivo: Asistiral Encuentro de Jóvenes Indígenas realizado los días 29 y 30 de juniode 2022en la finca Villa Estefanía–Vereda Sandiego Girardota.</t>
  </si>
  <si>
    <t xml:space="preserve">Se realizó encuentro con los jóvenes del programa Sacúdete, los cuales brindaron su nivel de satisfacción a través de encuesta aplicada </t>
  </si>
  <si>
    <t>Comités de Control social de la modalidad Sacúdete, EAS y beneficiaros.</t>
  </si>
  <si>
    <t>Acta del encuentro, video de registro y lista de los usuarios que dieron respuesta a la encuesta de satisfacción con las respectivas respuestas</t>
  </si>
  <si>
    <t>Se verificó la realización del cierre del Programa sacúdete del 16/07/2022 en la comuna 13 GRAFITOUR, an el acta se evidencia la participación con las listas de aistencia y el registro fotográfico.</t>
  </si>
  <si>
    <t>Acta de cierre 15/07/2022, Objetivo: Asistir al cierre del programa sacúdete en la comuna 13 -GRAFITOUR.</t>
  </si>
  <si>
    <t xml:space="preserve">ejercicio de autoevaluacion en las diferentes modalidades de atencion en adolescentes y jovenes del programa sacudate </t>
  </si>
  <si>
    <t xml:space="preserve">Que las actividades sean mas dinamicas y los diferentes espacios sean menos calurosos, mas calidos </t>
  </si>
  <si>
    <t xml:space="preserve">En el proceso encuentro con el equipo base de plan de participacion de la Regional Antioquia se realizara la respectiva socializacion </t>
  </si>
  <si>
    <t xml:space="preserve">Acta, registros fotograficos, listados y encuestas </t>
  </si>
  <si>
    <t>Se verificó la realización del encuentro departamental en el acta del 01/08/2022, en el cual se evidencia la participación iniciando con la invitación, en las listas de asistencia y el registro fotográfico evaluando el evento con las encuestas de satisfacción.</t>
  </si>
  <si>
    <t>Acta de encuentro 01/08/2022, Objetivo: Realizar   el encuentro departamental  “Me  la  Juego  toda  por  laParticipación Juvenil”,  donde  se  compartan  experiencias  significativas territoriales  desde  la  participación  juvenil,  contemplando  el  enfoque diferencial.</t>
  </si>
  <si>
    <t>Se evidenció la realización de  4 encuentros de autovaloración de las diferentes modalidades de atención que se ejecutan en los territorios para recibir por parte de la ciudadanía sugerencias de cambios y subsanaciones.   
Estos ejercicios de autovaloración  se validaron frente a las actas de reunión con sus correspondientes soportes de invitacfión, listas de asistencia, registro fotográfico, encuestas de satisfacción logrando validar el avance de esta actividad.</t>
  </si>
  <si>
    <r>
      <rPr>
        <b/>
        <sz val="11"/>
        <rFont val="Arial"/>
        <family val="2"/>
      </rPr>
      <t>Mayo</t>
    </r>
    <r>
      <rPr>
        <sz val="11"/>
        <rFont val="Arial"/>
        <family val="2"/>
      </rPr>
      <t xml:space="preserve">
Acta de visita 20 y 21 de mayo de  2022, visita  de supervisión  a  los  municipios  de  Chigorodó  y  Turbo.
</t>
    </r>
    <r>
      <rPr>
        <b/>
        <sz val="11"/>
        <rFont val="Arial"/>
        <family val="2"/>
      </rPr>
      <t xml:space="preserve">Junio </t>
    </r>
    <r>
      <rPr>
        <sz val="11"/>
        <rFont val="Arial"/>
        <family val="2"/>
      </rPr>
      <t xml:space="preserve">
Acta de encuentro 30/06/2022, Encuentro de Jóvenes Indígenas
</t>
    </r>
    <r>
      <rPr>
        <b/>
        <sz val="11"/>
        <rFont val="Arial"/>
        <family val="2"/>
      </rPr>
      <t>Julio</t>
    </r>
    <r>
      <rPr>
        <sz val="11"/>
        <rFont val="Arial"/>
        <family val="2"/>
      </rPr>
      <t xml:space="preserve">
Acta de cierre 15/07/2022, Cierre del programa sacúdete en la comuna 13 -GRAFITOUR.
</t>
    </r>
    <r>
      <rPr>
        <b/>
        <sz val="11"/>
        <rFont val="Arial"/>
        <family val="2"/>
      </rPr>
      <t>Agosto</t>
    </r>
    <r>
      <rPr>
        <sz val="11"/>
        <rFont val="Arial"/>
        <family val="2"/>
      </rPr>
      <t xml:space="preserve">
Acta de encuentro 01/08/2022, Encuentro departamental  “Me  la  Juego  toda  por  la Participación Juvenil".</t>
    </r>
  </si>
  <si>
    <t>MATRIZ DE PLANEACIÓN DEL PLAN DE PARTICIPACIÓN CIUDADANA REGIONAL - PPC 2022</t>
  </si>
  <si>
    <t>Uso y apropiación de herramientas tecnológicas que promuevan la correcta participación ciudadana</t>
  </si>
  <si>
    <t>Divulgar los conocimiento teorico y practicos sobre las  herramientas tecnologicas que promuevan las actividades para la partipación ciudadana a los colaboradres del icbf regional Atlantico.</t>
  </si>
  <si>
    <t xml:space="preserve">Promover de manera efectiva la conformación de grupos de control social/y veedurias ciudadanas </t>
  </si>
  <si>
    <t xml:space="preserve">colaboradores ICBF </t>
  </si>
  <si>
    <t>Grupo asistencia Técnica Rosa Ruiz- Arturo Ladron de Guevara Kenia Freyle</t>
  </si>
  <si>
    <t xml:space="preserve">Primera Infancia </t>
  </si>
  <si>
    <t>N° de actividades realizada</t>
  </si>
  <si>
    <t xml:space="preserve">MARZO </t>
  </si>
  <si>
    <t>En la matriz la regional no hace registro de gestión de la activ idad (SM 09-05-2022)</t>
  </si>
  <si>
    <t>Se le dio respuesta a las inquietudes de los ciudadanos</t>
  </si>
  <si>
    <t>Se utilizó un código QR para dar a conocer las preguntas de los ciudadanos y así poder dar respuestas.</t>
  </si>
  <si>
    <t>Todas las personas que asistieron a la rendición de cuentas 2021</t>
  </si>
  <si>
    <t>Indeterminado</t>
  </si>
  <si>
    <t>Archivo word con las preguntas QR, Archivo excel con las preguntas QR. (Se diligenció 10 de junio de 2022)</t>
  </si>
  <si>
    <t>En la matriz la regional no hace registro de gestión de la activ idad (SM 08-06-2022)</t>
  </si>
  <si>
    <t xml:space="preserve">Se verificó frente al documento aportado como Preguntas de la rendición de cuentas, encontrando herramientas donde se puede gestionar sus preguntas o mensajes mediante el formulario que encontrará en el siguiente Código QR, escaneándolo con su teléfono o dispositivo móvil. 
En la matriz adjunta no se logra evidenciar como este soporte se relaciona con la actividad evaluada. 
</t>
  </si>
  <si>
    <t>Documentos:
Preguntas RPC Atlántico 2022.docx
QR Preguntas RPDC 2022. xlsx</t>
  </si>
  <si>
    <t>Para el periodo evaluado no se aportó evidencia de la actividad</t>
  </si>
  <si>
    <t>Ruta: 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201%2F06%2EJunio&amp;viewid=848cd329%2D4628%2D438a%2Db7b1%2D175890936859</t>
  </si>
  <si>
    <t>AL CORTE DEL 8 -08-2022, LA REGIONAL NO REGISTRA AVANCE DE GESTIÓN EN LA ACTIVIDAD. (SM)</t>
  </si>
  <si>
    <t>Los soportes aportados en la carpeta compartida no tiene relación con las actividad, por lo tanto no se evidencia avance.</t>
  </si>
  <si>
    <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201%2F07%2EJulio&amp;viewid=848cd329%2D4628%2D438a%2Db7b1%2D175890936859</t>
  </si>
  <si>
    <t>AL CORTE DEL 8 -09-2022, LA REGIONAL NO REGISTRA AVANCE DE GESTIÓN EN LA ACTIVIDAD. (SM)</t>
  </si>
  <si>
    <t>MICROSITIO PLAN ANTICORRUPCIÓN Y DE ATENCIÓN AL CIUDADANO 2021 - 08.Agosto - Todos los documentos (sharepoint.com)</t>
  </si>
  <si>
    <t>Se evidenció la aplicación de  las herramientas tecnológicas que promuevan la correcta participación ciudadana como fue la actividad de “Preguntas de la rendición de cuentas”,  donde se puede gestionar sus inquietudes o mensajes a través del formulario identificado con el  Código QR, escaneándolo con el dispositivo móvil y obteniendo la información .</t>
  </si>
  <si>
    <r>
      <rPr>
        <b/>
        <sz val="11"/>
        <rFont val="Arial"/>
        <family val="2"/>
      </rPr>
      <t xml:space="preserve">Mayo </t>
    </r>
    <r>
      <rPr>
        <sz val="11"/>
        <rFont val="Arial"/>
        <family val="2"/>
      </rPr>
      <t xml:space="preserve">
*ExcelFormato "Preguntas RPC Atlántico 2022.
*word QR Preguntas RPDC 2022</t>
    </r>
  </si>
  <si>
    <t>Promocion y publicacion  de las actividades, referentes a la participación ciudadana en la gestión interinstitucional.</t>
  </si>
  <si>
    <t>Contribuir con la promocion  de la participacion ciudadana publicando acciones de participacion del ICBF en los diferentes canales de comunicación interinstitucional.</t>
  </si>
  <si>
    <t xml:space="preserve">ciudanania en general </t>
  </si>
  <si>
    <t xml:space="preserve">oficina asesora de comunicaciones </t>
  </si>
  <si>
    <t xml:space="preserve">Infancia, Adolescencia </t>
  </si>
  <si>
    <t xml:space="preserve">N°  de publicaciones realizadas en redes sociales o paginas web, boletin interno o cooreos masivos </t>
  </si>
  <si>
    <t xml:space="preserve">Abril </t>
  </si>
  <si>
    <t>Se hizo promoción y publicación de invitaciones a los respectivos entes que participaron en la rendición de cuentas 2022</t>
  </si>
  <si>
    <t>Mediante cartas e infografías se dio a conocer las invitaciones para la rendición de cuentas 2022.</t>
  </si>
  <si>
    <t>Asistieron personas a quien se les mandó la invitación.</t>
  </si>
  <si>
    <t>Cartas de invitaciones a la rendición de cuentas 2022 e infogrrafía. (Se diligenció 10 de junio de 2022)</t>
  </si>
  <si>
    <t>Se evidenció avance de esta actividad frente a los soportes aportados de oficios de invitación a la rendición de cuentas 2021 realizada Viernes 20 de mayo de 2022 para las siguientes entidades:
* Defensa Civi.
* Procuradora 5 Judicial II de Familia.
* Presidente Concejo Distrital de Barranquilla.
* Directora de Primera Infancia del Distrito.</t>
  </si>
  <si>
    <r>
      <t xml:space="preserve"> </t>
    </r>
    <r>
      <rPr>
        <sz val="11"/>
        <rFont val="Arial"/>
        <family val="2"/>
      </rPr>
      <t xml:space="preserve">Radicado No:202233000000052741, Asunto: Invitación feria Bienestar en el Ciclo de Vida y Rendición de Cuentas 2022, 13/05/2022.
</t>
    </r>
    <r>
      <rPr>
        <sz val="11"/>
        <color rgb="FF0070C0"/>
        <rFont val="Arial"/>
        <family val="2"/>
      </rPr>
      <t xml:space="preserve">
</t>
    </r>
    <r>
      <rPr>
        <sz val="11"/>
        <rFont val="Arial"/>
        <family val="2"/>
      </rPr>
      <t>Radicado No:202233000000052781 Asunto: Invitación feria Bienestar en el Ciclo de Vida y Rendición de Cuentas 2022, 13/05/2022.
Radicado No:202233000000052791 Asunto: Invitación feria Bienestar en el Ciclo de Vida y Rendición de Cuentas 2022, 13/05/2022.</t>
    </r>
    <r>
      <rPr>
        <sz val="11"/>
        <color rgb="FF0070C0"/>
        <rFont val="Arial"/>
        <family val="2"/>
      </rPr>
      <t xml:space="preserve">
</t>
    </r>
    <r>
      <rPr>
        <sz val="11"/>
        <rFont val="Arial"/>
        <family val="2"/>
      </rPr>
      <t>Radicado No:202233000000052801  Asunto: Invitación feria Bienestar en el Ciclo de Vida y Rendición de Cuentas 2022, 13/05/2022.</t>
    </r>
  </si>
  <si>
    <t>MICROSITIO PLAN ANTICORRUPCIÓN Y DE ATENCIÓN AL CIUDADANO 2021 - 06.Junio - Todos los documentos (sharepoint.com)</t>
  </si>
  <si>
    <t>MICROSITIO PLAN ANTICORRUPCIÓN Y DE ATENCIÓN AL CIUDADANO 2021 - 07.Julio - Todos los documentos (sharepoint.com)</t>
  </si>
  <si>
    <r>
      <t>Se evidenciaron comunicaciones por medio de las cuales  se realiza la invitación a la Feria Bienestar en el Ciclo de Vida y Rendición de Cuentas  vigencia 2021 para el  20 de mayo de 2022 a representantes de la entidades Defensa Civil,   Procuradora 5 Judicial II de Familia; Presidente Concejo Distrital de Barranquilla y Directora de Primera Infancia del Distrito, Alcalde de Barranquilla y Gobernadora de Atlántico</t>
    </r>
    <r>
      <rPr>
        <b/>
        <sz val="11"/>
        <rFont val="Arial"/>
        <family val="2"/>
      </rPr>
      <t xml:space="preserve">
</t>
    </r>
  </si>
  <si>
    <r>
      <rPr>
        <b/>
        <sz val="11"/>
        <rFont val="Arial"/>
        <family val="2"/>
      </rPr>
      <t>Mayo</t>
    </r>
    <r>
      <rPr>
        <sz val="11"/>
        <rFont val="Arial"/>
        <family val="2"/>
      </rPr>
      <t xml:space="preserve">
*Radicado No:202233000000052741, Asunto: Invitación feria Bienestar en el Ciclo de Vida y Rendición de Cuentas 2022, 13/05/2022.
*Radicado No:202233000000052781 Asunto: Invitación feria Bienestar en el Ciclo de Vida y Rendición de Cuentas 2022, 13/05/2022.
*Radicado No:202233000000052791 Asunto: Invitación feria Bienestar en el Ciclo de Vida y Rendición de Cuentas 2022, 13/05/2022.
*Radicado No:202233000000052801  Asunto: Invitación feria Bienestar en el Ciclo de Vida y Rendición de Cuentas 2022, 13/05/2022.
*Radicado 20223300000047791 Asunto: Invitación feria Bienestar en el Ciclo de Vida y Rendición de Cuentas 2022, 13/05/2022.
*Radicado 20223300000048901 Asunto: Invitación feria Bienestar en el Ciclo de Vida y Rendición de Cuentas 2022, 13/05/2022.</t>
    </r>
  </si>
  <si>
    <t>Realizar  reunión para recoger todas las observaciones, necesidades y solicitudes de la ciudadanía respecto a la oferta de servicios y la gestión institucional.</t>
  </si>
  <si>
    <t>Socializar el equipo de la regional encargado de promoverá la participación ciudadana y pactar cronograma de encuentros para la vigencia 2022. 
Realizar mesa de trabajo con el fin de conocer las observaciones, necesidades y solicitudes de la ciudadanía respecto a la oferta de servicios y gestión institucional.</t>
  </si>
  <si>
    <t>Implementar acciones que atiendan los principios del estatuto anticorrupción y garantizar el derecho a la participación comunitaria que permita presentarnos ante la ciudadanía del Atlántico como una entidad transparente en el ejercicio de su misión y visión institucional.</t>
  </si>
  <si>
    <t>Consulta (capacitación para)</t>
  </si>
  <si>
    <t xml:space="preserve">Direccion Regional </t>
  </si>
  <si>
    <t xml:space="preserve">Primera Infancia, infancia, Adolescencia y familia  </t>
  </si>
  <si>
    <t xml:space="preserve">Marzo </t>
  </si>
  <si>
    <t xml:space="preserve">junio </t>
  </si>
  <si>
    <t xml:space="preserve">Los referentes de cada centro zonal realizaron mesas públicas con el fin de conocer las necesidades e inquietudes que se tuvieran. </t>
  </si>
  <si>
    <t>Mediante reuniones enteams y de manera presencial se hicieros estas mesas públicas.</t>
  </si>
  <si>
    <t>A estas mesas públicas asistieron personas invitadas por cada centro zonal.</t>
  </si>
  <si>
    <t>Uno de los compromisos fue el acompañamiento técnico a defensores de familia y comisarías de familia por parte del grupo de Asistencia Técnica de la regional  Atlantico.</t>
  </si>
  <si>
    <t>Algunas evidencias son las actas de las mesas públicas realizadas y listados de asistencias. (Se diligenció 10 de junio de 2022)</t>
  </si>
  <si>
    <t>En la matriz la regional no hace registro de gestión de la activ idad, favor tener en cuenta que según la planificación, la fecha de finalización para esta actividad es el mes de junio. (SM 08-06-2022)</t>
  </si>
  <si>
    <t>Se verificó frente al acta de reunión del 06/05/2022 con Centro Zonal Norte Centro Histórico que se realizó sesión para recoger  las observaciones, necesidades y solicitudes de la ciudadanía respecto a la oferta de servicios.
En acta de reunión del 10/05/2022 se verificó la reunión realizada con Centro zonal Sabanalarga, verificado en las lsistas de asistencia y registro fotográfico. 
En acta de reunión del 06/05/2022 se verificó la realización de la mesa pública con Centro Zonal Sabanagrande, aportando soportes de registro fotográfico y confirmación de asistencia.</t>
  </si>
  <si>
    <t>Acta de reunión 06/05/2022, Objetivo: Realizar la mesa publica para  Informarlos resultados de lagestióndel Centro Zonal durante el año 2021 a los ciudadanos,a lasociedad civil, otras entidades públicas y a los organismosde control,con énfasis en el resultado de la consulta realizada previamente.
Acta de reunión 10/05/2022, Objetivo: Acompañamiento técnico en los procesos de control social de la regional Atlantico, Centro Zonal Sabanalarga a través de la Mesa Publica en el municipio de Luruaco, Atlantico.
Acata de reunión 06/05/2022, Objetivo: Realizar Mesa Pública para dar conocer los logros y retos en la prestación del servicio público de bienestar familiar vigencia 2021 con énfasisen laatención Integral a niños, niñas de 0 a 5 añosdel área de influencia</t>
  </si>
  <si>
    <t>NO APLICA YA QUE ESTÁ CUMPLIDA. (SM 8-08-2022)</t>
  </si>
  <si>
    <t>NO APLICA YA QUE ESTÁ CUMPLIDA. (SM 8-09-2022)</t>
  </si>
  <si>
    <t xml:space="preserve">Se evidenció la realización de las Mesas Públicas en el CZ Norte Centro Histórico  el 06/05/2022, CZ Sabanalarga el 10/05/2022 y CZ Sabanagrande el 06/05/2022, en las cuales se dieron a conocer los resultados de la gestión durante el año 2021, igualmente acompañamiento técnico en los procesos de control social de la Regional  y los logros y retos en la presentación del servicios publico de bienestar. </t>
  </si>
  <si>
    <r>
      <rPr>
        <b/>
        <sz val="11"/>
        <rFont val="Arial"/>
        <family val="2"/>
      </rPr>
      <t>Mayo</t>
    </r>
    <r>
      <rPr>
        <sz val="11"/>
        <rFont val="Arial"/>
        <family val="2"/>
      </rPr>
      <t xml:space="preserve">
*Acta de reunión 06/05/2022, Objetivo: Realizar la mesa publica para  Informarlos resultados de lagestióndel Centro Zonal durante el año 2021 a los ciudadanos,a lasociedad civil, otras entidades públicas y a los organismosde control,con énfasis en el resultado de la consulta realizada previamente.
*Acta de reunión 10/05/2022, Objetivo: Acompañamiento técnico en los procesos de control social de la regional Atlantico, Centro Zonal Sabanalarga a través de la Mesa Publica en el municipio de Luruaco, Atlantico.
*Acta de reunión 06/05/2022, Objetivo: Realizar Mesa Pública para dar conocer los logros y retos en la prestación del servicio público de bienestar familiar vigencia 2021 con énfasisen laatención Integral a niños, niñas de 0 a 5 añosdel área de influencia</t>
    </r>
  </si>
  <si>
    <t>Dar a conocer los avances realizados en el cumplimiento de las obligaciones por el ICBF Atlántico en el marco de los convenios suscritos</t>
  </si>
  <si>
    <t>Retroalimentar y hacer seguimiento a los acuerdos y compromisos pactados en el primer en cuentro suscritos por el ICBF</t>
  </si>
  <si>
    <t>identificar las problematicas, logros avances y propuestas que existentes en la regional, en materia de las acciones propuestas para el efectivo fortalecimeinto de participación ciudadana</t>
  </si>
  <si>
    <t xml:space="preserve">Julio </t>
  </si>
  <si>
    <t>Se dio a conocer los avances realizados como lo fueron 2 convenios que se desarrollaron este año.</t>
  </si>
  <si>
    <t>Convenios suscritos para el cumplimiento de las obligaciones de la regional atlantico.</t>
  </si>
  <si>
    <t xml:space="preserve">Asistieron las personas correspondientes a suscribir los convenios. </t>
  </si>
  <si>
    <t>Indeterminable</t>
  </si>
  <si>
    <t>Si bien es cierto que los convenios ya están suscritos tiene que hacerse un seguimiento donde se demuestre que hay un control y participación ciudadana.</t>
  </si>
  <si>
    <t>Convenios suscritos de 2022 (Se diligenció 10 de junio de 2022)</t>
  </si>
  <si>
    <t>Se verificaron las evidencias aportadas por la Regional, encontrando convenios suscritos, pero no se evidencia el seguimiento de las obligaciones. Por lo anterior, no se establece ningún avance.</t>
  </si>
  <si>
    <t>Estudios previos, Contratos Convenio Combarranquilla, Convenio Comfamiliar y actas de inicio.</t>
  </si>
  <si>
    <t>1) Dar a conocer el equipo conformado en la regional Caquetá que promoverá la participación ciudadana en el departamento y realizar capacitación al equipo en los procesos transversales y misionales del ICBF.</t>
  </si>
  <si>
    <t>"articular con las Entidades encargadas de fortalecer las veedurias ciudadanas para dar a conocer la vinculacion del ICBF en estos procesos de particpacion social. ""Realizar reuniones con la sociaedad civil para fortalecer mecanismos de participacion y veedurias dar linea e incentivar su creacion y composicion en cada municipio."</t>
  </si>
  <si>
    <t>"posicionamiento del ICBF regional caqueta como ente garante de la Participación Ciudadana. ""Crear de manera efectiva la conformación de grupos de control social y/o veedurías ciudadanas. "</t>
  </si>
  <si>
    <t>"Direccción Regional"</t>
  </si>
  <si>
    <t>"Transferencias de conocimiento realizadas"</t>
  </si>
  <si>
    <t>ACTA 01 DEL 16 FEBRERO</t>
  </si>
  <si>
    <t>Se realizo reunion con operadores de Primera Infancia para socializar y dar a conocer wel equipo tecnico de la regional caqueta.</t>
  </si>
  <si>
    <t>Se dio a conocer el plan de accion de la vigencia 2022 y los objetivos trazados para dicho proceso.</t>
  </si>
  <si>
    <t>operadores icbf</t>
  </si>
  <si>
    <t>Se sube listado asistencia y registro fotografico</t>
  </si>
  <si>
    <t>Actividad cumplida el 16 de febrero de 2022</t>
  </si>
  <si>
    <t>Correo de inclusión de la actividad en las acciones de uso y apropiación del mes de julio.</t>
  </si>
  <si>
    <t>Actividad Cumplida</t>
  </si>
  <si>
    <t>Actividad Cumplida en el primer cuatrimestre 2022; Sin embargo, esta actividad continua vigente en el PPC, teniendo en cuenta que la fecha de finalización es el  mes de Noviembre de 2022.</t>
  </si>
  <si>
    <t>2) Realizar cronograma de encuentros para la vigencia 2022 y recoger las observaciones, necesidades y solicitudes de la ciudadanía respecto a la oferta de servicios y gestión institucional, fortaleciendo los conocimientos y crear veedurías ciudadanas legalmente constituidas en los municipios del departamento del Caquetá.</t>
  </si>
  <si>
    <t>"Realizar reuniones con la sociedad civil para fortalecer mecanismos de participacion y veedurias dar linea e incentivar su creacion y composicion en cada municipio."</t>
  </si>
  <si>
    <t>"Crear de manera efectiva la conformación de grupos de control social y/o veedurías ciudadanas. "</t>
  </si>
  <si>
    <t>Colaboradores ICBF Ciudadanía en general</t>
  </si>
  <si>
    <t>Departamental</t>
  </si>
  <si>
    <t>Listado de Aistencia y registro fotografico</t>
  </si>
  <si>
    <t>no iniciado</t>
  </si>
  <si>
    <t>no iniciada</t>
  </si>
  <si>
    <t xml:space="preserve"> </t>
  </si>
  <si>
    <t>En el mes de mayo no hubo avances en esta actividad.</t>
  </si>
  <si>
    <t>No se aportó evidencias del cumplimiento de la actividad para el periodo.</t>
  </si>
  <si>
    <t>No se requirió para el período de junio</t>
  </si>
  <si>
    <t>No se requirió para el el periodo de julio</t>
  </si>
  <si>
    <t>Se solicita a la regional informar si han adelantado gestiones sobre esta actividad ya que según el cronograma registrado en la matriz debería realizarse entre Marzo y Noviembre y a la fecha no han realizado registro alguno sobre el particular. 9-09-2022 (SM)</t>
  </si>
  <si>
    <t>3) Gestionar la inclusión del ICBF en la red institucional de apoyo a las veedurías ciudadanas y articular el apoyo que se requiera.</t>
  </si>
  <si>
    <t>Articular con las entidades que conforman la red institucional de veedurias ciudadanas y unir fuerzas para fortalecer la institucionalidad.</t>
  </si>
  <si>
    <t xml:space="preserve">Hacer parte activa de la Red Institucional del Departamento, en veedurias cuidadanas. </t>
  </si>
  <si>
    <t>Direccion Regional</t>
  </si>
  <si>
    <t>se realizo acercamiento con la personeria municipal de Florencia caqueta, y se envio correo electronico para la inclusion del Instituto a la red de apoyo para las veedurias ciudadanas; donde obtuvimos del mismo modo respuesta positiva por parte de ellos.</t>
  </si>
  <si>
    <t>Acta # 03 + pantallazos de Correos electronicos.</t>
  </si>
  <si>
    <t>Actividad cumplida en el mes de abril de 2022.</t>
  </si>
  <si>
    <t>Esta actividad se cumplió en el mes de abril de 2022.</t>
  </si>
  <si>
    <t>Acta de 26/04/2022 , correos electrónicos 8 y 25 de abril.</t>
  </si>
  <si>
    <t>4) Conocer las instancias en las cuales tienen incidencia el ICBF y se promueve la protección integral de los niñas, niños, adolescentes y jóvenes los comités de control social de cada proceso misional.</t>
  </si>
  <si>
    <t>Reconocer y articular los procesos misionales de control social del Instituto para fortalecer la proteccion integral de los NNA desde esta instancia.</t>
  </si>
  <si>
    <t>posicionamiento del ICBF regional caqueta como ente garante de la Participación Ciudadana</t>
  </si>
  <si>
    <t>Se reconocio y se articulo con los profesionales (enlaces) de los procesos misionales de control social del Instituto la cantidad de Comites estableciodes con el fin de fortalecer la proteccion integral de los NNA desde esta instancia.</t>
  </si>
  <si>
    <t>Acta 02 del 21 de abril de 2022</t>
  </si>
  <si>
    <t>MATRIZ DE PLANEACIÓN DEL PLAN DE PARTICIPACIÓN CIUDADANA - PPC 2022 - REGIONAL CORDOBA</t>
  </si>
  <si>
    <t xml:space="preserve">Conformación del equipo de trabajo interáreas delegado por el director Regional  </t>
  </si>
  <si>
    <t xml:space="preserve">Elaborar el plan de acción que materializará la implementación y evaluación de la estrategia de participación ciudadana, con el fin de impulsar la línea Técnica de la estrategia  en el nivel Regional del ICBF. </t>
  </si>
  <si>
    <t xml:space="preserve">Promover de manera efectiva la implementación y ejecución del Plan de participación ciudadana. </t>
  </si>
  <si>
    <t>Dirección Regional</t>
  </si>
  <si>
    <t>Reuniones</t>
  </si>
  <si>
    <t>Estamos en proceso de planeación de actividades a desarrollar para apoyar el proceso de participación.</t>
  </si>
  <si>
    <t xml:space="preserve">Se conforma equipo regional informado al Dr. Ivan Perdomo por parte del director regional a traves de correo electronico el dia 4/11/2021.                         El 17/11/2021 Se envia via correo electronico Plan de Participacion Regional elaborado por el equipo designado por el director regional.                                             El dia 16/12/2021 fueron solicitados ajustes al plan elaborado estableciendose como fecha para su reenvio ajustado 20/12/2021, los cuales se llevaron a cabo por parte del equipo, siendo enviado nuevamente enviado a traves de correo electronico el dia 18/12/2021.                                                                                                                                                 </t>
  </si>
  <si>
    <t>Equipo regional conformado</t>
  </si>
  <si>
    <t>Pantallazos de correos electronicos</t>
  </si>
  <si>
    <t>Actividad cumplida en el mes de abril de 2022</t>
  </si>
  <si>
    <t>Actividad Cumplida en el primer cuatrimestre 2022; Sin embargo, esta actividad continua vigente en el PPC, teniendo en cuenta que la fecha de finalización es el  mes de noviembre de 2022.</t>
  </si>
  <si>
    <t xml:space="preserve">	 Encuentros con los comités de control social de los programas de la Dirección de Adolescencia y Juventud presentes en el territorio para establecer la articulación, participación y promoción ciudadana con el ICBF.</t>
  </si>
  <si>
    <t>Conocer las necesidades y solicitudes de la ciudadanía respecto a la oferta de servicios de la gestión institucional de la Dirección de Adolescencia y Juventud en el territorio.</t>
  </si>
  <si>
    <t>Articular acciones con los grupos  de interés presentes en el territorio, con el fin de fortalecer la participación ciuadana para el control en la ejecución de los servicios misionales del ICBF en la Regional.</t>
  </si>
  <si>
    <t>Zonal</t>
  </si>
  <si>
    <t>Coordinador Zonal</t>
  </si>
  <si>
    <t>Base de Datos consolidada</t>
  </si>
  <si>
    <t>Física o digital</t>
  </si>
  <si>
    <t xml:space="preserve">el dia 23/02/2022 se llevo a cabo reunion del equipo regional asignado dentro de la fase preparatoria y coordinacion para convocatoria a los colaboradores </t>
  </si>
  <si>
    <t>Se coordina reunion para el dia 15/03/2022 con el enlace regional de Adolescencia y juventud para el suministro de informacion de actores en los programas de la misional para su respectiva convocatoria</t>
  </si>
  <si>
    <t>Se proyecta la realizacion de esta actividad con los grupos de valor para la fecha del 24/03/2022</t>
  </si>
  <si>
    <t>Acta de reunion</t>
  </si>
  <si>
    <t>Se llevo a cabo reunion de coordinacion el dia 21/03/2022 con uno de los operadores del programa Sacudete etnicos con quien se define fecha de realizacion de dos actividades para el 21/04/2022 ya que para el mes de marzo se cruzaba con encuentros contemplados en el programa ya establecidos.</t>
  </si>
  <si>
    <t>El dia 26/04/2022, se lleva a cabo reunion de socilizacion y coordinacion de acciones para el desarrollo de los encuentros con los grupos de valor de la modalidad Sacudete en donde queda compromiso de conformacion de los comites de control social para de manera inmediata proceder a los encuentros proyectandose la conformacion en su totalidad para finales del mes de mayo/2022 e igualmente atendciendo a que el 21/04/2022 no se pudo realizar encuentro en el municipio de Moñitos por cruce con actividades de los chicos en elprograma no queriendo interferir y/o alterar sus cronogramas se reprograma con la representante legal del operador de Sacudete Etnico en Moñitos Oafromoc la nueva fecha para el encuentro para el dia 17/05/2022</t>
  </si>
  <si>
    <t>Acta de reunion, pantallazos de la reunion</t>
  </si>
  <si>
    <t xml:space="preserve">No se ha podido realizar el primer encuentro programado con la poblacion del programa Sacudete Etnico según lo acordado, ya que según base de datos suministrada por la representante legal del operador el dia 17/05/2022 no cuenta con el registro de los correos electronicos que permitan realizar  la convocatoria a este griupo de interes de la misional Adolescencia y Juventud.
El dia 18/05/2022. Se adelanto articulacion y gestion  con los profesionales de adolescencia y juventud regional con el propsito de obtener bases de datos por parte de los operadores de las modalidades de esta misional, asi mismo se solicito para que se completara la informacion enviada por el operador de Moñitos. 
</t>
  </si>
  <si>
    <t xml:space="preserve">Pantallazo y PDF correos electronicos </t>
  </si>
  <si>
    <t>Se verificaron las evidencias aportadas por la Regional encontrando imagénes de los correos electrónicos enviados con asunto"BASE DE DATOS GENERAL OAFROMOC.xlsx; BASE DE DATOS.xlsx" del 18/05/2022.  No se logró obtener la base de datos, por lo tanto, esta actividad no presenta avance.</t>
  </si>
  <si>
    <t>Correos electrónicos del 17 y 18 de mayo de asunto BASE DE DATOS GENERAL OAFROMOC</t>
  </si>
  <si>
    <t xml:space="preserve">No se encontraron evidencias de avance para este mes </t>
  </si>
  <si>
    <t>Como producto de la gestion realizada por segunda vez a los enlaces de Adolescencia y Juventud (Junio 1/2022) a traves de correo electronico, se envia por parte de estos el 11/07/2022 base de datos para que desde la delegada de Direccion Regional se realice convocatoria  a los grupos de interes para la realizacion de los encuentros que se  proyectan para iniciar en el mes de agosto, asimismo que se involucren las actividades a desarrollar como ´pieza importante para la coordinacion con los operadores</t>
  </si>
  <si>
    <t>Pantallazos de correos como evidencia de gestion y envio de la informacion gestionada, Bases de datos</t>
  </si>
  <si>
    <t>Se evidenció frente a los correos electrónicos de  del 11/07/2022  la gestión y el envío de bases de datos . La actividad continua con un avance del 50%.</t>
  </si>
  <si>
    <t xml:space="preserve">Correo electrónico del 11/07/2022 y archivo FORMATO REGISTRO POSIBLES PARTICIPANTES GENERACIONES SACÚDETE. Xlsx </t>
  </si>
  <si>
    <t>30/08/2022 se realiza reunion de equipo para socializacion y revision de acciones de coordinacion realizadas frente al compromiso y necesidad de dar compromiso a este.</t>
  </si>
  <si>
    <r>
      <rPr>
        <sz val="11"/>
        <rFont val="Arial"/>
        <family val="2"/>
      </rPr>
      <t>Se evidenció frente al acta de reunión del 30/08/2022 que se llevó a cabo</t>
    </r>
    <r>
      <rPr>
        <sz val="11"/>
        <color rgb="FF0070C0"/>
        <rFont val="Arial"/>
        <family val="2"/>
      </rPr>
      <t xml:space="preserve"> </t>
    </r>
    <r>
      <rPr>
        <sz val="11"/>
        <rFont val="Arial"/>
        <family val="2"/>
      </rPr>
      <t>para determinar acciones que permitan dar cumplimiento a esta actividad, se evidenciaron los siguientes compromisos: 
* Coordinar con la representante del operador OAFROMOC la fecha del primer encuentro virtua.
* Coordinar con la coordinadora del Centro Zonal Montería el segundo encuentro presencial.
* Convocar reunión con el equipo regional de PCC para evaluar los avances</t>
    </r>
    <r>
      <rPr>
        <sz val="11"/>
        <color rgb="FF0070C0"/>
        <rFont val="Arial"/>
        <family val="2"/>
      </rPr>
      <t xml:space="preserve">
</t>
    </r>
    <r>
      <rPr>
        <sz val="11"/>
        <rFont val="Arial"/>
        <family val="2"/>
      </rPr>
      <t>Aunque se evidenciaron gestiones la actividad no tuvo avance.</t>
    </r>
  </si>
  <si>
    <t>Acta de reunión 30/08/2022, Objetivo: Determinar las acciones a realizar para dar cumplimento a la actividad N° 2 del Plan de Participación Ciudadana 2022.</t>
  </si>
  <si>
    <t>Se evidencio correos electrónicos solicitando apoyo para la consecución de las bases de datos de la población adscrita a los programas de Adolescencia y juventud, para lo cual se envió formato, esto atendiendo la necesidad de contar con la información de estos grupos de interés para convocar a los encuentros que se tiene programados en el marco del Plan de Participación Regional.</t>
  </si>
  <si>
    <r>
      <rPr>
        <b/>
        <sz val="11"/>
        <rFont val="Calibri"/>
        <family val="2"/>
        <scheme val="minor"/>
      </rPr>
      <t xml:space="preserve">MAYO:
</t>
    </r>
    <r>
      <rPr>
        <sz val="11"/>
        <rFont val="Calibri"/>
        <family val="2"/>
        <scheme val="minor"/>
      </rPr>
      <t xml:space="preserve">*Correos electrónicos del 17 y 18 /05/2022 -Asunto: Solicitud  BASE DE DATOS GENERAL OAFROMOC
</t>
    </r>
    <r>
      <rPr>
        <b/>
        <sz val="11"/>
        <rFont val="Calibri"/>
        <family val="2"/>
        <scheme val="minor"/>
      </rPr>
      <t xml:space="preserve">JULIO:
</t>
    </r>
    <r>
      <rPr>
        <sz val="11"/>
        <rFont val="Calibri"/>
        <family val="2"/>
        <scheme val="minor"/>
      </rPr>
      <t xml:space="preserve">*Correo electrónico del 11/07/2022 y archivo FORMATO REGISTRO POSIBLES PARTICIPANTES GENERACIONES SACÚDETE. 
</t>
    </r>
    <r>
      <rPr>
        <b/>
        <sz val="11"/>
        <rFont val="Calibri"/>
        <family val="2"/>
        <scheme val="minor"/>
      </rPr>
      <t xml:space="preserve">
AGOSTO:
</t>
    </r>
    <r>
      <rPr>
        <sz val="11"/>
        <rFont val="Calibri"/>
        <family val="2"/>
        <scheme val="minor"/>
      </rPr>
      <t>*Acta de reunión del 30/08/2022, Objetivo: Determinar las acciones a realizar para dar cumplimento a la actividad N° 2 del Plan de Participación Ciudadana 2022.</t>
    </r>
  </si>
  <si>
    <t>Socialización, apropiación e implementación de la estrategia a nivel zonal  teniendo en cuenta el contexto y el enfoque diferencial.</t>
  </si>
  <si>
    <t>Transmitir conocimiento sobre normatividad y lineamientos para la participación ciudadana.</t>
  </si>
  <si>
    <t>Fortaleacer las competencias de los colaboradores del ICBF, para la adeacuada implementación de la estrategia de participación ciudadana.</t>
  </si>
  <si>
    <t>Reunion/Taller</t>
  </si>
  <si>
    <t>Se acuerda fecha de convocatoria para la realizacion de socializacion a los colaboradores en el marco de la actividad para la implementacion del plan para el dia 15/03/2022</t>
  </si>
  <si>
    <t>Para el fortalecimiento de los colaboradores que estaran en la implementacion en los 4 centros zonales seleccionados se espera desarrollar dos jornadas de capacitacion dentro de las cuales queda la de socializacion a realizar el 15/03/2022</t>
  </si>
  <si>
    <t>El dia 11/03/2022 se lleva a cabo reunion con los enlaces de adolescencia y juventud regional a quienes se socializa el plan de participacion y avances a la fecha en el marco de las acciones contempladas y se coordina para que den continuidad a la coordinacion con los otros operadores del programa Sacudete, ya iniciada por el equipo regional, concretada el 21/03/2022.                                                                                                                    El dia 25/03/2022 se lleva a cabo socializacion del Plan de acuerdo con lo establecido en la actividad</t>
  </si>
  <si>
    <t>Se dio cumplimiento a la socializacion de plan de participacion según a como estaba establecido el dia 25/03/2022</t>
  </si>
  <si>
    <t>Colaboradores icbf de centros zonales e invitados de otros programas</t>
  </si>
  <si>
    <t>Que se brinde el acompañamiento cuando se requiera por parte de los cz</t>
  </si>
  <si>
    <t>Acta de reunion                                                  listado con pantallazo de la socializacion realizada</t>
  </si>
  <si>
    <t>Favor aclarar la cantidad de metas totales de la actividad, ya que en febrero registran 1 completada y marzo registran otra.</t>
  </si>
  <si>
    <t>Cumplida según lo reportado en Febrero</t>
  </si>
  <si>
    <t>Actividad cumplida en el mes de febrero de 2022.</t>
  </si>
  <si>
    <t xml:space="preserve">Esta actividad se cumplió en el mes de  Febrero de 2022.
 </t>
  </si>
  <si>
    <t>Seguimiento y monitoreo al cumplimiento del plan regional de participación ciudadana.</t>
  </si>
  <si>
    <t>Realizar seguimiento a las actividades planeadas y/o acuerdos establecidos en el marco del comité de gestión y desempeño ampliado.</t>
  </si>
  <si>
    <t>Evaluar el cumplimiento e impacto de las metas y actividades del plan de Participación ciudadana</t>
  </si>
  <si>
    <t>Esta actividad de socializacion de avances esta proyectada para realizar el 10/05/2022, fecha según cronograma Regional de comites de la presente vigencia.</t>
  </si>
  <si>
    <t>Se dio cumplimiento a la primera socializacion de resultados y evaluacion de avances segun lo establecido en la actividad</t>
  </si>
  <si>
    <t>Director regional, coordinadores de area y coordinadores de centros zonales</t>
  </si>
  <si>
    <t>Se lleva a cabo socialización y evaluación de la implementación del plan de participación ciudadana regional en el marco del comité de gestión según lo establecido, realizado el día 28/04/2022</t>
  </si>
  <si>
    <t>Se avanzo en la realizacion socializacion y evaluacion del plan en el marco del Comite de Gestion</t>
  </si>
  <si>
    <t>Director regional, coordinadores de area de la regional y coordinadores de centros zonales</t>
  </si>
  <si>
    <t>Acta de comite de gestion</t>
  </si>
  <si>
    <t>Se viene dando continuidad a las acciones con el proposito de avanzar y contar con insumos que permitan llevar avances importantes a comite de gestion en la fecha que se defina de los proximos meses</t>
  </si>
  <si>
    <t>Las evidencia aportadas no corresponden a la actividad, por lo tanto, no se registra ningun avance.</t>
  </si>
  <si>
    <t xml:space="preserve">No se aportaron evidencias para esta actividad </t>
  </si>
  <si>
    <t>Se tiene proyectada fecha para socializacion de avances en elmarco de comite de gestion en el mes de octubre/2022</t>
  </si>
  <si>
    <t>MAPEO DE ESCENARIOS DE PARTICIPACIÓN DEL ICBF</t>
  </si>
  <si>
    <t>Realizar un inventario de las instancias de participación ciudadana, tales como veedurías ciudadanas, grupos de control social, guardianes del tesoro, mesas de participación de niños, niñas y adolescentes, y demás escenarios que faciliten la participación ciudadana, en aras de identificar al interior de los grupos de valor las acciones de participación a fortalecer</t>
  </si>
  <si>
    <t>"Promover de manera efectiva la conformación de grupos de control social y/o veedurías ciudadanas. "</t>
  </si>
  <si>
    <t>Colaboradores del ICBF</t>
  </si>
  <si>
    <t>Grupo de Asistencia Técnica y SNBF</t>
  </si>
  <si>
    <t>Promocion de Prevención y Promoción</t>
  </si>
  <si>
    <t xml:space="preserve">Formato diligenciado con el Inventario de intancias de participación y grupos de control social </t>
  </si>
  <si>
    <t>1 de Febrero de 2022</t>
  </si>
  <si>
    <t>30 de Marzo de 2022</t>
  </si>
  <si>
    <t>Virtual, correo electrónico</t>
  </si>
  <si>
    <t>Reunión para el diseño del instrumento del mapeo</t>
  </si>
  <si>
    <t>Profesional del Grupo de Asistencia técnica
Referente Regional del SNBF</t>
  </si>
  <si>
    <t>Socializar la herramienta al equipo de participación ciudadana de la Regional Huila</t>
  </si>
  <si>
    <t>Acta</t>
  </si>
  <si>
    <t>Se evidencia el acta de consertación del instrumento, se sugiere subier el archivo en excel o en pdf legible del instrumento diseñado.</t>
  </si>
  <si>
    <t xml:space="preserve">Reunión equipo de participación ciudadana para revisar y realizar los ajustes pertinentes como las acciones para la recolección de información </t>
  </si>
  <si>
    <t>Reunión equipo de participación ciudadana para revisar y realizar los ajustes pertinentes como las acciones para la recolección de información </t>
  </si>
  <si>
    <t>Equipo de Participación de la Regional Huila</t>
  </si>
  <si>
    <t>Se realizó ajuste en redacción del instrumento</t>
  </si>
  <si>
    <t>Mapeo de escenarios de Participación</t>
  </si>
  <si>
    <t xml:space="preserve">Mapeo de escenarios de Participación
de instancias de participación ciudadana, tales como veedurías ciudadanas, grupos de control social, guardianes del tesoro, mesas de participación de niños, niñas y adolescentes, y demás escenarios que faciliten la participación ciudadana, en aras de identificar al interior de los grupos de valor las acciones de participación a fortalecer. </t>
  </si>
  <si>
    <t>El mapeo de instancias fué diligenciado por loc grupos de control social de los programas misionales y las instancias  de articulación del SNBF</t>
  </si>
  <si>
    <t>Instrumento en excel del mapeo de escenarios de participación</t>
  </si>
  <si>
    <t>Evidencias acorde</t>
  </si>
  <si>
    <t>Planeación y organización de responsabilidades para el desarrollo de la reunión "Pactando con Bienestar"</t>
  </si>
  <si>
    <t>Serie_120_Acta018_Regional_Atécnica_PlandeParticipación.18Abr</t>
  </si>
  <si>
    <t>No se encuentran evidencias en la carpeta. La meta esta cumplida.</t>
  </si>
  <si>
    <t xml:space="preserve">      </t>
  </si>
  <si>
    <t>Actividad Cumplida en marzo</t>
  </si>
  <si>
    <t>REUNIÓN: “Pactando con Bienestar”</t>
  </si>
  <si>
    <t>Identificar las necesidades y solicitudes de la ciudadanía respecto a la oferta de servicios y la gestión institucional</t>
  </si>
  <si>
    <t>Comunidad en General</t>
  </si>
  <si>
    <t>Grupo de Asistencia Técnica</t>
  </si>
  <si>
    <t>Reunion con los grupos de valor convocados</t>
  </si>
  <si>
    <t>1 de Abril de 2022</t>
  </si>
  <si>
    <t>30 de Junio de 2022</t>
  </si>
  <si>
    <t>Con el equipo lider se estableció el cronograma, insumos y Asignación de responsables para el desarrollo de la actividad.Esta liderado por Asistencia Técnica y SNBF</t>
  </si>
  <si>
    <t xml:space="preserve">Acta </t>
  </si>
  <si>
    <t>En  gestión</t>
  </si>
  <si>
    <t>La evidencia de gestión correponde a la misma del mes de marzo.</t>
  </si>
  <si>
    <t>Reunión "Pactando con Bienestar"</t>
  </si>
  <si>
    <t>Reunión Pactando con Bienestar, con el objetivo de identificar las necesidades de la ciudadanía respecto a la oferta de servicios y la gestión institucional.</t>
  </si>
  <si>
    <t>Veedores, Operadores, Funcionarios de las entidades territoriales e ICBF, representantes de los niños, niñas y adolescentes</t>
  </si>
  <si>
    <t xml:space="preserve">Dar cumplimiento a los compromisos adquiridos en el marco de la Reunión Pactando con Bienestar, como parte de la Estrategia de Participación ciudadana “PARTICIPA-ACCIÓN CIUDADANA, REGIONAL HUILA DE LA MANO CON LA COMUNIDAD.
</t>
  </si>
  <si>
    <t xml:space="preserve">Enviar oficio a los alcaldes municipales por la directora de la Regional Huila, recordando la operación del SNBF y la responsabilidad en la garantía de los derechos en los Niñas, Niños, adolescentes y Familias. 
Surtir las acciones contractuales para garantizar los servicios de primera infancia. 
Enviar memorando a la sede nacional solicitando actualización de los sistemas de información que corresponden al ICBF
Enviar memorando a las diferentes direcciones misionales del ICBF relacionando la inconformidad que manifiestan algunos profesionales respecto de los pagos al talento humano de los operadores de los servicios, pues indican que las canastas incluyen bajo presupuesto para este rubro.
Correo a las coordinadoras de los CZ y referentes del SNBF para que se socialice en consejos de política social, la necesidad de mejoramiento de infraestructuras donde operan servicios de primera infancia en el territorio
</t>
  </si>
  <si>
    <t>Acta
Fotos
Listado de asistencia
Invitación</t>
  </si>
  <si>
    <r>
      <t>Se evidenció acta de reunión No. 001 del 12/05/2022 que da cuenta de la reunión</t>
    </r>
    <r>
      <rPr>
        <i/>
        <sz val="11"/>
        <rFont val="Arial"/>
        <family val="2"/>
      </rPr>
      <t xml:space="preserve">"Pactando con Bienestar" </t>
    </r>
    <r>
      <rPr>
        <sz val="11"/>
        <rFont val="Arial"/>
        <family val="2"/>
      </rPr>
      <t>así mismo, captura de pantallazos de Teams de 12/05/2022, correo electrónico del 06/05/2022 relacionado con invitación a participar de manera virtual a la reunión "Pactando con Bienestar", una invitación a la reunión por parte del Director de la Regional Huila, Listado de asistencia y correo electrónico del 06/05/2020 invitando a la reunión "Pactando con Bienestar".</t>
    </r>
  </si>
  <si>
    <r>
      <t>1 Acta de reunión de 12/05/2022: Objetivo de "</t>
    </r>
    <r>
      <rPr>
        <i/>
        <sz val="11"/>
        <rFont val="Arial"/>
        <family val="2"/>
      </rPr>
      <t>Realizar la reunión "Pactando con Bienestar" con el objeto de identificar las necesidades y solicitudes de la ciudadanía respecto a la oferta de servicios y la gestión institucional</t>
    </r>
    <r>
      <rPr>
        <sz val="11"/>
        <rFont val="Arial"/>
        <family val="2"/>
      </rPr>
      <t>".
1 Pdf correspondiente a captura de pantalla"</t>
    </r>
    <r>
      <rPr>
        <i/>
        <sz val="11"/>
        <rFont val="Arial"/>
        <family val="2"/>
      </rPr>
      <t>Fotos reunión</t>
    </r>
    <r>
      <rPr>
        <sz val="11"/>
        <rFont val="Arial"/>
        <family val="2"/>
      </rPr>
      <t>".
2 Correos electrónicos del 06/05/2022 con Asunto:  28/02/2022 con asunto: "Invitación Reunión "Pactando con Bienestar".
1 Pdf correspondiente a diapositiva relacionada con invitación a la reunión: Pacatando con Bienestar".
1 Pdf correspondiente a listado de asistencia del 12/05/2022.</t>
    </r>
  </si>
  <si>
    <t xml:space="preserve">   </t>
  </si>
  <si>
    <r>
      <t>Se evidenció acta de reunión del 12/05/2022 que da cuenta de la reunión</t>
    </r>
    <r>
      <rPr>
        <i/>
        <sz val="11"/>
        <rFont val="Arial"/>
        <family val="2"/>
      </rPr>
      <t xml:space="preserve">"Pactando con Bienestar", </t>
    </r>
    <r>
      <rPr>
        <sz val="11"/>
        <rFont val="Arial"/>
        <family val="2"/>
      </rPr>
      <t>así mismo, documentos y correos electrónicos que soportan la actividad, como: captura de pantallazos de Teams de 12/05/2022, correo electrónico del 06/05/2022 relacionado con invitación a participar de manera virtual a la reunión "Pactando con Bienestar", invitación a la reunión por parte del Director de la Regional Huila, Listado de asistencia  del 12/05/2022 y correo electrónico del 06/05/2020 invitando a la reunión "Pactando con Bienestar".</t>
    </r>
  </si>
  <si>
    <r>
      <rPr>
        <b/>
        <sz val="11"/>
        <rFont val="Arial"/>
        <family val="2"/>
      </rPr>
      <t>Mayo</t>
    </r>
    <r>
      <rPr>
        <sz val="11"/>
        <rFont val="Arial"/>
        <family val="2"/>
      </rPr>
      <t xml:space="preserve">
1 Acta de reunión de 12/05/2022: Objetivo de "Realizar la reunión "Pactando con Bienestar" con el objeto de identificar las necesidades y solicitudes de la ciudadanía respecto a la oferta de servicios y la gestión institucional".
1 Pdf correspondiente a captura de pantalla:"Fotos reunión".
2 Correos electrónicos del 06/05/2022 con Asunto:  28/02/2022 con asunto: "Invitación Reunión "Pactando con Bienestar".
1 Pdf correspondiente a diapositiva relacionada con invitación a la reunión: Pacatando con Bienestar".
1 Pdf correspondiente a listado de asistencia del 12/05/2022.</t>
    </r>
  </si>
  <si>
    <t>FORO “Participación Acción”</t>
  </si>
  <si>
    <t>Compartir experiencias 
alrededor de su ejercicio de participación en la prestación del servicio público de Bienestar Familiar, a los diferentes grupos de valor, lo cual permita generar conclusiones y estrategias que fortalezcan el proceso</t>
  </si>
  <si>
    <t xml:space="preserve"> Comunidad en general</t>
  </si>
  <si>
    <t xml:space="preserve"> Foro con los grupos de valor</t>
  </si>
  <si>
    <t>1 de Julio de 2022</t>
  </si>
  <si>
    <t>30 de Septiembre de 2022</t>
  </si>
  <si>
    <t xml:space="preserve">Con el equipo de participación Regional estableció el cronograma,insumos y Asignación de responsables para el desarrollo de la actividad.Esta liderado por Asistencia Técnica </t>
  </si>
  <si>
    <t>Socialización de las dos actividades programadas en la estrategia de participación de la Regional Huila, a los asistentes en la reunión "PActando con Bienestar"</t>
  </si>
  <si>
    <t>Participar de las dos actividades programadas en  el tercer y cuarto trimestre</t>
  </si>
  <si>
    <t>Acta.</t>
  </si>
  <si>
    <r>
      <t>Se evidenció acta de reunión del 12/05/2022 que da cuenta de la reunión</t>
    </r>
    <r>
      <rPr>
        <i/>
        <sz val="11"/>
        <rFont val="Arial"/>
        <family val="2"/>
      </rPr>
      <t>"Pactando con Bienestar".</t>
    </r>
  </si>
  <si>
    <r>
      <t>1 pdf correspondiente a Acta de reunión de 12/05/2022: Objetivo de "</t>
    </r>
    <r>
      <rPr>
        <i/>
        <sz val="11"/>
        <rFont val="Arial"/>
        <family val="2"/>
      </rPr>
      <t>Realizar la reunión "Pactando con Bienestar" con el objeto de identificar las necesidades y solicitudes de la ciudadanía respecto a la oferta de servicios y la gestión institucional</t>
    </r>
    <r>
      <rPr>
        <sz val="11"/>
        <rFont val="Arial"/>
        <family val="2"/>
      </rPr>
      <t>"</t>
    </r>
  </si>
  <si>
    <t>Planeación y organización de responsabilidades para el desarrollo del Foro "Participación Accion"</t>
  </si>
  <si>
    <t xml:space="preserve">Revisión y análisis del avance y ejecución del Plan de la primera y segunda actividad del Plan de Participación ciudadana
Identificación de acciones prioritarias para la realización de la tercera y cuarta actividad
</t>
  </si>
  <si>
    <t>Coordinadora Asistencia técnica, Referente Regional del SNBF y Directora del ICBF Regional Huila</t>
  </si>
  <si>
    <t>Realizar reunión con el equipo líder de la estrategia de Participación ciudadana de la regional Huila, donde se presentará el avance de la primera y segunda actividad como de la planeación y priorización de acciones para el cumplimiento de las mismas acorde a los objetivos planteados.</t>
  </si>
  <si>
    <t>Se evidenció acta de reunión del 28/06/2022 que da cuenta del seguimiento y avance de la estrategia de participación ciudadana.</t>
  </si>
  <si>
    <r>
      <t>1 pdf correspondiente a Acta de reunión de 28/06/2022: Objetivo de "</t>
    </r>
    <r>
      <rPr>
        <i/>
        <sz val="11"/>
        <rFont val="Arial"/>
        <family val="2"/>
      </rPr>
      <t>Realizar  seguimiento del avance de la estrategia de participación ciudadana Regional Huila Participación-Acción, de la Mano con la comunidad.</t>
    </r>
    <r>
      <rPr>
        <sz val="11"/>
        <rFont val="Arial"/>
        <family val="2"/>
      </rPr>
      <t>"</t>
    </r>
  </si>
  <si>
    <t>Organización y Planeación de acciones para el desarrollo de la tercera y cuarta actividad planteada en la Estratetegia de Participación ciudadana</t>
  </si>
  <si>
    <t>Coordinadora Asistencia Técnica, Directora Regional y Referente Regional del SNBF</t>
  </si>
  <si>
    <t>Convocar a los integrantes del equipo líder de la estrategia del Plan de Participación ciudadana de la Regional Huila para designar responsabilidades para el desarrollo de la tercera actividad ”Foro: Participación Acción”</t>
  </si>
  <si>
    <t>Se evidenció acta de reunión del 27/07/2022 que da cuenta del seguimiento y avance de la estrategia de participación ciudadana.</t>
  </si>
  <si>
    <r>
      <t>1 pdf correspondiente a Acta de reunión de 27/06/2022: Objetivo de "</t>
    </r>
    <r>
      <rPr>
        <i/>
        <sz val="11"/>
        <rFont val="Arial"/>
        <family val="2"/>
      </rPr>
      <t>Realizar  seguimiento del avance de la estrategia de participación ciudadana Regional Huila Participación-Acción, de la Mano con la comundad.</t>
    </r>
    <r>
      <rPr>
        <sz val="11"/>
        <rFont val="Arial"/>
        <family val="2"/>
      </rPr>
      <t>"</t>
    </r>
  </si>
  <si>
    <t>Foro "Participación-Acción"</t>
  </si>
  <si>
    <t xml:space="preserve">Se realizaron mesas de trabajo y reuniones para identificar el avance, planeación y asignación de responsabilidades para el desarrollo de la tercera y cuarta actividad
Se realizó el foro denominado "Participación-Acción" que tiene como objetivo donde cada programa misional y desde el rol del ICBF como ente rector del SNBF, comparte la experiencia alrededor de su ejercicio de participación en la prestación del servicio público de Bienestar Familiar, a los diferentes grupos de valor, lo cual permita generar conclusiones y estrategias que fortalezcan el proceso. 
</t>
  </si>
  <si>
    <t>Continuar fortaleciendo la participación ciudadana como actores fundamentales en los procesos misionales del ICBF.</t>
  </si>
  <si>
    <t>Compartir los datos personales de los niños, niñas y adolescentes a la referente del Municipio de Neiva para que los invite en la conformación de la Mesa de Participación de niños, niñas y adolescentes.</t>
  </si>
  <si>
    <t xml:space="preserve">Correo electrónico de invitación a los diferentes grupos de valor.
Evidencias Fotográficas
Listados de asistencia
InvitaciónSerie_120_Acta038_Regional_Atéc_PParticipación_27Jul
Serie_120_Acta040_Gobernación_PParticipación_8Agost
Serie_120_Acta43_Regional_PParticipación_18Agos
</t>
  </si>
  <si>
    <t>Se evidenciaron correos electrónicos de fechas 11/08/2022 y 16/08/2022 relacionados con invitación al Foro "Participación-Acción" a realizarse el 18/08/2022; así mismo, registro fotográfico como evidencia de dicho evento y captura de pantalla Teams sobre la reunión, diapositiva relacionada con la invitación al Foro "Participación-Acción" de la Directora de la Regional Huila, lista de asistencia formato forms y presencial de fecha 18/08/2022 y 3 actas de reuniones de fechas 27/07/2022, 08/08/2022 y 18/08/2022.</t>
  </si>
  <si>
    <r>
      <t>1 pdf correspondiente a Acta de reunión de 27/07/2022: Objetivo de "</t>
    </r>
    <r>
      <rPr>
        <i/>
        <sz val="11"/>
        <rFont val="Arial"/>
        <family val="2"/>
      </rPr>
      <t>Realizar  seguimiento del avance de la estrategia de participación ciudadana Regional Huila Participación-Acción, de la Mano con la comundad.</t>
    </r>
    <r>
      <rPr>
        <sz val="11"/>
        <rFont val="Arial"/>
        <family val="2"/>
      </rPr>
      <t>"
1 pdf correspondiente a Acta de reunión de 08/18/2022: Objetivo de "</t>
    </r>
    <r>
      <rPr>
        <i/>
        <sz val="11"/>
        <rFont val="Arial"/>
        <family val="2"/>
      </rPr>
      <t>Realizar mesa de trabajo con el equipo líder de la estrategia de participación ciudadana "Participación-Acción Ciudadana, Regional Huila de la Mano con la Comunidad" para realizar la planeación, coordinación y asignación de la responsabilidad para el desarrollo de la tercera y cuarta actividad. FORO "Participación Acción" y reunión denominada, ¿cómo nos fue</t>
    </r>
    <r>
      <rPr>
        <sz val="11"/>
        <rFont val="Arial"/>
        <family val="2"/>
      </rPr>
      <t xml:space="preserve">?"
1 pdf correspondiente a Acta de reunión de 18/08/2022: Objetivo de </t>
    </r>
    <r>
      <rPr>
        <i/>
        <sz val="11"/>
        <rFont val="Arial"/>
        <family val="2"/>
      </rPr>
      <t xml:space="preserve">"Realizar el foro denomindado "Participación Acción" para fortalecer la participación ciudadana en los diferentes procesos del ICBF Regional Huila, integrando los grupos de valor delos servicios misionales como del SNBF en torno a la transperencia institucional y la confianza del ciudadano en el servicio público de bienestar familiar".
</t>
    </r>
    <r>
      <rPr>
        <sz val="11"/>
        <rFont val="Arial"/>
        <family val="2"/>
      </rPr>
      <t>4 Correos electrónicos del 11/08/2022  y 16/08/2022 con asunto: "Invitación Foro Participación-Acción".
2 Listados de asistencia: 1 en formato forms y otro en pdf de fecha 18/08/2022.
1 pdf correspondiente a registro fotográfico y captura de pantalla Teams sobre reunión de fecha 18/08/2022.
1 pdf correspondiente a diapositiva relacionada con la invitación al Foro "Participación-Acción" de la Directora de la Regional Huila.</t>
    </r>
  </si>
  <si>
    <t>Se evidenció acta de reunión del 28/07/2022 que da cuenta del seguimiento y avance de la estrategia de participación ciudadana.
Adicionalmente se observó acta de reunión del 12/05/2022 que da cuenta de la reunión"Pactando con Bienestar".Se evidenció acta de reunión del 28/07/2022 que da cuenta del seguimiento y avance de la estrategia de participación ciudadana.</t>
  </si>
  <si>
    <r>
      <rPr>
        <b/>
        <sz val="9"/>
        <rFont val="Arial"/>
        <family val="2"/>
      </rPr>
      <t xml:space="preserve">MAYO
</t>
    </r>
    <r>
      <rPr>
        <sz val="9"/>
        <rFont val="Arial"/>
        <family val="2"/>
      </rPr>
      <t>1 pdf correspondiente a Acta de reunión de 12/05/2022: Objetivo de "</t>
    </r>
    <r>
      <rPr>
        <i/>
        <sz val="9"/>
        <rFont val="Arial"/>
        <family val="2"/>
      </rPr>
      <t>Realizar la reunión "Pactando con Bienestar" con el objeto de identificar las necesidades y solicitudes de la ciudadanía respecto a la oferta de servicios y la gestión institucional</t>
    </r>
    <r>
      <rPr>
        <sz val="9"/>
        <rFont val="Arial"/>
        <family val="2"/>
      </rPr>
      <t xml:space="preserve">".
</t>
    </r>
    <r>
      <rPr>
        <b/>
        <sz val="9"/>
        <rFont val="Arial"/>
        <family val="2"/>
      </rPr>
      <t>JUNIO</t>
    </r>
    <r>
      <rPr>
        <sz val="9"/>
        <rFont val="Arial"/>
        <family val="2"/>
      </rPr>
      <t xml:space="preserve">
1 pdf correspondiente a Acta de reunión de 28/06/2022: Objetivo de "</t>
    </r>
    <r>
      <rPr>
        <i/>
        <sz val="9"/>
        <rFont val="Arial"/>
        <family val="2"/>
      </rPr>
      <t>Realizar  seguimiento del avance de la estrategia de participación ciudadana Regional Huila Participación-Acción, de la Mano con la comundad.</t>
    </r>
    <r>
      <rPr>
        <sz val="9"/>
        <rFont val="Arial"/>
        <family val="2"/>
      </rPr>
      <t>".
1 pdf correspondiente a Acta de reunión de 28/06/2022: Objetivo de "</t>
    </r>
    <r>
      <rPr>
        <i/>
        <sz val="9"/>
        <rFont val="Arial"/>
        <family val="2"/>
      </rPr>
      <t>Realizar  seguimiento del avance de la estrategia de participación ciudadana Regional Huila Participación-Acción, de la Mano con la comundad</t>
    </r>
    <r>
      <rPr>
        <sz val="9"/>
        <rFont val="Arial"/>
        <family val="2"/>
      </rPr>
      <t xml:space="preserve">.".
</t>
    </r>
    <r>
      <rPr>
        <b/>
        <sz val="9"/>
        <rFont val="Arial"/>
        <family val="2"/>
      </rPr>
      <t>JULIO</t>
    </r>
    <r>
      <rPr>
        <sz val="9"/>
        <rFont val="Arial"/>
        <family val="2"/>
      </rPr>
      <t xml:space="preserve">
1 pdf correspondiente a Acta de reunión de 27/07/2022: Objetivo de "</t>
    </r>
    <r>
      <rPr>
        <i/>
        <sz val="9"/>
        <rFont val="Arial"/>
        <family val="2"/>
      </rPr>
      <t>Realizar  seguimiento del avance de la estrategia de participación ciudadana Regional Huila Participación-Acción, de la Mano con la comundad</t>
    </r>
    <r>
      <rPr>
        <sz val="9"/>
        <rFont val="Arial"/>
        <family val="2"/>
      </rPr>
      <t xml:space="preserve">."
</t>
    </r>
    <r>
      <rPr>
        <b/>
        <sz val="9"/>
        <rFont val="Arial"/>
        <family val="2"/>
      </rPr>
      <t>AGOSTO</t>
    </r>
    <r>
      <rPr>
        <sz val="9"/>
        <rFont val="Arial"/>
        <family val="2"/>
      </rPr>
      <t xml:space="preserve">
1 pdf correspondiente a Acta de reunión de 08/18/2022: Objetivo de "</t>
    </r>
    <r>
      <rPr>
        <i/>
        <sz val="9"/>
        <rFont val="Arial"/>
        <family val="2"/>
      </rPr>
      <t>Realizar mesa de trabajo con el equipo líder de la estrategia de participación ciudadana "Participación-Acción Ciudadana, Regional Huila de la Mano con la Comunidad" para realizar la planeación, coordinación y asignación de la responsabilidad para el desarrollo de la tercera y cuarta actividad. FORO "Participación Acción" y reunión denominada, ¿cómo nos fue?</t>
    </r>
    <r>
      <rPr>
        <sz val="9"/>
        <rFont val="Arial"/>
        <family val="2"/>
      </rPr>
      <t>"
1 pdf correspondiente a Acta de reunión de 18/08/2022: Objetivo de "</t>
    </r>
    <r>
      <rPr>
        <i/>
        <sz val="9"/>
        <rFont val="Arial"/>
        <family val="2"/>
      </rPr>
      <t>Realizar el foro denomindado "Participación Acción" para fortalecer la participación ciudadana en los diferentes procesos del ICBF Regional Huila, integrando los grupos de valor delos servicios misionales como del SNBF en torno a la transperencia institucional y la confianza del ciudadano en el servicio público de bienestar familiar</t>
    </r>
    <r>
      <rPr>
        <sz val="9"/>
        <rFont val="Arial"/>
        <family val="2"/>
      </rPr>
      <t>".
4 Correos electrónicos del 11/08/2022  y 16/08/2022 con asunto: "</t>
    </r>
    <r>
      <rPr>
        <i/>
        <sz val="9"/>
        <rFont val="Arial"/>
        <family val="2"/>
      </rPr>
      <t>Invitación Foro Participación-Acción</t>
    </r>
    <r>
      <rPr>
        <sz val="9"/>
        <rFont val="Arial"/>
        <family val="2"/>
      </rPr>
      <t>".
2 Listados de asistencia: 1 en formato forms y otro en pdf de fecha 18/08/2022.
1 pdf correspondiente a registro fotográfico y captura de pantalla Teams sobre reunión de fecha 18/08/2022.
1 pdf correspondiente a diapositiva relacionada con la invitación al Foro "Participación-Acción" de la Directora de la Regional Huila.</t>
    </r>
  </si>
  <si>
    <t xml:space="preserve">REUNIÓN: “Y cómo nos fue?”: </t>
  </si>
  <si>
    <t>Realizar seguimiento y monitoreo a los acuerdos realizados.</t>
  </si>
  <si>
    <t>Grupo de Planeación y SNBF</t>
  </si>
  <si>
    <t>Seguimiento y monitoreo de los acuerdos mediente una reunión con los grupo de valor convocados en la primera reunión</t>
  </si>
  <si>
    <t>1 de Octubrede 2022</t>
  </si>
  <si>
    <t>30 de Noviembre 2022</t>
  </si>
  <si>
    <t>Cronograma y Asignación de responsables para el desarrollo de la actividad.Esta liderado por Asistencia Técnica y SNBF</t>
  </si>
  <si>
    <t>Se evidenció acta de reunión del 28/062022 sobre el seguimiento y avance de la estrategia de participación ciudadana.</t>
  </si>
  <si>
    <t>Avance de Planeación de la Reunión: Y Cómo nos fué?</t>
  </si>
  <si>
    <t xml:space="preserve">1. Reunión con la directora del ICBF-Regional Huila, coordinadora de asistencia técnica y Referente Regional del SNBF para conocer el avance y así mismo la planeación de las activiades 3 y 4 de  la Estrategia de Participación Ciudadana“PARTICIPA-ACCIÓN CIUDADANA, REGIONAL HUILA DE LA MANO CON LA COMUNIDAD” y tomar decisiónes para dar cumplimiento a estas. 
2. Reunión con el equipo lider de la estrategia de participación ciudadana para la organización y designación de responsabilidades para la ejecución de la tercera activiadad y así mismo, avanzar en la planeación de la cuarta actividd, denominada Y cómo nos fué, desifiendo que lo liderará el área de Planeación y la Referente Regional del SNBF. 
3. Invitación el día 18 de Agosto, que se desarrolló el foro ""Participación-Acción"" a los diferentes actores que participaron para que se asistan el dia 20 de octubre a la última actividad de la estrategia de participación ciudadada, de la mano con la comunidad de la Regional Huila, que se llevará a cabo de manera virtual."
</t>
  </si>
  <si>
    <t>Equipo lider de la estrategia de participación ciudadana
Veedores, operadores, Niños, niñas y adolescentes, Servidores públicos</t>
  </si>
  <si>
    <t>en la primera reunión 3
En la segunda 10
En la tercera  79</t>
  </si>
  <si>
    <t>La cuarta actividad se realizará el 20 de octubre de manera virtual y será liderado por Planeación y SNBF</t>
  </si>
  <si>
    <t>Cumplir con las responsabilidades asignadas</t>
  </si>
  <si>
    <t xml:space="preserve">Serie_120_Acta038_Regional_Atéc_PParticipación_27Jul
Serie_120_Acta040_Regional_PParticipación_8Agost
Serie_120_Acta43_Regional_PParticipación_18Agos
</t>
  </si>
  <si>
    <t xml:space="preserve">Se evidenció acta de reunión del 27/07/2022 que da cuenta del seguimiento y avance de la estrategia de participación ciudadana y Se evidenció acta de reunión del 08/08/2022 sobre el seguimiento y avance de la estrategia de participación ciudadana y Acta de reunión de 08/18/2022: Objetivo de "Realizar mesa de trabajo con el equipo líder de la estrategia de participación ciudadana "Participación-Acción Ciudadana, Regional Huila de la Mano con la Comunidad" para realizar la planeación, coordinación y asignación de la responsabilidad para el desarrollo de la tercera y cuarta actividad. FORO "Participación Acción" y reunión denominada, ¿cómo nos fue?"
</t>
  </si>
  <si>
    <r>
      <t>1 pdf correspondiente a Acta de reunión de 27/07/2022: Objetivo de "</t>
    </r>
    <r>
      <rPr>
        <i/>
        <sz val="11"/>
        <rFont val="Arial"/>
        <family val="2"/>
      </rPr>
      <t>Realizar  seguimiento del avance de la estrategia de participación ciudadana Regional Huila Participación-Acción, de la Mano con la comundad.</t>
    </r>
    <r>
      <rPr>
        <sz val="11"/>
        <rFont val="Arial"/>
        <family val="2"/>
      </rPr>
      <t>"
1 pdf correspondiente a Acta de reunión de 08/18/2022: Objetivo de "</t>
    </r>
    <r>
      <rPr>
        <i/>
        <sz val="11"/>
        <rFont val="Arial"/>
        <family val="2"/>
      </rPr>
      <t>Realizar mesa de trabajo con el equipo líder de la estrategia de participación ciudadana "Participación-Acción Ciudadana, Regional Huila de la Mano con la Comunidad" para realizar la planeación, coordinación y asignación de la responsabilidad para el desarrollo de la tercera y cuarta actividad. FORO "Participación Acción" y reunión denominada, ¿cómo nos fue</t>
    </r>
    <r>
      <rPr>
        <sz val="11"/>
        <rFont val="Arial"/>
        <family val="2"/>
      </rPr>
      <t>?"</t>
    </r>
  </si>
  <si>
    <t>Se evidenció actas de reunión del 27/07/2022 que da cuenta del seguimiento y avance de la estrategia de participación ciudadana, así mismo se observó acta de reunión del 08/08/2022 sobre el seguimiento y avance de la estrategia de participación ciudadana.</t>
  </si>
  <si>
    <r>
      <rPr>
        <b/>
        <sz val="11"/>
        <rFont val="Arial"/>
        <family val="2"/>
      </rPr>
      <t>JULIO</t>
    </r>
    <r>
      <rPr>
        <sz val="11"/>
        <rFont val="Arial"/>
        <family val="2"/>
      </rPr>
      <t xml:space="preserve">
1 pdf correspondiente a Acta de reunión de 27/07/2022: Objetivo de "</t>
    </r>
    <r>
      <rPr>
        <i/>
        <sz val="11"/>
        <rFont val="Arial"/>
        <family val="2"/>
      </rPr>
      <t>Realizar  seguimiento del avance de la estrategia de participación ciudadana Regional Huila Participación-Acción, de la Mano con la comundad</t>
    </r>
    <r>
      <rPr>
        <sz val="11"/>
        <rFont val="Arial"/>
        <family val="2"/>
      </rPr>
      <t xml:space="preserve">."
</t>
    </r>
    <r>
      <rPr>
        <b/>
        <sz val="11"/>
        <rFont val="Arial"/>
        <family val="2"/>
      </rPr>
      <t>AGOSTO</t>
    </r>
    <r>
      <rPr>
        <sz val="11"/>
        <rFont val="Arial"/>
        <family val="2"/>
      </rPr>
      <t xml:space="preserve">
1 pdf correspondiente a Acta de reunión de 08/18/2022: Objetivo de "</t>
    </r>
    <r>
      <rPr>
        <i/>
        <sz val="11"/>
        <rFont val="Arial"/>
        <family val="2"/>
      </rPr>
      <t>Realizar mesa de trabajo con el equipo líder de la estrategia de participación ciudadana "Participación-Acción Ciudadana, Regional Huila de la Mano con la Comunidad" para realizar la planeación, coordinación y asignación de la responsabilidad para el desarrollo de la tercera y cuarta actividad. FORO "Participación Acción" y reunión denominada, ¿cómo nos fue?</t>
    </r>
    <r>
      <rPr>
        <sz val="11"/>
        <rFont val="Arial"/>
        <family val="2"/>
      </rPr>
      <t>"</t>
    </r>
  </si>
  <si>
    <t xml:space="preserve">Identificar los grupos de interés a nivel institucional y comunitario, para realizar acercamiento a la población. </t>
  </si>
  <si>
    <t>"Construir e implementar una estrategia, que permita fortalecer los procesos de participación ciudadana para mejorar la gestión institucional y la de los grupos de valor de la regional en el Departamento del Meta, durante la vigencia 2022"</t>
  </si>
  <si>
    <t>Regional Meta</t>
  </si>
  <si>
    <t>Número de Grupos identificados</t>
  </si>
  <si>
    <t>La Regional Meta se encuentra en la planeación de actividades a desarrollar para apoyar el proceso de participación.</t>
  </si>
  <si>
    <t xml:space="preserve">Con el objetivo de promover la participación y el control socia la Directora Regional, Dra. Lorena Aranda, realiza acercamiento a los usuarios del servicio de la UDS HOGAR AGRUPADO en MAPIRIPÁN, de igual manera identificar situaciones de riesgo o alerta en la atención a la primera infancia, entabla conversación con las madres beneficiarias del servicio de DIMF con el fin de conocer su opinión frente a la prestación del servicio y también sobre sus necesidades. </t>
  </si>
  <si>
    <t xml:space="preserve">Acta, registro fotografico </t>
  </si>
  <si>
    <t>La numeración de páginas del acta está errada, las firmas quedaron en una página independiente del acta y no hace referencia a que correspondan realmente a la visita o reunión realizada.</t>
  </si>
  <si>
    <t>Iniciado</t>
  </si>
  <si>
    <t xml:space="preserve">Se ajusta y escanea el acta de acuerdo con las observaciones realizadas, quedando registrada en la carpeta de marzo con la palabra adicional ajustada.
Mediante correo electrónico enviado por Directriz de la Dra Lorena,  y en cumplimiento al Plan de Participación Ciudadana de la Regional, se convoca a GET el 19/05/2022 con los Coordinadores zonales, referentes del SNBF y enlaces misionales de la regional en el auditorio del CZ Vcio 2,  con el fin de coordinar la intervención comunitaria  por parte de la Directora regional para promover la participación y el control social en los municipios de Villavicencio, Acacías, Puerto López y Granada, además de los temas de incidencia en las instancias del SNBF. 
</t>
  </si>
  <si>
    <t>Correo electrónico enviado por la Representante de Dirección regional</t>
  </si>
  <si>
    <t>Subsanaron las anotaciones hechas en las observaciones del mes de marzo.  Evidencia acorde para el mes de reporte. (SM 08-05-2022)</t>
  </si>
  <si>
    <t xml:space="preserve">Mediante correo electrónico enviado por Directriz de la Dra Lorena, y en cumplimiento al Plan de Participación Ciudadana de la Regional, se convoca a GET el 19/05/2022 con los Coordinadores zonales, referentes del SNBF y enlaces misionales de la regional en el auditorio del CZ Vcio 2, sin embargo se reprograma para el 1 junio del 2022, en el encuentro se coordinó las fechas de la intervención comunitaria por parte de la Directora regional para promover la participación y el control social en los municipios de Villavicencio, Acacías, Puerto López y Granada, además de los temas de incidencia en las instancias del SNBF. </t>
  </si>
  <si>
    <t>Correo electronico y materia de apoyo (diapositivas)</t>
  </si>
  <si>
    <t>En general las evidencias aportadas se ajustan a lo reportado, sin embargo, teniendo en cuenta que el reporte de la gestión corresponde al mes de Mayo, se solicita que la lista de asistencia, y el registro fotográfico se muevan a las evidencias del mes de junio.  (SM 09-06-2022)</t>
  </si>
  <si>
    <r>
      <t>Se observaron soportes correspondiente a pantallazo de correos electrónicos de fechas 06 y 11 de mayo de 2022 en el cual se convoca a Grupo de Estudio y Trabajo a desarrollarse el 19/05/2022, en el marco del Plan de Participación Ciudadana de la Regional, así como presentación "</t>
    </r>
    <r>
      <rPr>
        <i/>
        <sz val="11"/>
        <rFont val="Arial"/>
        <family val="2"/>
      </rPr>
      <t>Plan de Participación Ciudadana 2022</t>
    </r>
    <r>
      <rPr>
        <sz val="11"/>
        <rFont val="Arial"/>
        <family val="2"/>
      </rPr>
      <t xml:space="preserve">".
                         </t>
    </r>
  </si>
  <si>
    <r>
      <t>1 Pdf pantallazo de correos electrónicos de fechas 06 y 11 de mayo de 2022 con Asunto: "</t>
    </r>
    <r>
      <rPr>
        <i/>
        <sz val="11"/>
        <rFont val="Arial"/>
        <family val="2"/>
      </rPr>
      <t>RV: Grupo de Estudio y Trabajo</t>
    </r>
    <r>
      <rPr>
        <sz val="11"/>
        <rFont val="Arial"/>
        <family val="2"/>
      </rPr>
      <t>"
1 Presentación "Plan de Participación Ciudadana 2022"</t>
    </r>
  </si>
  <si>
    <t>De acuerdo con las observaciones realizada en la entrega de evidencia del mes de mayo se procede a realizar los ajustes y se adjuntan las evidencias a la carpeta del mes de JUNIO.                                   El 1 de junio se realiza Grupo de Estudio de Participación Ciudadana de la Regional Meta, donde se convoca a los Coordinadores zonales, referentes del SNBF y enlaces misionales de la regional en el auditorio del CZ Vcio 2, en el encuentro se coordinó las fechas de la intervención comunitaria por parte de la Directora regional para promover la participación y el control social en los municipios de Villavicencio, Acacías, Puerto López y Granada.         Con el objetivo de promover la participación y el control socia la Directora Regional (E), Dra. Martha Eugenia Solano Hurtado, realiza acercamiento a los usuarios del servicio de la UDS Mis primeros Pasito en Villavicencio realizado el 24 de junio en el marco de seguimiento de “Aplicación de instrumentos de verificación como una de las herramientas de verificación de condiciones de calidad en UDS/UA/UCAS y EAS”, donde entabla conversación con las madres, niños y niñas beneficiarias, con el fin de conocer su opinión frente a la prestación del servicio prestado.</t>
  </si>
  <si>
    <t>Registro Fotográfico                                                                                                               Actas de Reunion                                              Lista de Asistencia</t>
  </si>
  <si>
    <t xml:space="preserve">Se observaron soportes correspondiente a acta de reunión del 24/06/2022, listado de asistencia de fecha 01/06/2022 del GET y Conversartorio sobre el Plan de Participación Ciudadana y acta de reunión No. 1 del 01/06/2022; así mismo, registros fotográficos  de la jornada.
                         </t>
  </si>
  <si>
    <r>
      <t>1 acta de reunión No. 6 del 24/06/2022 con el objeto: "</t>
    </r>
    <r>
      <rPr>
        <i/>
        <sz val="11"/>
        <rFont val="Arial"/>
        <family val="2"/>
      </rPr>
      <t>Aplicación de instrumentos de verificación como una de las herramientas deverificación de condiciones de calidad en UDS/UA/UCAS y EAS</t>
    </r>
    <r>
      <rPr>
        <sz val="11"/>
        <rFont val="Arial"/>
        <family val="2"/>
      </rPr>
      <t xml:space="preserve">."
1 Pdf Listado de asistencia del 01/06/2022:  Plan de Participación Ciudadana.
1 acta de reunión No. 1 del 01/06/2022 con el objeto: </t>
    </r>
    <r>
      <rPr>
        <i/>
        <sz val="11"/>
        <rFont val="Arial"/>
        <family val="2"/>
      </rPr>
      <t>"II GET del SNBF/Conversatorio.</t>
    </r>
    <r>
      <rPr>
        <sz val="11"/>
        <rFont val="Arial"/>
        <family val="2"/>
      </rPr>
      <t>"
3 registros fotográficos.</t>
    </r>
  </si>
  <si>
    <t>Cumplido</t>
  </si>
  <si>
    <t>NO APLICA POR ESTAR CUMPLIDA (SM 08-08-2022)</t>
  </si>
  <si>
    <t>Actividad cumplida en el mes de junio</t>
  </si>
  <si>
    <r>
      <t>Se evidenciaron pantallazos de correos electrónicos de fechas 06 y 11 de mayo de 2022 en el cual se convoca a Grupo de Estudio y Trabajo a desarrollarse el 19/05/2022, en el marco del Plan de Participación Ciudadana de la Regional y presentación "</t>
    </r>
    <r>
      <rPr>
        <i/>
        <sz val="11"/>
        <rFont val="Arial"/>
        <family val="2"/>
      </rPr>
      <t>Plan de Participación Ciudadana 2022"</t>
    </r>
    <r>
      <rPr>
        <sz val="11"/>
        <rFont val="Arial"/>
        <family val="2"/>
      </rPr>
      <t>.
Adicionalmente, se observaron actas de reunión de fechas 24/06/2022 y 01/06/2022, así como listado de asistencia de fecha 01/06/2022 del GET y registros fotográficos  de la jornada.</t>
    </r>
  </si>
  <si>
    <r>
      <rPr>
        <b/>
        <sz val="11"/>
        <color rgb="FF000000"/>
        <rFont val="Arial"/>
        <family val="2"/>
      </rPr>
      <t>MAYO:</t>
    </r>
    <r>
      <rPr>
        <sz val="11"/>
        <color rgb="FF000000"/>
        <rFont val="Arial"/>
        <family val="2"/>
      </rPr>
      <t xml:space="preserve">
2 pantallazos de correos electrónicos de fechas 06 y 11 de mayo de 2022.
1 presentación "</t>
    </r>
    <r>
      <rPr>
        <i/>
        <sz val="11"/>
        <color rgb="FF000000"/>
        <rFont val="Arial"/>
        <family val="2"/>
      </rPr>
      <t>Plan de Participación Ciudadana 2022</t>
    </r>
    <r>
      <rPr>
        <sz val="11"/>
        <color rgb="FF000000"/>
        <rFont val="Arial"/>
        <family val="2"/>
      </rPr>
      <t>".</t>
    </r>
    <r>
      <rPr>
        <i/>
        <sz val="11"/>
        <color rgb="FF000000"/>
        <rFont val="Arial"/>
        <family val="2"/>
      </rPr>
      <t xml:space="preserve">
</t>
    </r>
    <r>
      <rPr>
        <b/>
        <sz val="11"/>
        <color rgb="FF000000"/>
        <rFont val="Arial"/>
        <family val="2"/>
      </rPr>
      <t>JUNIO:</t>
    </r>
    <r>
      <rPr>
        <sz val="11"/>
        <color rgb="FF000000"/>
        <rFont val="Arial"/>
        <family val="2"/>
      </rPr>
      <t xml:space="preserve">
1 acta de reunión No. 6 del 24/06/2022 con el objeto: "</t>
    </r>
    <r>
      <rPr>
        <i/>
        <sz val="11"/>
        <color rgb="FF000000"/>
        <rFont val="Arial"/>
        <family val="2"/>
      </rPr>
      <t>Aplicación de instrumentos de verificación como una de las herramientas deverificación de condiciones de calidad en UDS/UA/UCAS y EAS</t>
    </r>
    <r>
      <rPr>
        <sz val="11"/>
        <color rgb="FF000000"/>
        <rFont val="Arial"/>
        <family val="2"/>
      </rPr>
      <t>."
1 Pdf Listado de asistencia del 01/06/2022:  Plan de Participación Ciudadana.
1 acta de reunión No. 1 del 01/06/2022 con el objeto: "</t>
    </r>
    <r>
      <rPr>
        <i/>
        <sz val="11"/>
        <color rgb="FF000000"/>
        <rFont val="Arial"/>
        <family val="2"/>
      </rPr>
      <t>II GET del SNBF/Conversatorio</t>
    </r>
    <r>
      <rPr>
        <sz val="11"/>
        <color rgb="FF000000"/>
        <rFont val="Arial"/>
        <family val="2"/>
      </rPr>
      <t xml:space="preserve">."
3 registros fotográficos. </t>
    </r>
    <r>
      <rPr>
        <i/>
        <sz val="11"/>
        <color rgb="FF000000"/>
        <rFont val="Arial"/>
        <family val="2"/>
      </rPr>
      <t xml:space="preserve">                                       </t>
    </r>
  </si>
  <si>
    <t xml:space="preserve">En articulación con la Alcaldía de Villavicencio, realizar un Encuentro con los niños, niñas, adolescentes y jóvenes de la Mesa de Participación </t>
  </si>
  <si>
    <t xml:space="preserve">Niños, niñas, adolescentes y jóvenes de la Mesa de Participación </t>
  </si>
  <si>
    <t>Número de Encuentros realizados</t>
  </si>
  <si>
    <t>A la fecha no se evidencia aún actividades de alistamiento, se sugiere realizarlas lo antes posible ya que acorde con lo reportado en la matriz, se tiene previsto que se ejecuta durante el mes de junio 2022. (SM 09-06-2022)</t>
  </si>
  <si>
    <t xml:space="preserve">Fecha de inicio junio de 2022. </t>
  </si>
  <si>
    <t xml:space="preserve">De acuerdo con las observaciones realizada en la entrega de evidencia del mes de mayo, en el Grupo de Estudio de Participación Ciudadana de la Regional Meta realizado el 1 de junio, se establece el compromiso de coordinar acciones con la alcaldía de Villavicencio para el desarrollo de la Mesa de Participación de Niños, Niñas y Adolescentes.
El 21 de junio del 2022 se realizó en articulación con la alcaldía de Villavicencio se llevo a cabo encuentro con niño, niñas y adolescente que integran la Mesa de Participacion Ciudadana de NNA, con el objetivo de promover y divulgar los derechos de los NNA para su conocimiento como sujetos de derechos.
</t>
  </si>
  <si>
    <t xml:space="preserve">                                                                                                               Acta de Reunion                                              Lista de Asistencia                  Acta de encuentro con los NNA en la Mesa de Participacion Ciudadana de NNA</t>
  </si>
  <si>
    <t xml:space="preserve">Se observó acta de Reunion de fecha 01/06/2022 de la Alcaldái de Villavicencio, listado de asistencia de 01/06/2022 y lista de Asistencia y acta de encuentro con los NNA en la Mesa de Participacion Ciudadana de NNA
                         </t>
  </si>
  <si>
    <r>
      <t xml:space="preserve">1 acta de Reunion de fecha 01/06/2022con el objeto de </t>
    </r>
    <r>
      <rPr>
        <b/>
        <sz val="11"/>
        <rFont val="Arial"/>
        <family val="2"/>
      </rPr>
      <t>"</t>
    </r>
    <r>
      <rPr>
        <i/>
        <sz val="11"/>
        <rFont val="Arial"/>
        <family val="2"/>
      </rPr>
      <t>promover y divulgar los derechos de los niños, niñas y adolescentes para su conocimiento como sujeto de derechos, mediante el  portal de los niños de la alcaldía".</t>
    </r>
    <r>
      <rPr>
        <sz val="11"/>
        <rFont val="Arial"/>
        <family val="2"/>
      </rPr>
      <t xml:space="preserve">
1 Pdf Listado de asistencia del 01/06/2022:  GET / Conversatorio PPC.
1 acta de reunión No. 1 del 01/06/2022 con el objeto: "</t>
    </r>
    <r>
      <rPr>
        <i/>
        <sz val="11"/>
        <rFont val="Arial"/>
        <family val="2"/>
      </rPr>
      <t>II GET del SNBF/Conversatorio.</t>
    </r>
    <r>
      <rPr>
        <sz val="11"/>
        <rFont val="Arial"/>
        <family val="2"/>
      </rPr>
      <t>"</t>
    </r>
  </si>
  <si>
    <r>
      <rPr>
        <b/>
        <sz val="11"/>
        <rFont val="Arial"/>
        <family val="2"/>
      </rPr>
      <t>JUNIO:</t>
    </r>
    <r>
      <rPr>
        <sz val="11"/>
        <rFont val="Arial"/>
        <family val="2"/>
      </rPr>
      <t xml:space="preserve">
1 acta de Reunion de fecha 01/06/2022con el objeto de </t>
    </r>
    <r>
      <rPr>
        <b/>
        <sz val="11"/>
        <rFont val="Arial"/>
        <family val="2"/>
      </rPr>
      <t>"</t>
    </r>
    <r>
      <rPr>
        <i/>
        <sz val="11"/>
        <rFont val="Arial"/>
        <family val="2"/>
      </rPr>
      <t>promover y divulgar los derechos de los niños, niñas y adolescentes para su conocimiento como sujeto de derechos, mediante el  portal de los niños de la alcaldía".</t>
    </r>
    <r>
      <rPr>
        <sz val="11"/>
        <rFont val="Arial"/>
        <family val="2"/>
      </rPr>
      <t xml:space="preserve">
1 Pdf Listado de asistencia del 01/06/2022:  GET / Conversatorio PPC.
1 acta de reunión No. 1 del 01/06/2022 con el objeto: "</t>
    </r>
    <r>
      <rPr>
        <i/>
        <sz val="11"/>
        <rFont val="Arial"/>
        <family val="2"/>
      </rPr>
      <t>II GET del SNBF/Conversatorio.</t>
    </r>
    <r>
      <rPr>
        <sz val="11"/>
        <rFont val="Arial"/>
        <family val="2"/>
      </rPr>
      <t>"</t>
    </r>
  </si>
  <si>
    <t>Diseñar un instrumento que nos permita cuantificar los Grupos de Control Social y de las instancias que conforman el SNBF</t>
  </si>
  <si>
    <t>Número de instrumentos diseñados</t>
  </si>
  <si>
    <t>se diseña instrumento que permite realizar un mapeo de los de Grupos de Control Social y el mapeo de las instancias que conforman el SNBF a nivel departamental.</t>
  </si>
  <si>
    <t>El instrumento de grupos de control social, diseñado de las siguientes variables: Entidad o Sector, Nombre del Programa o proyecto, Profesional líder/información de contacto, Descripción del Proyecto o programa, Número total de cupos, Municipios de cobertura</t>
  </si>
  <si>
    <t>Instrumento diseñado en Excel y correo de reporte de cumpliemiento a la lider Participacion Ciudadana Direccion Servicios y Atencion Dra. Jacqueline Andrea Chavez Niño</t>
  </si>
  <si>
    <t xml:space="preserve">Se realiza articulación con la Coordinadora de Asistencia Técnica y se remite instrumento para realizar el respectivo diligenciamiento con los Enlaces Misionales en el marco de los programada que cuentan con Veedurías y Control Social. </t>
  </si>
  <si>
    <t xml:space="preserve"> Instrumento diligenciado en Excel y correo electrónico a la coordinadora del GAT</t>
  </si>
  <si>
    <t>Actividad cumplida (SM 08-05-2022)</t>
  </si>
  <si>
    <t>Actividad cumplida (SM 09-06-2022)</t>
  </si>
  <si>
    <t xml:space="preserve">Actividad cumplida en el mes de marzo </t>
  </si>
  <si>
    <t>Esta actividad se cumplió en el mes de febrero de 2022.</t>
  </si>
  <si>
    <t>Fortalecer el proceso de Participación Social y veedurías ciudadana, a través de encuentros vivenciales y jornadas de capacitación  a los y las beneficiarias de  Generaciones SACÚDETE.</t>
  </si>
  <si>
    <t>"Fortalecer los procesos de Participación y control  social con los y las beneficiarias del programa Generaciones SACÚDETE para  mejorar la gestión institucional  durante la vigencia 2022"</t>
  </si>
  <si>
    <t>"Promover de manera efectiva la conformación de grupos de control social y/o veedurías ciudadanas durante la implementacion del Programa SACÚDETE "</t>
  </si>
  <si>
    <t>Adolescentes y Jóvenes de Generaciones SACÜDETE.</t>
  </si>
  <si>
    <t>GENERACIONES SACÚDETE</t>
  </si>
  <si>
    <t>Número de encuentros realizadas</t>
  </si>
  <si>
    <t>Se realiza convocatoria y GET con la profesional Enlace de Adolescencia y Juventud regional, asesoras metodológicas del programa Generaciones SACÚDETE y a los miembros del Comité de Participación Ciudadana regional, con el objetivo de fortalecer el proceso de Participación Social y veedurías ciudadana, a través de encuentros vivenciales y jornadas de capacitación a los y las beneficiarias de Generaciones SACÚDETE.</t>
  </si>
  <si>
    <t>Se adjunta Acta y formato listado de asistencia de los participantes.</t>
  </si>
  <si>
    <t>Bajo la estrategia ACTIVATE, se busca Promover la participación y el control social de los adolescentes y jóvenes beneficiarios de la oferta a través de acciones de vigilancia y seguimiento a la ejecución técnica y operativa de sus modalidades de atención. El cual inicia con la necesidad de reconocer como eje fundamental los procesos de participación ciudadana y el control social para el fortalecimiento de la ciudadanía juvenil y de la garantía de los derechos de las y los adolescentes y jóvenes y termina con la presentación del informe de cierre que evidencie los resultados del proceso en cada una de las visitas y el balance general del proceso de control social desarrollado.</t>
  </si>
  <si>
    <t>Registro Fotogràfico, Informes de seguimiento al control social</t>
  </si>
  <si>
    <t>Evidencias acorde con el reporte de la gestión, sin embargo y teniendo en cuenta que en la matriz donde dice META se anotó “1”; en el mes de abril se dio por cumplida según el registro de gestión realizado por ustedes; para el mes de mayo, en el registro de gestión aumenta el ítem “Número de Avance de la Meta”, queremos por favor nos aclaren si lo de abril fueron actividades de alistamiento o si la de mayo fue una nueva.    (SM 09-06-2022)</t>
  </si>
  <si>
    <t xml:space="preserve">Pese a que la actividad se encuentra cumplida, se observaron F2.G30.PP  Formato Seguimiento Comités Territoriales de Control Social Actívate de fechas 02/05/2022, 03/05/2022, 04/05/2022, 06/05/2022, 07/05/2022, 11/05/2022 realizadas a unidades de atención, cada formato cuenta además con acta de reunión de dichas fechas, son en total 117 folios de estos seguimientos. Adicionalmente, se evidenciaron 72 registros fotográficos correspondiente a los ejercicios de control social.
                                         </t>
  </si>
  <si>
    <t>Formatos de Seguimiento a Comités Territoriales de Control Social Actívate  de fechas 02/05/2022, 03/05/2022, 04/05/2022, 06/05/2022, 07/05/2022, 11/05/2022 con las respectivas actas de reunión, son en total 117 folios de estos seguimientos, así mismo 72 registros fotográficos a los ejercicios de control social.</t>
  </si>
  <si>
    <t xml:space="preserve">De acuerdo con la observación realizada en el reporte de mayo se menciona que la actividad está dispuesta para realizarla desde el mes de marzo hasta el mes de noviembre, en el mes de junio se está reportando los avances que se realizaron con relación a las actividades de control social con los y las beneficiarias de Generaciones SACÚDETE.
Para el mes de junio 2022 se presenta el reporte de actas de reuniones que realiza estrategia ACTIVATE de los beneficiarios de Sacúdete en el marco de la participación y el control social de los adolescentes y jóvenes beneficiarios de la oferta a través de acciones de vigilancia y seguimiento a la ejecución técnica y operativa de sus modalidades de atención.
</t>
  </si>
  <si>
    <t>Registro Fotográfico                                                                                                                 Informes de seguimiento al control social</t>
  </si>
  <si>
    <t xml:space="preserve">Pese a que la actividad se encuentra cumplida, se observaron 2 actas de reunión, 1 informe de participación ciudadana de fecha 08/07/2022 y listados de asistencia de fechas 21, 22, 23 y 24 de junio de 2022.
                                         </t>
  </si>
  <si>
    <t>1 pdf Informe de actividades de participación ciudadana y control social de fecha 08/07/2022 presentado por el representante legal de la Corporación Lenguaje Ciudadano.
2 pdf correspondientes a actas de  reunión relacionadas con ejercicio de control social
1 pdf  correspondiente a listados de asistencia Programa Generaciones Sacúdete de fechas 21, 22, 23 y 24 de junio de 2022 sobre control social.</t>
  </si>
  <si>
    <t xml:space="preserve">Para el mes de julio 2022 se presenta el reporte de reuniones que realiza estrategia ACTIVATE de los beneficiarios de Sacúdete en el marco de la participación y el control social de los adolescentes y jóvenes beneficiarios de la oferta a través de acciones de vigilancia y seguimiento a la ejecución técnica y operativa de sus modalidades de atención. </t>
  </si>
  <si>
    <t>Se adjunta Acta de informe y Registro fotografico de los participantes.</t>
  </si>
  <si>
    <t>EVIDENCIAS ACORDES CON LO REPORTADO, SE SOLICITA ELIMINAR UNA DE LAS EVIDENCIAS FOTOGRÁFICAS YA QUE APARECE DUPLICADA, ASÍ MISMO, SUBIR LOS LISTADOS DE ASISTENCIA Y COMPLETAR EL INFORME CON LAS FIRMAS RESPECTIVAS (SM 08-08-2022)</t>
  </si>
  <si>
    <t xml:space="preserve">Pese a que la actividad se encuentra cumplida, se observó un Informe sobre el cierre del comité territorial de control social, así como 20 actas de fecha correspondientes a la socialiazación del informe de cierre del control social.
                                         </t>
  </si>
  <si>
    <t>1 pdf Informe de cierre del comité territorial de control social con 78 folios.
20 pdf correspondientes a actas de  reunión relacionadas con ejercicio de control social
1 pdf  correspondiente a listados de asistencia Programa Generaciones Sacúdete de fechas 21, 22, 23 y 24 de junio de 2022 sobre control social.
8 Registros fotográficos.</t>
  </si>
  <si>
    <t>Actividad cumplida en el mes de julio, con relacion a la observacion realizada se procede a la eliminación de la fotografía duplicada y se sube a la ruta nuevamente el informe donde se adjuntan las listas de asistencia, lo anterior se encuentra relacionado en la ruta de evidencias del mes de julio</t>
  </si>
  <si>
    <t>Pese a que la actividad se encuentra cumplida, se observaron los siguientes soportes:
1 pdf F2.G30.PP  Formato Seguimiento Comités Territoriales de Control Social Actívate de fechas 02/05/2022, 03/05/2022, 04/05/2022, 06/05/2022, 07/05/2022, 11/05/2022 realizadas a unidades de atención y 72 registros fotográficos correspondiente a los ejercicios de control social.
1 pdf informe de participación ciudadana de fecha 08/07/2022 y listados de asistencia de fechas 21, 22, 23 y 24 de junio de 2022.
20 pdf correspondientes a actas de fecha correspondientes a la socialiazación del informe de cierre del control social.</t>
  </si>
  <si>
    <r>
      <rPr>
        <b/>
        <sz val="11"/>
        <rFont val="Arial"/>
        <family val="2"/>
      </rPr>
      <t xml:space="preserve">MAYO
</t>
    </r>
    <r>
      <rPr>
        <sz val="11"/>
        <rFont val="Arial"/>
        <family val="2"/>
      </rPr>
      <t xml:space="preserve"> pdf F2.G30.PP  Formato Seguimiento Comités Territoriales de Control Social Actívate de fechas 02/05/2022, 03/05/2022, 04/05/2022, 06/05/2022, 07/05/2022, 11/05/2022 realizadas a unidades de atención y 72 registros fotográficos correspondiente a los ejercicios de control social.
</t>
    </r>
    <r>
      <rPr>
        <b/>
        <sz val="11"/>
        <rFont val="Arial"/>
        <family val="2"/>
      </rPr>
      <t>JUNIO</t>
    </r>
    <r>
      <rPr>
        <sz val="11"/>
        <rFont val="Arial"/>
        <family val="2"/>
      </rPr>
      <t xml:space="preserve">
1 pdf informe de participación ciudadana de fecha 08/07/2022 y listados de asistencia de fechas 21, 22, 23 y 24 de junio de 2022.
</t>
    </r>
    <r>
      <rPr>
        <b/>
        <sz val="11"/>
        <rFont val="Arial"/>
        <family val="2"/>
      </rPr>
      <t>JULIO</t>
    </r>
    <r>
      <rPr>
        <sz val="11"/>
        <rFont val="Arial"/>
        <family val="2"/>
      </rPr>
      <t xml:space="preserve">
20 pdf correspondientes a actas de fecha correspondientes a la socialiazación del informe de cierre del control social.</t>
    </r>
  </si>
  <si>
    <t>MATRIZ DE PLANEACIÓN DEL PLAN DE PARTICIPACIÓN CIUDADANA REGIONAL PUTUMAYO - PPC 2022</t>
  </si>
  <si>
    <t xml:space="preserve">Adelantar una reunión con los representantes de la Ciudadanía y el equipo del ICBF para dar a conocer los objetivos de los encuentros y concertar un cronograma de reuniones para recoger las observaciones, necesidades y solicitudes de la ciudadanía respecto a la oferta de servicios y la gestión institucional. </t>
  </si>
  <si>
    <t xml:space="preserve">Conformar el equipo para la implementación, monitoreo y evaluación de la estrategia de participación ciudadana. </t>
  </si>
  <si>
    <t>Colaboradores ICBF y Ciudadanía en general</t>
  </si>
  <si>
    <t>Dirección Regional con el apoyo de planeación y servicios y atención.</t>
  </si>
  <si>
    <t xml:space="preserve">Actas y listados de asistencia remitidos </t>
  </si>
  <si>
    <t>Dentro de las fechas establecidas se logró cumplir cada una de las actividades establecidas en la presente meta</t>
  </si>
  <si>
    <t>- Se proyectó encuesta a la ciudadanía, se proyectó oficios para invitación a la ciudadanía, se preparó material para la reunión - se desarrollaron cuatro reuniones de equipo y la reunión  con la ciudadanía invitada</t>
  </si>
  <si>
    <t>Las actividades las realizamos con el equipo de participación ciudadana, y por ultimo una con la ciudadanía y tambien con los operadores para que la regional Putumayo adquiriera los petinentes compromisos</t>
  </si>
  <si>
    <t>Los que estan en el acta</t>
  </si>
  <si>
    <t>varios compromisos</t>
  </si>
  <si>
    <t>Documento de encuestas, 3 presentaciones en power point, las invitaciones a la ciudadanía para reunión de compromisos, 5 actas de reunión, fotografías</t>
  </si>
  <si>
    <t>Actividad cumplida  en marzo de 2021.</t>
  </si>
  <si>
    <t>Adelantar una reunión del equipo del ICBF y la ciudadanía con el fin de presentar los avances y evaluar los resultados de las acciones tomadas respecto de lo manifestado por la ciudadanía y los grupos de control social.</t>
  </si>
  <si>
    <t xml:space="preserve">Socializar los avances y resultados de los compromisos adquiridos con la ciudadanía en el marco de la estrategia de participación ciudadana. </t>
  </si>
  <si>
    <t xml:space="preserve">Colaboradores ICBF y Delegados comités de control social. </t>
  </si>
  <si>
    <t>Dirección  , áreas misionales y equipo conformado</t>
  </si>
  <si>
    <t>No  aplica</t>
  </si>
  <si>
    <t>Fecha de inicio Septiembre de 2022.</t>
  </si>
  <si>
    <t>Mapear las instancias de los diferentes sistemas administrativos donde se abordan acciones relacionadas con la protección integral de las niñas, niños y adolescentes.</t>
  </si>
  <si>
    <t xml:space="preserve">Conocer el número de instancias técnicas y operativas de los sistemas administrativos que abordan temas de protección integral de niños, niñas y adolescentes. </t>
  </si>
  <si>
    <t xml:space="preserve">SNBF y enlaces técnicos misionales. </t>
  </si>
  <si>
    <t xml:space="preserve">Instrumento de mapeo diligenciado </t>
  </si>
  <si>
    <t>Publicaciones en redes sociales</t>
  </si>
  <si>
    <t>Dentro del rango de fechas establecido se realiza un mapeo a las instancias de los diferentes sistemas administrativos que abordan acciones relacionadas con la protección de los NNAS</t>
  </si>
  <si>
    <t>Documento en el que se evidencia las diferentes entidades del SNBF y Otros Sistemas con su temas estratégico</t>
  </si>
  <si>
    <t xml:space="preserve">Esta actividad fue dasarrollada en un documento Excel con la petinente información </t>
  </si>
  <si>
    <t>Documento Excel</t>
  </si>
  <si>
    <t xml:space="preserve">Caracterizar los diferentes comités de control social conformados por los operadores de servicios de las diferentes Direcciones Misionales.  </t>
  </si>
  <si>
    <t xml:space="preserve">Identificar los tipos de comités de control social y veeduría ciudadana con los que cuentan los programas de las direcciones misionales. </t>
  </si>
  <si>
    <t>Comités de control social programas ICBF</t>
  </si>
  <si>
    <t xml:space="preserve">Equipo conformado  y áreas misionales </t>
  </si>
  <si>
    <t xml:space="preserve">Documento de caracterización </t>
  </si>
  <si>
    <t>31 de marzo 2022</t>
  </si>
  <si>
    <t>Se gestionó con cada dirección la información para caracterizar  los diferentes comités de control social conformados por los diferentes operadores de servicios de las diferentes direcciones misionales</t>
  </si>
  <si>
    <t>se realizó solicitud de información de manera electrónica a las diferentes misiones</t>
  </si>
  <si>
    <t>correo electrónico</t>
  </si>
  <si>
    <t>Correo electrónico</t>
  </si>
  <si>
    <t>Dentro del rango de fechas establecido se obtiene la información de caracterización de los diferentes comités de control social conformado por los operadores de servicios de las direccionaes misionales</t>
  </si>
  <si>
    <t>En un documento Excel se recolecta la información de los diferentes grupos de participación ciudadana de los distintos operadores que se encuentran en las direcciones regionales</t>
  </si>
  <si>
    <t>La colección de información se realizó con cada equipo misional</t>
  </si>
  <si>
    <t>Tabla excel con la información</t>
  </si>
  <si>
    <t xml:space="preserve">Reuniones de participación ciudadana </t>
  </si>
  <si>
    <t xml:space="preserve">Retroalimentar y hacer seguimiento a los acuerdos suscritos por el ICBF </t>
  </si>
  <si>
    <t xml:space="preserve">Equipo conformado y áreas misionales  </t>
  </si>
  <si>
    <t>Se da cumplimiento al compromiso 3 del acta de compromisos realizados con la comunidad; se sube la evidencia " se  divulgó en mediosn en medios de todos los canales de recepción  de RAVD, INOSBSERVANCIAS y PQRS- En este mes de abril también se dió cumplimiento al compromiso No.4 del acta de compromisos  realizados con la comunidad en donde la Unidad de poyo del GAT realizó caracterización de los posibles hechos victimizantes encontrando pertinente apertura de PARD y se verifica esto en la petición SIM No. 27525510.</t>
  </si>
  <si>
    <t>Dando cumplimiento al compromiso tres, se  divulgó a través de emisora los canales nuevos y existentes de recepción de solicitudes.</t>
  </si>
  <si>
    <t>A través de la emisora del ejército se comunicó de maneraradial el programa de socialización de canales de rececpión de solicitudes.</t>
  </si>
  <si>
    <t>La profesional SyA, comunicador social- grupo de apoyo</t>
  </si>
  <si>
    <t xml:space="preserve">Fotografías, y publicación en la página oficial de Twitter - Gestiones en el sistema de información misional (SIM) y oficios. </t>
  </si>
  <si>
    <t>Se da cumplimiento a los compromisos 1,2 adquiridos con la comunidad</t>
  </si>
  <si>
    <t>Desarrollo del compromiso uno se visitó el CDI lucesitas de esperanza uno, en donde se verificó las raciones de comida brindadas a los niños (as) y verificar si se cumplía con la minuta y con las medidas de los distintos grupos de alimentos que establecen los lineamientos ; Dando cumplimiento al compromiso dos se ofició a la Secretaría de Educación Cultura y deporte y a interculturacomo dependencia competente en la gobernación, para la gestión de la oferta  deportiva cultural para niños y niñas de la vereda las planadas y nueva Betania</t>
  </si>
  <si>
    <t>la visita se realizó con la nutricionista del centro zonal Mocoa, la trabajadora social del centro zonal Mocoa, el comunicador social y el Director regional</t>
  </si>
  <si>
    <t>Acta de visita al CDI y fotografias de la visita al CDI</t>
  </si>
  <si>
    <t>Se observaron cuatro (4) pdf correspondientes a oficios de la Gobernación del Putumayo con Radicado No. 2202253000000012391 del 03/05/2022, Secretaría de Educación Municipal con Radicado No: 202253000000012381 03/05/2022,  Acta de reunión No. 6 sobre el tema de raciones en CDI , así como registro fotográfico.</t>
  </si>
  <si>
    <t xml:space="preserve">Se observaron cuatro (4) pdf correspondiente a:
- Oficio Radicado No. 202253000000012391 del  03/05/2022 con asunto: TRASLADO DE SOLICITUD VERBAL DE LA COMUNIDAD DE PLANADAS  YNUEVA BETANIA DE MOCOA SOBRE OFERTA CULTURAL Y DEPORTIVA PARA NIÑOS, NIÑAS YADOLESCENTES.
- Oficio de Secretaría de Educación Municipal con Radicado No: 202253000000012381 03/05/2022 con asunto: TRASLADO DE SOLICITUD VERBAL DE LA COMUNIDAD DE PLANADAS  YNUEVA BETANIA DE MOCOA SOBRE OFERTA CULTURAL Y DEPORTIVA PARA NIÑOS, NIÑAS YADOLESCENTES.
- Acta de reunión No. 6 del 06/05/2022 con objeto de: Revisión del tema de raciones en el CDI Lucecitas de la Esperanza 1, para lo cual se programa visita con el Director Regional.
- 10 registro fotográfico.
 </t>
  </si>
  <si>
    <t>Sin avance para este periodo</t>
  </si>
  <si>
    <t>Se observaron cuatro (4) pdf correspondientes a oficios de la Gobernación del Putumayo con Radicado No. 2202253000000012391 del 03/05/2022, Secretaría de Educación Municipal con Radicado No: 202253000000012381 03/05/2022,  Acta de reunión No. 6 sobre el tema de raciones en CDI , así como registro fotográfico con e fin de promover de manera efectiva la conformación de grupos de control social y/o veedurías ciudadanas.</t>
  </si>
  <si>
    <r>
      <rPr>
        <b/>
        <sz val="11"/>
        <color rgb="FF000000"/>
        <rFont val="Arial"/>
        <family val="2"/>
      </rPr>
      <t>MAYO:</t>
    </r>
    <r>
      <rPr>
        <sz val="11"/>
        <color rgb="FF000000"/>
        <rFont val="Arial"/>
        <family val="2"/>
      </rPr>
      <t xml:space="preserve">
Se observaron cuatro (4) pdf correspondiente a:
- Oficio Radicado No. 202253000000012391 del  03/05/2022 con asunto: TRASLADO DE SOLICITUD VERBAL DE LA COMUNIDAD DE PLANADAS  YNUEVA BETANIA DE MOCOA SOBRE OFERTA CULTURAL Y DEPORTIVA PARA NIÑOS, NIÑAS YADOLESCENTES.
- Oficio de Secretaría de Educación Municipal con Radicado No: 202253000000012381 03/05/2022 con asunto: RASLADO DE SOLICITUD VERBAL DE LA COMUNIDAD DE PLANADAS  YNUEVA BETANIA DE MOCOA SOBRE OFERTA CULTURAL Y DEPORTIVA PARA NIÑOS, NIÑAS YADOLESCENTES.
- Acta de reunión No. 6 del 06/05/2022 con objeto de: Revisión del tema de raciones en el CDI Lucecitas de la Esperanza 1, para lo cual se programa visita con el Director Regional.
- 10 registro fotográfico.
 </t>
    </r>
  </si>
  <si>
    <t>Capacitación en la Línea Técnica de Participación Ciudadana</t>
  </si>
  <si>
    <t>Brindar las bases conceptuales sobre la línea técnica de participación ciudadana al equipo interno de la regional para el fortalecimiento y puesta en marcha del plan de participación ciudadana.</t>
  </si>
  <si>
    <t>Liderar la gestión del conocimiento en políticas de niñez y familias consolidando al
ICBF como referente en América Latina.</t>
  </si>
  <si>
    <t xml:space="preserve">Equipo interno de la Regional, enlaces zonales, Grupo Asistencia Técnica y EAS </t>
  </si>
  <si>
    <t xml:space="preserve">Dirección Regional y  comité Regional de PC </t>
  </si>
  <si>
    <t xml:space="preserve">Presencial o virtual </t>
  </si>
  <si>
    <t>Se realiza una  (1) sesión de Socializacion de conocimiento en la siguiente fecha: 28 02 2022
El reporte de la gestión realizada y cargue de evidencias se realiza el
04 03 2022</t>
  </si>
  <si>
    <t>Actividad finalizada con resultado óptimo:
Socialización bases conceptuales sobre la línea técnica de participación ciudadana al equipo interno de la Regional para el fortalecimiento y puesta en marcha del Plan de Participación ciudadana 2022</t>
  </si>
  <si>
    <t>Equipo Regional de participación Ciudadana 2022</t>
  </si>
  <si>
    <t>Solicitar a la Personería de Pereira y/o Cámara de Comercio capacitación sobre diferentes formas de Participación Ciudadana</t>
  </si>
  <si>
    <t xml:space="preserve">Acta de Reunión No.001 del 28 02 2022 - 2 PM </t>
  </si>
  <si>
    <t>Sin reporte de Avance</t>
  </si>
  <si>
    <t>El 23 06 2022, servidor publico de la Personeria De Pereira, brindó capacitacion a los responsables de los Centros Zonales en el ejercicio de Control Social y a los integrantes del Comité de participación ciudadana regional en el tema de Veedurías Ciudadanas</t>
  </si>
  <si>
    <t xml:space="preserve">Enlaces de control social regional 
</t>
  </si>
  <si>
    <t xml:space="preserve">Acta 004 del 23 06 2022 </t>
  </si>
  <si>
    <t>CUMPLIDO</t>
  </si>
  <si>
    <t xml:space="preserve">Encuentro semestral con grupos de valor para la  conformación de los comités de control social  </t>
  </si>
  <si>
    <t xml:space="preserve">Promover la conformación de los comités de control social al interior de los programas misionales del ICBF para garantizar el goce efectivo del derecho a la participación ciudadana </t>
  </si>
  <si>
    <t>Asegurar una gestión institucional, orientada a resultados a nivel nacional y local,
apoyada en el uso de las tecnologías de la información.</t>
  </si>
  <si>
    <t xml:space="preserve">Familias usuarias de los servicios del ICBF </t>
  </si>
  <si>
    <t xml:space="preserve">Regional/Zonal </t>
  </si>
  <si>
    <t xml:space="preserve">Centros zonales y EAS </t>
  </si>
  <si>
    <t xml:space="preserve">Programas de Primera Infancia, infancia,  adolescencia, juventud,   Familias y Comunidades  </t>
  </si>
  <si>
    <t xml:space="preserve">Un encuentro por semestre. Actas de reunión, registro de asistencia </t>
  </si>
  <si>
    <t>Desde la regional se adelantan al iniciar los contratos la promocion de conformacion de comites de control social en los dando cumplimiento a lo establcidos en los manuales operativos</t>
  </si>
  <si>
    <t xml:space="preserve">Desde la regional se adelantan al iniciar los contratos la promocion de conformacion de comites de control social en los dando cumplimiento a lo establcidos en los manuales operativos  
*En el marco de los comités operativos se adelantan las acciones que dan cumplimiento a el fomento de la creación de los comités de control social, para este caso generaciones explora </t>
  </si>
  <si>
    <t>En los cómites operativos se fortacelen los aspectos relacionados con el ejercicio de control social y se recuerda a las EAS la importancia del cumplimiento</t>
  </si>
  <si>
    <t>EAS y Familias usuarias de los servicios del ICBF</t>
  </si>
  <si>
    <t>Archivo PDF con el consolidado de las 6 actas de los comités operativos</t>
  </si>
  <si>
    <t>La regional reporta evidencias y diligenciamiento en la matriz en el mes de julio.</t>
  </si>
  <si>
    <t>NO APLICA</t>
  </si>
  <si>
    <t>CONSOLIDADO DE 6 ACTAS DE COMITES OPERATIVOS DONDE SE HACE EL DEBIDO SEGUIMIENTO Y RETROALIMENTACIÓN EN ARCHIVO PDF.</t>
  </si>
  <si>
    <t>La regional reporta gestión y diligenciamiento de la matriz en el mes de julio las evidencias dan cuenta de lo reportado</t>
  </si>
  <si>
    <r>
      <rPr>
        <sz val="11"/>
        <rFont val="Arial"/>
        <family val="2"/>
      </rPr>
      <t>Se observaron soportes correspondiente al periodo de marzo, los cuales se reportan para este mes de mayo, como: consolidado de reportes de F1.G26.PP Formato acta de conformación del comité de promoción de la participación "Explorando mi ciudadanía, conociendo mi territorio" versón 1 del 30/02/2022 de las fechas 21, 22, 29 y 30 de marzo de 2022, así mismo acta de reunión del 23/03/2022 sobre conformación de Comité de Control Social.
Adicionalmente, se reporta consolidado de soportes correspondientes al mes de abril de visitas de control social de fechas 09, 20, 23, 27, así como 1 soporte de F1.G26.PP Formato acta de conformación del comité de promoción de la participación "Explorando mi ciudadanía, conociendo mi territorio" versón 1 del 30/02/2022 de fecha 19/04/2022.</t>
    </r>
    <r>
      <rPr>
        <sz val="11"/>
        <color rgb="FF0070C0"/>
        <rFont val="Arial"/>
        <family val="2"/>
      </rPr>
      <t xml:space="preserve">
</t>
    </r>
    <r>
      <rPr>
        <b/>
        <sz val="11"/>
        <color rgb="FFFF0000"/>
        <rFont val="Arial"/>
        <family val="2"/>
      </rPr>
      <t xml:space="preserve">Nota: </t>
    </r>
    <r>
      <rPr>
        <sz val="11"/>
        <color rgb="FFFF0000"/>
        <rFont val="Arial"/>
        <family val="2"/>
      </rPr>
      <t>Se recomienda que las evidencias se reporten durante el periodo que aplique, lo anterior porque para este corte se cargó en el mes de marzo el acta de fecha 23/03/2022 sobre conformación de Comité de Control Social, la cual debió reportase para dicho periodo.</t>
    </r>
  </si>
  <si>
    <r>
      <t>.- 1 acta de reunión del 23/03/2022 con el objeto de: "</t>
    </r>
    <r>
      <rPr>
        <i/>
        <sz val="11"/>
        <rFont val="Arial"/>
        <family val="2"/>
      </rPr>
      <t>Fortalecer el talento humano de la EAS y los padres que conforman los comités de control social en el tema de la conforamción y funcionamiento de Comité Social, para garantizar una adecuada prestación del servicio</t>
    </r>
    <r>
      <rPr>
        <sz val="11"/>
        <rFont val="Arial"/>
        <family val="2"/>
      </rPr>
      <t>".
- 1 pdf: consolidado de reportes de reportes de F1.G26.PP Formato acta de conformación del comité de promoción de la participación "Explorando mi ciudadanía, conociendo mi territorio" versón 1 del 30/02/2022 de las fechas 21, 22, 29 y 30 de marzo de 2022.
- 1 pdf: consolidado de soportes correspondientes al mes de abril de visitas de control social de fechas 09, 20, 23, 27, así como 1 soporte de F1.G26.PP Formato acta de conformación del comité de promoción de la participación "Explorando mi ciudadanía, conociendo mi territorio" versón 1 del 30/02/2022 de fecha 19/04/2022.</t>
    </r>
  </si>
  <si>
    <t>El Segundo Encuentro se realizará en el transcurso del II Semestre 2022</t>
  </si>
  <si>
    <t>CZ Dosquebradas, CZ Pereira, CZ Santa Rosa de cabal: Promocion y Fortalecimiento de los Comites de Control Social relacionados con el ejercicio de control social y se recuerda a las EAS la importancia del cumplimiento</t>
  </si>
  <si>
    <t xml:space="preserve">Fortalecer a los delegados de los Comites de Control Social en las EAS, UDS en el tema de funcionamiento y promocion de los comites de control social </t>
  </si>
  <si>
    <t>CZ Dosquebradas: Representantes de los Comités de COASOBIEN, HI LA BADEA, SANTA TERESITA y Japón
CZ Pereira: HI Risaralda, Hogares Comunitarios, Modalidad Familiar 
CZ Santa Rosa de Cabal: CDI, HI BARRIOS DEL NORTE, Hogares Comunitarios</t>
  </si>
  <si>
    <t>11
6
37
48</t>
  </si>
  <si>
    <t>ACTA de Comité  del 03 08 2022
ACTA de Comité  del 10 08 2022
Acta de Comité del 17 08 2022
Acta de Comité 39 del 11 08 2022</t>
  </si>
  <si>
    <r>
      <rPr>
        <sz val="11"/>
        <rFont val="Arial"/>
        <family val="2"/>
      </rPr>
      <t>Se observaron soportes correspondiente al periodo de agosto como: actas de reunión del 03/08/2022, 10/08/2022,11/08/2022,17/08/2022.</t>
    </r>
    <r>
      <rPr>
        <sz val="11"/>
        <color rgb="FF0070C0"/>
        <rFont val="Arial"/>
        <family val="2"/>
      </rPr>
      <t xml:space="preserve"> 
</t>
    </r>
    <r>
      <rPr>
        <b/>
        <sz val="11"/>
        <color rgb="FFFF0000"/>
        <rFont val="Arial"/>
        <family val="2"/>
      </rPr>
      <t xml:space="preserve">Nota: </t>
    </r>
    <r>
      <rPr>
        <sz val="11"/>
        <color rgb="FFFF0000"/>
        <rFont val="Arial"/>
        <family val="2"/>
      </rPr>
      <t>Se recomienda que las evidencias se reporten durante el periodo que aplique, lo anterior porque para este corte se cargó en el mes de marzo el 23/03/2022 sobre conformación de Comité de Control Social, la cual debió reportase para dicho periodo.</t>
    </r>
  </si>
  <si>
    <r>
      <t>.- 1 acta de reunión de fecha 03/08/2022 con el objeto de: "</t>
    </r>
    <r>
      <rPr>
        <i/>
        <sz val="11"/>
        <rFont val="Arial"/>
        <family val="2"/>
      </rPr>
      <t>Fortalecer  la  Talento  humano  de  la EAS  /  UDS en  el  tema  de conformación  y  funcionamiento  de  comités  de  Control  Social,  para garantizar una adecuada prestación del servicio"</t>
    </r>
    <r>
      <rPr>
        <sz val="11"/>
        <rFont val="Arial"/>
        <family val="2"/>
      </rPr>
      <t xml:space="preserve">
- 1 acta de reunión del 10/08/2022 con el objeto de: "</t>
    </r>
    <r>
      <rPr>
        <i/>
        <sz val="11"/>
        <rFont val="Arial"/>
        <family val="2"/>
      </rPr>
      <t>Fortalecer los delegados de los comités de control social de la EAS /UDS en el tema de funcionamiento de comités de control social, con el objetico de garantizar una adecuada prestación del servici y nombrar el delegado del centro zonal al comité regional"</t>
    </r>
    <r>
      <rPr>
        <sz val="11"/>
        <rFont val="Arial"/>
        <family val="2"/>
      </rPr>
      <t>.
- - 1 acta de reunión del 11/08/2022 con el objeto de: "</t>
    </r>
    <r>
      <rPr>
        <i/>
        <sz val="11"/>
        <rFont val="Arial"/>
        <family val="2"/>
      </rPr>
      <t>Fortalecer el talento humano de la EAS y los padres que conforman los comités de control social en el tema de la conforamción y funcionamiento de Comité Social, para garantizar una adecuada prestación del servicio</t>
    </r>
    <r>
      <rPr>
        <sz val="11"/>
        <rFont val="Arial"/>
        <family val="2"/>
      </rPr>
      <t>".
- 1 acta de reunión del 17/08/2022 con el objeto de: "</t>
    </r>
    <r>
      <rPr>
        <i/>
        <sz val="11"/>
        <rFont val="Arial"/>
        <family val="2"/>
      </rPr>
      <t>Promover la  conformación  de  los  comités  de  control  social  al  interior  de  los programas misionales del ICBF para garantizar el goce efectivo del derecho a la participación ciudadana.</t>
    </r>
    <r>
      <rPr>
        <sz val="11"/>
        <rFont val="Arial"/>
        <family val="2"/>
      </rPr>
      <t>"</t>
    </r>
  </si>
  <si>
    <t xml:space="preserve">
Se observaron  consolidado de reportes de F1.G26.PP Formato acta de conformación del comité de promoción de la participación "Explorando mi ciudadanía, conociendo mi territorio"  de las fechas 21, 22, 29 y 30 de marzo de 2022, así mismo acta de reunión del 23/03/2022 sobre conformación de Comité de Control Social.
Igualmente, se observó consolidado de visitas de control social de fechas 09, 20, 23, 27 de abril de 2022, así como 1 soporte de F1.G26.PP Formato acta de conformación del comité de promoción de la participación "Explorando mi ciudadanía, conociendo mi territorio" versón 1 del 30/02/2022 y  actas de reunión del 03/08/2022, 10/08/2022,11/08/2022,17/08/2022.</t>
  </si>
  <si>
    <r>
      <rPr>
        <b/>
        <sz val="10"/>
        <rFont val="Arial"/>
        <family val="2"/>
      </rPr>
      <t xml:space="preserve">MARZO:
</t>
    </r>
    <r>
      <rPr>
        <sz val="10"/>
        <rFont val="Arial"/>
        <family val="2"/>
      </rPr>
      <t xml:space="preserve">Consolidado de reportes de F1.G26.PP Formato acta de conformación del comité de promoción de la participación "Explorando mi ciudadanía, conociendo mi territorio" versón 1 del 30/02/2022 de las fechas 21, 22, 29 y 30 de marzo de 2022, así mismo acta de reunión del 23/03/2022 sobre conformación de Comité de Control Social.
</t>
    </r>
    <r>
      <rPr>
        <b/>
        <sz val="10"/>
        <rFont val="Arial"/>
        <family val="2"/>
      </rPr>
      <t xml:space="preserve">ABRIL:
</t>
    </r>
    <r>
      <rPr>
        <sz val="10"/>
        <rFont val="Arial"/>
        <family val="2"/>
      </rPr>
      <t xml:space="preserve">Consolidado de soportes correspondientes al mes de abril de visitas de control social de fechas 09, 20, 23, 27, así como 1 soporte de F1.G26.PP Formato acta de conformación del comité de promoción de la participación "Explorando mi ciudadanía, conociendo mi territorio" versón 1 del 30/02/2022 de fecha 19/04/2022.
</t>
    </r>
    <r>
      <rPr>
        <b/>
        <sz val="10"/>
        <rFont val="Arial"/>
        <family val="2"/>
      </rPr>
      <t>AGOSTO:</t>
    </r>
    <r>
      <rPr>
        <sz val="10"/>
        <rFont val="Arial"/>
        <family val="2"/>
      </rPr>
      <t xml:space="preserve">
-Acta de reunión de fecha 03/08/2022 con el objeto de: "</t>
    </r>
    <r>
      <rPr>
        <i/>
        <sz val="10"/>
        <rFont val="Arial"/>
        <family val="2"/>
      </rPr>
      <t>Fortalecer  la  Talento  humano  de  la EAS  /  UDS en  el  tema  de conformación  y  funcionamiento  de  comités  de  Control  Social,  para garantizar una adecuada prestación del servicio"</t>
    </r>
    <r>
      <rPr>
        <sz val="10"/>
        <rFont val="Arial"/>
        <family val="2"/>
      </rPr>
      <t xml:space="preserve">
- 1 acta de reunión del 10/08/2022 con el objeto de: "</t>
    </r>
    <r>
      <rPr>
        <i/>
        <sz val="10"/>
        <rFont val="Arial"/>
        <family val="2"/>
      </rPr>
      <t>Fortalecer los delegados de los comités de control social de la EAS /UDS en el tema de funcionamiento de comités de control social, con el objetico de garantizar una adecuada prestación del servici y nombrar el delegado del centro zonal al comité regional"</t>
    </r>
    <r>
      <rPr>
        <sz val="10"/>
        <rFont val="Arial"/>
        <family val="2"/>
      </rPr>
      <t>.
- - 1 acta de reunión del 11/08/2022 con el objeto de: "Fortalecer el talento humano de la EAS y los padres que conforman los comités de control social en el tema de la conforamción y funcionamiento de Comité Social, para garantizar una adecuada prestación del servicio".
- 1 acta de reunión del 17/08/2022 con el objeto de: "</t>
    </r>
    <r>
      <rPr>
        <i/>
        <sz val="10"/>
        <rFont val="Arial"/>
        <family val="2"/>
      </rPr>
      <t>Promover la  conformación  de  los  comités  de  control  social  al  interior  de  los programas misionales del ICBF para garantizar el goce efectivo del derecho a la participación ciudadana.</t>
    </r>
    <r>
      <rPr>
        <sz val="10"/>
        <rFont val="Arial"/>
        <family val="2"/>
      </rPr>
      <t>"</t>
    </r>
  </si>
  <si>
    <t xml:space="preserve">Capacitación en mecanismos de participación ciudadana a los integrantes de los comités de control social </t>
  </si>
  <si>
    <t xml:space="preserve">Capacitar a los integrantes de los comités de control social en mecanismos de participación ciudadana para el ejercicio efectivo del control social y construcción de propuestas en pro de la mejora continua en la prestación de los servicios.  </t>
  </si>
  <si>
    <t>Fortalecer una cultura organizacional basada en el servicio, la comunicación
efectiva, la innovación, el control, la mejora continua y el desarrollo del talento
humano.</t>
  </si>
  <si>
    <t xml:space="preserve">Comités de control social conformados </t>
  </si>
  <si>
    <t xml:space="preserve">zonal </t>
  </si>
  <si>
    <t xml:space="preserve">Grupo de asistencia tecnica y enlaces centros zonales </t>
  </si>
  <si>
    <t>Actas de reunión y asistencia</t>
  </si>
  <si>
    <t>Se da inicio al proceso  de  conformación de los comités de control social de cada comunidad participante. A partir de esta conformación, la cual vincula a los voluntarios y a las personas designadas por las mismas comunidades, se realiza un proceso de capacitación al comité, al cual se les explica la formas de ley que permiten conformar estos compites, y las obligaciones que esto implica.</t>
  </si>
  <si>
    <t>Comunidad Embera Chamí y comunidad negra de Santa Cecilia</t>
  </si>
  <si>
    <t>300 familias</t>
  </si>
  <si>
    <t>Acta de Reunion Febrero</t>
  </si>
  <si>
    <t>Las evidencias y el diligenciamiento de la matriz fue realizada en el mes de julio y el acta no tiene listado de asistencia.</t>
  </si>
  <si>
    <t xml:space="preserve">en avance </t>
  </si>
  <si>
    <t xml:space="preserve">
Se realiza capacitacion y asistencia técnica a los integrantes del Comité de Control Social del Hogar Infantil Jardin del Municipio de Pereira  para fortalecer los aspectos de la participacion ciudadana y control social en los programas de Primera Infancia
Asi mismo registro de la informacion con las situaciones identificadas y las recomendaciones que hace el Comité de Control Social  como resultado de la visita  adelantada a la Unidad de Servicio de Primera Infancia</t>
  </si>
  <si>
    <t xml:space="preserve">Socializacion de la Guia de Participacion Ciudadana para los Servicios de Primera Infancia
</t>
  </si>
  <si>
    <t>Integrantes del Comitpe de Control Social Unidad de Servicio  HI El Jardin de Pereira</t>
  </si>
  <si>
    <t>Acta del 25 05 2022</t>
  </si>
  <si>
    <r>
      <t xml:space="preserve">Se observó pdf correspondiente a pantallazos de correos electrónicos de fechas 06 y 25 de abril de 2022. Adicionalmente, se reporta acta de visita del comité de control social los servicios de primera infancia de fecha 25/05/2022
</t>
    </r>
    <r>
      <rPr>
        <b/>
        <sz val="11"/>
        <color rgb="FFFF0000"/>
        <rFont val="Arial"/>
        <family val="2"/>
      </rPr>
      <t xml:space="preserve">Nota: </t>
    </r>
    <r>
      <rPr>
        <sz val="11"/>
        <color rgb="FFFF0000"/>
        <rFont val="Arial"/>
        <family val="2"/>
      </rPr>
      <t xml:space="preserve">Se recomienda que las evidencias se reporten durante el periodo que aplique, lo anterior porque para este corte se cargó en el mes de mayo se está reportanto soportes del mes de abril como son los correos electrónicos de fechas 06 y 25 de abril de 2022. </t>
    </r>
  </si>
  <si>
    <r>
      <t>.- 1pdf correspondiente a pantallazo de correo electrónico de fecha 06/04/2022 con Asunto: "S</t>
    </r>
    <r>
      <rPr>
        <i/>
        <sz val="11"/>
        <rFont val="Arial"/>
        <family val="2"/>
      </rPr>
      <t>olicitud de capacItación en Ley 850 de 2003</t>
    </r>
    <r>
      <rPr>
        <sz val="11"/>
        <rFont val="Arial"/>
        <family val="2"/>
      </rPr>
      <t>".
- 1 pdf: correspondiente a acta de reunión de fecha 25/05/2022 con el objeto de: "</t>
    </r>
    <r>
      <rPr>
        <i/>
        <sz val="11"/>
        <rFont val="Arial"/>
        <family val="2"/>
      </rPr>
      <t>Registrar la información asociada con todas las situaciones identificadas y recomendaciones que hace el comité de control social, como resultado de la visita adelantada a una unidad de servicio de primera infancia</t>
    </r>
    <r>
      <rPr>
        <sz val="11"/>
        <rFont val="Arial"/>
        <family val="2"/>
      </rPr>
      <t>".</t>
    </r>
  </si>
  <si>
    <t xml:space="preserve">
Se brindó capacitación a los integrantes del comité de control social Guardianes del Tesoro Modalidad Tu a Tu  de la Fundación CINDES  en mecanismos de participación ciudadana para el ejercicio efectivo del control social y construcción de propuestas en pro de la mejora continua en la prestación de los servicios.
Se brindó capacitacion y asistencia tecnica a participante de comite de control social del Hogar Infantil Kennedy del centro zonal pereira, fortaleciendo sus conocimientos  se trataron temas la guia de participacion ciudadana y la importancia del cumplimiento del estanda 7 de supervision en las UDS</t>
  </si>
  <si>
    <t xml:space="preserve">
Capacitacion a participantes del comite de control social Modalidad Tu a tu CINDES Municipio de  pereira, fortaleciendo sus conocimientos  en participacion ciudadana.  Como soporte se suben 3 actas a traves de las cuales se evidencia el compromiso de los padres de familia de realizar el Control Social a la modalidad Tu a Tu.
Capacitacion a participante de comite de control social del Hogar Infantil Kennedy del centro zonal pereira, fortaleciendo sus conocimientos  se trataron temas la guia de participacion ciudadana y la importancia del cumplimiento del estanda 7 de supervision en las UDS</t>
  </si>
  <si>
    <t xml:space="preserve">Integrantes de comité de control social Modalidad Tu a Tu CINDES
Integrantes de comité de control social del hogar infantil kennedy
</t>
  </si>
  <si>
    <t>Acta 02 del 15 06 2022 y 3 Actas adicionales 
Acta del 29 06 2022 de la asistencia técnica.  presentación utilizada en la capacitación de veedurías ciudadanas</t>
  </si>
  <si>
    <r>
      <t xml:space="preserve">Se observaron soportes relacionados con conformación de control social, así como ejercicio de asistencia técnica.
</t>
    </r>
    <r>
      <rPr>
        <b/>
        <sz val="11"/>
        <color rgb="FFFF0000"/>
        <rFont val="Arial"/>
        <family val="2"/>
      </rPr>
      <t xml:space="preserve">Nota: </t>
    </r>
    <r>
      <rPr>
        <sz val="11"/>
        <color rgb="FFFF0000"/>
        <rFont val="Arial"/>
        <family val="2"/>
      </rPr>
      <t>como quiera que la Unidad de Medida establecida es: 4 actas de reunión y la actividad es: "</t>
    </r>
    <r>
      <rPr>
        <i/>
        <sz val="11"/>
        <color rgb="FFFF0000"/>
        <rFont val="Arial"/>
        <family val="2"/>
      </rPr>
      <t>Capacitación en mecanismos de participación ciudadana a los integrantes de los comités de control social</t>
    </r>
    <r>
      <rPr>
        <sz val="11"/>
        <color rgb="FFFF0000"/>
        <rFont val="Arial"/>
        <family val="2"/>
      </rPr>
      <t>", sólo se VALIDAN las actas de fechas 15 y 29 de junio de 2022.</t>
    </r>
  </si>
  <si>
    <r>
      <t>.- 1pdf correspondiente a acta de reunión del operador Fundación CINDES sobre conformación de comité social sin fecha.
- 1pdf correspondiente a acta de reunión del operador Fundación CINDES sobre conformación de comité social sin fecha.
- 1pdf correspondiente a acta de reunión del operador Fundación CINDES sobre conformación de comité social sin fecha.
- 1pdf correspondiente a acta de reunión del 29/06/2022 con el objeto de: "</t>
    </r>
    <r>
      <rPr>
        <i/>
        <sz val="11"/>
        <rFont val="Arial"/>
        <family val="2"/>
      </rPr>
      <t>Capacitar a los  integrantres del comité de control social del Hogar Infantil Kennedy en mecanismos de participación ciudadana para el ejercicio efectivo del control social y construcción de propuesta en pro de la mejora continua en la prestación del servicio. Brindar asistencia técnica con el fin de fortalecer el conocimiento en materia de control social y las acciones del componente familia Comunidad y Redes buscando que la UDS y Talento Humano de La EAS e integrantes del comité de control social"</t>
    </r>
    <r>
      <rPr>
        <sz val="11"/>
        <rFont val="Arial"/>
        <family val="2"/>
      </rPr>
      <t>.
- 1pdf correspondiente a acta de reunión del 15/06/2022 con el objeto de: "</t>
    </r>
    <r>
      <rPr>
        <i/>
        <sz val="11"/>
        <rFont val="Arial"/>
        <family val="2"/>
      </rPr>
      <t>Capacitar a los  integrantres del comité de control social Guardianes del Tesoro Modalidad Tu a Tu de la Fundación CINDES en mecanismos de participación ciudadana para el ejercicio efectivo del control social y construccción de propuesta en pro de la mejora continua en la prestación de los servicios. Brindar asistencia técnica con el fin de fortalecer el conocimiento en materia de control social y las acciones y las acciones propias de la Modalidad Tu a Tu -CINDES</t>
    </r>
    <r>
      <rPr>
        <sz val="11"/>
        <rFont val="Arial"/>
        <family val="2"/>
      </rPr>
      <t xml:space="preserve">". </t>
    </r>
  </si>
  <si>
    <t xml:space="preserve">
CUMPLIDO
Gracias al Seguimiento y Recomendaciones del Nivel Nacional, se procede a cualificar el reporte de evidencias y la Actualizacion del Plan de Participacion Regional.  Las actividades pendientes son para el II Semestre 2022</t>
  </si>
  <si>
    <r>
      <t xml:space="preserve">Se obsevaron soportes relacionados con conformación de control social, así como ejercico de asistencia técnica.
</t>
    </r>
    <r>
      <rPr>
        <b/>
        <sz val="11"/>
        <color rgb="FFFF0000"/>
        <rFont val="Arial"/>
        <family val="2"/>
      </rPr>
      <t xml:space="preserve">Nota: </t>
    </r>
    <r>
      <rPr>
        <sz val="11"/>
        <color rgb="FFFF0000"/>
        <rFont val="Arial"/>
        <family val="2"/>
      </rPr>
      <t>como quiera que la Unidad de Medida establecida es: 4 actas de reunión y la actividad es: "</t>
    </r>
    <r>
      <rPr>
        <i/>
        <sz val="11"/>
        <color rgb="FFFF0000"/>
        <rFont val="Arial"/>
        <family val="2"/>
      </rPr>
      <t>Capacitación en mecanismos de participación ciudadana a los integrantes de los comités de control social</t>
    </r>
    <r>
      <rPr>
        <sz val="11"/>
        <color rgb="FFFF0000"/>
        <rFont val="Arial"/>
        <family val="2"/>
      </rPr>
      <t>", sólo se VALIDAN las actas de fechas 15 y 29 de junio de 2022.</t>
    </r>
  </si>
  <si>
    <r>
      <t>Se observaron soportes correspondiente a pantallazo de correo electrónico de fecha 06/04/2022 con Asunto: "</t>
    </r>
    <r>
      <rPr>
        <i/>
        <sz val="11"/>
        <color theme="1"/>
        <rFont val="Arial"/>
        <family val="2"/>
      </rPr>
      <t>Solicitud de capacItación en Ley 850 de 2003</t>
    </r>
    <r>
      <rPr>
        <sz val="11"/>
        <color theme="1"/>
        <rFont val="Arial"/>
        <family val="2"/>
      </rPr>
      <t>".</t>
    </r>
    <r>
      <rPr>
        <b/>
        <sz val="11"/>
        <color theme="1"/>
        <rFont val="Arial"/>
        <family val="2"/>
      </rPr>
      <t xml:space="preserve">
</t>
    </r>
    <r>
      <rPr>
        <sz val="11"/>
        <color theme="1"/>
        <rFont val="Arial"/>
        <family val="2"/>
      </rPr>
      <t>Se observaron soportes correspondiente a acta de reunión de fecha 25/05/2022 con el objeto de: "</t>
    </r>
    <r>
      <rPr>
        <i/>
        <sz val="11"/>
        <color theme="1"/>
        <rFont val="Arial"/>
        <family val="2"/>
      </rPr>
      <t>Registrar la información asociada con todas las situaciones identificadas y recomendaciones que hace el comité de control social, como resultado de la visita adelantada a una unidad de servicio de primera infancia</t>
    </r>
    <r>
      <rPr>
        <sz val="11"/>
        <color theme="1"/>
        <rFont val="Arial"/>
        <family val="2"/>
      </rPr>
      <t>".</t>
    </r>
    <r>
      <rPr>
        <b/>
        <sz val="11"/>
        <color theme="1"/>
        <rFont val="Arial"/>
        <family val="2"/>
      </rPr>
      <t xml:space="preserve">
</t>
    </r>
    <r>
      <rPr>
        <sz val="11"/>
        <color theme="1"/>
        <rFont val="Arial"/>
        <family val="2"/>
      </rPr>
      <t>Se observaron soportes correspondiente a acta de reunión del 29/06/2022 con el objeto de: "C</t>
    </r>
    <r>
      <rPr>
        <i/>
        <sz val="11"/>
        <color theme="1"/>
        <rFont val="Arial"/>
        <family val="2"/>
      </rPr>
      <t>apacitar a los  integrantres del comité de control social del Hogar Infantil Kennedy en mecanismos de participación ciudadana para el ejercicio efectivo del control social y construcción de propuesta en pro de la mejora continua en la prestación del servicio. Brindar asistencia técnica con el fin de fortalecer el conocimiento en materia de control social y las acciones del componente familia Comunidad y Redes buscando que la UDS y Talento Humano de La EAS e integrantes del comité de control social</t>
    </r>
    <r>
      <rPr>
        <sz val="11"/>
        <color theme="1"/>
        <rFont val="Arial"/>
        <family val="2"/>
      </rPr>
      <t>".
Y un 1pdf correspondiente a acta de reunión del 15/06/2022 con el objeto de: "</t>
    </r>
    <r>
      <rPr>
        <i/>
        <sz val="11"/>
        <color theme="1"/>
        <rFont val="Arial"/>
        <family val="2"/>
      </rPr>
      <t>Capacitar a los  integrantres del comité de control social Guardianes del Tesoro Modalidad Tu a Tu de la Fundación CINDES en mecanismos de participación ciudadana para el ejercicio efectivo del control social y construccción de propuesta en pro de la mejora continua en la prestación de los servicios. Brindar asistencia técnica con el fin de fortalecer el conocimiento en materia de control social y las acciones y las acciones propias de la Modalidad Tu a Tu -CINDES</t>
    </r>
    <r>
      <rPr>
        <sz val="11"/>
        <color theme="1"/>
        <rFont val="Arial"/>
        <family val="2"/>
      </rPr>
      <t xml:space="preserve">".
</t>
    </r>
  </si>
  <si>
    <r>
      <rPr>
        <b/>
        <sz val="10"/>
        <color theme="1"/>
        <rFont val="Arial"/>
        <family val="2"/>
      </rPr>
      <t xml:space="preserve">ABRIL:
</t>
    </r>
    <r>
      <rPr>
        <sz val="10"/>
        <color theme="1"/>
        <rFont val="Arial"/>
        <family val="2"/>
      </rPr>
      <t>1 pantallazo de correo electrónico de fecha 06/04/2022 con Asunto: "</t>
    </r>
    <r>
      <rPr>
        <i/>
        <sz val="10"/>
        <color theme="1"/>
        <rFont val="Arial"/>
        <family val="2"/>
      </rPr>
      <t>Solicitud de capacItación en Ley 850 de 2003</t>
    </r>
    <r>
      <rPr>
        <sz val="10"/>
        <color theme="1"/>
        <rFont val="Arial"/>
        <family val="2"/>
      </rPr>
      <t>".</t>
    </r>
    <r>
      <rPr>
        <b/>
        <sz val="10"/>
        <color theme="1"/>
        <rFont val="Arial"/>
        <family val="2"/>
      </rPr>
      <t xml:space="preserve">
MAYO:
</t>
    </r>
    <r>
      <rPr>
        <sz val="10"/>
        <color theme="1"/>
        <rFont val="Arial"/>
        <family val="2"/>
      </rPr>
      <t>1 acta de reunión de fecha 25/05/2022 con el objeto de: "</t>
    </r>
    <r>
      <rPr>
        <i/>
        <sz val="10"/>
        <color theme="1"/>
        <rFont val="Arial"/>
        <family val="2"/>
      </rPr>
      <t>Registrar la información asociada con todas las situaciones identificadas y recomendaciones que hace el comité de control social, como resultado de la visita adelantada a una unidad de servicio de primera infancia</t>
    </r>
    <r>
      <rPr>
        <sz val="10"/>
        <color theme="1"/>
        <rFont val="Arial"/>
        <family val="2"/>
      </rPr>
      <t>".</t>
    </r>
    <r>
      <rPr>
        <b/>
        <sz val="10"/>
        <color theme="1"/>
        <rFont val="Arial"/>
        <family val="2"/>
      </rPr>
      <t xml:space="preserve">
JUNIO:</t>
    </r>
    <r>
      <rPr>
        <sz val="10"/>
        <color theme="1"/>
        <rFont val="Arial"/>
        <family val="2"/>
      </rPr>
      <t xml:space="preserve">
1 acta de reunión del 29/06/2022 con el objeto de: "</t>
    </r>
    <r>
      <rPr>
        <i/>
        <sz val="10"/>
        <color theme="1"/>
        <rFont val="Arial"/>
        <family val="2"/>
      </rPr>
      <t>Capacitar a los  integrantres del comité de control social del Hogar Infantil Kennedy en mecanismos de participación ciudadana para el ejercicio efectivo del control social y construcción de propuesta en pro de la mejora continua en la prestación del servicio. Brindar asistencia técnica con el fin de fortalecer el conocimiento en materia de control social y las acciones del componente familia Comunidad y Redes buscando que la UDS y Talento Humano de La EAS e integrantes del comité de control social</t>
    </r>
    <r>
      <rPr>
        <sz val="10"/>
        <color theme="1"/>
        <rFont val="Arial"/>
        <family val="2"/>
      </rPr>
      <t>".
1 acta de reunión del 15/06/2022 con el objeto de: "</t>
    </r>
    <r>
      <rPr>
        <i/>
        <sz val="10"/>
        <color theme="1"/>
        <rFont val="Arial"/>
        <family val="2"/>
      </rPr>
      <t>Capacitar a los  integrantres del comité de control social Guardianes del Tesoro Modalidad Tu a Tu de la Fundación CINDES en mecanismos de participación ciudadana para el ejercicio efectivo del control social y construccción de propuesta en pro de la mejora continua en la prestación de los servicios. Brindar asistencia técnica con el fin de fortalecer el conocimiento en materia de control social y las acciones y las acciones propias de la Modalidad Tu a Tu -CINDES</t>
    </r>
    <r>
      <rPr>
        <sz val="10"/>
        <color theme="1"/>
        <rFont val="Arial"/>
        <family val="2"/>
      </rPr>
      <t xml:space="preserve">".
</t>
    </r>
  </si>
  <si>
    <t>Encuentro trimestral del comité de participacion ciudadana Regional Risaralda</t>
  </si>
  <si>
    <t>Realizar seguimiento y monitoreo al desarrollo de las acciones planteadas, asi como retroalimentar las evidencias presentadas, logrando así el cumplimiento del plan  de participacion ciudadana del ICBF Regional  Risaralda en la vigencia 2022</t>
  </si>
  <si>
    <t>Equipo interno de la Regional</t>
  </si>
  <si>
    <t>Encuentros trimestrales Actas de reunión y asistencia</t>
  </si>
  <si>
    <t>En reunion el 09 03 2022 se realiza seguimiento y monitoreo al desarrollo de acciones planteadas en cumplimiento del PPC Risaralda vigencia 2022</t>
  </si>
  <si>
    <t xml:space="preserve">Reunión periódica para evidenciar avances en el cumplimiento del Plan de Participacion  </t>
  </si>
  <si>
    <t>Acta de Comité de Participacion No. 002 del 09 03 2022</t>
  </si>
  <si>
    <t>La regional reporta evidencias y diligenciamiento en la matriz en el mes de julio. Las evidencias cumplen con lo solicitado por la actividad.</t>
  </si>
  <si>
    <r>
      <t xml:space="preserve">Se observaron soportes correspondiente a los encuentros del comité regioam de participación ciudadada  correspondiente a las fechas  09/03/2022.
</t>
    </r>
    <r>
      <rPr>
        <b/>
        <sz val="11"/>
        <color rgb="FFFF0000"/>
        <rFont val="Arial"/>
        <family val="2"/>
      </rPr>
      <t xml:space="preserve">Nota: </t>
    </r>
    <r>
      <rPr>
        <sz val="11"/>
        <color rgb="FFFF0000"/>
        <rFont val="Arial"/>
        <family val="2"/>
      </rPr>
      <t>Se recomienda que las evidencias se reporten durante el periodo que aplique, lo anterior porque para este corte se cargó en el mes de marzo el acta de fecha 29/03/2022 la cual debió reportarse en el rl 1er Cuatrimestre.</t>
    </r>
  </si>
  <si>
    <r>
      <t>1 acta de reunión del 29/03/2022 con el objeto de: "</t>
    </r>
    <r>
      <rPr>
        <i/>
        <sz val="11"/>
        <rFont val="Arial"/>
        <family val="2"/>
      </rPr>
      <t>Realizar seguimiento y monitoreo al desarrollo de las acciones planteadas, así como retroalimentar las evidencias presentadas, logrando así el cumplimiento del plan de participación ciudadana del ICBF Regional Risaralda en la vigencia 2022.</t>
    </r>
    <r>
      <rPr>
        <sz val="11"/>
        <rFont val="Arial"/>
        <family val="2"/>
      </rPr>
      <t>".</t>
    </r>
  </si>
  <si>
    <t>En reunion el 06 06 2022 se realiza seguimiento y monitoreo al desarrollo de acciones planteadas en cumplimiento del PPC Risaralda vigencia 2022</t>
  </si>
  <si>
    <t>Reunión periódica para evidenciar avances en el cumplimiento del Plan de Participacion</t>
  </si>
  <si>
    <t>Acta de Comité de Participacion No. 003 del 06 06 2022</t>
  </si>
  <si>
    <t>Se observaron soportes correspondiente a los encuentros del comité regional de participación ciudadada  correspondiente a las fechas  06/06/2022.</t>
  </si>
  <si>
    <r>
      <t>1 acta de reunión del 06/06/2022 con el objeto de: "</t>
    </r>
    <r>
      <rPr>
        <i/>
        <sz val="11"/>
        <rFont val="Arial"/>
        <family val="2"/>
      </rPr>
      <t>Realizar seguimiento y monitoreo al desarrollo de las acciones planteadas en cumplimiento del plan de participación ciudadana del ICBF Regional Risaralda en la vigencia 2022.</t>
    </r>
    <r>
      <rPr>
        <sz val="11"/>
        <rFont val="Arial"/>
        <family val="2"/>
      </rPr>
      <t>".</t>
    </r>
  </si>
  <si>
    <t>Las dos reuniones faltantes de seguimiento y monitoreo al PPC  se realizarán en el transcurso del II Semestre 2022</t>
  </si>
  <si>
    <t>Se observaron soportes correspondiente a los encuentros del comité regional de participación ciudadada  correspondiente a las fechas  25/08/2022.</t>
  </si>
  <si>
    <r>
      <t>1 acta de reunión del 06/06/2022 con el objeto de: "</t>
    </r>
    <r>
      <rPr>
        <i/>
        <sz val="11"/>
        <rFont val="Arial"/>
        <family val="2"/>
      </rPr>
      <t>Realizar seguimiento y monitoreo al desarrollo de las acciones planteadas en cumplimiento en el plan de participación ciudadana Risaralda 2022.</t>
    </r>
    <r>
      <rPr>
        <sz val="11"/>
        <rFont val="Arial"/>
        <family val="2"/>
      </rPr>
      <t>".</t>
    </r>
  </si>
  <si>
    <t>En reunion el 25 08 2022 se realiza seguimiento y monitoreo al desarrollo de acciones planteadas en cumplimiento del PPC Risaralda vigencia 2022</t>
  </si>
  <si>
    <t>Acta de Comité de Participacion No. 005 del 25 08 2022</t>
  </si>
  <si>
    <t>Se observaron soportes correspondiente a los encuentros del comité regioam de participación ciudadada  correspondiente a las fechas  25/08/2022.</t>
  </si>
  <si>
    <r>
      <rPr>
        <b/>
        <sz val="11"/>
        <rFont val="Arial"/>
        <family val="2"/>
      </rPr>
      <t>AGOSTO:</t>
    </r>
    <r>
      <rPr>
        <sz val="11"/>
        <rFont val="Arial"/>
        <family val="2"/>
      </rPr>
      <t xml:space="preserve">
1 acta de reunión del 06/06/2022 con el objeto de: "Realizar seguimiento y monitoreo al desarrollo de las acciones planteadas en cumplimiento en el plan de participación ciudadana Risaralda 2022.".</t>
    </r>
  </si>
  <si>
    <t xml:space="preserve">Se evidenció la realización de trs (3)  encuentros del comité regional de participación ciudadada  correspondiente a las fechas  09/03/2022,   06/06/2022.y  25/08/2022, en los cuales se realizó eguimiento y monitoreo al desarrollo de las acciones planteadas, así como retroalimentar las evidencias presentadas, logrando así el cumplimiento del plan de participación ciudadana del ICBF Regional Risaralda en la vigencia 2022."
</t>
  </si>
  <si>
    <r>
      <rPr>
        <b/>
        <sz val="11"/>
        <rFont val="Arial"/>
        <family val="2"/>
      </rPr>
      <t>MARZO:</t>
    </r>
    <r>
      <rPr>
        <sz val="11"/>
        <rFont val="Arial"/>
        <family val="2"/>
      </rPr>
      <t xml:space="preserve">
1 acta de reunión del 29/03/2022 con el objeto de: "</t>
    </r>
    <r>
      <rPr>
        <i/>
        <sz val="11"/>
        <rFont val="Arial"/>
        <family val="2"/>
      </rPr>
      <t>Realizar seguimiento y monitoreo al desarrollo de las acciones planteadas, así como retroalimentar las evidencias presentadas, logrando así el cumplimiento del plan de participación ciudadana del ICBF Regional Risaralda en la vigencia 2022.</t>
    </r>
    <r>
      <rPr>
        <sz val="11"/>
        <rFont val="Arial"/>
        <family val="2"/>
      </rPr>
      <t xml:space="preserve">".
</t>
    </r>
    <r>
      <rPr>
        <b/>
        <sz val="11"/>
        <rFont val="Arial"/>
        <family val="2"/>
      </rPr>
      <t>JUNIO:</t>
    </r>
    <r>
      <rPr>
        <sz val="11"/>
        <rFont val="Arial"/>
        <family val="2"/>
      </rPr>
      <t xml:space="preserve">
1 acta de reunión del 06/06/2022 con el objeto de: "R</t>
    </r>
    <r>
      <rPr>
        <i/>
        <sz val="11"/>
        <rFont val="Arial"/>
        <family val="2"/>
      </rPr>
      <t>ealizar seguimiento y monitoreo al desarrollo de las acciones planteadas en cumplimiento del plan de participación ciudadana del ICBF Regional Risaralda en la vigencia 2022</t>
    </r>
    <r>
      <rPr>
        <sz val="11"/>
        <rFont val="Arial"/>
        <family val="2"/>
      </rPr>
      <t xml:space="preserve">.".
</t>
    </r>
    <r>
      <rPr>
        <b/>
        <sz val="11"/>
        <rFont val="Arial"/>
        <family val="2"/>
      </rPr>
      <t>AGOSTO:</t>
    </r>
    <r>
      <rPr>
        <sz val="11"/>
        <rFont val="Arial"/>
        <family val="2"/>
      </rPr>
      <t xml:space="preserve">
1 acta de reunión del 06/06/2022 con el objeto de: "</t>
    </r>
    <r>
      <rPr>
        <i/>
        <sz val="11"/>
        <rFont val="Arial"/>
        <family val="2"/>
      </rPr>
      <t>Realizar seguimiento y monitoreo al desarrollo de las acciones planteadas en cumplimiento en el plan de participación ciudadana Risaralda 2022.</t>
    </r>
    <r>
      <rPr>
        <sz val="11"/>
        <rFont val="Arial"/>
        <family val="2"/>
      </rPr>
      <t>".</t>
    </r>
  </si>
  <si>
    <t>El ICBF regional Santander te invita a conocer nuestro plan de participación ciudadana.</t>
  </si>
  <si>
    <t>Desarrollar una reunión de orden regional, la cual permita la presentación del equipo regional y la socialización del plan de participación ciudadana, para recoger todas las observaciones, necesidades y solicitudes de la ciudadanía respecto a la oferta de servicios y la gestión institucional por parte de la regional Santander.</t>
  </si>
  <si>
    <t>acta de la reunión/ registro fotografico</t>
  </si>
  <si>
    <t>virtual</t>
  </si>
  <si>
    <t>no hay avances en la gestion</t>
  </si>
  <si>
    <t>Se realizaron dos (2) reuniones preliminares de avance de trabajo frente al cumplimiento de la actividad.</t>
  </si>
  <si>
    <t>Reunión de preparación de socialización del plan de participación ciudadana.</t>
  </si>
  <si>
    <t>Funcionarios y contratistas de la entidad</t>
  </si>
  <si>
    <t xml:space="preserve">Reunion 1: 34 personas   Reunión 2: 9 personas </t>
  </si>
  <si>
    <t>Acta - Listado de Asistencia- Grabación teams</t>
  </si>
  <si>
    <t>Se Desarrolla satisfactoriamente reunión de orden regional, la cual permitio la socialización del plan de participación ciudadana,  fue este espacio el indicado para recoger todas las observaciones, necesidades y solicitudes de la ciudadanía respecto a la oferta de servicios y la gestión institucional de la Regional Santander</t>
  </si>
  <si>
    <t>Cumplimiento oportuno de la activiada No1 del PPC - Regional Santander</t>
  </si>
  <si>
    <t>Dirección regional, ciudadanía y equipo PPC</t>
  </si>
  <si>
    <t>*Listado de asistencia
*Presentación
*Acta de reunión
*Grabación teams</t>
  </si>
  <si>
    <t>Actividad Cumplida en abril 2022</t>
  </si>
  <si>
    <t>Fortalecimiento del control social en el marco del servicio público de Bienesar familiar de la regional Santander.</t>
  </si>
  <si>
    <t>Realizar una reunión departamental con las veedurías y grupos de control social conformados, para presentar la oferta institucional del ICBF en el marco del servicio público de bienestar familiar, los canales de atención y las estrategias para fortalecer la prestación del servicio desde un ejercicio de control social.</t>
  </si>
  <si>
    <t>Invitaciones/ formularios/acta reunión</t>
  </si>
  <si>
    <t xml:space="preserve">No aplica para este Mes de marzo </t>
  </si>
  <si>
    <t xml:space="preserve">Se realizó reunión de preparación para la segunda actividad de PPC, con las personas responsables en la regional </t>
  </si>
  <si>
    <t>Se realizó reunión de preparación de la segunda actividad del PPC, a realizar el día 21 de junio, con el fin de establecer parámetros para la realización de la misma.</t>
  </si>
  <si>
    <t>Colaboradores responsables del PPC regional</t>
  </si>
  <si>
    <t>Listado de asistencia</t>
  </si>
  <si>
    <t xml:space="preserve">Las evidencias cargadas dan cuenta de la gestión. </t>
  </si>
  <si>
    <r>
      <rPr>
        <sz val="11"/>
        <rFont val="Arial"/>
        <family val="2"/>
      </rPr>
      <t xml:space="preserve">Se observó lista de asistencia de fecha 31/05/2022 sobre actividad Plan de Participación Ciudadana.
</t>
    </r>
    <r>
      <rPr>
        <sz val="11"/>
        <color rgb="FF0070C0"/>
        <rFont val="Arial"/>
        <family val="2"/>
      </rPr>
      <t xml:space="preserve">
</t>
    </r>
    <r>
      <rPr>
        <b/>
        <sz val="11"/>
        <color rgb="FFFF0000"/>
        <rFont val="Arial"/>
        <family val="2"/>
      </rPr>
      <t>Nota:</t>
    </r>
    <r>
      <rPr>
        <sz val="11"/>
        <color rgb="FFFF0000"/>
        <rFont val="Arial"/>
        <family val="2"/>
      </rPr>
      <t xml:space="preserve"> es importante precisar que una lista de asistencia en sí mismo no da cuanta del desarrollo de una actividad. Toda lista de asistencia debe estar soportada por un acta de reunión o del encuentro de la actividad.</t>
    </r>
  </si>
  <si>
    <r>
      <t>1 pdf: lista de asistencia de fecha 31/05/2022 sobre "</t>
    </r>
    <r>
      <rPr>
        <i/>
        <sz val="11"/>
        <rFont val="Arial"/>
        <family val="2"/>
      </rPr>
      <t>Preparación 2 actividad Plan de Participación Ciudadana</t>
    </r>
    <r>
      <rPr>
        <sz val="11"/>
        <rFont val="Arial"/>
        <family val="2"/>
      </rPr>
      <t>":</t>
    </r>
  </si>
  <si>
    <t>Reunión realizada  con las veedurías y grupos de control social conformados en Santander</t>
  </si>
  <si>
    <t>Se ejecuta la Actividad No 2 del PPC, acorde al cronograma establecido cumplimiento en lapresentación de la oferta institucional del ICBF en el marco del servicio público de bienestar familiar, los canales de atención y las estrategias para fortalecer la prestación del servicio desde un ejercicio de control social.</t>
  </si>
  <si>
    <t>Equipo PPC - Regional SANTANDER, Veedores y Grupos de Control social</t>
  </si>
  <si>
    <t xml:space="preserve">Listado de Asitencia
Acta de PPC 2022 - Actividad No 2
Registro Fotografico </t>
  </si>
  <si>
    <t>Se observó acta de reunión correspondiente a actividad del Plan de Participación Ciudadana de fecha 21/06/2022, así como listado de assitencia y registros fotográficos.</t>
  </si>
  <si>
    <r>
      <t xml:space="preserve">1 pdf: lista de asistencia de fecha  21/06/2022 con el objeto de: </t>
    </r>
    <r>
      <rPr>
        <i/>
        <sz val="11"/>
        <rFont val="Arial"/>
        <family val="2"/>
      </rPr>
      <t>"Realizar la segunda actividad del plan de participación ciudadana de la dirección regional para  la  vigencia  2022-relacionada  con  las  organizaciones  de  control  social  de  los distintos programas del ICBF</t>
    </r>
    <r>
      <rPr>
        <sz val="11"/>
        <rFont val="Arial"/>
        <family val="2"/>
      </rPr>
      <t>.".
1 Excel listado de asistencia formato forms de fecha 21/06/2022.
2 Registros fotográficos.</t>
    </r>
  </si>
  <si>
    <t>Actividad Cumplida en junio</t>
  </si>
  <si>
    <t>Se evidenció acta de reunión el 21/06/2022, con la cual se busca  el fortalecimiento del control social en el marco del servicio público de Bienestar familiar en la Regional Santander y los organizaciones de control social de los distintos programas del ICBF.</t>
  </si>
  <si>
    <r>
      <rPr>
        <b/>
        <sz val="11"/>
        <rFont val="Arial"/>
        <family val="2"/>
      </rPr>
      <t>MARZO:</t>
    </r>
    <r>
      <rPr>
        <sz val="11"/>
        <rFont val="Arial"/>
        <family val="2"/>
      </rPr>
      <t xml:space="preserve">
1 pdf: lista de asistencia de fecha 31/05/2022 sobre "</t>
    </r>
    <r>
      <rPr>
        <i/>
        <sz val="11"/>
        <rFont val="Arial"/>
        <family val="2"/>
      </rPr>
      <t>Preparación 2 actividad Plan de Participación Ciudadana</t>
    </r>
    <r>
      <rPr>
        <sz val="11"/>
        <rFont val="Arial"/>
        <family val="2"/>
      </rPr>
      <t xml:space="preserve">":
</t>
    </r>
    <r>
      <rPr>
        <b/>
        <sz val="11"/>
        <rFont val="Arial"/>
        <family val="2"/>
      </rPr>
      <t>JUNIO</t>
    </r>
    <r>
      <rPr>
        <sz val="11"/>
        <rFont val="Arial"/>
        <family val="2"/>
      </rPr>
      <t xml:space="preserve">
1 pdf: lista de asistencia de fecha  21/06/2022 con el objeto de: </t>
    </r>
    <r>
      <rPr>
        <i/>
        <sz val="11"/>
        <rFont val="Arial"/>
        <family val="2"/>
      </rPr>
      <t>"Realizar la segunda actividad del plan de participación ciudadana de la dirección regional para  la  vigencia  2022-relacionada  con  las  organizaciones  de  control  social  de  los distintos programas del ICBF</t>
    </r>
    <r>
      <rPr>
        <sz val="11"/>
        <rFont val="Arial"/>
        <family val="2"/>
      </rPr>
      <t>.".
1 Excel listado de asistencia formato forms de fecha 21/06/2022.
2 Registros fotográficos.</t>
    </r>
  </si>
  <si>
    <t>Los niños, niñas y adolescentes de Santander se toman la palabra .</t>
  </si>
  <si>
    <t>Garantizar el derecho a la participación de los niños, niñas y adolescentes integrantes de la mesa departamental, a través de un ejercicio que permita la socialización del servicio público y la presentación de propuestas en el marco del control social.</t>
  </si>
  <si>
    <t>relatoria de cada ejercicio de participación/propuestas de los niños,niñas y adolescentes.</t>
  </si>
  <si>
    <t xml:space="preserve">presencial  </t>
  </si>
  <si>
    <t>La actividad incia en septiembre de 2022.</t>
  </si>
  <si>
    <t>La actividad inicia en septiembre de 2022.</t>
  </si>
  <si>
    <t xml:space="preserve">no se ha iniciado </t>
  </si>
  <si>
    <t>no ha iniciado</t>
  </si>
  <si>
    <t>EL ICBF en doble vía frente a la participación ciudadana.</t>
  </si>
  <si>
    <t>Realizar un espacio de dialogo y presentación a la comunidad de los compromisos y avances establecidos por parte de la regional frente a las solicitudes recolectadas en los espacios anterior- ( seguimiento)</t>
  </si>
  <si>
    <t>actas de reunion, cierre de compromisos</t>
  </si>
  <si>
    <t>La actividad incia en noviembre de 2022.</t>
  </si>
  <si>
    <t>La actividad inicia en noviembre de 2022.</t>
  </si>
  <si>
    <t>ENERO - FEBRERO</t>
  </si>
  <si>
    <t>N°</t>
  </si>
  <si>
    <t>Presentar a los Integrantes regionales del Comité de Participación Ciudadana.</t>
  </si>
  <si>
    <t xml:space="preserve">Fomentar el relacionamiento de la ciudadania con el ICBF mediante la divulgación del equipo de relación al ciudadano en la Regional Tolima, dando a conocer sus alcances y funciones. </t>
  </si>
  <si>
    <t>Promover la relación entre la ciudadanía y la regional Tolima, creando lazos con los diferentes grupos de control social en el territorio.</t>
  </si>
  <si>
    <t>Comité de participación Ciudadana Regional Tolima</t>
  </si>
  <si>
    <t>Conocimiento efectivo del grupo de participación ciudadana</t>
  </si>
  <si>
    <t>Se convoca y realiza  primera reunión del 2022 con los integrantes del  comité de particiáción ciudadana regionales, en donde se acuerdan escenarios de presentación del equipó de participación.</t>
  </si>
  <si>
    <t>Acta de reunión, Link de grabación y listado de asistencia.</t>
  </si>
  <si>
    <t xml:space="preserve">Se presenta el Comité de Participación Ciudadana en 4 espacios: 1. Asistencia Técnica Talento Humano Centro Zonal Purificación de Primera Infancia. 2. Comité Talento humano Regional Primera infancia y asistencia técnica 3.  Enlaces de control social 4.  Enlaces de Asistencia Técnica Zonales  y Regionales </t>
  </si>
  <si>
    <t>1,Enlaces control social 2. Talento humano primera infancia CZ Purifiación 3. Enlaces asistencia técnica Zonales y Regionales 4. Comité Regional de primera infancia</t>
  </si>
  <si>
    <t>4 Actas de reunión con los grupos objetivo.</t>
  </si>
  <si>
    <t>En junio se realizará socialización respectiva del comité en diferentes escenarios con la ciudadadanía y colaboradores.</t>
  </si>
  <si>
    <t>1 Acta de reunión del comité con compromiso adquirido.</t>
  </si>
  <si>
    <t xml:space="preserve">Se da alcance de conocimiento a los asistentes del e ncuentro de municipios por la infancia y adolescencia del Tolima 2022 sobre el comité de participación ciudadana. </t>
  </si>
  <si>
    <t xml:space="preserve">1 acta de reunión, lista de asistencia                  </t>
  </si>
  <si>
    <t>Se evidenció acta de reunión de fecha 12/05/2022 de la Gobernación del Tolima sobre encuentro de municipios por la infancia y la adolescencia y listado de asistencia.</t>
  </si>
  <si>
    <r>
      <t>1 Acta de reunión de fecha 12/05/2022 con el objetivo: "</t>
    </r>
    <r>
      <rPr>
        <i/>
        <sz val="11"/>
        <rFont val="Arial"/>
        <family val="2"/>
      </rPr>
      <t>Encuentro de municipios por la infancia y adolescencia del Tolima 2022</t>
    </r>
    <r>
      <rPr>
        <sz val="11"/>
        <rFont val="Arial"/>
        <family val="2"/>
      </rPr>
      <t>".
1 Listado de asistencia formato forms de fecha 12/05/2022.</t>
    </r>
  </si>
  <si>
    <t>Socialización del comité de participación ciudadana y del PAAC con los colaboradores de la Regional Tolima, así como los canales institucionales para acceder a la oferta ICBF  (Actividad adicional)</t>
  </si>
  <si>
    <t xml:space="preserve">Acta de reunión, link de grabación y listado de asistencia. </t>
  </si>
  <si>
    <r>
      <t>Se evidenció Power Point correspondiente a presentación 2022 en temáticas de Ley de Transparencia y acceso a la información​, Plan Anticorrupción y de Atención al Ciudadano​ e Índice de información Clasificada y Reservada, por parte de la Oficina Regional de Servicios y Atención de la Regional Tolima., listado de asistencia y un enlace sobre el "</t>
    </r>
    <r>
      <rPr>
        <i/>
        <sz val="11"/>
        <rFont val="Arial"/>
        <family val="2"/>
      </rPr>
      <t>VideoLink Grabación presentación.txt</t>
    </r>
    <r>
      <rPr>
        <sz val="11"/>
        <rFont val="Arial"/>
        <family val="2"/>
      </rPr>
      <t>".</t>
    </r>
  </si>
  <si>
    <r>
      <t>1 Power Point de 2022 con temáticas "</t>
    </r>
    <r>
      <rPr>
        <i/>
        <sz val="11"/>
        <rFont val="Arial"/>
        <family val="2"/>
      </rPr>
      <t>Transparencia y acceso a la información​, Plan Anticorrupción y de Atención al Ciudadano​ e Índice de información Clasificada y Reservada,</t>
    </r>
    <r>
      <rPr>
        <sz val="11"/>
        <rFont val="Arial"/>
        <family val="2"/>
      </rPr>
      <t>".
1 Excel correspondiente a listado de asistencia de fecha 30/06/2022.
1 Enlace: https://icbfgob-my.sharepoint.com/:v:/g/personal/daniel_leon_icbf_gov_co/EW8KWZNEPS5Dibm-TfGUyRMBJdvLGjuhUS2a4xy_Npp2Ng
al cual se requiere permiso para acceder a la grabación del evento.</t>
    </r>
  </si>
  <si>
    <t>META CUMPLIDA</t>
  </si>
  <si>
    <t>Sin reporte de avance</t>
  </si>
  <si>
    <t xml:space="preserve">Se evidenció acta de reunión de fecha 12/05/2022 de la Gobernación del Tolima sobre encuentro de municipios por la infancia y la adolescencia, abordado  temáticas de Ley de Transparencia y acceso a la información​, Plan Anticorrupción y de Atención al Ciudadano​ e Índice de información Clasificada y Reservada, por parte de la Oficina Regional de Servicios y Atención de la Regional Tolima., listado de asistencia y un enlace sobre el "VideoLink Grabación presentación."
</t>
  </si>
  <si>
    <r>
      <rPr>
        <b/>
        <sz val="11"/>
        <color theme="1"/>
        <rFont val="Arial"/>
        <family val="2"/>
      </rPr>
      <t>MAYO:</t>
    </r>
    <r>
      <rPr>
        <sz val="11"/>
        <color theme="1"/>
        <rFont val="Arial"/>
        <family val="2"/>
      </rPr>
      <t xml:space="preserve">
1 Acta de reunión de fecha 12/05/2022 con el objetivo: "</t>
    </r>
    <r>
      <rPr>
        <i/>
        <sz val="11"/>
        <color theme="1"/>
        <rFont val="Arial"/>
        <family val="2"/>
      </rPr>
      <t>Encuentro de municipios por la infancia y adolescencia del Tolima 2022</t>
    </r>
    <r>
      <rPr>
        <sz val="11"/>
        <color theme="1"/>
        <rFont val="Arial"/>
        <family val="2"/>
      </rPr>
      <t xml:space="preserve">".
1 Listado de asistencia formato forms de fecha 12/05/2022.
</t>
    </r>
    <r>
      <rPr>
        <b/>
        <sz val="11"/>
        <color theme="1"/>
        <rFont val="Arial"/>
        <family val="2"/>
      </rPr>
      <t>JUNIO:</t>
    </r>
    <r>
      <rPr>
        <sz val="11"/>
        <color theme="1"/>
        <rFont val="Arial"/>
        <family val="2"/>
      </rPr>
      <t xml:space="preserve">
1 Power Point de 2022 con temáticas "</t>
    </r>
    <r>
      <rPr>
        <i/>
        <sz val="11"/>
        <color theme="1"/>
        <rFont val="Arial"/>
        <family val="2"/>
      </rPr>
      <t>Transparencia y acceso a la información​, Plan Anticorrupción y de Atención al Ciudadano​, Índice de información Clasificada y Reservada</t>
    </r>
    <r>
      <rPr>
        <sz val="11"/>
        <color theme="1"/>
        <rFont val="Arial"/>
        <family val="2"/>
      </rPr>
      <t>,".
1 Excel correspondiente a listado de asistencia de fecha 30/06/2022.
1 Enlace: https://icbfgob-my.sharepoint.com/:v:/g/personal/daniel_leon_icbf_gov_co/EW8KWZNEPS5Dibm-TfGUyRMBJdvLGjuhUS2a4xy_Npp2Ng
al cual se requiere permiso para acceder a la grabación del evento.</t>
    </r>
  </si>
  <si>
    <t>Dar a conocer a la ciudadania la oferta del ICBF en temas relacionados con participación e incidencia social.</t>
  </si>
  <si>
    <t xml:space="preserve">Padres, madres, cuidadores de los usuarios del ICBF con el apoyo de los referentes de áreas misionales para socializar la oferta de cada uno de los modaldiades  y los mecanismos de participación. </t>
  </si>
  <si>
    <t xml:space="preserve">Transferir conocimiento con relación a la conformación de veedurias ciudadanas, grupos de control social y otras instancias de participación y la oferta de cada uno de los direciones misionales del ICBF. </t>
  </si>
  <si>
    <t>Ciudadanía en general y colaboradores del ICBF</t>
  </si>
  <si>
    <t>Publicaciones realizadas en Redes sociales o Página Web o Boletin interno  o correo masivo</t>
  </si>
  <si>
    <t>En el marco de la primera reunión del 2022, se proponen mecanismos para la socialización del equipo con los grupos de valor.</t>
  </si>
  <si>
    <t>En el marco de la reunión con los enlaces de participación, se solicita replicar la información en reuniones con grupos de valor ciudadanos.</t>
  </si>
  <si>
    <t>Divulgación de los mecanismos de control social y participación ciudadana con entidades de control social regionales.</t>
  </si>
  <si>
    <t>1,Enlaces control social regionales</t>
  </si>
  <si>
    <t xml:space="preserve">1 correo electrónico de alcance con los mecanismos de control social e información a modo de infografía. </t>
  </si>
  <si>
    <t>La meta de la actividad se cumplió en marzo, la regional reporta gestión.</t>
  </si>
  <si>
    <t xml:space="preserve">Se incluyen actas de reunión con entidades de control sociaol, en donde se dio a conocer la oferta institucional y los mecanismos de control social respectivos, como también se recogen las observaciones remitidas al respecto.  </t>
  </si>
  <si>
    <t>Actividad complementaria en meta cumplida</t>
  </si>
  <si>
    <t>Actas de reunión.</t>
  </si>
  <si>
    <t xml:space="preserve">La regional reporta actividad complementaria en meta cumplida </t>
  </si>
  <si>
    <t>Actividad Cumplida en el primer cuatrimestre 2022, sin embargo,  esta actividad continua vigente en el PPC, teniendo en cuenta que la fecha de finalización es el  mes de Diciembre de 2022.</t>
  </si>
  <si>
    <t>Retroalimentar los acuerdos entre la ciudadanía y el comité de participación Ciudadana</t>
  </si>
  <si>
    <t xml:space="preserve">  Convocar funcionarios de las entidades territoriale Realizar dialogos abiertos con grupos de valor clave, con el fin de conocer sus inquietudes y necesidades, con el fin de definir los alcances de los acuerdos a los que se llegue con la ciudadania, relizandose un seguimiento periódico a los compromisos pactados. </t>
  </si>
  <si>
    <t xml:space="preserve">Seguimiento a las observaciones, necesidades y solicitudes de la ciudadania respecto a la oferta de servicios y gestiones institucionales. </t>
  </si>
  <si>
    <t xml:space="preserve">Encuentro realizado con ejercicio diagnósticos de las necesidades. </t>
  </si>
  <si>
    <t xml:space="preserve">A la espera de la primera reunión con la ciudadanía para generar reporte de actividades de valor a realizar y retroalimentar posteriormente, lo cual se subirá de manera oportuna en la presente ruta de avances. </t>
  </si>
  <si>
    <t xml:space="preserve">En el marco de la primera reunión del 2022, se proponen fechas tentativas para la retrialimentación de los acuerdos con la ciudadanía. </t>
  </si>
  <si>
    <t>En reunión del Comité de Participación,  se propone como fecha de realización en  Junio de la vigencia 2022.</t>
  </si>
  <si>
    <t>En marco de reunión realizada, se da alcance de integrantes del comité y se genera espacio de retroalimentación de los acuerdos acordados y oportunidades de mejora.</t>
  </si>
  <si>
    <t>1 acta de reunión, lista de asistencia                  1 link de grabación de la reunión</t>
  </si>
  <si>
    <r>
      <rPr>
        <sz val="11"/>
        <rFont val="Arial"/>
        <family val="2"/>
      </rPr>
      <t>Se observó acta de reunión de fecha 02/06/2022  la cual da cuenta de ejercicio de retroalimentación en materia de control social.</t>
    </r>
    <r>
      <rPr>
        <sz val="11"/>
        <color rgb="FF0070C0"/>
        <rFont val="Arial"/>
        <family val="2"/>
      </rPr>
      <t xml:space="preserve">
</t>
    </r>
    <r>
      <rPr>
        <b/>
        <sz val="11"/>
        <color rgb="FFFF0000"/>
        <rFont val="Arial"/>
        <family val="2"/>
      </rPr>
      <t xml:space="preserve">Nota: </t>
    </r>
    <r>
      <rPr>
        <sz val="11"/>
        <color rgb="FFFF0000"/>
        <rFont val="Arial"/>
        <family val="2"/>
      </rPr>
      <t>se recomienda ubicar el soporte en el mes que corresponda, ya que se encuentra en la carpeta del mes mayo.</t>
    </r>
  </si>
  <si>
    <r>
      <t>1 Acta de reunión de fecha 02/06/2022 con el objetivo de: "</t>
    </r>
    <r>
      <rPr>
        <i/>
        <sz val="11"/>
        <rFont val="Arial"/>
        <family val="2"/>
      </rPr>
      <t>Orientar  para  que los    mecanismos  de  participación  ciudadana  sean efectivos  a  través    de  asistencia  técnica  a  colaboradores  del  ICBF-talento  Humano  de  las  EAS-participantes  de  los  comités  de  control social,  para  que  en  las    jornadas  de  socialización  de  los  servicios  de primera infancia y la conformación y activación de los comités de control social,    las  familias  usuarias  aporten  al  mejoramiento  continuo  de  la calidad en la prestación de los servicios de atención integral a la primera infancia</t>
    </r>
    <r>
      <rPr>
        <sz val="11"/>
        <rFont val="Arial"/>
        <family val="2"/>
      </rPr>
      <t>.".</t>
    </r>
  </si>
  <si>
    <t>Se observó acta de reunión de fecha 02/06/2022  la cual da cuenta del  ejercicio de retroalimentación en materia de control social, orientando    que los    mecanismos  de  participación  ciudadana  sean efectivos  a  través    de  asistencia  técnica  a  colaboradores  del  ICBF-talento  Humano  de  las  EAS-participantes  de  los  comités  de  control social,  para  que  en  las    jornadas  de  socialización  de  los  servicios  de primera infancia y la conformación y activación de los comités de control social,    las  familias  usuarias  aporten  al  mejoramiento  continuo  de  la calidad en la prestación de los servicios de atención integral a la primera infancia.</t>
  </si>
  <si>
    <r>
      <rPr>
        <b/>
        <sz val="11"/>
        <rFont val="Arial"/>
        <family val="2"/>
      </rPr>
      <t>JUNIO:</t>
    </r>
    <r>
      <rPr>
        <sz val="11"/>
        <rFont val="Arial"/>
        <family val="2"/>
      </rPr>
      <t xml:space="preserve">
1 Acta de reunión de fecha 02/06/2022 con el objetivo de: "</t>
    </r>
    <r>
      <rPr>
        <i/>
        <sz val="11"/>
        <rFont val="Arial"/>
        <family val="2"/>
      </rPr>
      <t>Orientar  para  que los    mecanismos  de  participación  ciudadana  sean efectivos  a  través    de  asistencia  técnica  a  colaboradores  del  ICBF-talento  Humano  de  las  EAS-participantes  de  los  comités  de  control social,  para  que  en  las    jornadas  de  socialización  de  los  servicios  de primera infancia y la conformación y activación de los comités de control social,    las  familias  usuarias  aporten  al  mejoramiento  continuo  de  la calidad en la prestación de los servicios de atención integral a la primera infancia</t>
    </r>
    <r>
      <rPr>
        <sz val="11"/>
        <rFont val="Arial"/>
        <family val="2"/>
      </rPr>
      <t>.".</t>
    </r>
  </si>
  <si>
    <t>Divulgar infografias relacionadas con el Comité de participación ciudadana y su incidencia.</t>
  </si>
  <si>
    <t xml:space="preserve">Divulgar piezas publicitarias relacionadas con las funciones del comité de participación ciudadana y los alcances e incidencia de la ciudadanía con estas </t>
  </si>
  <si>
    <t xml:space="preserve">Generar escenarios de conocimiento a travez de piezas informativas publicitarias para la Ciudadanía y los grupos de interés institucionales. </t>
  </si>
  <si>
    <t>Coordinaciones Regionales y Dirección.</t>
  </si>
  <si>
    <t>Número de personas alcanzadas por infografia.</t>
  </si>
  <si>
    <t xml:space="preserve">A la espera de reunión con el comité de participación ciudadana para la realización efectiva de una pieza concertada que se pueda divulgar en el transcurso de la anualidad. </t>
  </si>
  <si>
    <t>En la segunda  reunión de Comité de Participación, se delega la creación de piezas alusivas al Comité de participación Regional, las cuales pueden ser presentaciones o piezas gráficas.</t>
  </si>
  <si>
    <t>Se crea presentación informativa del comité de participación Ciudadana Regional y se socializa en las reuniones respecivas realizadas con grupos regionales.</t>
  </si>
  <si>
    <t>1 Presentación creada en Formato PTT con la Información del los integrantes</t>
  </si>
  <si>
    <t xml:space="preserve">Acta de reunión regular del Comité de particiapación ciudadana. </t>
  </si>
  <si>
    <t xml:space="preserve">1 Acta de reunión de seguimiento. </t>
  </si>
  <si>
    <t>MATRIZ DE PLANEACIÓN DEL PLAN DE PARTICIPACIÓN CIUDADANA REGIONAL VICHADA- PPC 2022</t>
  </si>
  <si>
    <t>CONCLUSIÓN SEGUIMIENTO OCI
CORTE ABRIL 2022</t>
  </si>
  <si>
    <t xml:space="preserve">
"socialización del equipo de Participación Ciudadana."</t>
  </si>
  <si>
    <t>Dar a conocer el equipo conformado en la regional que promoverá la participación ciudadana y pactar cronograma de encuentros para la vigencia, y recoger las observaciones, necesidades y solicitudes de la ciudadanía respecto a la oferta de servicios y gestión institucional.</t>
  </si>
  <si>
    <t xml:space="preserve">"Promover de manera efectiva la conformación de grupos de control social y/o veedurías ciudadanas. " en los progrmas de primera infancia. </t>
  </si>
  <si>
    <t xml:space="preserve">Equipo de participación o coordinadora de asistencia tecnica. </t>
  </si>
  <si>
    <t>Reporte de "conformación del grupo"</t>
  </si>
  <si>
    <t>Socialización virtual talento humano de operadores</t>
  </si>
  <si>
    <t>Operadores y Talento Humano de Operadores</t>
  </si>
  <si>
    <t xml:space="preserve">  Socialización al talento humano del centro zonal</t>
  </si>
  <si>
    <t xml:space="preserve">centro zonal </t>
  </si>
  <si>
    <t>_</t>
  </si>
  <si>
    <t>Actividad Cumplida en el mes de marzo de 2022</t>
  </si>
  <si>
    <t>Transferencia de conocimiento</t>
  </si>
  <si>
    <t>Gestionar la inclusión del ICBF en la red institucional de apoyo a las veedurías ciudadanas y articular el apoyo que se requiera con entidades de control, para que nuestros funcionarios y ciudadanos sean capacitados y se conformen las veedurías ciudadanas en todos los programas.</t>
  </si>
  <si>
    <t>Usuarios</t>
  </si>
  <si>
    <t>Tres reuniones de "veudurias conformadas"</t>
  </si>
  <si>
    <t xml:space="preserve">Conformación y elección de grupos de control social y/o participación cuidadana </t>
  </si>
  <si>
    <t>Actas</t>
  </si>
  <si>
    <t>en gestión</t>
  </si>
  <si>
    <t xml:space="preserve">Conformación y elección de grupos de control social y participación ciudadana, acompañamiento de las veedurias para la entregas de los programas dirigidos a la primera infancia y familia y comunidad. </t>
  </si>
  <si>
    <t xml:space="preserve">Actas de conformacion de los comites de contron social de las EAS, actas de acompañamiento de veedurias. </t>
  </si>
  <si>
    <t xml:space="preserve">Operadores </t>
  </si>
  <si>
    <t xml:space="preserve">Oficio enviado a la contraloria para la capacitacion al talento humano y grupos de control. </t>
  </si>
  <si>
    <t xml:space="preserve">Actas y oficio </t>
  </si>
  <si>
    <t xml:space="preserve">Durante las jornadas de socialización del servicio se  promueve la conformación de los grupos de control social y se realiza capacitacion sobre  participación ciudadana. </t>
  </si>
  <si>
    <t>Actas de acompañamiento para la conformación de comités de control social de las EAS.</t>
  </si>
  <si>
    <t xml:space="preserve">Actas de los comites de control social </t>
  </si>
  <si>
    <t>Actas y listados de asistencia</t>
  </si>
  <si>
    <r>
      <rPr>
        <b/>
        <sz val="11"/>
        <rFont val="Arial"/>
        <family val="2"/>
      </rPr>
      <t xml:space="preserve">Primera Infancia: 
</t>
    </r>
    <r>
      <rPr>
        <sz val="11"/>
        <rFont val="Arial"/>
        <family val="2"/>
      </rPr>
      <t xml:space="preserve">Se evidenciaron soportes relacionados con jornada de socialización del servicio de Primera Infancia y Modalidad Propía e Intercultural, 
</t>
    </r>
  </si>
  <si>
    <r>
      <rPr>
        <sz val="10"/>
        <rFont val="Arial"/>
        <family val="2"/>
      </rPr>
      <t>1 Acta de reunión de fecha 04/05/2022  con el objeto de: "</t>
    </r>
    <r>
      <rPr>
        <i/>
        <sz val="10"/>
        <rFont val="Arial"/>
        <family val="2"/>
      </rPr>
      <t>Socializar  a  las  familias  beneficiarias,  autoridades indígenasy  comunidad  en general, la forma de operaciónde la modalidad propia e intercultural y el marco general de sus obligaciones contractuales, asímismo promover la generaciónde mecanismos de control social, que ayuden al mejoramiento en la calidad de la prestaciónde los servicios de atenciónintegral de la primera infancia</t>
    </r>
    <r>
      <rPr>
        <sz val="10"/>
        <rFont val="Arial"/>
        <family val="2"/>
      </rPr>
      <t>.".
1 Acta de reunión de fecha 09/05/2022  con el objeto de: "</t>
    </r>
    <r>
      <rPr>
        <i/>
        <sz val="10"/>
        <rFont val="Arial"/>
        <family val="2"/>
      </rPr>
      <t>Socializar  a  las  familias  beneficiarias,  autoridades  indígenas  y  comunidad  en general, la forma de operación de la modalidad propia e intercultural y el marco general de sus obligaciones contractuales, así mismo promover la generación de mecanismos de control social, que ayuden al mejoramiento en la calidad de la prestación de los servicios de atención integral de la primera infancia.</t>
    </r>
    <r>
      <rPr>
        <sz val="10"/>
        <rFont val="Arial"/>
        <family val="2"/>
      </rPr>
      <t>".
1 Acta de reunión de fechas 7,18,19,23,26, 27 de mayo de 2022 con el objeto de: "</t>
    </r>
    <r>
      <rPr>
        <i/>
        <sz val="10"/>
        <rFont val="Arial"/>
        <family val="2"/>
      </rPr>
      <t>Realizar  una  jornada  de  socialización  a  la  comunidad  usuaria  del  servicio Modalidad propia e intercultural, sobre la forma de operación de la modalidad y el  marco  general  de  las  obligaciones contractuales,  promoviendo  a  su  vez  la generación  de mecanismos  de  control  social,que  aporten  al  mejoramiento continuo de la calidad en la prestación de los servicios deatención integral a la primera infancia</t>
    </r>
    <r>
      <rPr>
        <sz val="10"/>
        <rFont val="Arial"/>
        <family val="2"/>
      </rPr>
      <t>.".
1 Acta de reunión de fechas 11/05/2022 con el objeto de: "</t>
    </r>
    <r>
      <rPr>
        <i/>
        <sz val="10"/>
        <rFont val="Arial"/>
        <family val="2"/>
      </rPr>
      <t>Socializar  a  las  familias  beneficiarias,  autoridades indígenasy  comunidad  en general, la forma de operaciónde la modalidad propia e intercultural y el marco general de sus obligaciones contractuales, asímismo promover la generaciónde mecanismos de control social, que ayuden al mejoramiento en la calidad de la prestaciónde los servicios de atenciónintegral de la primera infancia.</t>
    </r>
    <r>
      <rPr>
        <sz val="10"/>
        <rFont val="Arial"/>
        <family val="2"/>
      </rPr>
      <t>".
2 Acta de reunión de fechas 11, 16, 24 y 25 de mayo de 2022 con el objeto de: "</t>
    </r>
    <r>
      <rPr>
        <i/>
        <sz val="10"/>
        <rFont val="Arial"/>
        <family val="2"/>
      </rPr>
      <t xml:space="preserve">Realizar una jornada de socialización a la comunidad de Puerto Carreño que participa de los servicios de primera infancia, sobre la forma de operación de la modalidad y el marco general de las obligaciones contractuales, promoviendo a su vez la generación de  mecanismos de control social, que aporten al mejoramiento continuo de la calidad en la prestación de los servicios de atención integral a la primera infancia. </t>
    </r>
    <r>
      <rPr>
        <sz val="10"/>
        <rFont val="Arial"/>
        <family val="2"/>
      </rPr>
      <t>".
1 Acta de reunión de fecha 23/05/2022  con el objeto de: "</t>
    </r>
    <r>
      <rPr>
        <i/>
        <sz val="10"/>
        <rFont val="Arial"/>
        <family val="2"/>
      </rPr>
      <t>Realizar  la  socialización  del  serviciocon  lo  beneficiarios,  padres,  madres  y  cuidadores  de  la  modalidad institucionalen  el  programa  Centro  de  Desarrollo  infantil de  la  UDS  gotitas  de  amor  de  la  primavera Veracruz, esto con el fin de dar a conocer la forma en la que presta el servicioel aperador contratado por el Instituto Colombiano de Bienestar Familiar (ICBF)desde los diferentes componentes de la modalidad.</t>
    </r>
    <r>
      <rPr>
        <sz val="10"/>
        <rFont val="Arial"/>
        <family val="2"/>
      </rPr>
      <t xml:space="preserve">".
</t>
    </r>
    <r>
      <rPr>
        <b/>
        <sz val="10"/>
        <rFont val="Arial"/>
        <family val="2"/>
      </rPr>
      <t xml:space="preserve">
</t>
    </r>
    <r>
      <rPr>
        <sz val="10"/>
        <rFont val="Arial"/>
        <family val="2"/>
      </rPr>
      <t>1 Acta de reunión de fecha 24/05/2022  con el objeto de: "Realizar  la  socialización  del  serviciocon  lo  beneficiarios,  padres,  madres  y  cuidadores  de  la  modalidad institucionalen  el  programa  Centro  de  Desarrollo  infantil de  la  UDS  gotitas  de  amor  de  la  primavera Veracruz, esto con el fin de dar a conocer la forma en la que presta el servicioel aperador contratado por el Instituto Colombiano de Bienestar Familiar (ICBF)desde los diferentes componentes de la modalidad.".</t>
    </r>
    <r>
      <rPr>
        <b/>
        <sz val="10"/>
        <rFont val="Arial"/>
        <family val="2"/>
      </rPr>
      <t xml:space="preserve">
</t>
    </r>
  </si>
  <si>
    <t>capacitacion sobre temas de control social a los colaboradores del ICBF por un especialista de la contraloria y seguimiento a los operadores de los programas TEB, modalidad propia y CDI, sobre los avances y las actividades con los grupos de control social y participacióon cuidadana</t>
  </si>
  <si>
    <t xml:space="preserve">Actas de capacitación y seguimiento a las EAS sobre de los avances y actividades con los grupos de control social. </t>
  </si>
  <si>
    <t xml:space="preserve">operadores y taleno humano de la regional </t>
  </si>
  <si>
    <t>Actas de los comites de control social y cpacitacion de la contraloria</t>
  </si>
  <si>
    <t>Actas y lista de asistencia</t>
  </si>
  <si>
    <r>
      <rPr>
        <b/>
        <sz val="11"/>
        <rFont val="Arial"/>
        <family val="2"/>
      </rPr>
      <t xml:space="preserve">Primera Infancia: 
</t>
    </r>
    <r>
      <rPr>
        <sz val="11"/>
        <rFont val="Arial"/>
        <family val="2"/>
      </rPr>
      <t xml:space="preserve">Se evidenciaron soportes relacionados con seguimiento a operadores de los programa TEB, así jornada de capacitación en control social y 
</t>
    </r>
  </si>
  <si>
    <r>
      <rPr>
        <sz val="10"/>
        <rFont val="Arial"/>
        <family val="2"/>
      </rPr>
      <t>1 Acta de reunión de fecha 15/06/2022  con el objeto de: "</t>
    </r>
    <r>
      <rPr>
        <i/>
        <sz val="10"/>
        <rFont val="Arial"/>
        <family val="2"/>
      </rPr>
      <t>Realizar reunión de seguimiento a los operadores de los programas TEBl Modalidad propia y CDI sobre los avances y actividades con los grupos de control y participación ciudadana</t>
    </r>
    <r>
      <rPr>
        <sz val="10"/>
        <rFont val="Arial"/>
        <family val="2"/>
      </rPr>
      <t>".
1 Acta de reunión de fecha 28/06/2022  con el objeto de: "</t>
    </r>
    <r>
      <rPr>
        <i/>
        <sz val="10"/>
        <rFont val="Arial"/>
        <family val="2"/>
      </rPr>
      <t>Realizar capacitación por parte de la Contraloría sobre control social, control fiscal y participación ciudadana</t>
    </r>
    <r>
      <rPr>
        <sz val="10"/>
        <rFont val="Arial"/>
        <family val="2"/>
      </rPr>
      <t xml:space="preserve">.".
</t>
    </r>
  </si>
  <si>
    <t xml:space="preserve">capacitacion del talento humano sobre los grupos de control social y participación ciudadana </t>
  </si>
  <si>
    <t xml:space="preserve">Actas de capacitación al talento humano de los programas de primera infancia y adolescencia y juventud   </t>
  </si>
  <si>
    <t xml:space="preserve">operadores </t>
  </si>
  <si>
    <t xml:space="preserve">Acta de la capacitacion </t>
  </si>
  <si>
    <t xml:space="preserve">Se evidenció socialización sobre control social  
</t>
  </si>
  <si>
    <r>
      <rPr>
        <sz val="11"/>
        <rFont val="Arial"/>
        <family val="2"/>
      </rPr>
      <t>1 Acta de reunión de fecha 22/07/2022  con el objeto de: "</t>
    </r>
    <r>
      <rPr>
        <i/>
        <sz val="11"/>
        <rFont val="Arial"/>
        <family val="2"/>
      </rPr>
      <t>Socialización sobre control social y participación ciudadana.</t>
    </r>
    <r>
      <rPr>
        <sz val="11"/>
        <rFont val="Arial"/>
        <family val="2"/>
      </rPr>
      <t>".</t>
    </r>
  </si>
  <si>
    <t>Sin reporte de avance para agosto</t>
  </si>
  <si>
    <t xml:space="preserve">Se evidenciaron reuniones  relacionadas con jornada de socialización del servicio de Primera Infancia y Modalidad Propía e Intercultural, adicionalmente se realizó seguimiento a operadores de los programa Territorios Etnicos con Bienestar -TEB-
</t>
  </si>
  <si>
    <r>
      <rPr>
        <b/>
        <sz val="9"/>
        <rFont val="Arial"/>
        <family val="2"/>
      </rPr>
      <t>MAYO:</t>
    </r>
    <r>
      <rPr>
        <sz val="9"/>
        <rFont val="Arial"/>
        <family val="2"/>
      </rPr>
      <t xml:space="preserve">
1 Acta de reunión de fecha 04/05/2022  con el objeto de: "</t>
    </r>
    <r>
      <rPr>
        <i/>
        <sz val="9"/>
        <rFont val="Arial"/>
        <family val="2"/>
      </rPr>
      <t>Socializar  a  las  familias  beneficiarias,  autoridades indígenasy  comunidad  en general, la forma de operaciónde la modalidad propia e intercultural y el marco general de sus obligaciones contractuales, asímismo promover la generaciónde mecanismos de control social, que ayuden al mejoramiento en la calidad de la prestaciónde los servicios de atenciónintegral de la primera infancia</t>
    </r>
    <r>
      <rPr>
        <sz val="9"/>
        <rFont val="Arial"/>
        <family val="2"/>
      </rPr>
      <t>.".
1 Acta de reunión de fecha 09/05/2022  con el objeto de: "</t>
    </r>
    <r>
      <rPr>
        <i/>
        <sz val="9"/>
        <rFont val="Arial"/>
        <family val="2"/>
      </rPr>
      <t>Socializar  a  las  familias  beneficiarias,  autoridades  indígenas  y  comunidad  en general, la forma de operación de la modalidad propia e intercultural y el marco general de sus obligaciones contractuales, así mismo promover la generación de mecanismos de control social, que ayuden al mejoramiento en la calidad de la prestación de los servicios de atención integral de la primera infancia.</t>
    </r>
    <r>
      <rPr>
        <sz val="9"/>
        <rFont val="Arial"/>
        <family val="2"/>
      </rPr>
      <t>".
1 Acta de reunión de fechas 7,18,19,23,26, 27 de mayo de 2022 con el objeto de: "</t>
    </r>
    <r>
      <rPr>
        <i/>
        <sz val="9"/>
        <rFont val="Arial"/>
        <family val="2"/>
      </rPr>
      <t>Realizar  una  jornada  de  socialización  a  la  comunidad  usuaria  del  servicio Modalidad propia e intercultural, sobre la forma de operación de la modalidad y el  marco  general  de  las  obligaciones contractuales,  promoviendo  a  su  vez  la generación  de mecanismos  de  control  social,que  aporten  al  mejoramiento continuo de la calidad en la prestación de los servicios deatención integral a la primera infancia</t>
    </r>
    <r>
      <rPr>
        <sz val="9"/>
        <rFont val="Arial"/>
        <family val="2"/>
      </rPr>
      <t>.".
1 Acta de reunión de fechas 11/05/2022 con el objeto de: "</t>
    </r>
    <r>
      <rPr>
        <i/>
        <sz val="9"/>
        <rFont val="Arial"/>
        <family val="2"/>
      </rPr>
      <t>Socializar  a  las  familias  beneficiarias,  autoridades indígenasy  comunidad  en general, la forma de operaciónde la modalidad propia e intercultural y el marco general de sus obligaciones contractuales, asímismo promover la generaciónde mecanismos de control social, que ayuden al mejoramiento en la calidad de la prestaciónde los servicios de atenciónintegral de la primera infancia.</t>
    </r>
    <r>
      <rPr>
        <sz val="9"/>
        <rFont val="Arial"/>
        <family val="2"/>
      </rPr>
      <t>".
2 Acta de reunión de fechas 11, 16, 24 y 25 de mayo de 2022 con el objeto de: "</t>
    </r>
    <r>
      <rPr>
        <i/>
        <sz val="9"/>
        <rFont val="Arial"/>
        <family val="2"/>
      </rPr>
      <t xml:space="preserve">Realizar una jornada de socialización a la comunidad de Puerto Carreño que participa de los servicios de primera infancia, sobre la forma de operación de la modalidad y el marco general de las obligaciones contractuales, promoviendo a su vez la generación de  mecanismos de control social, que aporten al mejoramiento continuo de la calidad en la prestación de los servicios de atención integral a la primera infancia. </t>
    </r>
    <r>
      <rPr>
        <sz val="9"/>
        <rFont val="Arial"/>
        <family val="2"/>
      </rPr>
      <t>".
1 Acta de reunión de fecha 23/05/2022  con el objeto de: "</t>
    </r>
    <r>
      <rPr>
        <i/>
        <sz val="9"/>
        <rFont val="Arial"/>
        <family val="2"/>
      </rPr>
      <t>Realizar  la  socialización  del  serviciocon  lo  beneficiarios,  padres,  madres  y  cuidadores  de  la  modalidad institucionalen  el  programa  Centro  de  Desarrollo  infantil de  la  UDS  gotitas  de  amor  de  la  primavera Veracruz, esto con el fin de dar a conocer la forma en la que presta el servicioel aperador contratado por el Instituto Colombiano de Bienestar Familiar (ICBF)desde los diferentes componentes de la modalidad.</t>
    </r>
    <r>
      <rPr>
        <sz val="9"/>
        <rFont val="Arial"/>
        <family val="2"/>
      </rPr>
      <t xml:space="preserve">".
</t>
    </r>
    <r>
      <rPr>
        <b/>
        <sz val="9"/>
        <rFont val="Arial"/>
        <family val="2"/>
      </rPr>
      <t xml:space="preserve">
</t>
    </r>
    <r>
      <rPr>
        <sz val="9"/>
        <rFont val="Arial"/>
        <family val="2"/>
      </rPr>
      <t>1 Acta de reunión de fecha 24/05/2022  con el objeto de: "</t>
    </r>
    <r>
      <rPr>
        <i/>
        <sz val="9"/>
        <rFont val="Arial"/>
        <family val="2"/>
      </rPr>
      <t>Realizar  la  socialización  del  serviciocon  lo  beneficiarios,  padres,  madres  y  cuidadores  de  la  modalidad institucionalen  el  programa  Centro  de  Desarrollo  infantil de  la  UDS  gotitas  de  amor  de  la  primavera Veracruz, esto con el fin de dar a conocer la forma en la que presta el servicioel aperador contratado por el Instituto Colombiano de Bienestar Familiar (ICBF)desde los diferentes componentes de la modalidad.</t>
    </r>
    <r>
      <rPr>
        <sz val="9"/>
        <rFont val="Arial"/>
        <family val="2"/>
      </rPr>
      <t>".</t>
    </r>
    <r>
      <rPr>
        <b/>
        <sz val="9"/>
        <rFont val="Arial"/>
        <family val="2"/>
      </rPr>
      <t xml:space="preserve">
</t>
    </r>
    <r>
      <rPr>
        <sz val="9"/>
        <color rgb="FF000000"/>
        <rFont val="Arial"/>
        <family val="2"/>
      </rPr>
      <t xml:space="preserve">
</t>
    </r>
    <r>
      <rPr>
        <b/>
        <sz val="9"/>
        <color rgb="FF000000"/>
        <rFont val="Arial"/>
        <family val="2"/>
      </rPr>
      <t>JUNIO:</t>
    </r>
    <r>
      <rPr>
        <sz val="9"/>
        <color rgb="FF000000"/>
        <rFont val="Arial"/>
        <family val="2"/>
      </rPr>
      <t xml:space="preserve">
1 Acta de reunión de fecha 15/06/2022  con el objeto de: "</t>
    </r>
    <r>
      <rPr>
        <i/>
        <sz val="9"/>
        <color rgb="FF000000"/>
        <rFont val="Arial"/>
        <family val="2"/>
      </rPr>
      <t>Realizar reunión de seguimiento a los operadores de los programas TEBl Modalidad propia y CDI sobre los avances y actividades con los grupos de control y participación ciudadana</t>
    </r>
    <r>
      <rPr>
        <sz val="9"/>
        <color rgb="FF000000"/>
        <rFont val="Arial"/>
        <family val="2"/>
      </rPr>
      <t>".
1 Acta de reunión de fecha 28/06/2022  con el objeto de: "</t>
    </r>
    <r>
      <rPr>
        <i/>
        <sz val="9"/>
        <color rgb="FF000000"/>
        <rFont val="Arial"/>
        <family val="2"/>
      </rPr>
      <t>Realizar capacitación por parte de la Contraloría sobre control social, control fiscal y participación ciudadana.</t>
    </r>
    <r>
      <rPr>
        <sz val="9"/>
        <color rgb="FF000000"/>
        <rFont val="Arial"/>
        <family val="2"/>
      </rPr>
      <t>".</t>
    </r>
  </si>
  <si>
    <t>seguimiento</t>
  </si>
  <si>
    <t xml:space="preserve">Retroalimentar y hacer seguimiento a los acuerdos suscritos por el ICBF. </t>
  </si>
  <si>
    <t>Dos seguimientos de la "mesas de participación"</t>
  </si>
  <si>
    <t xml:space="preserve">Asistencia y participación a la mesa pública de cuentas de la regional con la finalidad de promover los grupos de control social y veedurías ciudadanas  </t>
  </si>
  <si>
    <t xml:space="preserve">
Acta de realización de la mesa pública de cuentas de la regional donde participaron los grupos de control social de los programas 
</t>
  </si>
  <si>
    <t>Acta de la Mesa Públia Cuentas de la Regional</t>
  </si>
  <si>
    <t xml:space="preserve">Actas, lista de asistencia y invitaciones </t>
  </si>
  <si>
    <r>
      <t xml:space="preserve">Se evidenciaron soportes relacionados con realización de Mesa Pública en fecha 20/05/2022, listado de asistencia, así como oficios de invitación a dicho evento.
</t>
    </r>
    <r>
      <rPr>
        <b/>
        <sz val="11"/>
        <color rgb="FFFF0000"/>
        <rFont val="Arial"/>
        <family val="2"/>
      </rPr>
      <t>Nota:</t>
    </r>
    <r>
      <rPr>
        <sz val="11"/>
        <color rgb="FFFF0000"/>
        <rFont val="Arial"/>
        <family val="2"/>
      </rPr>
      <t xml:space="preserve">
Los soportes verificados NO dan cuenta de ejercicio seguimiento a las mesas de participación.</t>
    </r>
  </si>
  <si>
    <r>
      <rPr>
        <sz val="10"/>
        <rFont val="Arial"/>
        <family val="2"/>
      </rPr>
      <t>1 Acta de reunión de fecha 20/05/2022  con el objeto de: "</t>
    </r>
    <r>
      <rPr>
        <i/>
        <sz val="10"/>
        <rFont val="Arial"/>
        <family val="2"/>
      </rPr>
      <t xml:space="preserve">Realización de la Mesa Pública de Cuentas del Centro Zonal de Puerto Carreño </t>
    </r>
    <r>
      <rPr>
        <sz val="10"/>
        <rFont val="Arial"/>
        <family val="2"/>
      </rPr>
      <t>.".
1 Listado de asistencia  de fecha 20/05/2022  sobre Rendición Pública de Cuentas y Mesas Públicas.
6 oficios de 2022 con asunto: "</t>
    </r>
    <r>
      <rPr>
        <i/>
        <sz val="10"/>
        <rFont val="Arial"/>
        <family val="2"/>
      </rPr>
      <t>Invitación a  la Mesa Pública de Cuentas del ICBF Regional Vichada</t>
    </r>
    <r>
      <rPr>
        <sz val="10"/>
        <rFont val="Arial"/>
        <family val="2"/>
      </rPr>
      <t>." de fechas 05 y 06 de mayo de 2022.</t>
    </r>
  </si>
  <si>
    <r>
      <t xml:space="preserve">Se evidenció Power Point correspondiente a presentación de la Modalidad Territorios Étnicos con Bienestar - Cumaribo, Vichada, 2022 Contratos de Aporte Nos. 99-00043-202299-00044-2022, la cual no tiene fecha y, se trata de una socialización de la Modalidad, así como  la población a atender en las comunidades.
</t>
    </r>
    <r>
      <rPr>
        <b/>
        <sz val="11"/>
        <color rgb="FFFF0000"/>
        <rFont val="Arial"/>
        <family val="2"/>
      </rPr>
      <t>Nota:</t>
    </r>
    <r>
      <rPr>
        <sz val="11"/>
        <color rgb="FFFF0000"/>
        <rFont val="Arial"/>
        <family val="2"/>
      </rPr>
      <t xml:space="preserve">
El soportes verificados NO dan cuenta de ejercicio seguimiento a las mesas de participación.</t>
    </r>
  </si>
  <si>
    <t>1 Presentación Power Point de la Modalidad Territorios Étnicos con Bienestar - Cumaribo, Vichada, 2022 Contratos de Aporte Nos. 99-00043-202299-00044-2022</t>
  </si>
  <si>
    <t xml:space="preserve">Asistencia y participación a la Rendicion Publica de Cuenta de la regional con la finalidad de promover los grupos de control social y veedurías ciudadanas  </t>
  </si>
  <si>
    <t xml:space="preserve">
Acta de realización de la Rendicion Publica de Cuentas de la regional donde participaron los grupos de control social de los programas 
</t>
  </si>
  <si>
    <t>Acta de la Rendicion Publica de cuentas  de la Regional</t>
  </si>
  <si>
    <t>Actas, lista de asistencia y invitaciones</t>
  </si>
  <si>
    <t>Pte revisión con la Lider del PPC frente a la unidad de medida de la actividad.</t>
  </si>
  <si>
    <t xml:space="preserve">Se evidenció la realización de Mesas Publica de Cuentas del Centro Zonal de Puerto Carreño, con e fin de fortalecer la articulación interinstitucional y lograr una interlocución que permita un acercamiento con la comunidad y establecer acciones conjuntas que permitan la garantía y restablecimiento de los derechos fundamentales de los niños, niñas adolescentes y su familias.
</t>
  </si>
  <si>
    <r>
      <rPr>
        <b/>
        <sz val="11"/>
        <rFont val="Arial"/>
        <family val="2"/>
      </rPr>
      <t>MAYO:</t>
    </r>
    <r>
      <rPr>
        <sz val="11"/>
        <rFont val="Arial"/>
        <family val="2"/>
      </rPr>
      <t xml:space="preserve">
1 Acta de reunión de fecha 20/05/2022  con el objeto de: "</t>
    </r>
    <r>
      <rPr>
        <i/>
        <sz val="11"/>
        <rFont val="Arial"/>
        <family val="2"/>
      </rPr>
      <t>Realización de la Mesa Pública de Cuentas del Centro Zonal de Puerto Carreño.</t>
    </r>
    <r>
      <rPr>
        <sz val="11"/>
        <rFont val="Arial"/>
        <family val="2"/>
      </rPr>
      <t>".
1 Listado de asistencia  de fecha 20/05/2022  sobre Rendición Pública de Cuentas y Mesas Públicas.
6 oficios de 2022 con asunto: "</t>
    </r>
    <r>
      <rPr>
        <i/>
        <sz val="11"/>
        <rFont val="Arial"/>
        <family val="2"/>
      </rPr>
      <t>Invitación a  la Mesa Pública de Cuentas del ICBF Regional Vichada.</t>
    </r>
    <r>
      <rPr>
        <sz val="11"/>
        <rFont val="Arial"/>
        <family val="2"/>
      </rPr>
      <t xml:space="preserve">" de fechas 05 y 06 de mayo de 2022.
</t>
    </r>
    <r>
      <rPr>
        <b/>
        <sz val="11"/>
        <rFont val="Arial"/>
        <family val="2"/>
      </rPr>
      <t>JUNIO:</t>
    </r>
    <r>
      <rPr>
        <sz val="11"/>
        <rFont val="Arial"/>
        <family val="2"/>
      </rPr>
      <t xml:space="preserve">
- 1 Presentación Power Point de la Modalidad Territorios Étnicos con Bienestar - Cumaribo, Vichada, 2022 Contratos de Aporte Nos. 99-00043-202299-00044-2022
</t>
    </r>
    <r>
      <rPr>
        <b/>
        <sz val="11"/>
        <rFont val="Arial"/>
        <family val="2"/>
      </rPr>
      <t>JULIO:</t>
    </r>
    <r>
      <rPr>
        <sz val="11"/>
        <rFont val="Arial"/>
        <family val="2"/>
      </rPr>
      <t xml:space="preserve">
- 1 Acta de reunión de fecha 15/07/2022  con el objeto de: "S</t>
    </r>
    <r>
      <rPr>
        <i/>
        <sz val="11"/>
        <rFont val="Arial"/>
        <family val="2"/>
      </rPr>
      <t>ocialización sobre control social y participación ciudadana</t>
    </r>
    <r>
      <rPr>
        <sz val="11"/>
        <rFont val="Arial"/>
        <family val="2"/>
      </rPr>
      <t>.".
- 1 Listado de asistencia de fecha 15/07/2022.
- 1 Listado de los invitados al evento con fechas 06 y 07 de julio de 2022.</t>
    </r>
  </si>
  <si>
    <r>
      <t xml:space="preserve">Se evidenció la publicación de la información del Presupuesto General de Ingresos, la Ejecución Presupuestal y Estados Financieros en la página web del ICBF.
</t>
    </r>
    <r>
      <rPr>
        <b/>
        <sz val="10"/>
        <rFont val="Arial"/>
        <family val="2"/>
      </rPr>
      <t>Evidencias:</t>
    </r>
    <r>
      <rPr>
        <sz val="10"/>
        <rFont val="Arial"/>
        <family val="2"/>
      </rPr>
      <t xml:space="preserve">
Presupuesto general de ingresos 2022 ABRIL, fecha de publicación: 18/Mayo/2022
Presupuesto general de ingresos 2022- Mayo 31, fecha de publicación: 15/Jul/2022
Presupuesto general de ingresos junio 2022, fecha de publicación: 15/Jul/2022
Ruta: https://www.icbf.gov.co/informacion-financiera/presupuesto-general
</t>
    </r>
    <r>
      <rPr>
        <b/>
        <sz val="10"/>
        <rFont val="Arial"/>
        <family val="2"/>
      </rPr>
      <t xml:space="preserve">Ejecución Presupuestal: 
</t>
    </r>
    <r>
      <rPr>
        <sz val="10"/>
        <rFont val="Arial"/>
        <family val="2"/>
      </rPr>
      <t xml:space="preserve">- bd_ejecucion_vigencia_a_abril_areas_cierre_definitivo_2022.xlsx
- bd_ejecucion_vigencia_a_abril_cierre_sin_areas_definitivo_2022.xlsx
- bd_ejecucion_vigencia_a_mayo_areas_cierre_definitivo_2022.xlsx
- bd_ejecucion_vigencia_a_mayo_cierre_sin_areas_definitivo_2022.xlsx
- bd_ejecucion_vigencia_a_junio_areas_cierre_definitivo_2022.xlsx
- bd_ejecucion_vigencia_a_junio_cierre_sin_areas_definitivo_2022.xlsx
- bd_ejecucion_vigencia_a_julio_areas_cierre_definitivo_2022.xlsx
- bd_ejecucion_vigencia_a_julio_cierre_sin_areas_definitivo_2022.xlsx
Portal web ruta: https://www.icbf.gov.co/informacion-financiera/ejecucion-presupuestal-historica
</t>
    </r>
    <r>
      <rPr>
        <b/>
        <sz val="10"/>
        <rFont val="Arial"/>
        <family val="2"/>
      </rPr>
      <t>Estados Financieros</t>
    </r>
    <r>
      <rPr>
        <sz val="10"/>
        <rFont val="Arial"/>
        <family val="2"/>
      </rPr>
      <t xml:space="preserve">: 
- ESTADOS FINANCIEROS CON CORTE DE 30 DE ABRIL DE 2022, Fecha de Publicación: 26/Mayo/2022
  NOTAS ESTADOS FINANCIEROS CON CORTE DE 30 DE ABRIL DE 2022
- ESTADOS FINANCIEROS CON CORTE DEL 31 DE MAYO DE 2022, Fecha de Publicación: 30/Jun/2022
  NOTAS ESTADOS FINANCIEROS CON CORTE DEL 31 DE MAYO DE 2022
- NOTAS ESTADOS FINANCIEROS CON CORTE DE 30 DE JUNIO DE 2022, Fecha de Publicación: 29/Jul/2022
  ESTADOS FINANCIEROS CON CORTE 30 DE JUNIO DE 2022
- ESTADOS FINANCIEROS CON CORTE DE 31 DE JULIO DE 2021, Fecha de Publicación: 26/Ago/2022
  NOTAS ESTADOS FINANCIEROS CON CORTE 31 DE JULIO DE 2022
Portal </t>
    </r>
    <r>
      <rPr>
        <i/>
        <sz val="10"/>
        <rFont val="Arial"/>
        <family val="2"/>
      </rPr>
      <t>web</t>
    </r>
    <r>
      <rPr>
        <sz val="10"/>
        <rFont val="Arial"/>
        <family val="2"/>
      </rPr>
      <t xml:space="preserve"> ruta: https://www.icbf.gov.co/informacion-financiera/estados-financieros
Estados financieros de abril, mayo, junio y julio 2022.
</t>
    </r>
    <r>
      <rPr>
        <b/>
        <sz val="10"/>
        <rFont val="Arial"/>
        <family val="2"/>
      </rPr>
      <t>Recomendación:</t>
    </r>
    <r>
      <rPr>
        <sz val="10"/>
        <rFont val="Arial"/>
        <family val="2"/>
      </rPr>
      <t xml:space="preserve">
Complementar la información de la actividad en el SVE documentando la ruta donde está publicada la información.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</si>
</sst>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d/mm/yyyy;@"/>
    <numFmt numFmtId="165" formatCode="_-&quot;$&quot;* #,##0_-;\-&quot;$&quot;* #,##0_-;_-&quot;$&quot;* &quot;-&quot;_-;_-@_-"/>
    <numFmt numFmtId="166" formatCode="_-* #,##0.00_-;\-* #,##0.00_-;_-* &quot;-&quot;_-;_-@_-"/>
    <numFmt numFmtId="167" formatCode="_-* #,##0.0_-;\-* #,##0.0_-;_-* &quot;-&quot;_-;_-@_-"/>
    <numFmt numFmtId="168" formatCode="_-* #,##0.0\ _€_-;\-* #,##0.0\ _€_-;_-* &quot;-&quot;?\ _€_-;_-@_-"/>
    <numFmt numFmtId="169" formatCode="_-* #,##0.00000_-;\-* #,##0.00000_-;_-* &quot;-&quot;_-;_-@_-"/>
  </numFmts>
  <fonts count="159">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9"/>
      <color indexed="81"/>
      <name val="Tahoma"/>
      <family val="2"/>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sz val="10"/>
      <color rgb="FF000000"/>
      <name val="Arial"/>
      <family val="2"/>
    </font>
    <font>
      <b/>
      <sz val="10"/>
      <color theme="0"/>
      <name val="Arial"/>
      <family val="2"/>
    </font>
    <font>
      <i/>
      <sz val="10"/>
      <color theme="0"/>
      <name val="Arial"/>
      <family val="2"/>
    </font>
    <font>
      <sz val="12"/>
      <name val="Calibri"/>
      <family val="2"/>
      <scheme val="minor"/>
    </font>
    <font>
      <b/>
      <sz val="10"/>
      <color rgb="FF000000"/>
      <name val="Calibri"/>
      <family val="2"/>
    </font>
    <font>
      <sz val="10"/>
      <color rgb="FF000000"/>
      <name val="Calibri"/>
      <family val="2"/>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sz val="12"/>
      <name val="Arial"/>
      <family val="2"/>
    </font>
    <font>
      <sz val="12"/>
      <color rgb="FF000000"/>
      <name val="Arial"/>
      <family val="2"/>
    </font>
    <font>
      <sz val="12"/>
      <color indexed="8"/>
      <name val="Arial"/>
      <family val="2"/>
    </font>
    <font>
      <sz val="10"/>
      <color theme="0"/>
      <name val="Arial"/>
      <family val="2"/>
    </font>
    <font>
      <sz val="11"/>
      <color theme="1"/>
      <name val="Arial"/>
      <family val="2"/>
    </font>
    <font>
      <u/>
      <sz val="11"/>
      <color theme="10"/>
      <name val="Calibri"/>
      <family val="2"/>
      <scheme val="minor"/>
    </font>
    <font>
      <b/>
      <sz val="11"/>
      <color theme="1"/>
      <name val="Arial"/>
      <family val="2"/>
    </font>
    <font>
      <b/>
      <sz val="14"/>
      <color theme="0"/>
      <name val="Calibri"/>
      <family val="2"/>
      <scheme val="minor"/>
    </font>
    <font>
      <sz val="11"/>
      <color rgb="FFFF0000"/>
      <name val="Calibri"/>
      <family val="2"/>
      <scheme val="minor"/>
    </font>
    <font>
      <b/>
      <sz val="10"/>
      <color rgb="FFFF0000"/>
      <name val="Arial"/>
      <family val="2"/>
    </font>
    <font>
      <b/>
      <sz val="12"/>
      <color rgb="FF000000"/>
      <name val="Arial"/>
      <family val="2"/>
    </font>
    <font>
      <sz val="7"/>
      <color theme="1"/>
      <name val="Arial"/>
      <family val="2"/>
    </font>
    <font>
      <sz val="7"/>
      <name val="Arial"/>
      <family val="2"/>
    </font>
    <font>
      <b/>
      <sz val="11"/>
      <color theme="0"/>
      <name val="Arial"/>
      <family val="2"/>
    </font>
    <font>
      <sz val="11"/>
      <name val="Arial"/>
      <family val="2"/>
    </font>
    <font>
      <b/>
      <sz val="11"/>
      <name val="Arial"/>
      <family val="2"/>
    </font>
    <font>
      <u/>
      <sz val="12"/>
      <color theme="1"/>
      <name val="Arial"/>
      <family val="2"/>
    </font>
    <font>
      <b/>
      <sz val="12"/>
      <color indexed="8"/>
      <name val="Arial"/>
      <family val="2"/>
    </font>
    <font>
      <b/>
      <sz val="12"/>
      <name val="Arial"/>
      <family val="2"/>
    </font>
    <font>
      <b/>
      <u/>
      <sz val="11"/>
      <name val="Arial"/>
      <family val="2"/>
    </font>
    <font>
      <b/>
      <sz val="11"/>
      <color rgb="FFFF0000"/>
      <name val="Arial"/>
      <family val="2"/>
    </font>
    <font>
      <u/>
      <sz val="11"/>
      <name val="Arial"/>
      <family val="2"/>
    </font>
    <font>
      <b/>
      <sz val="9"/>
      <color rgb="FF0070C0"/>
      <name val="Arial"/>
      <family val="2"/>
    </font>
    <font>
      <sz val="9"/>
      <color rgb="FF0070C0"/>
      <name val="Arial"/>
      <family val="2"/>
    </font>
    <font>
      <b/>
      <i/>
      <sz val="11"/>
      <color theme="1"/>
      <name val="Arial"/>
      <family val="2"/>
    </font>
    <font>
      <i/>
      <sz val="11"/>
      <color theme="0"/>
      <name val="Arial"/>
      <family val="2"/>
    </font>
    <font>
      <sz val="11"/>
      <color rgb="FFFF0000"/>
      <name val="Arial"/>
      <family val="2"/>
    </font>
    <font>
      <b/>
      <sz val="11"/>
      <color rgb="FF0070C0"/>
      <name val="Arial"/>
      <family val="2"/>
    </font>
    <font>
      <i/>
      <sz val="10"/>
      <color rgb="FF002060"/>
      <name val="Arial"/>
      <family val="2"/>
    </font>
    <font>
      <b/>
      <i/>
      <sz val="10"/>
      <color rgb="FFFF0000"/>
      <name val="Arial"/>
      <family val="2"/>
    </font>
    <font>
      <i/>
      <sz val="11"/>
      <name val="Arial"/>
      <family val="2"/>
    </font>
    <font>
      <b/>
      <sz val="11"/>
      <name val="Calibri"/>
      <family val="2"/>
      <scheme val="minor"/>
    </font>
    <font>
      <i/>
      <sz val="11"/>
      <color theme="1"/>
      <name val="Calibri"/>
      <family val="2"/>
      <scheme val="minor"/>
    </font>
    <font>
      <sz val="11"/>
      <color rgb="FF000000"/>
      <name val="Arial"/>
      <family val="2"/>
    </font>
    <font>
      <sz val="9"/>
      <color theme="1"/>
      <name val="Calibri"/>
      <family val="2"/>
      <scheme val="minor"/>
    </font>
    <font>
      <b/>
      <sz val="11"/>
      <color rgb="FFFF0000"/>
      <name val="Calibri"/>
      <family val="2"/>
      <scheme val="minor"/>
    </font>
    <font>
      <i/>
      <sz val="9"/>
      <color theme="1"/>
      <name val="Calibri"/>
      <family val="2"/>
      <scheme val="minor"/>
    </font>
    <font>
      <i/>
      <sz val="10"/>
      <color theme="1"/>
      <name val="Calibri"/>
      <family val="2"/>
      <scheme val="minor"/>
    </font>
    <font>
      <i/>
      <sz val="11"/>
      <color rgb="FFFF0000"/>
      <name val="Calibri"/>
      <family val="2"/>
      <scheme val="minor"/>
    </font>
    <font>
      <sz val="11"/>
      <color rgb="FF00B050"/>
      <name val="Calibri"/>
      <family val="2"/>
      <scheme val="minor"/>
    </font>
    <font>
      <b/>
      <sz val="11"/>
      <color theme="0"/>
      <name val="Calibri"/>
      <family val="2"/>
      <scheme val="minor"/>
    </font>
    <font>
      <sz val="11"/>
      <color theme="1" tint="4.9989318521683403E-2"/>
      <name val="Calibri"/>
      <family val="2"/>
      <scheme val="minor"/>
    </font>
    <font>
      <sz val="9"/>
      <color rgb="FF333333"/>
      <name val="SfUiText"/>
    </font>
    <font>
      <sz val="11"/>
      <color rgb="FF5D5D5D"/>
      <name val="SfUiText"/>
    </font>
    <font>
      <sz val="9"/>
      <color indexed="81"/>
      <name val="Tahoma"/>
      <family val="2"/>
    </font>
    <font>
      <b/>
      <sz val="10"/>
      <color rgb="FF000000"/>
      <name val="Arial"/>
      <family val="2"/>
    </font>
    <font>
      <b/>
      <sz val="9"/>
      <color rgb="FF000000"/>
      <name val="Arial"/>
      <family val="2"/>
    </font>
    <font>
      <u/>
      <sz val="11"/>
      <color theme="10"/>
      <name val="Arial"/>
      <family val="2"/>
    </font>
    <font>
      <b/>
      <sz val="11"/>
      <color rgb="FF000000"/>
      <name val="Arial"/>
      <family val="2"/>
    </font>
    <font>
      <sz val="9"/>
      <color theme="1"/>
      <name val="Arial"/>
      <family val="2"/>
    </font>
    <font>
      <i/>
      <sz val="11"/>
      <color theme="1"/>
      <name val="Arial"/>
      <family val="2"/>
    </font>
    <font>
      <sz val="11"/>
      <color rgb="FF0070C0"/>
      <name val="Arial"/>
      <family val="2"/>
    </font>
    <font>
      <sz val="9"/>
      <color rgb="FF000000"/>
      <name val="Arial"/>
      <family val="2"/>
    </font>
    <font>
      <sz val="11"/>
      <color rgb="FF444444"/>
      <name val="Arial"/>
      <family val="2"/>
    </font>
    <font>
      <sz val="9"/>
      <name val="Arial"/>
      <family val="2"/>
    </font>
    <font>
      <i/>
      <sz val="11"/>
      <color rgb="FF000000"/>
      <name val="Arial"/>
      <family val="2"/>
    </font>
    <font>
      <b/>
      <sz val="9"/>
      <color theme="1"/>
      <name val="Arial"/>
      <family val="2"/>
    </font>
    <font>
      <i/>
      <sz val="9"/>
      <color theme="1"/>
      <name val="Arial"/>
      <family val="2"/>
    </font>
    <font>
      <i/>
      <sz val="9"/>
      <color rgb="FF0070C0"/>
      <name val="Arial"/>
      <family val="2"/>
    </font>
    <font>
      <b/>
      <i/>
      <sz val="9"/>
      <color rgb="FF0070C0"/>
      <name val="Arial"/>
      <family val="2"/>
    </font>
    <font>
      <sz val="8"/>
      <color theme="1"/>
      <name val="Arial"/>
      <family val="2"/>
    </font>
    <font>
      <b/>
      <sz val="8"/>
      <color theme="1"/>
      <name val="Arial"/>
      <family val="2"/>
    </font>
    <font>
      <b/>
      <sz val="8"/>
      <color rgb="FF0070C0"/>
      <name val="Arial"/>
      <family val="2"/>
    </font>
    <font>
      <b/>
      <sz val="11"/>
      <color theme="9" tint="-0.249977111117893"/>
      <name val="Arial"/>
      <family val="2"/>
    </font>
    <font>
      <sz val="11"/>
      <color theme="9" tint="-0.249977111117893"/>
      <name val="Arial"/>
      <family val="2"/>
    </font>
    <font>
      <b/>
      <sz val="9"/>
      <color indexed="8"/>
      <name val="Tahoma"/>
      <family val="2"/>
    </font>
    <font>
      <sz val="9"/>
      <color indexed="8"/>
      <name val="Tahoma"/>
      <family val="2"/>
    </font>
    <font>
      <b/>
      <sz val="10"/>
      <name val="Tahoma"/>
      <family val="2"/>
    </font>
    <font>
      <b/>
      <sz val="10"/>
      <color rgb="FF000000"/>
      <name val="Tahoma"/>
      <family val="2"/>
    </font>
    <font>
      <sz val="10"/>
      <color rgb="FFFFFFFF"/>
      <name val="Tahoma"/>
      <family val="2"/>
    </font>
    <font>
      <b/>
      <sz val="10"/>
      <color rgb="FFFFFFFF"/>
      <name val="Tahoma"/>
      <family val="2"/>
    </font>
    <font>
      <b/>
      <sz val="10"/>
      <color theme="0"/>
      <name val="Tahoma"/>
      <family val="2"/>
    </font>
    <font>
      <sz val="10"/>
      <name val="Tahoma"/>
      <family val="2"/>
    </font>
    <font>
      <b/>
      <sz val="11"/>
      <color rgb="FFFFFFFF"/>
      <name val="Tahoma"/>
      <family val="2"/>
    </font>
    <font>
      <sz val="10"/>
      <color theme="1"/>
      <name val="Tahoma"/>
      <family val="2"/>
    </font>
    <font>
      <sz val="10"/>
      <color rgb="FF000000"/>
      <name val="Tahoma"/>
      <family val="2"/>
    </font>
    <font>
      <b/>
      <sz val="9"/>
      <color theme="1"/>
      <name val="Tahoma"/>
      <family val="2"/>
    </font>
    <font>
      <b/>
      <sz val="9"/>
      <color rgb="FF000000"/>
      <name val="Tahoma"/>
      <family val="2"/>
    </font>
    <font>
      <i/>
      <sz val="11"/>
      <color rgb="FF0070C0"/>
      <name val="Arial"/>
      <family val="2"/>
    </font>
    <font>
      <sz val="9"/>
      <color theme="1"/>
      <name val="Tahoma"/>
      <family val="2"/>
    </font>
    <font>
      <i/>
      <u/>
      <sz val="11"/>
      <name val="Arial"/>
      <family val="2"/>
    </font>
    <font>
      <b/>
      <sz val="11"/>
      <color rgb="FF000000"/>
      <name val="Calibri"/>
      <family val="2"/>
    </font>
    <font>
      <sz val="16"/>
      <color rgb="FF000000"/>
      <name val="Tahoma"/>
      <family val="2"/>
    </font>
    <font>
      <sz val="11"/>
      <color rgb="FF000000"/>
      <name val="Calibri"/>
      <family val="2"/>
      <scheme val="minor"/>
    </font>
    <font>
      <sz val="11"/>
      <color rgb="FFFFFFFF"/>
      <name val="Calibri"/>
      <family val="2"/>
      <scheme val="minor"/>
    </font>
    <font>
      <sz val="10"/>
      <color indexed="8"/>
      <name val="Tahoma"/>
      <family val="2"/>
    </font>
    <font>
      <b/>
      <sz val="10"/>
      <color indexed="8"/>
      <name val="Tahoma"/>
      <family val="2"/>
    </font>
    <font>
      <b/>
      <sz val="14"/>
      <name val="Calibri"/>
      <family val="2"/>
      <scheme val="minor"/>
    </font>
    <font>
      <b/>
      <sz val="12"/>
      <name val="Calibri"/>
      <family val="2"/>
      <scheme val="minor"/>
    </font>
    <font>
      <b/>
      <sz val="12"/>
      <color rgb="FF000000"/>
      <name val="Calibri"/>
      <family val="2"/>
      <scheme val="minor"/>
    </font>
    <font>
      <sz val="12"/>
      <color indexed="8"/>
      <name val="Arial"/>
      <family val="1"/>
    </font>
    <font>
      <b/>
      <sz val="14"/>
      <color theme="1"/>
      <name val="Calibri"/>
      <family val="2"/>
      <scheme val="minor"/>
    </font>
    <font>
      <b/>
      <sz val="16"/>
      <color theme="1"/>
      <name val="Calibri"/>
      <family val="2"/>
      <scheme val="minor"/>
    </font>
    <font>
      <sz val="18"/>
      <color theme="1"/>
      <name val="Calibri"/>
      <family val="2"/>
      <scheme val="minor"/>
    </font>
    <font>
      <sz val="10"/>
      <color indexed="8"/>
      <name val="Calibri"/>
      <family val="2"/>
    </font>
    <font>
      <b/>
      <sz val="12"/>
      <name val="Calibri"/>
      <family val="2"/>
    </font>
    <font>
      <sz val="12"/>
      <color rgb="FF000000"/>
      <name val="Calibri"/>
      <family val="2"/>
      <charset val="1"/>
    </font>
    <font>
      <sz val="10"/>
      <color theme="1"/>
      <name val="Calibri"/>
      <family val="2"/>
      <scheme val="minor"/>
    </font>
    <font>
      <b/>
      <sz val="12"/>
      <color theme="0"/>
      <name val="Calibri"/>
      <family val="2"/>
      <scheme val="minor"/>
    </font>
    <font>
      <sz val="16"/>
      <color rgb="FF000000"/>
      <name val="Calibri"/>
      <family val="2"/>
      <scheme val="minor"/>
    </font>
    <font>
      <sz val="16"/>
      <name val="Calibri"/>
      <family val="2"/>
      <scheme val="minor"/>
    </font>
    <font>
      <sz val="12"/>
      <color rgb="FF000000"/>
      <name val="Calibri"/>
      <family val="2"/>
    </font>
    <font>
      <sz val="11"/>
      <color rgb="FF000000"/>
      <name val="Calibri"/>
      <family val="2"/>
    </font>
    <font>
      <sz val="16"/>
      <color theme="1"/>
      <name val="Calibri"/>
      <family val="2"/>
      <scheme val="minor"/>
    </font>
    <font>
      <sz val="11"/>
      <color rgb="FF444444"/>
      <name val="Calibri"/>
      <family val="2"/>
      <charset val="1"/>
    </font>
    <font>
      <sz val="11"/>
      <name val="Calibri"/>
      <family val="2"/>
    </font>
    <font>
      <sz val="11"/>
      <name val="Calibri"/>
      <family val="2"/>
      <charset val="1"/>
    </font>
    <font>
      <sz val="12"/>
      <name val="Arial"/>
      <family val="2"/>
      <charset val="1"/>
    </font>
    <font>
      <b/>
      <sz val="9"/>
      <name val="Arial"/>
      <family val="2"/>
    </font>
    <font>
      <i/>
      <sz val="9"/>
      <name val="Arial"/>
      <family val="2"/>
    </font>
    <font>
      <sz val="11"/>
      <color rgb="FF444444"/>
      <name val="Calibri"/>
      <family val="2"/>
    </font>
    <font>
      <sz val="11"/>
      <color theme="1"/>
      <name val="Calibri"/>
      <family val="2"/>
    </font>
    <font>
      <sz val="12"/>
      <color theme="1"/>
      <name val="Arial"/>
      <family val="2"/>
      <charset val="1"/>
    </font>
    <font>
      <sz val="11"/>
      <color rgb="FF000000"/>
      <name val="Calibri"/>
      <family val="2"/>
      <charset val="1"/>
    </font>
    <font>
      <sz val="11"/>
      <color theme="1"/>
      <name val="Calibri"/>
      <family val="2"/>
      <charset val="1"/>
    </font>
    <font>
      <sz val="10"/>
      <color rgb="FF000000"/>
      <name val="Calibri"/>
      <family val="2"/>
      <scheme val="minor"/>
    </font>
    <font>
      <sz val="11"/>
      <color theme="10"/>
      <name val="Calibri"/>
      <family val="2"/>
      <scheme val="minor"/>
    </font>
    <font>
      <u/>
      <sz val="11"/>
      <color rgb="FF0563C1"/>
      <name val="Calibri"/>
      <family val="2"/>
      <scheme val="minor"/>
    </font>
    <font>
      <sz val="10"/>
      <color rgb="FF000000"/>
      <name val="Arial"/>
      <family val="2"/>
      <charset val="1"/>
    </font>
    <font>
      <b/>
      <sz val="12"/>
      <color rgb="FF000000"/>
      <name val="Calibri"/>
      <family val="2"/>
    </font>
    <font>
      <sz val="12"/>
      <name val="Calibri"/>
      <family val="2"/>
    </font>
    <font>
      <sz val="14"/>
      <color theme="1"/>
      <name val="Calibri"/>
      <family val="2"/>
      <scheme val="minor"/>
    </font>
    <font>
      <sz val="14"/>
      <color rgb="FF000000"/>
      <name val="Calibri"/>
      <family val="2"/>
      <charset val="1"/>
    </font>
    <font>
      <sz val="14"/>
      <color theme="1"/>
      <name val="Calibri"/>
      <family val="2"/>
    </font>
    <font>
      <sz val="14"/>
      <color rgb="FF000000"/>
      <name val="Calibri"/>
      <family val="2"/>
    </font>
    <font>
      <sz val="14"/>
      <color rgb="FF000000"/>
      <name val="Calibri"/>
      <family val="2"/>
      <scheme val="minor"/>
    </font>
    <font>
      <i/>
      <sz val="11"/>
      <color rgb="FFFF0000"/>
      <name val="Arial"/>
      <family val="2"/>
    </font>
    <font>
      <b/>
      <sz val="11"/>
      <color theme="0" tint="-4.9989318521683403E-2"/>
      <name val="Arial"/>
      <family val="2"/>
    </font>
    <font>
      <b/>
      <sz val="10"/>
      <color rgb="FFFFFFFF"/>
      <name val="Arial"/>
      <family val="2"/>
    </font>
    <font>
      <b/>
      <sz val="12"/>
      <color indexed="8"/>
      <name val="Calibri"/>
      <family val="2"/>
    </font>
    <font>
      <i/>
      <sz val="9"/>
      <color rgb="FF000000"/>
      <name val="Arial"/>
      <family val="2"/>
    </font>
  </fonts>
  <fills count="25">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theme="0" tint="-0.249977111117893"/>
        <bgColor indexed="64"/>
      </patternFill>
    </fill>
    <fill>
      <patternFill patternType="solid">
        <fgColor rgb="FF72AF2F"/>
        <bgColor indexed="64"/>
      </patternFill>
    </fill>
    <fill>
      <patternFill patternType="solid">
        <fgColor rgb="FFFFFF00"/>
        <bgColor indexed="64"/>
      </patternFill>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BDD7EE"/>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C00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rgb="FF000000"/>
      </patternFill>
    </fill>
    <fill>
      <patternFill patternType="solid">
        <fgColor theme="7" tint="0.39997558519241921"/>
        <bgColor indexed="64"/>
      </patternFill>
    </fill>
    <fill>
      <patternFill patternType="solid">
        <fgColor rgb="FFB4C6E7"/>
        <bgColor indexed="64"/>
      </patternFill>
    </fill>
  </fills>
  <borders count="11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auto="1"/>
      </bottom>
      <diagonal/>
    </border>
    <border>
      <left/>
      <right style="medium">
        <color indexed="64"/>
      </right>
      <top/>
      <bottom style="medium">
        <color auto="1"/>
      </bottom>
      <diagonal/>
    </border>
    <border>
      <left style="thin">
        <color indexed="64"/>
      </left>
      <right/>
      <top style="medium">
        <color auto="1"/>
      </top>
      <bottom/>
      <diagonal/>
    </border>
    <border>
      <left style="thin">
        <color indexed="64"/>
      </left>
      <right style="medium">
        <color indexed="64"/>
      </right>
      <top style="medium">
        <color auto="1"/>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right/>
      <top style="thin">
        <color rgb="FF000000"/>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style="medium">
        <color rgb="FF000000"/>
      </left>
      <right style="medium">
        <color rgb="FF000000"/>
      </right>
      <top/>
      <bottom style="medium">
        <color rgb="FF000000"/>
      </bottom>
      <diagonal/>
    </border>
    <border>
      <left/>
      <right/>
      <top style="thin">
        <color indexed="64"/>
      </top>
      <bottom/>
      <diagonal/>
    </border>
  </borders>
  <cellStyleXfs count="8">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xf numFmtId="0" fontId="33" fillId="0" borderId="0" applyNumberForma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0" fontId="33" fillId="0" borderId="0" applyNumberFormat="0" applyFill="0" applyBorder="0" applyAlignment="0" applyProtection="0"/>
  </cellStyleXfs>
  <cellXfs count="1356">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164" fontId="2" fillId="5" borderId="3" xfId="0" applyNumberFormat="1"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vertical="center"/>
    </xf>
    <xf numFmtId="0" fontId="5" fillId="0" borderId="31" xfId="0" applyFont="1" applyBorder="1" applyAlignment="1">
      <alignment vertical="center"/>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2"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13" fillId="2" borderId="1" xfId="0" applyFont="1" applyFill="1" applyBorder="1" applyAlignment="1">
      <alignment horizontal="left" vertical="center"/>
    </xf>
    <xf numFmtId="0" fontId="13" fillId="2" borderId="3" xfId="0" applyFont="1" applyFill="1" applyBorder="1" applyAlignment="1">
      <alignment horizontal="center" vertical="center" wrapText="1"/>
    </xf>
    <xf numFmtId="14" fontId="14" fillId="2" borderId="7" xfId="0" applyNumberFormat="1" applyFont="1" applyFill="1" applyBorder="1" applyAlignment="1">
      <alignment horizontal="center" vertical="center"/>
    </xf>
    <xf numFmtId="14" fontId="13" fillId="2" borderId="11" xfId="0" applyNumberFormat="1" applyFont="1" applyFill="1" applyBorder="1" applyAlignment="1">
      <alignment horizontal="center" vertical="center" wrapText="1"/>
    </xf>
    <xf numFmtId="0" fontId="3" fillId="0" borderId="66" xfId="0" applyFont="1" applyBorder="1" applyAlignment="1">
      <alignment horizontal="center" vertical="center"/>
    </xf>
    <xf numFmtId="0" fontId="3" fillId="4" borderId="66" xfId="0" applyFont="1" applyFill="1" applyBorder="1" applyAlignment="1">
      <alignment horizontal="left" vertical="center" wrapText="1"/>
    </xf>
    <xf numFmtId="0" fontId="3" fillId="0" borderId="66" xfId="0" applyFont="1" applyBorder="1" applyAlignment="1">
      <alignment horizontal="left" vertical="center" wrapText="1"/>
    </xf>
    <xf numFmtId="14" fontId="3" fillId="0" borderId="66"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7" xfId="0" applyFont="1" applyFill="1" applyBorder="1" applyAlignment="1">
      <alignment horizontal="center" vertical="center"/>
    </xf>
    <xf numFmtId="0" fontId="3" fillId="4" borderId="66"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justify" vertical="center" wrapText="1"/>
    </xf>
    <xf numFmtId="0" fontId="3" fillId="4" borderId="68"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2" fillId="9" borderId="66" xfId="0" applyFont="1" applyFill="1" applyBorder="1" applyAlignment="1">
      <alignment horizontal="justify" vertical="center" wrapText="1"/>
    </xf>
    <xf numFmtId="0" fontId="3" fillId="4" borderId="6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0" xfId="0" applyFont="1" applyBorder="1" applyAlignment="1">
      <alignment horizontal="center" vertical="center"/>
    </xf>
    <xf numFmtId="0" fontId="0" fillId="0" borderId="71" xfId="0" applyBorder="1" applyAlignment="1">
      <alignment horizontal="center" vertical="center"/>
    </xf>
    <xf numFmtId="0" fontId="16" fillId="0" borderId="72" xfId="0" applyFont="1" applyBorder="1" applyAlignment="1">
      <alignment horizontal="left" wrapText="1"/>
    </xf>
    <xf numFmtId="0" fontId="0" fillId="0" borderId="73" xfId="0" applyBorder="1" applyAlignment="1">
      <alignment horizontal="center" vertical="center"/>
    </xf>
    <xf numFmtId="0" fontId="17" fillId="0" borderId="72" xfId="0" applyFont="1" applyBorder="1" applyAlignment="1">
      <alignment horizontal="left" wrapText="1"/>
    </xf>
    <xf numFmtId="0" fontId="17" fillId="0" borderId="74" xfId="0" applyFont="1" applyBorder="1" applyAlignment="1">
      <alignment horizontal="left" wrapText="1"/>
    </xf>
    <xf numFmtId="0" fontId="0" fillId="0" borderId="75" xfId="0" applyBorder="1" applyAlignment="1">
      <alignment horizontal="center" vertical="center"/>
    </xf>
    <xf numFmtId="0" fontId="17" fillId="0" borderId="3" xfId="0" applyFont="1" applyBorder="1" applyAlignment="1">
      <alignment horizontal="left" wrapText="1"/>
    </xf>
    <xf numFmtId="0" fontId="11" fillId="0" borderId="0" xfId="0" applyFont="1" applyAlignment="1" applyProtection="1">
      <alignment vertical="center"/>
      <protection hidden="1"/>
    </xf>
    <xf numFmtId="0" fontId="11" fillId="0" borderId="0" xfId="0" applyFont="1" applyAlignment="1" applyProtection="1">
      <alignment vertical="center" wrapText="1"/>
      <protection hidden="1"/>
    </xf>
    <xf numFmtId="0" fontId="9" fillId="0" borderId="0" xfId="0" applyFont="1" applyAlignment="1" applyProtection="1">
      <alignment horizontal="center" vertical="center" wrapText="1"/>
      <protection hidden="1"/>
    </xf>
    <xf numFmtId="0" fontId="9" fillId="0" borderId="0" xfId="0" applyFont="1" applyProtection="1">
      <protection hidden="1"/>
    </xf>
    <xf numFmtId="0" fontId="9" fillId="0" borderId="0" xfId="0" applyFont="1" applyAlignment="1" applyProtection="1">
      <alignment wrapText="1"/>
      <protection hidden="1"/>
    </xf>
    <xf numFmtId="0" fontId="25" fillId="0" borderId="0" xfId="0" applyFont="1" applyProtection="1">
      <protection hidden="1"/>
    </xf>
    <xf numFmtId="0" fontId="25" fillId="0" borderId="0" xfId="0" applyFont="1" applyAlignment="1" applyProtection="1">
      <alignment horizontal="left"/>
      <protection hidden="1"/>
    </xf>
    <xf numFmtId="0" fontId="9" fillId="0" borderId="0" xfId="0" applyFont="1" applyAlignment="1" applyProtection="1">
      <alignment vertical="center"/>
      <protection hidden="1"/>
    </xf>
    <xf numFmtId="17" fontId="25" fillId="0" borderId="0" xfId="0" applyNumberFormat="1" applyFont="1" applyAlignment="1" applyProtection="1">
      <alignment vertical="center"/>
      <protection hidden="1"/>
    </xf>
    <xf numFmtId="0" fontId="30" fillId="0" borderId="26" xfId="0" applyFont="1" applyBorder="1" applyAlignment="1">
      <alignment horizontal="left" vertical="center" wrapText="1"/>
    </xf>
    <xf numFmtId="0" fontId="10" fillId="4" borderId="26" xfId="0" applyFont="1" applyFill="1" applyBorder="1" applyAlignment="1">
      <alignment horizontal="center" vertical="center" wrapText="1"/>
    </xf>
    <xf numFmtId="0" fontId="10" fillId="4" borderId="26" xfId="0" applyFont="1" applyFill="1" applyBorder="1" applyAlignment="1">
      <alignment horizontal="left" vertical="center" wrapText="1"/>
    </xf>
    <xf numFmtId="14" fontId="10" fillId="4" borderId="26" xfId="0" applyNumberFormat="1" applyFont="1" applyFill="1" applyBorder="1" applyAlignment="1">
      <alignment horizontal="center" vertical="center" wrapText="1"/>
    </xf>
    <xf numFmtId="0" fontId="2" fillId="4" borderId="23" xfId="0" applyFont="1" applyFill="1" applyBorder="1" applyAlignment="1">
      <alignment horizontal="justify" vertical="center" wrapText="1"/>
    </xf>
    <xf numFmtId="0" fontId="5" fillId="4" borderId="23" xfId="0" applyFont="1" applyFill="1" applyBorder="1" applyAlignment="1">
      <alignment horizontal="left" vertical="top" wrapText="1"/>
    </xf>
    <xf numFmtId="14" fontId="31"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5" fillId="0" borderId="23" xfId="0" applyFont="1" applyBorder="1" applyAlignment="1">
      <alignment horizontal="left" vertical="top"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5" fillId="0" borderId="23" xfId="0" applyFont="1" applyBorder="1" applyAlignment="1">
      <alignment horizontal="justify" vertical="top" wrapText="1"/>
    </xf>
    <xf numFmtId="0" fontId="3" fillId="0" borderId="23" xfId="0" applyFont="1" applyBorder="1" applyAlignment="1">
      <alignment horizontal="justify" vertical="top"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3" fillId="4" borderId="23" xfId="0" applyFont="1" applyFill="1" applyBorder="1" applyAlignment="1">
      <alignment horizontal="left" vertical="center"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18" fillId="5" borderId="15" xfId="0" applyFont="1" applyFill="1" applyBorder="1" applyAlignment="1">
      <alignment horizontal="justify" vertical="top" wrapText="1"/>
    </xf>
    <xf numFmtId="0" fontId="2" fillId="0" borderId="26" xfId="0" applyFont="1" applyBorder="1" applyAlignment="1">
      <alignment horizontal="center" vertical="center"/>
    </xf>
    <xf numFmtId="0" fontId="2" fillId="5" borderId="25" xfId="0" applyFont="1" applyFill="1" applyBorder="1" applyAlignment="1">
      <alignment vertical="center" wrapText="1"/>
    </xf>
    <xf numFmtId="14" fontId="13" fillId="2" borderId="7" xfId="0" applyNumberFormat="1" applyFont="1" applyFill="1" applyBorder="1" applyAlignment="1">
      <alignment horizontal="center" vertical="center"/>
    </xf>
    <xf numFmtId="0" fontId="3" fillId="0" borderId="78" xfId="0" applyFont="1" applyBorder="1" applyAlignment="1">
      <alignment horizontal="center" vertical="center"/>
    </xf>
    <xf numFmtId="0" fontId="30" fillId="0" borderId="26"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9"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wrapText="1"/>
    </xf>
    <xf numFmtId="0" fontId="5" fillId="0" borderId="23" xfId="0" applyFont="1" applyBorder="1" applyAlignment="1">
      <alignment horizontal="left" vertical="center" wrapText="1"/>
    </xf>
    <xf numFmtId="49" fontId="5" fillId="0" borderId="23" xfId="0" applyNumberFormat="1" applyFont="1" applyBorder="1" applyAlignment="1">
      <alignment horizontal="left" vertical="top" wrapText="1"/>
    </xf>
    <xf numFmtId="0" fontId="3" fillId="0" borderId="30" xfId="0" applyFont="1" applyBorder="1" applyAlignment="1">
      <alignment horizontal="left" vertical="top" wrapText="1"/>
    </xf>
    <xf numFmtId="0" fontId="13" fillId="2"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2" fillId="5" borderId="0" xfId="0" applyFont="1" applyFill="1" applyAlignment="1">
      <alignment horizontal="center" vertical="center" wrapText="1"/>
    </xf>
    <xf numFmtId="0" fontId="9" fillId="0" borderId="26" xfId="0" applyFont="1" applyBorder="1" applyAlignment="1">
      <alignment horizontal="center" vertical="center" wrapText="1"/>
    </xf>
    <xf numFmtId="0" fontId="9" fillId="0" borderId="26" xfId="0" applyFont="1" applyBorder="1" applyAlignment="1">
      <alignment horizontal="center" vertical="center"/>
    </xf>
    <xf numFmtId="0" fontId="6" fillId="0" borderId="23" xfId="0" applyFont="1" applyBorder="1" applyAlignment="1">
      <alignment horizontal="left" vertical="top" wrapText="1"/>
    </xf>
    <xf numFmtId="14" fontId="2" fillId="0" borderId="30" xfId="0" applyNumberFormat="1" applyFont="1" applyBorder="1" applyAlignment="1" applyProtection="1">
      <alignment horizontal="justify" vertical="top" wrapText="1"/>
      <protection hidden="1"/>
    </xf>
    <xf numFmtId="0" fontId="3" fillId="0" borderId="24" xfId="0" applyFont="1" applyBorder="1" applyAlignment="1" applyProtection="1">
      <alignment horizontal="justify" vertical="top" wrapText="1"/>
      <protection hidden="1"/>
    </xf>
    <xf numFmtId="0" fontId="5" fillId="4" borderId="23" xfId="0" applyFont="1" applyFill="1" applyBorder="1" applyAlignment="1">
      <alignment vertical="top" wrapText="1"/>
    </xf>
    <xf numFmtId="0" fontId="3" fillId="0" borderId="81" xfId="0" applyFont="1" applyBorder="1" applyAlignment="1">
      <alignment horizontal="center" vertical="center"/>
    </xf>
    <xf numFmtId="0" fontId="2" fillId="0" borderId="76" xfId="0" applyFont="1" applyBorder="1" applyAlignment="1">
      <alignment horizontal="center" vertical="center"/>
    </xf>
    <xf numFmtId="0" fontId="3" fillId="0" borderId="29" xfId="0" applyFont="1" applyBorder="1" applyAlignment="1">
      <alignment horizontal="center" vertical="center"/>
    </xf>
    <xf numFmtId="0" fontId="3" fillId="0" borderId="82" xfId="0" applyFont="1" applyBorder="1" applyAlignment="1">
      <alignment horizontal="left" vertical="top" wrapText="1"/>
    </xf>
    <xf numFmtId="0" fontId="2" fillId="0" borderId="13" xfId="0" applyFont="1" applyBorder="1" applyAlignment="1">
      <alignment horizontal="center" vertical="center"/>
    </xf>
    <xf numFmtId="0" fontId="3" fillId="0" borderId="13" xfId="0" applyFont="1" applyBorder="1" applyAlignment="1">
      <alignment horizontal="center" vertical="center"/>
    </xf>
    <xf numFmtId="0" fontId="5" fillId="0" borderId="15" xfId="0" applyFont="1" applyBorder="1" applyAlignment="1">
      <alignment horizontal="left" vertical="top" wrapText="1"/>
    </xf>
    <xf numFmtId="0" fontId="18" fillId="2" borderId="26" xfId="0" applyFont="1" applyFill="1" applyBorder="1" applyAlignment="1">
      <alignment horizontal="center" vertical="center"/>
    </xf>
    <xf numFmtId="0" fontId="18" fillId="0" borderId="23" xfId="0" applyFont="1" applyBorder="1" applyAlignment="1">
      <alignment horizontal="left" vertical="top" wrapText="1"/>
    </xf>
    <xf numFmtId="0" fontId="29" fillId="0" borderId="26" xfId="0" applyFont="1" applyBorder="1" applyAlignment="1">
      <alignment wrapText="1"/>
    </xf>
    <xf numFmtId="9" fontId="38" fillId="0" borderId="26" xfId="0" applyNumberFormat="1" applyFont="1" applyBorder="1" applyAlignment="1">
      <alignment horizontal="center" vertical="center" wrapText="1"/>
    </xf>
    <xf numFmtId="0" fontId="38" fillId="0" borderId="78" xfId="0" applyFont="1" applyBorder="1" applyAlignment="1">
      <alignment horizontal="center" vertical="center" wrapText="1"/>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70" xfId="0" applyFont="1" applyBorder="1" applyAlignment="1">
      <alignment horizontal="center" vertical="center"/>
    </xf>
    <xf numFmtId="0" fontId="2" fillId="0" borderId="79" xfId="0" applyFont="1" applyBorder="1" applyAlignment="1">
      <alignment horizontal="center" vertical="center"/>
    </xf>
    <xf numFmtId="0" fontId="2" fillId="0" borderId="31" xfId="0" applyFont="1" applyBorder="1" applyAlignment="1">
      <alignment horizontal="center" vertical="center"/>
    </xf>
    <xf numFmtId="0" fontId="18" fillId="0" borderId="80" xfId="0" applyFont="1" applyBorder="1" applyAlignment="1">
      <alignment horizontal="justify" vertical="top" wrapText="1"/>
    </xf>
    <xf numFmtId="14" fontId="3" fillId="0" borderId="27" xfId="0" applyNumberFormat="1" applyFont="1" applyBorder="1" applyAlignment="1">
      <alignment horizontal="center" vertical="center"/>
    </xf>
    <xf numFmtId="0" fontId="3" fillId="0" borderId="80" xfId="0" applyFont="1" applyBorder="1" applyAlignment="1">
      <alignment horizontal="left" vertical="top" wrapText="1"/>
    </xf>
    <xf numFmtId="0" fontId="18" fillId="0" borderId="26" xfId="0" applyFont="1" applyBorder="1" applyAlignment="1">
      <alignment horizontal="center" vertical="center"/>
    </xf>
    <xf numFmtId="0" fontId="8" fillId="0" borderId="26" xfId="0" applyFont="1" applyBorder="1" applyAlignment="1">
      <alignment horizontal="center" vertical="center"/>
    </xf>
    <xf numFmtId="0" fontId="0" fillId="0" borderId="26" xfId="0" applyBorder="1" applyAlignment="1">
      <alignment vertical="top"/>
    </xf>
    <xf numFmtId="0" fontId="0" fillId="0" borderId="0" xfId="0" applyAlignment="1">
      <alignment wrapText="1"/>
    </xf>
    <xf numFmtId="0" fontId="18" fillId="0" borderId="23" xfId="0" applyFont="1" applyBorder="1" applyAlignment="1">
      <alignment horizontal="left" vertical="center" wrapText="1"/>
    </xf>
    <xf numFmtId="0" fontId="18" fillId="0" borderId="23" xfId="0" applyFont="1" applyBorder="1" applyAlignment="1">
      <alignment horizontal="justify" vertical="top" wrapText="1"/>
    </xf>
    <xf numFmtId="0" fontId="42" fillId="0" borderId="26" xfId="0" applyFont="1" applyBorder="1" applyAlignment="1">
      <alignment horizontal="center" vertical="center" wrapText="1"/>
    </xf>
    <xf numFmtId="0" fontId="13" fillId="2" borderId="3" xfId="0" applyFont="1" applyFill="1" applyBorder="1" applyAlignment="1">
      <alignment horizontal="center" vertical="center" wrapText="1"/>
    </xf>
    <xf numFmtId="0" fontId="32" fillId="0" borderId="0" xfId="0" applyFont="1"/>
    <xf numFmtId="0" fontId="23" fillId="0" borderId="0" xfId="0" applyFont="1" applyAlignment="1" applyProtection="1">
      <alignment vertical="center"/>
      <protection hidden="1"/>
    </xf>
    <xf numFmtId="0" fontId="23" fillId="0" borderId="0" xfId="0" applyFont="1" applyAlignment="1" applyProtection="1">
      <alignment vertical="center" wrapText="1"/>
      <protection hidden="1"/>
    </xf>
    <xf numFmtId="0" fontId="26" fillId="0" borderId="0" xfId="0" applyFont="1" applyAlignment="1" applyProtection="1">
      <alignment horizontal="center" vertical="center" wrapText="1"/>
      <protection hidden="1"/>
    </xf>
    <xf numFmtId="0" fontId="26" fillId="0" borderId="0" xfId="0" applyFont="1" applyProtection="1">
      <protection hidden="1"/>
    </xf>
    <xf numFmtId="0" fontId="26" fillId="0" borderId="0" xfId="0" applyFont="1" applyAlignment="1" applyProtection="1">
      <alignment wrapText="1"/>
      <protection hidden="1"/>
    </xf>
    <xf numFmtId="0" fontId="44" fillId="0" borderId="0" xfId="0" applyFont="1" applyProtection="1">
      <protection hidden="1"/>
    </xf>
    <xf numFmtId="0" fontId="26" fillId="0" borderId="0" xfId="0" applyFont="1" applyAlignment="1" applyProtection="1">
      <alignment vertical="center"/>
      <protection hidden="1"/>
    </xf>
    <xf numFmtId="0" fontId="26" fillId="0" borderId="0" xfId="0" applyFont="1"/>
    <xf numFmtId="0" fontId="29" fillId="6" borderId="0" xfId="0" applyFont="1" applyFill="1" applyAlignment="1" applyProtection="1">
      <alignment horizontal="left" vertical="top" wrapText="1"/>
      <protection locked="0"/>
    </xf>
    <xf numFmtId="0" fontId="29" fillId="6" borderId="46" xfId="0" applyFont="1" applyFill="1" applyBorder="1" applyAlignment="1" applyProtection="1">
      <alignment horizontal="left" vertical="top" wrapText="1"/>
      <protection locked="0"/>
    </xf>
    <xf numFmtId="0" fontId="29" fillId="6" borderId="41" xfId="0" applyFont="1" applyFill="1" applyBorder="1" applyAlignment="1" applyProtection="1">
      <alignment horizontal="left" vertical="top" wrapText="1"/>
      <protection locked="0"/>
    </xf>
    <xf numFmtId="14" fontId="27" fillId="8" borderId="26" xfId="2" applyNumberFormat="1" applyFont="1" applyFill="1" applyBorder="1" applyAlignment="1">
      <alignment horizontal="center" vertical="center" wrapText="1"/>
    </xf>
    <xf numFmtId="0" fontId="45" fillId="0" borderId="26" xfId="2" applyFont="1" applyBorder="1" applyAlignment="1">
      <alignment horizontal="center" vertical="center" wrapText="1"/>
    </xf>
    <xf numFmtId="0" fontId="45" fillId="0" borderId="26" xfId="2" applyFont="1" applyBorder="1" applyAlignment="1">
      <alignment horizontal="center" vertical="center"/>
    </xf>
    <xf numFmtId="0" fontId="46" fillId="0" borderId="26" xfId="2" applyFont="1" applyBorder="1" applyAlignment="1">
      <alignment horizontal="center" vertical="center"/>
    </xf>
    <xf numFmtId="9" fontId="45" fillId="0" borderId="26" xfId="1" applyFont="1" applyBorder="1" applyAlignment="1">
      <alignment horizontal="center" vertical="center"/>
    </xf>
    <xf numFmtId="0" fontId="29" fillId="6" borderId="32" xfId="0" applyFont="1" applyFill="1" applyBorder="1" applyAlignment="1">
      <alignment horizontal="left" vertical="center" wrapText="1"/>
    </xf>
    <xf numFmtId="14" fontId="28" fillId="6" borderId="32" xfId="0" applyNumberFormat="1" applyFont="1" applyFill="1" applyBorder="1" applyAlignment="1">
      <alignment horizontal="left" vertical="center" wrapText="1"/>
    </xf>
    <xf numFmtId="0" fontId="42" fillId="0" borderId="26" xfId="0" applyFont="1" applyBorder="1" applyAlignment="1">
      <alignment horizontal="left" vertical="top" wrapText="1"/>
    </xf>
    <xf numFmtId="0" fontId="28" fillId="0" borderId="78" xfId="0" applyFont="1" applyBorder="1" applyAlignment="1">
      <alignment vertical="top" wrapText="1"/>
    </xf>
    <xf numFmtId="0" fontId="5" fillId="0" borderId="26" xfId="0" applyFont="1" applyBorder="1" applyAlignment="1">
      <alignment horizontal="left" vertical="top" wrapText="1"/>
    </xf>
    <xf numFmtId="0" fontId="32" fillId="0" borderId="0" xfId="0" applyFont="1" applyAlignment="1">
      <alignment horizontal="center" vertical="center"/>
    </xf>
    <xf numFmtId="0" fontId="32" fillId="0" borderId="0" xfId="0" applyFont="1" applyAlignment="1">
      <alignment horizontal="center" vertical="center" wrapText="1"/>
    </xf>
    <xf numFmtId="0" fontId="0" fillId="0" borderId="0" xfId="0" applyFont="1"/>
    <xf numFmtId="0" fontId="34" fillId="3" borderId="1" xfId="0" applyFont="1" applyFill="1" applyBorder="1" applyAlignment="1">
      <alignment horizontal="center" vertical="center" wrapText="1"/>
    </xf>
    <xf numFmtId="0" fontId="32" fillId="4" borderId="0" xfId="0" applyFont="1" applyFill="1" applyAlignment="1">
      <alignment horizontal="center" vertical="center"/>
    </xf>
    <xf numFmtId="0" fontId="41" fillId="2" borderId="1" xfId="0" applyFont="1" applyFill="1" applyBorder="1" applyAlignment="1">
      <alignment horizontal="left" vertical="center"/>
    </xf>
    <xf numFmtId="14" fontId="53" fillId="2" borderId="7" xfId="0" applyNumberFormat="1" applyFont="1" applyFill="1" applyBorder="1" applyAlignment="1">
      <alignment horizontal="center" vertical="center"/>
    </xf>
    <xf numFmtId="0" fontId="34" fillId="2" borderId="9" xfId="0" applyFont="1" applyFill="1" applyBorder="1" applyAlignment="1">
      <alignment horizontal="center" vertical="center" wrapText="1"/>
    </xf>
    <xf numFmtId="0" fontId="34" fillId="2" borderId="10" xfId="0" applyFont="1" applyFill="1" applyBorder="1" applyAlignment="1">
      <alignment horizontal="center" vertical="center" wrapText="1"/>
    </xf>
    <xf numFmtId="164" fontId="34" fillId="2" borderId="10" xfId="0" applyNumberFormat="1" applyFont="1" applyFill="1" applyBorder="1" applyAlignment="1">
      <alignment horizontal="center" vertical="center" wrapText="1"/>
    </xf>
    <xf numFmtId="14" fontId="41" fillId="2" borderId="11" xfId="0" applyNumberFormat="1" applyFont="1" applyFill="1" applyBorder="1" applyAlignment="1">
      <alignment horizontal="center" vertical="center" wrapText="1"/>
    </xf>
    <xf numFmtId="14" fontId="53" fillId="2" borderId="64" xfId="0" applyNumberFormat="1" applyFont="1" applyFill="1" applyBorder="1" applyAlignment="1">
      <alignment horizontal="center" vertical="center"/>
    </xf>
    <xf numFmtId="0" fontId="41" fillId="2" borderId="10" xfId="0" applyFont="1" applyFill="1" applyBorder="1" applyAlignment="1">
      <alignment horizontal="center" vertical="center" wrapText="1"/>
    </xf>
    <xf numFmtId="0" fontId="3" fillId="4" borderId="26" xfId="0" applyFont="1" applyFill="1" applyBorder="1" applyAlignment="1">
      <alignment horizontal="left" vertical="center" wrapText="1"/>
    </xf>
    <xf numFmtId="0" fontId="0" fillId="0" borderId="0" xfId="0" applyAlignment="1">
      <alignment vertical="top"/>
    </xf>
    <xf numFmtId="0" fontId="6" fillId="0" borderId="26" xfId="0" applyFont="1" applyBorder="1" applyAlignment="1">
      <alignment horizontal="left" vertical="center" wrapText="1"/>
    </xf>
    <xf numFmtId="0" fontId="13" fillId="2"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23" fillId="7" borderId="37" xfId="0" applyFont="1" applyFill="1" applyBorder="1" applyAlignment="1">
      <alignment horizontal="center" vertical="center" wrapText="1"/>
    </xf>
    <xf numFmtId="0" fontId="23" fillId="7" borderId="38" xfId="0" applyFont="1" applyFill="1" applyBorder="1" applyAlignment="1">
      <alignment horizontal="center" vertical="center" wrapText="1"/>
    </xf>
    <xf numFmtId="0" fontId="27" fillId="8" borderId="26" xfId="2"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35" fillId="11" borderId="29" xfId="0" applyFont="1" applyFill="1" applyBorder="1" applyAlignment="1">
      <alignment horizontal="center" vertical="center" wrapText="1"/>
    </xf>
    <xf numFmtId="0" fontId="8" fillId="10" borderId="26" xfId="0" applyFont="1" applyFill="1" applyBorder="1" applyAlignment="1">
      <alignment horizontal="center" vertical="center"/>
    </xf>
    <xf numFmtId="0" fontId="37" fillId="0" borderId="23" xfId="0" applyFont="1" applyBorder="1" applyAlignment="1">
      <alignment horizontal="justify" vertical="top" wrapText="1"/>
    </xf>
    <xf numFmtId="0" fontId="42" fillId="0" borderId="26" xfId="0" applyFont="1" applyBorder="1" applyAlignment="1">
      <alignment vertical="top" wrapText="1"/>
    </xf>
    <xf numFmtId="0" fontId="57" fillId="5" borderId="2" xfId="0" applyFont="1" applyFill="1" applyBorder="1" applyAlignment="1">
      <alignment horizontal="left" vertical="center" wrapText="1"/>
    </xf>
    <xf numFmtId="0" fontId="2" fillId="0" borderId="84" xfId="0" applyFont="1" applyBorder="1" applyAlignment="1">
      <alignment horizontal="center" vertical="center"/>
    </xf>
    <xf numFmtId="0" fontId="3" fillId="0" borderId="76" xfId="0" applyFont="1" applyBorder="1" applyAlignment="1">
      <alignment horizontal="center" vertical="center"/>
    </xf>
    <xf numFmtId="0" fontId="3" fillId="0" borderId="83" xfId="0" applyFont="1" applyBorder="1" applyAlignment="1">
      <alignment horizontal="center" vertical="center" wrapText="1"/>
    </xf>
    <xf numFmtId="0" fontId="5" fillId="0" borderId="87" xfId="0" applyFont="1" applyBorder="1" applyAlignment="1">
      <alignment horizontal="justify" vertical="top" wrapText="1"/>
    </xf>
    <xf numFmtId="0" fontId="3" fillId="0" borderId="65" xfId="0" applyFont="1" applyBorder="1" applyAlignment="1">
      <alignment horizontal="center" vertical="center"/>
    </xf>
    <xf numFmtId="0" fontId="2" fillId="5" borderId="85" xfId="0" applyFont="1" applyFill="1" applyBorder="1" applyAlignment="1">
      <alignment horizontal="center" vertical="center" wrapText="1"/>
    </xf>
    <xf numFmtId="0" fontId="2" fillId="5" borderId="88" xfId="0" applyFont="1" applyFill="1" applyBorder="1" applyAlignment="1">
      <alignment horizontal="center" vertical="center" wrapText="1"/>
    </xf>
    <xf numFmtId="0" fontId="57" fillId="5" borderId="88" xfId="0" applyFont="1" applyFill="1" applyBorder="1" applyAlignment="1">
      <alignment horizontal="left" vertical="center" wrapText="1"/>
    </xf>
    <xf numFmtId="164" fontId="2" fillId="5" borderId="89"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57" fillId="5" borderId="5" xfId="0" applyFont="1" applyFill="1" applyBorder="1" applyAlignment="1">
      <alignment horizontal="left" vertical="center" wrapText="1"/>
    </xf>
    <xf numFmtId="164" fontId="2" fillId="5" borderId="6" xfId="0" applyNumberFormat="1" applyFont="1" applyFill="1" applyBorder="1" applyAlignment="1">
      <alignment horizontal="center" vertical="center" wrapText="1"/>
    </xf>
    <xf numFmtId="14" fontId="3" fillId="0" borderId="26" xfId="0" applyNumberFormat="1" applyFont="1" applyBorder="1" applyAlignment="1">
      <alignment horizontal="left" vertical="center" wrapText="1"/>
    </xf>
    <xf numFmtId="0" fontId="2" fillId="5" borderId="64" xfId="0" applyFont="1" applyFill="1" applyBorder="1" applyAlignment="1">
      <alignment horizontal="center" vertical="center"/>
    </xf>
    <xf numFmtId="0" fontId="2" fillId="5" borderId="77" xfId="0" applyFont="1" applyFill="1" applyBorder="1" applyAlignment="1">
      <alignment horizontal="center" vertical="center"/>
    </xf>
    <xf numFmtId="9" fontId="2" fillId="5" borderId="77" xfId="1" applyFont="1" applyFill="1" applyBorder="1" applyAlignment="1">
      <alignment horizontal="center" vertical="center"/>
    </xf>
    <xf numFmtId="9" fontId="2" fillId="5" borderId="90" xfId="1" applyFont="1" applyFill="1" applyBorder="1" applyAlignment="1">
      <alignment horizontal="center" vertical="center"/>
    </xf>
    <xf numFmtId="0" fontId="2" fillId="5" borderId="91" xfId="0" applyFont="1" applyFill="1" applyBorder="1" applyAlignment="1">
      <alignment horizontal="justify" vertical="top" wrapText="1"/>
    </xf>
    <xf numFmtId="0" fontId="2" fillId="5" borderId="92" xfId="0" applyFont="1" applyFill="1" applyBorder="1" applyAlignment="1">
      <alignment horizontal="center" vertical="center"/>
    </xf>
    <xf numFmtId="0" fontId="2" fillId="5" borderId="18" xfId="0" applyFont="1" applyFill="1" applyBorder="1" applyAlignment="1">
      <alignment horizontal="center" vertical="center"/>
    </xf>
    <xf numFmtId="9" fontId="2" fillId="5" borderId="18" xfId="1" applyFont="1" applyFill="1" applyBorder="1" applyAlignment="1">
      <alignment horizontal="center" vertical="center"/>
    </xf>
    <xf numFmtId="9" fontId="2" fillId="5" borderId="93" xfId="1" applyFont="1" applyFill="1" applyBorder="1" applyAlignment="1">
      <alignment horizontal="center" vertical="center"/>
    </xf>
    <xf numFmtId="0" fontId="2" fillId="5" borderId="94" xfId="0" applyFont="1" applyFill="1" applyBorder="1" applyAlignment="1">
      <alignment horizontal="justify" vertical="top" wrapText="1"/>
    </xf>
    <xf numFmtId="0" fontId="5" fillId="0" borderId="26" xfId="0" applyFont="1" applyBorder="1" applyAlignment="1">
      <alignment horizontal="justify" vertical="top" wrapText="1"/>
    </xf>
    <xf numFmtId="0" fontId="3" fillId="0" borderId="87" xfId="0" applyFont="1" applyBorder="1" applyAlignment="1">
      <alignment horizontal="left" vertical="top" wrapText="1"/>
    </xf>
    <xf numFmtId="0" fontId="5" fillId="0" borderId="87" xfId="0" applyFont="1" applyBorder="1" applyAlignment="1">
      <alignment horizontal="left" vertical="top" wrapText="1"/>
    </xf>
    <xf numFmtId="9" fontId="3" fillId="0" borderId="76" xfId="0" applyNumberFormat="1" applyFont="1" applyBorder="1" applyAlignment="1">
      <alignment horizontal="center" vertical="center"/>
    </xf>
    <xf numFmtId="0" fontId="5" fillId="4" borderId="87" xfId="0" applyFont="1" applyFill="1" applyBorder="1" applyAlignment="1">
      <alignment horizontal="left" vertical="top" wrapText="1"/>
    </xf>
    <xf numFmtId="0" fontId="3" fillId="4" borderId="87" xfId="0" applyFont="1" applyFill="1" applyBorder="1" applyAlignment="1">
      <alignment horizontal="left" vertical="top" wrapText="1"/>
    </xf>
    <xf numFmtId="0" fontId="15" fillId="0" borderId="26" xfId="0" applyFont="1" applyBorder="1"/>
    <xf numFmtId="0" fontId="43" fillId="10" borderId="26" xfId="0" applyFont="1" applyFill="1" applyBorder="1" applyAlignment="1">
      <alignment horizontal="center" vertical="center"/>
    </xf>
    <xf numFmtId="0" fontId="43" fillId="12" borderId="26" xfId="0" applyFont="1" applyFill="1" applyBorder="1" applyAlignment="1">
      <alignment horizontal="center" vertical="center" wrapText="1"/>
    </xf>
    <xf numFmtId="0" fontId="42" fillId="0" borderId="26" xfId="0" applyFont="1" applyBorder="1" applyAlignment="1">
      <alignment horizontal="justify" vertical="top" wrapText="1"/>
    </xf>
    <xf numFmtId="0" fontId="2" fillId="5" borderId="65" xfId="0" applyFont="1" applyFill="1" applyBorder="1" applyAlignment="1">
      <alignment horizontal="center" vertical="center"/>
    </xf>
    <xf numFmtId="0" fontId="2" fillId="5" borderId="76" xfId="0" applyFont="1" applyFill="1" applyBorder="1" applyAlignment="1">
      <alignment horizontal="center" vertical="center"/>
    </xf>
    <xf numFmtId="9" fontId="2" fillId="5" borderId="76" xfId="1" applyFont="1" applyFill="1" applyBorder="1" applyAlignment="1">
      <alignment horizontal="center" vertical="center"/>
    </xf>
    <xf numFmtId="9" fontId="2" fillId="5" borderId="83" xfId="1" applyFont="1" applyFill="1" applyBorder="1" applyAlignment="1">
      <alignment horizontal="center" vertical="center"/>
    </xf>
    <xf numFmtId="0" fontId="2" fillId="5" borderId="87" xfId="0" applyFont="1" applyFill="1" applyBorder="1" applyAlignment="1">
      <alignment horizontal="justify" vertical="top" wrapText="1"/>
    </xf>
    <xf numFmtId="0" fontId="54" fillId="0" borderId="26" xfId="0" applyFont="1" applyBorder="1" applyAlignment="1">
      <alignment horizontal="left" vertical="center" wrapText="1"/>
    </xf>
    <xf numFmtId="0" fontId="2" fillId="5" borderId="0" xfId="0" applyFont="1" applyFill="1" applyBorder="1" applyAlignment="1">
      <alignment horizontal="center" vertical="center" wrapText="1"/>
    </xf>
    <xf numFmtId="0" fontId="57" fillId="5" borderId="0" xfId="0" applyFont="1" applyFill="1" applyBorder="1" applyAlignment="1">
      <alignment horizontal="left" vertical="center" wrapText="1"/>
    </xf>
    <xf numFmtId="164" fontId="2" fillId="5" borderId="86" xfId="0" applyNumberFormat="1" applyFont="1" applyFill="1" applyBorder="1" applyAlignment="1">
      <alignment horizontal="center" vertical="center" wrapText="1"/>
    </xf>
    <xf numFmtId="0" fontId="3" fillId="0" borderId="26" xfId="0" applyFont="1" applyBorder="1" applyAlignment="1">
      <alignment horizontal="center" vertical="top"/>
    </xf>
    <xf numFmtId="0" fontId="3" fillId="4" borderId="26" xfId="0" applyFont="1" applyFill="1" applyBorder="1" applyAlignment="1">
      <alignment horizontal="center" vertical="top" wrapText="1"/>
    </xf>
    <xf numFmtId="0" fontId="3" fillId="4" borderId="26" xfId="0" applyFont="1" applyFill="1" applyBorder="1" applyAlignment="1">
      <alignment horizontal="left" vertical="top" wrapText="1"/>
    </xf>
    <xf numFmtId="0" fontId="3" fillId="0" borderId="26" xfId="0" applyFont="1" applyBorder="1" applyAlignment="1">
      <alignment horizontal="left" vertical="top" wrapText="1"/>
    </xf>
    <xf numFmtId="14" fontId="3" fillId="0" borderId="26" xfId="0" applyNumberFormat="1" applyFont="1" applyBorder="1" applyAlignment="1">
      <alignment horizontal="left" vertical="top" wrapText="1"/>
    </xf>
    <xf numFmtId="0" fontId="3" fillId="0" borderId="26" xfId="0" applyFont="1" applyFill="1" applyBorder="1" applyAlignment="1">
      <alignment horizontal="center" vertical="center" wrapText="1"/>
    </xf>
    <xf numFmtId="0" fontId="3" fillId="0" borderId="26" xfId="0" applyFont="1" applyFill="1" applyBorder="1" applyAlignment="1">
      <alignment horizontal="center" vertical="top" wrapText="1"/>
    </xf>
    <xf numFmtId="0" fontId="3" fillId="0" borderId="66" xfId="0" applyFont="1" applyFill="1" applyBorder="1" applyAlignment="1">
      <alignment horizontal="center" vertical="center" wrapText="1"/>
    </xf>
    <xf numFmtId="0" fontId="15" fillId="0" borderId="26" xfId="0" applyFont="1" applyBorder="1" applyAlignment="1">
      <alignment horizontal="center" vertical="center" wrapText="1"/>
    </xf>
    <xf numFmtId="0" fontId="8" fillId="0" borderId="0" xfId="0" applyFont="1" applyBorder="1" applyAlignment="1">
      <alignment horizontal="center" vertical="center"/>
    </xf>
    <xf numFmtId="0" fontId="9" fillId="0" borderId="26" xfId="0" applyFont="1" applyFill="1" applyBorder="1" applyAlignment="1">
      <alignment horizontal="center" vertical="center" wrapText="1"/>
    </xf>
    <xf numFmtId="14" fontId="9" fillId="0" borderId="26" xfId="0" applyNumberFormat="1" applyFont="1" applyFill="1" applyBorder="1" applyAlignment="1">
      <alignment horizontal="center" vertical="center" wrapText="1"/>
    </xf>
    <xf numFmtId="0" fontId="0" fillId="0" borderId="26" xfId="0" applyFill="1" applyBorder="1" applyAlignment="1">
      <alignment horizontal="center" vertical="center"/>
    </xf>
    <xf numFmtId="0" fontId="6" fillId="0" borderId="26" xfId="0" applyFont="1" applyFill="1" applyBorder="1" applyAlignment="1">
      <alignment vertical="top" wrapText="1"/>
    </xf>
    <xf numFmtId="0" fontId="0" fillId="0" borderId="26" xfId="0" applyFill="1" applyBorder="1" applyAlignment="1">
      <alignment vertical="top" wrapText="1"/>
    </xf>
    <xf numFmtId="0" fontId="0" fillId="0" borderId="26" xfId="0" applyFill="1" applyBorder="1" applyAlignment="1">
      <alignment horizontal="left" vertical="center" wrapText="1" indent="1"/>
    </xf>
    <xf numFmtId="0" fontId="0" fillId="0" borderId="26" xfId="0" applyFill="1" applyBorder="1" applyAlignment="1">
      <alignment horizontal="center" vertical="center" wrapText="1"/>
    </xf>
    <xf numFmtId="0" fontId="0" fillId="0" borderId="26" xfId="0" applyFill="1" applyBorder="1" applyAlignment="1">
      <alignment horizontal="justify" vertical="top" wrapText="1"/>
    </xf>
    <xf numFmtId="0" fontId="15" fillId="0" borderId="26" xfId="0" applyFont="1" applyFill="1" applyBorder="1" applyAlignment="1">
      <alignment horizontal="center" vertical="center" wrapText="1"/>
    </xf>
    <xf numFmtId="0" fontId="6" fillId="0" borderId="26" xfId="0" applyFont="1" applyFill="1" applyBorder="1" applyAlignment="1">
      <alignment horizontal="justify" vertical="top" wrapText="1"/>
    </xf>
    <xf numFmtId="0" fontId="36" fillId="0" borderId="26" xfId="0" applyFont="1" applyFill="1" applyBorder="1" applyAlignment="1">
      <alignment horizontal="justify" vertical="top" wrapText="1"/>
    </xf>
    <xf numFmtId="0" fontId="9" fillId="0" borderId="26" xfId="0" applyFont="1" applyFill="1" applyBorder="1" applyAlignment="1">
      <alignment horizontal="left" vertical="top" wrapText="1"/>
    </xf>
    <xf numFmtId="0" fontId="61" fillId="0" borderId="26" xfId="0" applyFont="1" applyFill="1" applyBorder="1" applyAlignment="1">
      <alignment horizontal="center" vertical="center"/>
    </xf>
    <xf numFmtId="0" fontId="6" fillId="0" borderId="26" xfId="0" applyFont="1" applyFill="1" applyBorder="1" applyAlignment="1">
      <alignment horizontal="left" vertical="center" wrapText="1"/>
    </xf>
    <xf numFmtId="0" fontId="0" fillId="0" borderId="78" xfId="0" applyBorder="1" applyAlignment="1">
      <alignment vertical="top"/>
    </xf>
    <xf numFmtId="0" fontId="8" fillId="5" borderId="29" xfId="0" applyFont="1" applyFill="1" applyBorder="1" applyAlignment="1">
      <alignment horizontal="center" vertical="center" wrapText="1"/>
    </xf>
    <xf numFmtId="0" fontId="0" fillId="0" borderId="26" xfId="0" applyFill="1" applyBorder="1" applyAlignment="1">
      <alignment wrapText="1"/>
    </xf>
    <xf numFmtId="0" fontId="0" fillId="0" borderId="26" xfId="0" applyBorder="1" applyAlignment="1">
      <alignment vertical="top" wrapText="1"/>
    </xf>
    <xf numFmtId="14" fontId="9" fillId="0" borderId="26" xfId="0" applyNumberFormat="1" applyFont="1"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horizontal="center" vertical="center" wrapText="1"/>
    </xf>
    <xf numFmtId="0" fontId="9" fillId="0" borderId="26" xfId="0" applyFont="1" applyBorder="1" applyAlignment="1">
      <alignment horizontal="left" vertical="top" wrapText="1"/>
    </xf>
    <xf numFmtId="0" fontId="61" fillId="0" borderId="26" xfId="0" applyFont="1" applyBorder="1" applyAlignment="1">
      <alignment horizontal="center" vertical="center"/>
    </xf>
    <xf numFmtId="0" fontId="5" fillId="4" borderId="23" xfId="0" applyFont="1" applyFill="1" applyBorder="1" applyAlignment="1">
      <alignment horizontal="justify" vertical="center" wrapText="1"/>
    </xf>
    <xf numFmtId="0" fontId="3" fillId="0" borderId="0" xfId="0" applyFont="1" applyAlignment="1">
      <alignment horizontal="left" vertical="center"/>
    </xf>
    <xf numFmtId="0" fontId="3" fillId="5" borderId="26" xfId="0" applyFont="1" applyFill="1" applyBorder="1" applyAlignment="1">
      <alignment horizontal="left" vertical="center"/>
    </xf>
    <xf numFmtId="0" fontId="13" fillId="5" borderId="29" xfId="0" applyFont="1" applyFill="1" applyBorder="1" applyAlignment="1" applyProtection="1">
      <alignment horizontal="center" vertical="center" wrapText="1"/>
      <protection locked="0"/>
    </xf>
    <xf numFmtId="0" fontId="13" fillId="5" borderId="96" xfId="0" applyFont="1" applyFill="1" applyBorder="1" applyAlignment="1" applyProtection="1">
      <alignment horizontal="center" vertical="center" wrapText="1"/>
      <protection locked="0"/>
    </xf>
    <xf numFmtId="0" fontId="13" fillId="5" borderId="84" xfId="0" applyFont="1" applyFill="1" applyBorder="1" applyAlignment="1" applyProtection="1">
      <alignment horizontal="center" vertical="center" wrapText="1"/>
      <protection locked="0"/>
    </xf>
    <xf numFmtId="0" fontId="13" fillId="5" borderId="76" xfId="0" applyFont="1" applyFill="1" applyBorder="1" applyAlignment="1" applyProtection="1">
      <alignment horizontal="center" vertical="center" wrapText="1"/>
      <protection locked="0"/>
    </xf>
    <xf numFmtId="0" fontId="13" fillId="5" borderId="83" xfId="0" applyFont="1" applyFill="1" applyBorder="1" applyAlignment="1" applyProtection="1">
      <alignment horizontal="center" vertical="center" wrapText="1"/>
      <protection locked="0"/>
    </xf>
    <xf numFmtId="0" fontId="73" fillId="5" borderId="98" xfId="0" applyFont="1" applyFill="1" applyBorder="1" applyAlignment="1">
      <alignment horizontal="center" vertical="center" wrapText="1"/>
    </xf>
    <xf numFmtId="0" fontId="73" fillId="5" borderId="26" xfId="0" applyFont="1" applyFill="1" applyBorder="1" applyAlignment="1">
      <alignment horizontal="center" vertical="center" wrapText="1"/>
    </xf>
    <xf numFmtId="0" fontId="34" fillId="4" borderId="7" xfId="0" applyFont="1" applyFill="1" applyBorder="1" applyAlignment="1">
      <alignment horizontal="center" vertical="center" wrapText="1"/>
    </xf>
    <xf numFmtId="0" fontId="32" fillId="4" borderId="70" xfId="0" applyFont="1" applyFill="1" applyBorder="1" applyAlignment="1">
      <alignment horizontal="center" vertical="center" wrapText="1"/>
    </xf>
    <xf numFmtId="0" fontId="42" fillId="4" borderId="70" xfId="0" applyFont="1" applyFill="1" applyBorder="1" applyAlignment="1">
      <alignment horizontal="center" vertical="center" wrapText="1"/>
    </xf>
    <xf numFmtId="0" fontId="32" fillId="0" borderId="70" xfId="0" applyFont="1" applyBorder="1" applyAlignment="1">
      <alignment horizontal="center" vertical="center" wrapText="1"/>
    </xf>
    <xf numFmtId="0" fontId="61" fillId="4" borderId="70" xfId="0" applyFont="1" applyFill="1" applyBorder="1" applyAlignment="1">
      <alignment horizontal="center" vertical="center" wrapText="1"/>
    </xf>
    <xf numFmtId="0" fontId="42" fillId="4" borderId="103" xfId="0" applyFont="1" applyFill="1" applyBorder="1" applyAlignment="1">
      <alignment horizontal="center" vertical="center" wrapText="1"/>
    </xf>
    <xf numFmtId="0" fontId="61" fillId="0" borderId="104" xfId="0" applyFont="1" applyBorder="1" applyAlignment="1">
      <alignment horizontal="center" vertical="center" wrapText="1"/>
    </xf>
    <xf numFmtId="0" fontId="32" fillId="0" borderId="17" xfId="0" applyFont="1" applyBorder="1" applyAlignment="1">
      <alignment horizontal="center" vertical="center"/>
    </xf>
    <xf numFmtId="0" fontId="61" fillId="0" borderId="78" xfId="0" applyFont="1" applyBorder="1" applyAlignment="1">
      <alignment horizontal="center" vertical="center" wrapText="1"/>
    </xf>
    <xf numFmtId="0" fontId="61" fillId="0" borderId="105" xfId="0" applyFont="1" applyBorder="1" applyAlignment="1">
      <alignment horizontal="center" vertical="center" wrapText="1"/>
    </xf>
    <xf numFmtId="0" fontId="61" fillId="0" borderId="17" xfId="0" applyFont="1" applyBorder="1" applyAlignment="1">
      <alignment horizontal="center" vertical="center" wrapText="1"/>
    </xf>
    <xf numFmtId="9" fontId="61" fillId="0" borderId="17" xfId="0" applyNumberFormat="1" applyFont="1" applyBorder="1" applyAlignment="1">
      <alignment horizontal="center" vertical="center" wrapText="1"/>
    </xf>
    <xf numFmtId="0" fontId="61" fillId="12" borderId="17" xfId="0" applyFont="1" applyFill="1" applyBorder="1" applyAlignment="1">
      <alignment horizontal="center" vertical="center" wrapText="1"/>
    </xf>
    <xf numFmtId="0" fontId="32" fillId="0" borderId="78" xfId="0" applyFont="1" applyBorder="1" applyAlignment="1">
      <alignment vertical="center" wrapText="1"/>
    </xf>
    <xf numFmtId="0" fontId="32" fillId="0" borderId="26" xfId="0" applyFont="1" applyBorder="1" applyAlignment="1">
      <alignment horizontal="center" vertical="center"/>
    </xf>
    <xf numFmtId="0" fontId="32" fillId="0" borderId="26" xfId="0" applyFont="1" applyBorder="1" applyAlignment="1">
      <alignment vertical="center" wrapText="1"/>
    </xf>
    <xf numFmtId="0" fontId="32" fillId="0" borderId="26" xfId="0" applyFont="1" applyBorder="1" applyAlignment="1">
      <alignment horizontal="left" vertical="center" wrapText="1"/>
    </xf>
    <xf numFmtId="0" fontId="75" fillId="0" borderId="26" xfId="4" applyFont="1" applyBorder="1" applyAlignment="1">
      <alignment vertical="center" wrapText="1"/>
    </xf>
    <xf numFmtId="0" fontId="61" fillId="0" borderId="78" xfId="0" applyFont="1" applyBorder="1" applyAlignment="1">
      <alignment horizontal="center" vertical="center"/>
    </xf>
    <xf numFmtId="9" fontId="76" fillId="0" borderId="78" xfId="0" applyNumberFormat="1" applyFont="1" applyBorder="1" applyAlignment="1">
      <alignment horizontal="center" vertical="center"/>
    </xf>
    <xf numFmtId="0" fontId="61" fillId="12" borderId="78" xfId="0" applyFont="1" applyFill="1" applyBorder="1" applyAlignment="1">
      <alignment horizontal="center" vertical="center"/>
    </xf>
    <xf numFmtId="0" fontId="32" fillId="0" borderId="29" xfId="0" applyFont="1" applyBorder="1" applyAlignment="1">
      <alignment horizontal="center" vertical="center"/>
    </xf>
    <xf numFmtId="0" fontId="32" fillId="0" borderId="29" xfId="0" applyFont="1" applyBorder="1" applyAlignment="1">
      <alignment vertical="center"/>
    </xf>
    <xf numFmtId="9" fontId="32" fillId="0" borderId="29" xfId="0" applyNumberFormat="1" applyFont="1" applyBorder="1" applyAlignment="1">
      <alignment horizontal="center" vertical="center"/>
    </xf>
    <xf numFmtId="9" fontId="32" fillId="0" borderId="29" xfId="0" applyNumberFormat="1" applyFont="1" applyBorder="1" applyAlignment="1">
      <alignment vertical="center"/>
    </xf>
    <xf numFmtId="0" fontId="32" fillId="12" borderId="29" xfId="0" applyFont="1" applyFill="1" applyBorder="1" applyAlignment="1">
      <alignment horizontal="center" vertical="center" indent="1"/>
    </xf>
    <xf numFmtId="0" fontId="32" fillId="0" borderId="0" xfId="0" applyFont="1" applyAlignment="1">
      <alignment horizontal="left" vertical="center" wrapText="1"/>
    </xf>
    <xf numFmtId="0" fontId="32" fillId="15" borderId="26" xfId="0" applyFont="1" applyFill="1" applyBorder="1" applyAlignment="1">
      <alignment horizontal="center" vertical="center"/>
    </xf>
    <xf numFmtId="0" fontId="32" fillId="15" borderId="26" xfId="0" applyFont="1" applyFill="1" applyBorder="1" applyAlignment="1">
      <alignment vertical="center" wrapText="1"/>
    </xf>
    <xf numFmtId="0" fontId="75" fillId="16" borderId="26" xfId="4" applyFont="1" applyFill="1" applyBorder="1" applyAlignment="1">
      <alignment horizontal="center" vertical="center" wrapText="1"/>
    </xf>
    <xf numFmtId="0" fontId="32" fillId="0" borderId="26" xfId="0" applyFont="1" applyBorder="1" applyAlignment="1">
      <alignment vertical="center"/>
    </xf>
    <xf numFmtId="9" fontId="32" fillId="0" borderId="26" xfId="0" applyNumberFormat="1" applyFont="1" applyBorder="1" applyAlignment="1">
      <alignment horizontal="center" vertical="center"/>
    </xf>
    <xf numFmtId="0" fontId="32" fillId="12" borderId="26" xfId="0" applyFont="1" applyFill="1" applyBorder="1" applyAlignment="1">
      <alignment horizontal="center" vertical="center"/>
    </xf>
    <xf numFmtId="0" fontId="77" fillId="0" borderId="26" xfId="0" applyFont="1" applyBorder="1" applyAlignment="1">
      <alignment horizontal="left" vertical="center" wrapText="1"/>
    </xf>
    <xf numFmtId="9" fontId="32" fillId="17" borderId="26" xfId="0" applyNumberFormat="1" applyFont="1" applyFill="1" applyBorder="1" applyAlignment="1">
      <alignment horizontal="left" vertical="center" wrapText="1"/>
    </xf>
    <xf numFmtId="0" fontId="61" fillId="0" borderId="26" xfId="0" applyFont="1" applyBorder="1" applyAlignment="1">
      <alignment vertical="center" wrapText="1"/>
    </xf>
    <xf numFmtId="0" fontId="75" fillId="0" borderId="26" xfId="4" applyFont="1" applyBorder="1" applyAlignment="1">
      <alignment horizontal="left" vertical="center" wrapText="1"/>
    </xf>
    <xf numFmtId="9" fontId="32" fillId="17" borderId="26" xfId="0" applyNumberFormat="1" applyFont="1" applyFill="1" applyBorder="1" applyAlignment="1">
      <alignment horizontal="justify" vertical="center" wrapText="1"/>
    </xf>
    <xf numFmtId="0" fontId="75" fillId="15" borderId="26" xfId="4" applyFont="1" applyFill="1" applyBorder="1" applyAlignment="1">
      <alignment vertical="center" wrapText="1"/>
    </xf>
    <xf numFmtId="1" fontId="32" fillId="12" borderId="26" xfId="0" applyNumberFormat="1" applyFont="1" applyFill="1" applyBorder="1" applyAlignment="1">
      <alignment horizontal="center" vertical="center"/>
    </xf>
    <xf numFmtId="9" fontId="32" fillId="0" borderId="26" xfId="0" applyNumberFormat="1" applyFont="1" applyBorder="1" applyAlignment="1">
      <alignment horizontal="left" vertical="center" wrapText="1"/>
    </xf>
    <xf numFmtId="0" fontId="34" fillId="0" borderId="26" xfId="0" applyFont="1" applyBorder="1" applyAlignment="1">
      <alignment horizontal="left" vertical="center" wrapText="1"/>
    </xf>
    <xf numFmtId="0" fontId="34" fillId="2" borderId="26" xfId="0" applyFont="1" applyFill="1" applyBorder="1" applyAlignment="1">
      <alignment horizontal="center" vertical="center"/>
    </xf>
    <xf numFmtId="0" fontId="32" fillId="0" borderId="0" xfId="0" applyFont="1" applyAlignment="1">
      <alignment horizontal="left" vertical="center"/>
    </xf>
    <xf numFmtId="0" fontId="34" fillId="4" borderId="27" xfId="0" applyFont="1" applyFill="1" applyBorder="1" applyAlignment="1">
      <alignment horizontal="center" vertical="center"/>
    </xf>
    <xf numFmtId="0" fontId="32" fillId="4" borderId="26" xfId="0" applyFont="1" applyFill="1" applyBorder="1" applyAlignment="1">
      <alignment horizontal="center" vertical="center" wrapText="1"/>
    </xf>
    <xf numFmtId="0" fontId="32" fillId="4" borderId="26" xfId="0" applyFont="1" applyFill="1" applyBorder="1" applyAlignment="1">
      <alignment horizontal="center" vertical="center"/>
    </xf>
    <xf numFmtId="0" fontId="32" fillId="0" borderId="26" xfId="0" applyFont="1" applyBorder="1" applyAlignment="1">
      <alignment horizontal="center" vertical="center" wrapText="1"/>
    </xf>
    <xf numFmtId="0" fontId="32" fillId="4" borderId="28" xfId="0" applyFont="1" applyFill="1" applyBorder="1" applyAlignment="1">
      <alignment horizontal="center" vertical="center" wrapText="1"/>
    </xf>
    <xf numFmtId="0" fontId="61" fillId="18" borderId="104" xfId="0" applyFont="1" applyFill="1" applyBorder="1" applyAlignment="1">
      <alignment horizontal="center" vertical="center" wrapText="1"/>
    </xf>
    <xf numFmtId="0" fontId="32" fillId="0" borderId="106" xfId="0" applyFont="1" applyBorder="1" applyAlignment="1">
      <alignment horizontal="center" vertical="center"/>
    </xf>
    <xf numFmtId="0" fontId="61" fillId="0" borderId="21" xfId="0" applyFont="1" applyBorder="1" applyAlignment="1">
      <alignment horizontal="center" vertical="center"/>
    </xf>
    <xf numFmtId="0" fontId="61" fillId="0" borderId="107" xfId="0" applyFont="1" applyBorder="1" applyAlignment="1">
      <alignment horizontal="center" vertical="center"/>
    </xf>
    <xf numFmtId="0" fontId="61" fillId="18" borderId="17" xfId="0" applyFont="1" applyFill="1" applyBorder="1" applyAlignment="1">
      <alignment horizontal="center" vertical="center" wrapText="1"/>
    </xf>
    <xf numFmtId="0" fontId="61" fillId="0" borderId="17" xfId="0" applyFont="1" applyBorder="1" applyAlignment="1">
      <alignment vertical="center" wrapText="1"/>
    </xf>
    <xf numFmtId="9" fontId="32" fillId="0" borderId="96" xfId="0" applyNumberFormat="1" applyFont="1" applyBorder="1" applyAlignment="1">
      <alignment horizontal="center" vertical="center"/>
    </xf>
    <xf numFmtId="0" fontId="32" fillId="0" borderId="98" xfId="0" applyFont="1" applyBorder="1" applyAlignment="1">
      <alignment horizontal="left" vertical="center" wrapText="1"/>
    </xf>
    <xf numFmtId="0" fontId="61" fillId="18" borderId="17" xfId="0" applyFont="1" applyFill="1" applyBorder="1" applyAlignment="1">
      <alignment horizontal="left" vertical="center" wrapText="1"/>
    </xf>
    <xf numFmtId="0" fontId="61" fillId="15" borderId="78" xfId="0" applyFont="1" applyFill="1" applyBorder="1" applyAlignment="1">
      <alignment horizontal="center" vertical="center" wrapText="1"/>
    </xf>
    <xf numFmtId="0" fontId="75" fillId="0" borderId="0" xfId="4" applyFont="1" applyAlignment="1">
      <alignment horizontal="left" vertical="center" wrapText="1"/>
    </xf>
    <xf numFmtId="0" fontId="77" fillId="0" borderId="26" xfId="0" applyFont="1" applyBorder="1" applyAlignment="1">
      <alignment vertical="center" wrapText="1"/>
    </xf>
    <xf numFmtId="9" fontId="32" fillId="17" borderId="26" xfId="0" applyNumberFormat="1" applyFont="1" applyFill="1" applyBorder="1" applyAlignment="1">
      <alignment horizontal="left" vertical="top" wrapText="1"/>
    </xf>
    <xf numFmtId="0" fontId="61" fillId="0" borderId="0" xfId="0" applyFont="1" applyAlignment="1">
      <alignment horizontal="left" vertical="center" wrapText="1"/>
    </xf>
    <xf numFmtId="0" fontId="43" fillId="19" borderId="26" xfId="0" applyFont="1" applyFill="1" applyBorder="1" applyAlignment="1">
      <alignment horizontal="center" vertical="center" wrapText="1"/>
    </xf>
    <xf numFmtId="0" fontId="34" fillId="4" borderId="79" xfId="0" applyFont="1" applyFill="1" applyBorder="1" applyAlignment="1">
      <alignment horizontal="center" vertical="center"/>
    </xf>
    <xf numFmtId="0" fontId="32" fillId="4" borderId="31" xfId="0" applyFont="1" applyFill="1" applyBorder="1" applyAlignment="1">
      <alignment horizontal="center" vertical="center" wrapText="1"/>
    </xf>
    <xf numFmtId="0" fontId="32" fillId="4" borderId="31" xfId="0" applyFont="1" applyFill="1" applyBorder="1" applyAlignment="1">
      <alignment horizontal="center" vertical="center"/>
    </xf>
    <xf numFmtId="0" fontId="32" fillId="0" borderId="31" xfId="0" applyFont="1" applyBorder="1" applyAlignment="1">
      <alignment horizontal="center" vertical="center" wrapText="1"/>
    </xf>
    <xf numFmtId="0" fontId="32" fillId="4" borderId="108" xfId="0" applyFont="1" applyFill="1" applyBorder="1" applyAlignment="1">
      <alignment horizontal="center" vertical="center" wrapText="1"/>
    </xf>
    <xf numFmtId="0" fontId="32" fillId="0" borderId="109" xfId="0" applyFont="1" applyBorder="1" applyAlignment="1">
      <alignment horizontal="left" vertical="center" wrapText="1"/>
    </xf>
    <xf numFmtId="0" fontId="32" fillId="0" borderId="78" xfId="0" applyFont="1" applyBorder="1" applyAlignment="1">
      <alignment horizontal="center" vertical="center"/>
    </xf>
    <xf numFmtId="0" fontId="61" fillId="0" borderId="107" xfId="0" applyFont="1" applyBorder="1" applyAlignment="1">
      <alignment horizontal="center" vertical="center" wrapText="1"/>
    </xf>
    <xf numFmtId="0" fontId="32" fillId="0" borderId="21" xfId="0" applyFont="1" applyBorder="1" applyAlignment="1">
      <alignment horizontal="left" vertical="center" wrapText="1"/>
    </xf>
    <xf numFmtId="0" fontId="32" fillId="0" borderId="21" xfId="0" applyFont="1" applyBorder="1" applyAlignment="1">
      <alignment horizontal="center" vertical="center"/>
    </xf>
    <xf numFmtId="0" fontId="32" fillId="0" borderId="21" xfId="0" applyFont="1" applyBorder="1" applyAlignment="1">
      <alignment vertical="center"/>
    </xf>
    <xf numFmtId="0" fontId="32" fillId="0" borderId="17" xfId="0" applyFont="1" applyBorder="1" applyAlignment="1">
      <alignment horizontal="left" vertical="center" wrapText="1"/>
    </xf>
    <xf numFmtId="0" fontId="32" fillId="15" borderId="78" xfId="0" applyFont="1" applyFill="1" applyBorder="1" applyAlignment="1">
      <alignment horizontal="center" vertical="center"/>
    </xf>
    <xf numFmtId="0" fontId="75" fillId="15" borderId="105" xfId="4" applyFont="1" applyFill="1" applyBorder="1" applyAlignment="1">
      <alignment horizontal="center" vertical="center" wrapText="1"/>
    </xf>
    <xf numFmtId="0" fontId="32" fillId="0" borderId="26" xfId="0" applyFont="1" applyBorder="1" applyAlignment="1">
      <alignment horizontal="left" vertical="center"/>
    </xf>
    <xf numFmtId="9" fontId="32" fillId="17" borderId="26" xfId="0" applyNumberFormat="1" applyFont="1" applyFill="1" applyBorder="1" applyAlignment="1">
      <alignment horizontal="center" vertical="center"/>
    </xf>
    <xf numFmtId="0" fontId="32" fillId="4" borderId="13" xfId="0" applyFont="1" applyFill="1" applyBorder="1" applyAlignment="1">
      <alignment horizontal="center" vertical="center" wrapText="1"/>
    </xf>
    <xf numFmtId="0" fontId="32" fillId="4" borderId="13" xfId="0" applyFont="1" applyFill="1" applyBorder="1" applyAlignment="1">
      <alignment horizontal="center" vertical="center"/>
    </xf>
    <xf numFmtId="0" fontId="32" fillId="0" borderId="13" xfId="0" applyFont="1" applyBorder="1" applyAlignment="1">
      <alignment horizontal="center" vertical="center" wrapText="1"/>
    </xf>
    <xf numFmtId="0" fontId="32" fillId="4" borderId="14" xfId="0" applyFont="1" applyFill="1" applyBorder="1" applyAlignment="1">
      <alignment horizontal="center" vertical="center" wrapText="1"/>
    </xf>
    <xf numFmtId="0" fontId="32" fillId="4" borderId="83" xfId="0" applyFont="1" applyFill="1" applyBorder="1" applyAlignment="1">
      <alignment horizontal="center" vertical="center" wrapText="1"/>
    </xf>
    <xf numFmtId="0" fontId="32" fillId="0" borderId="28" xfId="0" applyFont="1" applyBorder="1" applyAlignment="1">
      <alignment horizontal="center" vertical="center"/>
    </xf>
    <xf numFmtId="0" fontId="32" fillId="0" borderId="17" xfId="0" applyFont="1" applyBorder="1" applyAlignment="1">
      <alignment horizontal="left" vertical="center"/>
    </xf>
    <xf numFmtId="0" fontId="32" fillId="4" borderId="0" xfId="0" applyFont="1" applyFill="1" applyAlignment="1">
      <alignment horizontal="center" vertical="center" wrapText="1"/>
    </xf>
    <xf numFmtId="0" fontId="32" fillId="0" borderId="21" xfId="0" applyFont="1" applyBorder="1" applyAlignment="1">
      <alignment horizontal="center" vertical="center" wrapText="1"/>
    </xf>
    <xf numFmtId="0" fontId="77" fillId="0" borderId="26" xfId="0" applyFont="1" applyBorder="1" applyAlignment="1">
      <alignment horizontal="center" vertical="center" wrapText="1"/>
    </xf>
    <xf numFmtId="9" fontId="34" fillId="17" borderId="26" xfId="0" applyNumberFormat="1" applyFont="1" applyFill="1" applyBorder="1" applyAlignment="1">
      <alignment horizontal="center" vertical="center"/>
    </xf>
    <xf numFmtId="0" fontId="32" fillId="0" borderId="107" xfId="0" applyFont="1" applyBorder="1" applyAlignment="1">
      <alignment horizontal="center" vertical="center" wrapText="1"/>
    </xf>
    <xf numFmtId="9" fontId="32" fillId="0" borderId="26" xfId="0" applyNumberFormat="1" applyFont="1" applyBorder="1" applyAlignment="1">
      <alignment horizontal="justify" vertical="center" wrapText="1"/>
    </xf>
    <xf numFmtId="0" fontId="32" fillId="4" borderId="21" xfId="0" applyFont="1" applyFill="1" applyBorder="1" applyAlignment="1">
      <alignment horizontal="center" vertical="center" wrapText="1"/>
    </xf>
    <xf numFmtId="0" fontId="32" fillId="4" borderId="21" xfId="0" applyFont="1" applyFill="1" applyBorder="1" applyAlignment="1">
      <alignment horizontal="center" vertical="center"/>
    </xf>
    <xf numFmtId="0" fontId="32" fillId="4" borderId="70" xfId="0" applyFont="1" applyFill="1" applyBorder="1" applyAlignment="1">
      <alignment horizontal="center" vertical="center"/>
    </xf>
    <xf numFmtId="0" fontId="61" fillId="18" borderId="29" xfId="0" applyFont="1" applyFill="1" applyBorder="1" applyAlignment="1">
      <alignment vertical="center" wrapText="1"/>
    </xf>
    <xf numFmtId="0" fontId="61" fillId="0" borderId="29" xfId="0" applyFont="1" applyBorder="1" applyAlignment="1">
      <alignment horizontal="center" vertical="center"/>
    </xf>
    <xf numFmtId="0" fontId="61" fillId="0" borderId="83" xfId="0" applyFont="1" applyBorder="1" applyAlignment="1">
      <alignment horizontal="center" vertical="center"/>
    </xf>
    <xf numFmtId="0" fontId="32" fillId="0" borderId="26" xfId="0" applyFont="1" applyBorder="1" applyAlignment="1">
      <alignment horizontal="left" vertical="top" wrapText="1"/>
    </xf>
    <xf numFmtId="0" fontId="77" fillId="0" borderId="26" xfId="0" applyFont="1" applyBorder="1" applyAlignment="1">
      <alignment horizontal="left" vertical="center"/>
    </xf>
    <xf numFmtId="0" fontId="42" fillId="4" borderId="26" xfId="0" applyFont="1" applyFill="1" applyBorder="1" applyAlignment="1">
      <alignment horizontal="center" vertical="center" wrapText="1"/>
    </xf>
    <xf numFmtId="0" fontId="42" fillId="4" borderId="28" xfId="0" applyFont="1" applyFill="1" applyBorder="1" applyAlignment="1">
      <alignment horizontal="center" vertical="center" wrapText="1"/>
    </xf>
    <xf numFmtId="0" fontId="42" fillId="4" borderId="101" xfId="0" applyFont="1" applyFill="1" applyBorder="1" applyAlignment="1">
      <alignment horizontal="center" vertical="center" wrapText="1"/>
    </xf>
    <xf numFmtId="15" fontId="42" fillId="4" borderId="101" xfId="0" applyNumberFormat="1" applyFont="1" applyFill="1" applyBorder="1" applyAlignment="1">
      <alignment horizontal="center" vertical="center" wrapText="1"/>
    </xf>
    <xf numFmtId="0" fontId="42" fillId="18" borderId="17" xfId="0" applyFont="1" applyFill="1" applyBorder="1" applyAlignment="1">
      <alignment horizontal="left" vertical="center" wrapText="1"/>
    </xf>
    <xf numFmtId="0" fontId="61" fillId="0" borderId="17" xfId="0" applyFont="1" applyBorder="1" applyAlignment="1">
      <alignment horizontal="center" vertical="center"/>
    </xf>
    <xf numFmtId="0" fontId="32" fillId="0" borderId="78" xfId="0" applyFont="1" applyBorder="1" applyAlignment="1">
      <alignment horizontal="left" vertical="center" wrapText="1"/>
    </xf>
    <xf numFmtId="0" fontId="61" fillId="0" borderId="26" xfId="0" applyFont="1" applyBorder="1" applyAlignment="1">
      <alignment vertical="top" wrapText="1"/>
    </xf>
    <xf numFmtId="0" fontId="61" fillId="0" borderId="26" xfId="0" applyFont="1" applyBorder="1" applyAlignment="1">
      <alignment wrapText="1"/>
    </xf>
    <xf numFmtId="0" fontId="80" fillId="0" borderId="26" xfId="0" applyFont="1" applyBorder="1" applyAlignment="1">
      <alignment vertical="center" wrapText="1"/>
    </xf>
    <xf numFmtId="0" fontId="61" fillId="0" borderId="78" xfId="0" applyFont="1" applyBorder="1" applyAlignment="1">
      <alignment vertical="center" wrapText="1"/>
    </xf>
    <xf numFmtId="0" fontId="61" fillId="0" borderId="26" xfId="0" applyFont="1" applyBorder="1" applyAlignment="1">
      <alignment horizontal="center" vertical="center" wrapText="1"/>
    </xf>
    <xf numFmtId="0" fontId="32" fillId="0" borderId="26" xfId="0" applyFont="1" applyBorder="1" applyAlignment="1">
      <alignment horizontal="justify" vertical="center" wrapText="1"/>
    </xf>
    <xf numFmtId="0" fontId="42" fillId="4" borderId="21" xfId="0" applyFont="1" applyFill="1" applyBorder="1" applyAlignment="1">
      <alignment horizontal="center" vertical="center" wrapText="1"/>
    </xf>
    <xf numFmtId="14" fontId="61" fillId="4" borderId="21" xfId="0" applyNumberFormat="1" applyFont="1" applyFill="1" applyBorder="1" applyAlignment="1">
      <alignment horizontal="center" vertical="center" wrapText="1"/>
    </xf>
    <xf numFmtId="0" fontId="42" fillId="4" borderId="22" xfId="0" applyFont="1" applyFill="1" applyBorder="1" applyAlignment="1">
      <alignment horizontal="center" vertical="center" wrapText="1"/>
    </xf>
    <xf numFmtId="0" fontId="42" fillId="18" borderId="21" xfId="0" applyFont="1" applyFill="1" applyBorder="1" applyAlignment="1">
      <alignment horizontal="center" vertical="center" wrapText="1"/>
    </xf>
    <xf numFmtId="0" fontId="61" fillId="0" borderId="21" xfId="0" applyFont="1" applyBorder="1" applyAlignment="1">
      <alignment horizontal="center" vertical="center" wrapText="1"/>
    </xf>
    <xf numFmtId="0" fontId="42" fillId="18" borderId="21" xfId="0" applyFont="1" applyFill="1" applyBorder="1" applyAlignment="1">
      <alignment vertical="center" wrapText="1"/>
    </xf>
    <xf numFmtId="0" fontId="61" fillId="0" borderId="22" xfId="0" applyFont="1" applyBorder="1" applyAlignment="1">
      <alignment horizontal="center" vertical="center"/>
    </xf>
    <xf numFmtId="0" fontId="75" fillId="0" borderId="26" xfId="4" applyFont="1" applyBorder="1" applyAlignment="1">
      <alignment horizontal="left" vertical="center"/>
    </xf>
    <xf numFmtId="9" fontId="32" fillId="17" borderId="26" xfId="0" applyNumberFormat="1" applyFont="1" applyFill="1" applyBorder="1" applyAlignment="1">
      <alignment horizontal="justify" vertical="center"/>
    </xf>
    <xf numFmtId="9" fontId="3" fillId="17" borderId="26" xfId="0" applyNumberFormat="1" applyFont="1" applyFill="1" applyBorder="1" applyAlignment="1">
      <alignment horizontal="justify" vertical="center"/>
    </xf>
    <xf numFmtId="9" fontId="3" fillId="17" borderId="26" xfId="0" applyNumberFormat="1" applyFont="1" applyFill="1" applyBorder="1" applyAlignment="1">
      <alignment horizontal="left" vertical="center" wrapText="1"/>
    </xf>
    <xf numFmtId="14" fontId="61" fillId="4" borderId="26" xfId="0" applyNumberFormat="1" applyFont="1" applyFill="1" applyBorder="1" applyAlignment="1">
      <alignment horizontal="center" vertical="center" wrapText="1"/>
    </xf>
    <xf numFmtId="0" fontId="42" fillId="18" borderId="26" xfId="0" applyFont="1" applyFill="1" applyBorder="1" applyAlignment="1">
      <alignment vertical="center" wrapText="1"/>
    </xf>
    <xf numFmtId="0" fontId="61" fillId="0" borderId="29" xfId="0" applyFont="1" applyBorder="1" applyAlignment="1">
      <alignment horizontal="center" vertical="center" wrapText="1"/>
    </xf>
    <xf numFmtId="0" fontId="61" fillId="0" borderId="26" xfId="0" applyFont="1" applyBorder="1" applyAlignment="1">
      <alignment horizontal="left" vertical="center" wrapText="1"/>
    </xf>
    <xf numFmtId="0" fontId="61" fillId="0" borderId="26" xfId="0" applyFont="1" applyBorder="1" applyAlignment="1">
      <alignment vertical="center"/>
    </xf>
    <xf numFmtId="0" fontId="61" fillId="0" borderId="28" xfId="0" applyFont="1" applyBorder="1" applyAlignment="1">
      <alignment vertical="center" wrapText="1"/>
    </xf>
    <xf numFmtId="0" fontId="61" fillId="0" borderId="28" xfId="0" applyFont="1" applyBorder="1" applyAlignment="1">
      <alignment vertical="center"/>
    </xf>
    <xf numFmtId="0" fontId="32" fillId="15" borderId="29" xfId="0" applyFont="1" applyFill="1" applyBorder="1" applyAlignment="1">
      <alignment horizontal="center" vertical="center" indent="1"/>
    </xf>
    <xf numFmtId="0" fontId="32" fillId="12" borderId="29" xfId="0" applyFont="1" applyFill="1" applyBorder="1" applyAlignment="1">
      <alignment horizontal="center" vertical="center"/>
    </xf>
    <xf numFmtId="0" fontId="61" fillId="4" borderId="110" xfId="0" applyFont="1" applyFill="1" applyBorder="1" applyAlignment="1">
      <alignment horizontal="center" vertical="center" wrapText="1" readingOrder="1"/>
    </xf>
    <xf numFmtId="0" fontId="42" fillId="4" borderId="96" xfId="0" applyFont="1" applyFill="1" applyBorder="1" applyAlignment="1">
      <alignment horizontal="center" vertical="center" wrapText="1"/>
    </xf>
    <xf numFmtId="0" fontId="61" fillId="0" borderId="96" xfId="0" applyFont="1" applyBorder="1" applyAlignment="1">
      <alignment vertical="center" wrapText="1"/>
    </xf>
    <xf numFmtId="0" fontId="61" fillId="0" borderId="106" xfId="0" applyFont="1" applyBorder="1" applyAlignment="1">
      <alignment horizontal="left" vertical="center" wrapText="1"/>
    </xf>
    <xf numFmtId="16" fontId="61" fillId="0" borderId="28" xfId="0" applyNumberFormat="1" applyFont="1" applyBorder="1" applyAlignment="1">
      <alignment horizontal="center" vertical="center"/>
    </xf>
    <xf numFmtId="0" fontId="42" fillId="4" borderId="17" xfId="0" applyFont="1" applyFill="1" applyBorder="1" applyAlignment="1">
      <alignment horizontal="center" vertical="center" wrapText="1"/>
    </xf>
    <xf numFmtId="0" fontId="32" fillId="0" borderId="104" xfId="0" applyFont="1" applyBorder="1" applyAlignment="1">
      <alignment horizontal="left" vertical="center"/>
    </xf>
    <xf numFmtId="0" fontId="32" fillId="0" borderId="109" xfId="0" applyFont="1" applyBorder="1" applyAlignment="1">
      <alignment horizontal="left" vertical="center"/>
    </xf>
    <xf numFmtId="0" fontId="61" fillId="0" borderId="78" xfId="0" applyFont="1" applyBorder="1" applyAlignment="1">
      <alignment horizontal="left" vertical="center"/>
    </xf>
    <xf numFmtId="0" fontId="61" fillId="0" borderId="26" xfId="0" applyFont="1" applyBorder="1" applyAlignment="1">
      <alignment horizontal="left" vertical="center"/>
    </xf>
    <xf numFmtId="0" fontId="42" fillId="18" borderId="26" xfId="0" applyFont="1" applyFill="1" applyBorder="1" applyAlignment="1">
      <alignment horizontal="center" vertical="center" wrapText="1"/>
    </xf>
    <xf numFmtId="0" fontId="32" fillId="0" borderId="78" xfId="0" applyFont="1" applyBorder="1" applyAlignment="1">
      <alignment horizontal="left" vertical="center"/>
    </xf>
    <xf numFmtId="9" fontId="3" fillId="0" borderId="26" xfId="0" applyNumberFormat="1" applyFont="1" applyBorder="1" applyAlignment="1">
      <alignment horizontal="left" vertical="center" wrapText="1"/>
    </xf>
    <xf numFmtId="16" fontId="61" fillId="0" borderId="26" xfId="0" applyNumberFormat="1" applyFont="1" applyBorder="1" applyAlignment="1">
      <alignment horizontal="center" vertical="center"/>
    </xf>
    <xf numFmtId="0" fontId="61" fillId="0" borderId="22" xfId="0" applyFont="1" applyBorder="1" applyAlignment="1">
      <alignment horizontal="left" vertical="center" wrapText="1"/>
    </xf>
    <xf numFmtId="0" fontId="61" fillId="0" borderId="107" xfId="0" applyFont="1" applyBorder="1" applyAlignment="1">
      <alignment horizontal="left" vertical="center" wrapText="1"/>
    </xf>
    <xf numFmtId="0" fontId="61" fillId="0" borderId="0" xfId="0" applyFont="1" applyAlignment="1">
      <alignment horizontal="center" vertical="center" wrapText="1"/>
    </xf>
    <xf numFmtId="0" fontId="81" fillId="0" borderId="0" xfId="0" applyFont="1" applyAlignment="1">
      <alignment horizontal="left" vertical="center" wrapText="1" indent="1"/>
    </xf>
    <xf numFmtId="0" fontId="32" fillId="0" borderId="26" xfId="0" applyFont="1" applyBorder="1" applyAlignment="1">
      <alignment horizontal="left" vertical="center" indent="1"/>
    </xf>
    <xf numFmtId="0" fontId="32" fillId="0" borderId="26" xfId="0" applyFont="1" applyBorder="1" applyAlignment="1">
      <alignment horizontal="left" vertical="center" wrapText="1" indent="1"/>
    </xf>
    <xf numFmtId="14" fontId="32" fillId="4" borderId="26" xfId="0" applyNumberFormat="1" applyFont="1" applyFill="1" applyBorder="1" applyAlignment="1">
      <alignment horizontal="center" vertical="center" wrapText="1"/>
    </xf>
    <xf numFmtId="14" fontId="61" fillId="4" borderId="26" xfId="0" applyNumberFormat="1" applyFont="1" applyFill="1" applyBorder="1" applyAlignment="1">
      <alignment horizontal="center" vertical="center"/>
    </xf>
    <xf numFmtId="0" fontId="61" fillId="0" borderId="28" xfId="0" applyFont="1" applyBorder="1" applyAlignment="1">
      <alignment horizontal="left" vertical="center" wrapText="1"/>
    </xf>
    <xf numFmtId="0" fontId="43" fillId="18" borderId="78" xfId="0" applyFont="1" applyFill="1" applyBorder="1" applyAlignment="1">
      <alignment horizontal="left" vertical="center" wrapText="1"/>
    </xf>
    <xf numFmtId="0" fontId="43" fillId="18" borderId="26" xfId="0" applyFont="1" applyFill="1" applyBorder="1" applyAlignment="1">
      <alignment horizontal="left" vertical="center" wrapText="1"/>
    </xf>
    <xf numFmtId="0" fontId="42" fillId="18" borderId="78" xfId="0" applyFont="1" applyFill="1" applyBorder="1" applyAlignment="1">
      <alignment vertical="center" wrapText="1"/>
    </xf>
    <xf numFmtId="0" fontId="42" fillId="18" borderId="26" xfId="0" applyFont="1" applyFill="1" applyBorder="1" applyAlignment="1">
      <alignment wrapText="1"/>
    </xf>
    <xf numFmtId="0" fontId="42" fillId="18" borderId="78" xfId="0" applyFont="1" applyFill="1" applyBorder="1" applyAlignment="1">
      <alignment wrapText="1"/>
    </xf>
    <xf numFmtId="0" fontId="61" fillId="0" borderId="78" xfId="0" applyFont="1" applyBorder="1" applyAlignment="1">
      <alignment wrapText="1"/>
    </xf>
    <xf numFmtId="0" fontId="61" fillId="0" borderId="78" xfId="0" applyFont="1" applyBorder="1"/>
    <xf numFmtId="0" fontId="82" fillId="18" borderId="78" xfId="0" applyFont="1" applyFill="1" applyBorder="1" applyAlignment="1">
      <alignment vertical="center" wrapText="1"/>
    </xf>
    <xf numFmtId="0" fontId="61" fillId="0" borderId="78" xfId="0" applyFont="1" applyBorder="1" applyAlignment="1">
      <alignment vertical="center"/>
    </xf>
    <xf numFmtId="0" fontId="32" fillId="0" borderId="26" xfId="0" applyFont="1" applyBorder="1" applyAlignment="1">
      <alignment horizontal="justify" vertical="center"/>
    </xf>
    <xf numFmtId="0" fontId="43" fillId="18" borderId="21" xfId="0" applyFont="1" applyFill="1" applyBorder="1" applyAlignment="1">
      <alignment wrapText="1"/>
    </xf>
    <xf numFmtId="0" fontId="42" fillId="18" borderId="107" xfId="0" applyFont="1" applyFill="1" applyBorder="1" applyAlignment="1">
      <alignment horizontal="center" vertical="center" wrapText="1"/>
    </xf>
    <xf numFmtId="0" fontId="43" fillId="18" borderId="107" xfId="0" applyFont="1" applyFill="1" applyBorder="1" applyAlignment="1">
      <alignment wrapText="1"/>
    </xf>
    <xf numFmtId="0" fontId="61" fillId="0" borderId="21" xfId="0" applyFont="1" applyBorder="1" applyAlignment="1">
      <alignment vertical="center" wrapText="1"/>
    </xf>
    <xf numFmtId="0" fontId="61" fillId="0" borderId="107" xfId="0" applyFont="1" applyBorder="1" applyAlignment="1">
      <alignment vertical="center"/>
    </xf>
    <xf numFmtId="14" fontId="42" fillId="4" borderId="26" xfId="0" applyNumberFormat="1" applyFont="1" applyFill="1" applyBorder="1" applyAlignment="1">
      <alignment horizontal="center" vertical="center" wrapText="1"/>
    </xf>
    <xf numFmtId="14" fontId="61" fillId="0" borderId="26" xfId="0" applyNumberFormat="1" applyFont="1" applyBorder="1" applyAlignment="1">
      <alignment horizontal="center" vertical="center"/>
    </xf>
    <xf numFmtId="0" fontId="61" fillId="0" borderId="21" xfId="0" applyFont="1" applyBorder="1" applyAlignment="1">
      <alignment wrapText="1"/>
    </xf>
    <xf numFmtId="0" fontId="42" fillId="0" borderId="107" xfId="0" applyFont="1" applyBorder="1" applyAlignment="1">
      <alignment horizontal="center" vertical="center" wrapText="1"/>
    </xf>
    <xf numFmtId="0" fontId="76" fillId="0" borderId="0" xfId="0" applyFont="1" applyAlignment="1">
      <alignment wrapText="1"/>
    </xf>
    <xf numFmtId="0" fontId="76" fillId="0" borderId="78" xfId="0" applyFont="1" applyBorder="1" applyAlignment="1">
      <alignment wrapText="1"/>
    </xf>
    <xf numFmtId="0" fontId="80" fillId="0" borderId="78" xfId="0" applyFont="1" applyBorder="1" applyAlignment="1">
      <alignment vertical="center" wrapText="1"/>
    </xf>
    <xf numFmtId="0" fontId="43" fillId="18" borderId="78" xfId="0" applyFont="1" applyFill="1" applyBorder="1" applyAlignment="1">
      <alignment vertical="center" wrapText="1"/>
    </xf>
    <xf numFmtId="0" fontId="42" fillId="18" borderId="107" xfId="0" applyFont="1" applyFill="1" applyBorder="1" applyAlignment="1">
      <alignment vertical="center" wrapText="1"/>
    </xf>
    <xf numFmtId="14" fontId="32" fillId="0" borderId="26" xfId="0" applyNumberFormat="1" applyFont="1" applyBorder="1" applyAlignment="1">
      <alignment horizontal="center" vertical="center" wrapText="1"/>
    </xf>
    <xf numFmtId="0" fontId="61" fillId="0" borderId="96" xfId="0" applyFont="1" applyBorder="1" applyAlignment="1">
      <alignment horizontal="left" vertical="center" wrapText="1"/>
    </xf>
    <xf numFmtId="0" fontId="61" fillId="0" borderId="107" xfId="0" applyFont="1" applyBorder="1"/>
    <xf numFmtId="0" fontId="61" fillId="0" borderId="107" xfId="0" applyFont="1" applyBorder="1" applyAlignment="1">
      <alignment wrapText="1"/>
    </xf>
    <xf numFmtId="0" fontId="34" fillId="0" borderId="26" xfId="0" applyFont="1" applyBorder="1" applyAlignment="1">
      <alignment horizontal="left" vertical="center"/>
    </xf>
    <xf numFmtId="0" fontId="43" fillId="10" borderId="26" xfId="0" applyFont="1" applyFill="1" applyBorder="1" applyAlignment="1">
      <alignment horizontal="center" vertical="center" wrapText="1"/>
    </xf>
    <xf numFmtId="0" fontId="61" fillId="4" borderId="26" xfId="0" applyFont="1" applyFill="1" applyBorder="1" applyAlignment="1">
      <alignment horizontal="center" vertical="center"/>
    </xf>
    <xf numFmtId="0" fontId="42" fillId="18" borderId="28" xfId="0" applyFont="1" applyFill="1" applyBorder="1" applyAlignment="1">
      <alignment horizontal="left" vertical="center" wrapText="1"/>
    </xf>
    <xf numFmtId="0" fontId="61" fillId="0" borderId="21" xfId="0" applyFont="1" applyBorder="1" applyAlignment="1">
      <alignment vertical="top" wrapText="1"/>
    </xf>
    <xf numFmtId="0" fontId="61" fillId="4" borderId="26" xfId="0" applyFont="1" applyFill="1" applyBorder="1" applyAlignment="1">
      <alignment horizontal="center" vertical="center" wrapText="1"/>
    </xf>
    <xf numFmtId="0" fontId="61" fillId="4" borderId="28" xfId="0" applyFont="1" applyFill="1" applyBorder="1" applyAlignment="1">
      <alignment horizontal="center" vertical="center" wrapText="1"/>
    </xf>
    <xf numFmtId="0" fontId="32" fillId="0" borderId="98" xfId="0" applyFont="1" applyBorder="1" applyAlignment="1">
      <alignment horizontal="center" vertical="center"/>
    </xf>
    <xf numFmtId="0" fontId="32" fillId="0" borderId="106" xfId="0" applyFont="1" applyBorder="1" applyAlignment="1">
      <alignment horizontal="left" vertical="center"/>
    </xf>
    <xf numFmtId="0" fontId="61" fillId="0" borderId="78" xfId="0" applyFont="1" applyBorder="1" applyAlignment="1">
      <alignment horizontal="left" vertical="center" wrapText="1"/>
    </xf>
    <xf numFmtId="9" fontId="77" fillId="17" borderId="26" xfId="0" applyNumberFormat="1" applyFont="1" applyFill="1" applyBorder="1" applyAlignment="1">
      <alignment horizontal="left" vertical="top" wrapText="1"/>
    </xf>
    <xf numFmtId="9" fontId="77" fillId="0" borderId="26" xfId="0" applyNumberFormat="1" applyFont="1" applyBorder="1" applyAlignment="1">
      <alignment horizontal="left" vertical="top" wrapText="1"/>
    </xf>
    <xf numFmtId="0" fontId="76" fillId="18" borderId="26" xfId="0" applyFont="1" applyFill="1" applyBorder="1" applyAlignment="1">
      <alignment horizontal="center" vertical="center" wrapText="1"/>
    </xf>
    <xf numFmtId="9" fontId="3" fillId="17" borderId="26" xfId="0" applyNumberFormat="1" applyFont="1" applyFill="1" applyBorder="1" applyAlignment="1">
      <alignment horizontal="justify" vertical="center" wrapText="1"/>
    </xf>
    <xf numFmtId="9" fontId="88" fillId="17" borderId="26" xfId="0" applyNumberFormat="1" applyFont="1" applyFill="1" applyBorder="1" applyAlignment="1">
      <alignment horizontal="left" vertical="top" wrapText="1"/>
    </xf>
    <xf numFmtId="0" fontId="88" fillId="0" borderId="26" xfId="0" applyFont="1" applyBorder="1" applyAlignment="1">
      <alignment horizontal="left" vertical="top" wrapText="1"/>
    </xf>
    <xf numFmtId="0" fontId="61" fillId="4" borderId="29" xfId="0" applyFont="1" applyFill="1" applyBorder="1" applyAlignment="1">
      <alignment horizontal="center" vertical="center" wrapText="1"/>
    </xf>
    <xf numFmtId="0" fontId="61" fillId="4" borderId="77" xfId="0" applyFont="1" applyFill="1" applyBorder="1" applyAlignment="1">
      <alignment horizontal="center" vertical="center" wrapText="1"/>
    </xf>
    <xf numFmtId="0" fontId="61" fillId="4" borderId="96" xfId="0" applyFont="1" applyFill="1" applyBorder="1" applyAlignment="1">
      <alignment horizontal="center" vertical="center" wrapText="1"/>
    </xf>
    <xf numFmtId="0" fontId="61" fillId="18" borderId="26" xfId="0" applyFont="1" applyFill="1" applyBorder="1" applyAlignment="1">
      <alignment horizontal="left" vertical="center" wrapText="1"/>
    </xf>
    <xf numFmtId="0" fontId="32" fillId="0" borderId="29" xfId="0" applyFont="1" applyBorder="1" applyAlignment="1">
      <alignment horizontal="left" vertical="center"/>
    </xf>
    <xf numFmtId="0" fontId="32" fillId="0" borderId="29" xfId="0" applyFont="1" applyBorder="1" applyAlignment="1">
      <alignment horizontal="left" vertical="center" wrapText="1"/>
    </xf>
    <xf numFmtId="0" fontId="61" fillId="0" borderId="76" xfId="0" applyFont="1" applyBorder="1" applyAlignment="1">
      <alignment horizontal="center" vertical="center"/>
    </xf>
    <xf numFmtId="0" fontId="61" fillId="0" borderId="84" xfId="0" applyFont="1" applyBorder="1" applyAlignment="1">
      <alignment horizontal="center" vertical="center"/>
    </xf>
    <xf numFmtId="0" fontId="61" fillId="0" borderId="84" xfId="0" applyFont="1" applyBorder="1" applyAlignment="1">
      <alignment vertical="center"/>
    </xf>
    <xf numFmtId="0" fontId="77" fillId="0" borderId="29" xfId="0" applyFont="1" applyBorder="1" applyAlignment="1">
      <alignment horizontal="left" vertical="center" wrapText="1"/>
    </xf>
    <xf numFmtId="0" fontId="32" fillId="0" borderId="106" xfId="0" applyFont="1" applyBorder="1" applyAlignment="1">
      <alignment horizontal="left" vertical="center" wrapText="1"/>
    </xf>
    <xf numFmtId="0" fontId="80" fillId="0" borderId="26" xfId="0" applyFont="1" applyBorder="1" applyAlignment="1">
      <alignment vertical="center"/>
    </xf>
    <xf numFmtId="9" fontId="32" fillId="17" borderId="26" xfId="0" applyNumberFormat="1" applyFont="1" applyFill="1" applyBorder="1" applyAlignment="1">
      <alignment horizontal="left" vertical="center"/>
    </xf>
    <xf numFmtId="0" fontId="32" fillId="15" borderId="78" xfId="0" applyFont="1" applyFill="1" applyBorder="1" applyAlignment="1">
      <alignment horizontal="left" vertical="center" wrapText="1"/>
    </xf>
    <xf numFmtId="0" fontId="32" fillId="15" borderId="26" xfId="0" applyFont="1" applyFill="1" applyBorder="1" applyAlignment="1">
      <alignment horizontal="left" vertical="center"/>
    </xf>
    <xf numFmtId="0" fontId="32" fillId="15" borderId="26" xfId="0" applyFont="1" applyFill="1" applyBorder="1" applyAlignment="1">
      <alignment horizontal="left" vertical="center" wrapText="1"/>
    </xf>
    <xf numFmtId="9" fontId="77" fillId="17" borderId="26" xfId="0" applyNumberFormat="1" applyFont="1" applyFill="1" applyBorder="1" applyAlignment="1">
      <alignment horizontal="justify" vertical="top" wrapText="1"/>
    </xf>
    <xf numFmtId="0" fontId="77" fillId="0" borderId="26" xfId="0" applyFont="1" applyBorder="1" applyAlignment="1">
      <alignment horizontal="left" vertical="top" wrapText="1"/>
    </xf>
    <xf numFmtId="17" fontId="61" fillId="0" borderId="26" xfId="0" applyNumberFormat="1" applyFont="1" applyBorder="1" applyAlignment="1">
      <alignment horizontal="center" vertical="center" wrapText="1"/>
    </xf>
    <xf numFmtId="14" fontId="61" fillId="0" borderId="26" xfId="0" applyNumberFormat="1" applyFont="1" applyBorder="1" applyAlignment="1">
      <alignment horizontal="center" vertical="center" wrapText="1"/>
    </xf>
    <xf numFmtId="0" fontId="32" fillId="4" borderId="26" xfId="0" applyFont="1" applyFill="1" applyBorder="1" applyAlignment="1">
      <alignment horizontal="left" vertical="center" wrapText="1"/>
    </xf>
    <xf numFmtId="9" fontId="3" fillId="0" borderId="26" xfId="0" applyNumberFormat="1" applyFont="1" applyBorder="1" applyAlignment="1">
      <alignment horizontal="justify" vertical="center" wrapText="1"/>
    </xf>
    <xf numFmtId="0" fontId="32" fillId="4" borderId="26" xfId="0" applyFont="1" applyFill="1" applyBorder="1" applyAlignment="1">
      <alignment vertical="center" wrapText="1"/>
    </xf>
    <xf numFmtId="0" fontId="32" fillId="0" borderId="28" xfId="0" applyFont="1" applyBorder="1" applyAlignment="1">
      <alignment vertical="center"/>
    </xf>
    <xf numFmtId="0" fontId="32" fillId="4" borderId="78" xfId="0" applyFont="1" applyFill="1" applyBorder="1" applyAlignment="1">
      <alignment horizontal="left" vertical="center" wrapText="1"/>
    </xf>
    <xf numFmtId="9" fontId="32" fillId="0" borderId="26" xfId="0" applyNumberFormat="1" applyFont="1" applyBorder="1" applyAlignment="1">
      <alignment horizontal="justify" vertical="center"/>
    </xf>
    <xf numFmtId="0" fontId="34" fillId="4" borderId="0" xfId="0" applyFont="1" applyFill="1" applyAlignment="1">
      <alignment horizontal="center" vertical="center" wrapText="1"/>
    </xf>
    <xf numFmtId="0" fontId="32" fillId="4" borderId="0" xfId="0" applyFont="1" applyFill="1" applyAlignment="1">
      <alignment horizontal="left" vertical="center" wrapText="1"/>
    </xf>
    <xf numFmtId="0" fontId="77" fillId="0" borderId="0" xfId="0" applyFont="1" applyAlignment="1">
      <alignment horizontal="left" vertical="center"/>
    </xf>
    <xf numFmtId="0" fontId="91" fillId="0" borderId="0" xfId="0" applyFont="1" applyAlignment="1">
      <alignment horizontal="center" vertical="center" wrapText="1"/>
    </xf>
    <xf numFmtId="0" fontId="34" fillId="0" borderId="0" xfId="0" applyFont="1" applyAlignment="1">
      <alignment horizontal="center" vertical="center" wrapText="1"/>
    </xf>
    <xf numFmtId="0" fontId="92" fillId="0" borderId="0" xfId="0" applyFont="1" applyAlignment="1">
      <alignment vertical="center" wrapText="1"/>
    </xf>
    <xf numFmtId="0" fontId="100" fillId="5" borderId="26" xfId="0" applyFont="1" applyFill="1" applyBorder="1" applyAlignment="1">
      <alignment horizontal="center" wrapText="1"/>
    </xf>
    <xf numFmtId="0" fontId="100" fillId="5" borderId="26" xfId="0" applyFont="1" applyFill="1" applyBorder="1" applyAlignment="1">
      <alignment horizontal="center" vertical="center" wrapText="1"/>
    </xf>
    <xf numFmtId="0" fontId="95" fillId="5" borderId="26" xfId="0" applyFont="1" applyFill="1" applyBorder="1" applyAlignment="1" applyProtection="1">
      <alignment horizontal="center" vertical="center" wrapText="1"/>
      <protection locked="0"/>
    </xf>
    <xf numFmtId="0" fontId="96" fillId="5" borderId="26" xfId="0" applyFont="1" applyFill="1" applyBorder="1" applyAlignment="1">
      <alignment horizontal="center" vertical="center" wrapText="1"/>
    </xf>
    <xf numFmtId="0" fontId="96" fillId="5" borderId="29" xfId="0" applyFont="1" applyFill="1" applyBorder="1" applyAlignment="1">
      <alignment horizontal="center" vertical="center" wrapText="1"/>
    </xf>
    <xf numFmtId="0" fontId="95" fillId="19" borderId="26" xfId="0" applyFont="1" applyFill="1" applyBorder="1" applyAlignment="1" applyProtection="1">
      <alignment horizontal="center" vertical="center" wrapText="1"/>
      <protection locked="0"/>
    </xf>
    <xf numFmtId="0" fontId="102" fillId="0" borderId="26" xfId="0" applyFont="1" applyBorder="1" applyAlignment="1">
      <alignment horizontal="justify" vertical="center"/>
    </xf>
    <xf numFmtId="0" fontId="103" fillId="0" borderId="26" xfId="0" applyFont="1" applyBorder="1" applyAlignment="1">
      <alignment horizontal="center" vertical="center" wrapText="1"/>
    </xf>
    <xf numFmtId="0" fontId="100" fillId="0" borderId="26" xfId="0" applyFont="1" applyBorder="1" applyAlignment="1" applyProtection="1">
      <alignment horizontal="center" vertical="center" wrapText="1"/>
      <protection locked="0"/>
    </xf>
    <xf numFmtId="0" fontId="102" fillId="0" borderId="26" xfId="0" applyFont="1" applyBorder="1" applyAlignment="1">
      <alignment horizontal="left" vertical="center" wrapText="1"/>
    </xf>
    <xf numFmtId="0" fontId="100" fillId="12" borderId="26" xfId="0" applyFont="1" applyFill="1" applyBorder="1" applyAlignment="1" applyProtection="1">
      <alignment horizontal="center" vertical="center" wrapText="1"/>
      <protection locked="0"/>
    </xf>
    <xf numFmtId="17" fontId="100" fillId="0" borderId="26" xfId="0" applyNumberFormat="1" applyFont="1" applyBorder="1" applyAlignment="1" applyProtection="1">
      <alignment horizontal="center" vertical="center" wrapText="1"/>
      <protection locked="0"/>
    </xf>
    <xf numFmtId="0" fontId="102" fillId="0" borderId="26" xfId="0" applyFont="1" applyBorder="1" applyAlignment="1">
      <alignment horizontal="center" vertical="center" wrapText="1"/>
    </xf>
    <xf numFmtId="0" fontId="96" fillId="0" borderId="26" xfId="0" applyFont="1" applyBorder="1" applyAlignment="1">
      <alignment horizontal="center" vertical="center" wrapText="1"/>
    </xf>
    <xf numFmtId="0" fontId="99" fillId="0" borderId="26" xfId="0" applyFont="1" applyBorder="1" applyAlignment="1">
      <alignment horizontal="center" vertical="center" wrapText="1"/>
    </xf>
    <xf numFmtId="166" fontId="96" fillId="0" borderId="26" xfId="6" applyNumberFormat="1" applyFont="1" applyFill="1" applyBorder="1" applyAlignment="1">
      <alignment horizontal="center" vertical="center" wrapText="1"/>
    </xf>
    <xf numFmtId="167" fontId="96" fillId="0" borderId="26" xfId="6" applyNumberFormat="1" applyFont="1" applyFill="1" applyBorder="1" applyAlignment="1">
      <alignment horizontal="center" vertical="center" wrapText="1"/>
    </xf>
    <xf numFmtId="9" fontId="96" fillId="0" borderId="26" xfId="1" applyFont="1" applyFill="1" applyBorder="1" applyAlignment="1">
      <alignment horizontal="center" vertical="center"/>
    </xf>
    <xf numFmtId="49" fontId="103" fillId="0" borderId="28" xfId="1" applyNumberFormat="1" applyFont="1" applyFill="1" applyBorder="1" applyAlignment="1">
      <alignment horizontal="center" vertical="center" wrapText="1"/>
    </xf>
    <xf numFmtId="0" fontId="103" fillId="0" borderId="17" xfId="1" applyNumberFormat="1" applyFont="1" applyFill="1" applyBorder="1" applyAlignment="1">
      <alignment horizontal="center" vertical="center"/>
    </xf>
    <xf numFmtId="9" fontId="103" fillId="0" borderId="17" xfId="1" applyFont="1" applyFill="1" applyBorder="1" applyAlignment="1">
      <alignment horizontal="center" vertical="center" wrapText="1"/>
    </xf>
    <xf numFmtId="0" fontId="103" fillId="0" borderId="78" xfId="1" applyNumberFormat="1" applyFont="1" applyFill="1" applyBorder="1" applyAlignment="1">
      <alignment horizontal="center" vertical="center"/>
    </xf>
    <xf numFmtId="9" fontId="103" fillId="0" borderId="26" xfId="1" applyFont="1" applyFill="1" applyBorder="1" applyAlignment="1">
      <alignment horizontal="center" vertical="center" wrapText="1"/>
    </xf>
    <xf numFmtId="1" fontId="103" fillId="0" borderId="26" xfId="1" applyNumberFormat="1" applyFont="1" applyFill="1" applyBorder="1" applyAlignment="1">
      <alignment horizontal="center" vertical="center" wrapText="1"/>
    </xf>
    <xf numFmtId="49" fontId="103" fillId="0" borderId="26" xfId="1" applyNumberFormat="1" applyFont="1" applyFill="1" applyBorder="1" applyAlignment="1">
      <alignment horizontal="center" vertical="center" wrapText="1"/>
    </xf>
    <xf numFmtId="0" fontId="103" fillId="12" borderId="26" xfId="1" applyNumberFormat="1" applyFont="1" applyFill="1" applyBorder="1" applyAlignment="1">
      <alignment horizontal="center" vertical="center" wrapText="1"/>
    </xf>
    <xf numFmtId="9" fontId="103" fillId="0" borderId="26" xfId="0" applyNumberFormat="1" applyFont="1" applyBorder="1" applyAlignment="1">
      <alignment horizontal="center" vertical="center" wrapText="1"/>
    </xf>
    <xf numFmtId="49" fontId="103" fillId="0" borderId="28" xfId="1" applyNumberFormat="1" applyFont="1" applyBorder="1" applyAlignment="1">
      <alignment horizontal="center" vertical="center" wrapText="1"/>
    </xf>
    <xf numFmtId="9" fontId="103" fillId="0" borderId="26" xfId="1" applyFont="1" applyBorder="1" applyAlignment="1">
      <alignment horizontal="center" vertical="center" wrapText="1"/>
    </xf>
    <xf numFmtId="1" fontId="96" fillId="12" borderId="26" xfId="6" applyNumberFormat="1" applyFont="1" applyFill="1" applyBorder="1" applyAlignment="1">
      <alignment horizontal="center" vertical="center" wrapText="1"/>
    </xf>
    <xf numFmtId="41" fontId="96" fillId="12" borderId="26" xfId="6" applyFont="1" applyFill="1" applyBorder="1" applyAlignment="1">
      <alignment horizontal="center" vertical="center" wrapText="1"/>
    </xf>
    <xf numFmtId="9" fontId="96" fillId="0" borderId="26" xfId="1" applyFont="1" applyFill="1" applyBorder="1" applyAlignment="1">
      <alignment horizontal="center" vertical="center" wrapText="1"/>
    </xf>
    <xf numFmtId="166" fontId="96" fillId="0" borderId="26" xfId="6" applyNumberFormat="1" applyFont="1" applyBorder="1" applyAlignment="1">
      <alignment horizontal="center" vertical="center" wrapText="1"/>
    </xf>
    <xf numFmtId="41" fontId="96" fillId="12" borderId="26" xfId="6" applyFont="1" applyFill="1" applyBorder="1" applyAlignment="1">
      <alignment vertical="center" wrapText="1"/>
    </xf>
    <xf numFmtId="9" fontId="42" fillId="0" borderId="26" xfId="0" applyNumberFormat="1" applyFont="1" applyBorder="1" applyAlignment="1">
      <alignment horizontal="left" vertical="center" wrapText="1"/>
    </xf>
    <xf numFmtId="9" fontId="58" fillId="0" borderId="26" xfId="0" applyNumberFormat="1" applyFont="1" applyBorder="1" applyAlignment="1">
      <alignment horizontal="left" vertical="center" wrapText="1"/>
    </xf>
    <xf numFmtId="0" fontId="96" fillId="0" borderId="28" xfId="0" applyFont="1" applyBorder="1" applyAlignment="1">
      <alignment horizontal="center" vertical="center" wrapText="1"/>
    </xf>
    <xf numFmtId="49" fontId="104" fillId="0" borderId="17" xfId="0" applyNumberFormat="1" applyFont="1" applyBorder="1" applyAlignment="1">
      <alignment horizontal="center" vertical="center" wrapText="1"/>
    </xf>
    <xf numFmtId="0" fontId="105" fillId="0" borderId="0" xfId="0" applyFont="1" applyAlignment="1">
      <alignment horizontal="center" wrapText="1"/>
    </xf>
    <xf numFmtId="41" fontId="96" fillId="12" borderId="26" xfId="0" applyNumberFormat="1" applyFont="1" applyFill="1" applyBorder="1" applyAlignment="1">
      <alignment horizontal="center" vertical="center" wrapText="1"/>
    </xf>
    <xf numFmtId="0" fontId="42" fillId="20" borderId="26" xfId="7" applyFont="1" applyFill="1" applyBorder="1" applyAlignment="1">
      <alignment horizontal="left" vertical="center" wrapText="1"/>
    </xf>
    <xf numFmtId="9" fontId="106" fillId="0" borderId="26" xfId="0" applyNumberFormat="1" applyFont="1" applyBorder="1" applyAlignment="1">
      <alignment horizontal="left" vertical="center" wrapText="1"/>
    </xf>
    <xf numFmtId="0" fontId="0" fillId="0" borderId="26" xfId="0" applyBorder="1"/>
    <xf numFmtId="0" fontId="0" fillId="0" borderId="26" xfId="0" applyBorder="1" applyAlignment="1">
      <alignment vertical="center"/>
    </xf>
    <xf numFmtId="41" fontId="0" fillId="12" borderId="26" xfId="0" applyNumberFormat="1" applyFill="1" applyBorder="1" applyAlignment="1">
      <alignment horizontal="center" vertical="center"/>
    </xf>
    <xf numFmtId="0" fontId="9" fillId="0" borderId="26" xfId="0" applyFont="1" applyBorder="1" applyAlignment="1">
      <alignment horizontal="left"/>
    </xf>
    <xf numFmtId="168" fontId="9" fillId="12" borderId="26" xfId="0" applyNumberFormat="1" applyFont="1" applyFill="1" applyBorder="1" applyAlignment="1">
      <alignment horizontal="center" vertical="center"/>
    </xf>
    <xf numFmtId="9" fontId="61" fillId="0" borderId="26" xfId="0" applyNumberFormat="1" applyFont="1" applyBorder="1" applyAlignment="1">
      <alignment horizontal="left" vertical="center" wrapText="1"/>
    </xf>
    <xf numFmtId="0" fontId="100" fillId="0" borderId="26" xfId="0" applyFont="1" applyBorder="1" applyAlignment="1" applyProtection="1">
      <alignment vertical="center" wrapText="1"/>
      <protection locked="0"/>
    </xf>
    <xf numFmtId="0" fontId="103" fillId="0" borderId="21" xfId="1" applyNumberFormat="1" applyFont="1" applyFill="1" applyBorder="1" applyAlignment="1">
      <alignment horizontal="center" vertical="center" wrapText="1"/>
    </xf>
    <xf numFmtId="9" fontId="103" fillId="0" borderId="21" xfId="1" applyFont="1" applyFill="1" applyBorder="1" applyAlignment="1">
      <alignment horizontal="center" vertical="center" wrapText="1"/>
    </xf>
    <xf numFmtId="0" fontId="103" fillId="0" borderId="26" xfId="1" applyNumberFormat="1" applyFont="1" applyFill="1" applyBorder="1" applyAlignment="1">
      <alignment horizontal="center" vertical="center" wrapText="1"/>
    </xf>
    <xf numFmtId="0" fontId="103" fillId="0" borderId="21" xfId="1" applyNumberFormat="1" applyFont="1" applyBorder="1" applyAlignment="1">
      <alignment horizontal="center" vertical="center" wrapText="1"/>
    </xf>
    <xf numFmtId="9" fontId="103" fillId="0" borderId="21" xfId="1" applyFont="1" applyBorder="1" applyAlignment="1">
      <alignment horizontal="center" vertical="center" wrapText="1"/>
    </xf>
    <xf numFmtId="49" fontId="0" fillId="0" borderId="0" xfId="0" applyNumberFormat="1" applyAlignment="1">
      <alignment horizontal="center" wrapText="1"/>
    </xf>
    <xf numFmtId="0" fontId="107" fillId="0" borderId="0" xfId="0" applyFont="1" applyAlignment="1">
      <alignment wrapText="1"/>
    </xf>
    <xf numFmtId="9" fontId="96" fillId="0" borderId="26" xfId="6" applyNumberFormat="1" applyFont="1" applyFill="1" applyBorder="1" applyAlignment="1">
      <alignment horizontal="center" vertical="center" wrapText="1"/>
    </xf>
    <xf numFmtId="9" fontId="96" fillId="0" borderId="26" xfId="1" applyFont="1" applyBorder="1" applyAlignment="1">
      <alignment horizontal="center" vertical="center" wrapText="1"/>
    </xf>
    <xf numFmtId="9" fontId="42" fillId="21" borderId="26" xfId="0" applyNumberFormat="1" applyFont="1" applyFill="1" applyBorder="1" applyAlignment="1">
      <alignment horizontal="left" vertical="center" wrapText="1"/>
    </xf>
    <xf numFmtId="9" fontId="43" fillId="21" borderId="26" xfId="0" applyNumberFormat="1" applyFont="1" applyFill="1" applyBorder="1" applyAlignment="1">
      <alignment horizontal="left" vertical="center" wrapText="1"/>
    </xf>
    <xf numFmtId="0" fontId="104" fillId="0" borderId="0" xfId="0" applyFont="1" applyAlignment="1">
      <alignment wrapText="1"/>
    </xf>
    <xf numFmtId="9" fontId="96" fillId="0" borderId="26" xfId="0" applyNumberFormat="1" applyFont="1" applyBorder="1" applyAlignment="1">
      <alignment horizontal="center" vertical="center" wrapText="1"/>
    </xf>
    <xf numFmtId="9" fontId="0" fillId="0" borderId="26" xfId="0" applyNumberForma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wrapText="1"/>
    </xf>
    <xf numFmtId="0" fontId="8" fillId="0" borderId="26" xfId="0" applyFont="1" applyBorder="1" applyAlignment="1">
      <alignment horizontal="center" wrapText="1"/>
    </xf>
    <xf numFmtId="9" fontId="33" fillId="0" borderId="26" xfId="7" applyNumberFormat="1" applyBorder="1" applyAlignment="1">
      <alignment horizontal="left" vertical="center" wrapText="1"/>
    </xf>
    <xf numFmtId="0" fontId="102" fillId="0" borderId="26" xfId="0" applyFont="1" applyBorder="1" applyAlignment="1">
      <alignment vertical="center" wrapText="1"/>
    </xf>
    <xf numFmtId="9" fontId="12" fillId="0" borderId="26" xfId="0" applyNumberFormat="1" applyFont="1" applyBorder="1" applyAlignment="1">
      <alignment horizontal="left" vertical="center" wrapText="1"/>
    </xf>
    <xf numFmtId="0" fontId="102" fillId="0" borderId="29" xfId="0" applyFont="1" applyBorder="1" applyAlignment="1">
      <alignment horizontal="justify" vertical="center"/>
    </xf>
    <xf numFmtId="0" fontId="103" fillId="0" borderId="29" xfId="0" applyFont="1" applyBorder="1" applyAlignment="1">
      <alignment horizontal="center" vertical="center" wrapText="1"/>
    </xf>
    <xf numFmtId="9" fontId="103" fillId="0" borderId="28" xfId="1" applyFont="1" applyFill="1" applyBorder="1" applyAlignment="1">
      <alignment horizontal="center" vertical="center" wrapText="1"/>
    </xf>
    <xf numFmtId="49" fontId="102" fillId="0" borderId="17" xfId="0" applyNumberFormat="1" applyFont="1" applyBorder="1" applyAlignment="1">
      <alignment horizontal="center" vertical="center" wrapText="1"/>
    </xf>
    <xf numFmtId="0" fontId="96" fillId="0" borderId="78" xfId="0" applyFont="1" applyBorder="1" applyAlignment="1">
      <alignment horizontal="center" vertical="center" wrapText="1"/>
    </xf>
    <xf numFmtId="0" fontId="103" fillId="0" borderId="111" xfId="0" applyFont="1" applyBorder="1" applyAlignment="1">
      <alignment horizontal="center" vertical="center" wrapText="1"/>
    </xf>
    <xf numFmtId="0" fontId="0" fillId="0" borderId="110" xfId="0" applyBorder="1" applyAlignment="1">
      <alignment horizontal="center" wrapText="1"/>
    </xf>
    <xf numFmtId="0" fontId="109" fillId="0" borderId="0" xfId="0" applyFont="1" applyAlignment="1">
      <alignment vertical="center" wrapText="1"/>
    </xf>
    <xf numFmtId="169" fontId="110" fillId="0" borderId="53" xfId="0" applyNumberFormat="1" applyFont="1" applyBorder="1" applyAlignment="1">
      <alignment horizontal="center" vertical="center" wrapText="1"/>
    </xf>
    <xf numFmtId="0" fontId="8" fillId="0" borderId="0" xfId="0" applyFont="1" applyAlignment="1">
      <alignment vertical="center"/>
    </xf>
    <xf numFmtId="41" fontId="96" fillId="0" borderId="53" xfId="0" applyNumberFormat="1" applyFont="1" applyBorder="1" applyAlignment="1">
      <alignment horizontal="center" vertical="center" wrapText="1"/>
    </xf>
    <xf numFmtId="0" fontId="8" fillId="12" borderId="0" xfId="0" applyFont="1" applyFill="1" applyAlignment="1">
      <alignment horizontal="center" vertical="center"/>
    </xf>
    <xf numFmtId="41" fontId="0" fillId="12" borderId="0" xfId="0" applyNumberFormat="1" applyFill="1" applyAlignment="1">
      <alignment horizontal="center" vertical="center" wrapText="1"/>
    </xf>
    <xf numFmtId="9" fontId="0" fillId="0" borderId="0" xfId="0" applyNumberFormat="1"/>
    <xf numFmtId="41" fontId="0" fillId="12" borderId="0" xfId="0" applyNumberFormat="1" applyFill="1"/>
    <xf numFmtId="41" fontId="0" fillId="12" borderId="0" xfId="0" applyNumberFormat="1" applyFill="1" applyAlignment="1">
      <alignment vertical="center"/>
    </xf>
    <xf numFmtId="0" fontId="79" fillId="0" borderId="0" xfId="0" applyFont="1" applyAlignment="1">
      <alignment horizontal="left"/>
    </xf>
    <xf numFmtId="0" fontId="0" fillId="12" borderId="0" xfId="0" applyFill="1"/>
    <xf numFmtId="0" fontId="9" fillId="0" borderId="0" xfId="0" applyFont="1" applyAlignment="1">
      <alignment horizontal="left"/>
    </xf>
    <xf numFmtId="0" fontId="9" fillId="12" borderId="0" xfId="0" applyFont="1" applyFill="1" applyAlignment="1">
      <alignment horizontal="left"/>
    </xf>
    <xf numFmtId="9" fontId="9" fillId="0" borderId="0" xfId="0" applyNumberFormat="1" applyFont="1" applyAlignment="1">
      <alignment horizontal="left"/>
    </xf>
    <xf numFmtId="0" fontId="61" fillId="0" borderId="0" xfId="0" applyFont="1" applyAlignment="1">
      <alignment horizontal="left"/>
    </xf>
    <xf numFmtId="0" fontId="111" fillId="0" borderId="0" xfId="0" applyFont="1"/>
    <xf numFmtId="0" fontId="32" fillId="0" borderId="0" xfId="0" applyFont="1" applyAlignment="1">
      <alignment horizontal="left"/>
    </xf>
    <xf numFmtId="0" fontId="112" fillId="0" borderId="0" xfId="0" applyFont="1"/>
    <xf numFmtId="0" fontId="11" fillId="0" borderId="0" xfId="0" applyFont="1" applyAlignment="1">
      <alignment horizontal="center" vertical="center" wrapText="1"/>
    </xf>
    <xf numFmtId="0" fontId="15" fillId="5" borderId="0" xfId="0" applyFont="1" applyFill="1" applyAlignment="1">
      <alignment horizontal="center" wrapText="1"/>
    </xf>
    <xf numFmtId="0" fontId="15" fillId="5" borderId="26" xfId="0" applyFont="1" applyFill="1" applyBorder="1" applyAlignment="1">
      <alignment horizontal="center" vertical="center" wrapText="1"/>
    </xf>
    <xf numFmtId="0" fontId="115" fillId="5" borderId="78" xfId="0" applyFont="1" applyFill="1" applyBorder="1" applyAlignment="1" applyProtection="1">
      <alignment horizontal="center" vertical="center" wrapText="1"/>
      <protection locked="0"/>
    </xf>
    <xf numFmtId="0" fontId="115" fillId="5" borderId="26" xfId="0" applyFont="1" applyFill="1" applyBorder="1" applyAlignment="1" applyProtection="1">
      <alignment horizontal="center" vertical="center" wrapText="1"/>
      <protection locked="0"/>
    </xf>
    <xf numFmtId="0" fontId="115" fillId="5" borderId="29" xfId="0" applyFont="1" applyFill="1" applyBorder="1" applyAlignment="1" applyProtection="1">
      <alignment horizontal="center" vertical="center" wrapText="1"/>
      <protection locked="0"/>
    </xf>
    <xf numFmtId="0" fontId="73" fillId="5" borderId="29" xfId="0" applyFont="1" applyFill="1" applyBorder="1" applyAlignment="1">
      <alignment horizontal="center" vertical="center" wrapText="1"/>
    </xf>
    <xf numFmtId="0" fontId="73" fillId="22" borderId="26" xfId="0" applyFont="1" applyFill="1" applyBorder="1" applyAlignment="1">
      <alignment horizontal="center" vertical="center" wrapText="1"/>
    </xf>
    <xf numFmtId="0" fontId="11" fillId="23" borderId="26" xfId="0" applyFont="1" applyFill="1" applyBorder="1" applyAlignment="1">
      <alignment horizontal="center" vertical="center" wrapText="1"/>
    </xf>
    <xf numFmtId="0" fontId="26" fillId="0" borderId="0" xfId="0" applyFont="1" applyAlignment="1">
      <alignment horizontal="justify" vertical="center"/>
    </xf>
    <xf numFmtId="0" fontId="9" fillId="0" borderId="26" xfId="0" applyFont="1" applyBorder="1" applyAlignment="1">
      <alignment vertical="center" wrapText="1"/>
    </xf>
    <xf numFmtId="0" fontId="15" fillId="0" borderId="26" xfId="0" applyFont="1" applyBorder="1" applyAlignment="1">
      <alignment vertical="center" wrapText="1"/>
    </xf>
    <xf numFmtId="0" fontId="10" fillId="0" borderId="26" xfId="0" applyFont="1" applyBorder="1" applyAlignment="1">
      <alignment horizontal="center" vertical="center" wrapText="1"/>
    </xf>
    <xf numFmtId="0" fontId="117" fillId="0" borderId="26" xfId="0" applyFont="1" applyBorder="1" applyAlignment="1">
      <alignment horizontal="center" vertical="center" wrapText="1"/>
    </xf>
    <xf numFmtId="0" fontId="10" fillId="12" borderId="26" xfId="0" applyFont="1" applyFill="1" applyBorder="1" applyAlignment="1">
      <alignment horizontal="center" vertical="center" wrapText="1"/>
    </xf>
    <xf numFmtId="0" fontId="10" fillId="0" borderId="26" xfId="0" applyFont="1" applyBorder="1" applyAlignment="1">
      <alignment horizontal="center" vertical="center"/>
    </xf>
    <xf numFmtId="0" fontId="9" fillId="0" borderId="21" xfId="0" applyFont="1" applyBorder="1" applyAlignment="1">
      <alignment horizontal="left" vertical="center" wrapText="1"/>
    </xf>
    <xf numFmtId="9" fontId="0" fillId="12" borderId="26" xfId="0" applyNumberFormat="1" applyFill="1" applyBorder="1" applyAlignment="1">
      <alignment horizontal="center" vertical="center"/>
    </xf>
    <xf numFmtId="0" fontId="0" fillId="12" borderId="26" xfId="0" applyFill="1" applyBorder="1" applyAlignment="1">
      <alignment horizontal="center" vertical="center"/>
    </xf>
    <xf numFmtId="0" fontId="0" fillId="0" borderId="26" xfId="0" applyBorder="1" applyAlignment="1">
      <alignment wrapText="1"/>
    </xf>
    <xf numFmtId="9" fontId="106" fillId="21" borderId="26" xfId="0" applyNumberFormat="1" applyFont="1" applyFill="1" applyBorder="1" applyAlignment="1">
      <alignment horizontal="left" vertical="center" wrapText="1"/>
    </xf>
    <xf numFmtId="9" fontId="33" fillId="21" borderId="26" xfId="7" applyNumberFormat="1" applyFill="1" applyBorder="1" applyAlignment="1">
      <alignment horizontal="left" vertical="center" wrapText="1"/>
    </xf>
    <xf numFmtId="0" fontId="33" fillId="0" borderId="0" xfId="7" applyAlignment="1">
      <alignment horizontal="left" vertical="top" wrapText="1"/>
    </xf>
    <xf numFmtId="0" fontId="29" fillId="0" borderId="26" xfId="0" applyFont="1" applyBorder="1" applyAlignment="1">
      <alignment horizontal="left" vertical="center" wrapText="1"/>
    </xf>
    <xf numFmtId="0" fontId="15" fillId="12" borderId="26" xfId="0" applyFont="1" applyFill="1" applyBorder="1" applyAlignment="1">
      <alignment horizontal="center" vertical="center" wrapText="1"/>
    </xf>
    <xf numFmtId="0" fontId="15" fillId="4" borderId="26" xfId="0" applyFont="1" applyFill="1" applyBorder="1" applyAlignment="1">
      <alignment horizontal="left" vertical="center" wrapText="1"/>
    </xf>
    <xf numFmtId="9" fontId="79" fillId="21" borderId="26" xfId="0" applyNumberFormat="1" applyFont="1" applyFill="1" applyBorder="1" applyAlignment="1">
      <alignment horizontal="left" vertical="center" wrapText="1"/>
    </xf>
    <xf numFmtId="0" fontId="33" fillId="0" borderId="0" xfId="7" applyAlignment="1">
      <alignment vertical="top" wrapText="1"/>
    </xf>
    <xf numFmtId="0" fontId="33" fillId="21" borderId="0" xfId="7" applyFill="1" applyAlignment="1">
      <alignment vertical="top" wrapText="1"/>
    </xf>
    <xf numFmtId="0" fontId="118" fillId="0" borderId="110" xfId="0" applyFont="1" applyBorder="1" applyAlignment="1">
      <alignment horizontal="justify" vertical="center"/>
    </xf>
    <xf numFmtId="0" fontId="15" fillId="4" borderId="26" xfId="0" applyFont="1" applyFill="1" applyBorder="1" applyAlignment="1">
      <alignment vertical="center" wrapText="1"/>
    </xf>
    <xf numFmtId="0" fontId="15" fillId="4" borderId="26" xfId="0" applyFont="1" applyFill="1" applyBorder="1" applyAlignment="1">
      <alignment horizontal="center" vertical="center" wrapText="1"/>
    </xf>
    <xf numFmtId="0" fontId="11" fillId="0" borderId="26" xfId="0" applyFont="1" applyBorder="1" applyAlignment="1">
      <alignment horizontal="center" vertical="center" wrapText="1"/>
    </xf>
    <xf numFmtId="9" fontId="0" fillId="12" borderId="29" xfId="0" applyNumberFormat="1" applyFill="1" applyBorder="1" applyAlignment="1">
      <alignment horizontal="center" vertical="center"/>
    </xf>
    <xf numFmtId="0" fontId="26" fillId="0" borderId="0" xfId="0" applyFont="1" applyAlignment="1">
      <alignment horizontal="left" vertical="center" wrapText="1"/>
    </xf>
    <xf numFmtId="9" fontId="43" fillId="0" borderId="26" xfId="0" applyNumberFormat="1" applyFont="1" applyBorder="1" applyAlignment="1">
      <alignment horizontal="left" vertical="center" wrapText="1"/>
    </xf>
    <xf numFmtId="0" fontId="120" fillId="0" borderId="0" xfId="0" applyFont="1" applyAlignment="1">
      <alignment horizontal="center" vertical="center"/>
    </xf>
    <xf numFmtId="0" fontId="119" fillId="0" borderId="0" xfId="0" applyFont="1" applyAlignment="1">
      <alignment vertical="center" wrapText="1"/>
    </xf>
    <xf numFmtId="0" fontId="121" fillId="12" borderId="0" xfId="0" applyFont="1" applyFill="1" applyAlignment="1">
      <alignment horizontal="center" vertical="center"/>
    </xf>
    <xf numFmtId="9" fontId="0" fillId="12" borderId="17" xfId="0" applyNumberFormat="1" applyFill="1" applyBorder="1" applyAlignment="1">
      <alignment horizontal="center" vertical="center"/>
    </xf>
    <xf numFmtId="9" fontId="0" fillId="24" borderId="0" xfId="0" applyNumberFormat="1" applyFill="1"/>
    <xf numFmtId="0" fontId="6" fillId="0" borderId="0" xfId="0" applyFont="1" applyAlignment="1">
      <alignment horizontal="left"/>
    </xf>
    <xf numFmtId="0" fontId="116" fillId="5" borderId="78" xfId="0" applyFont="1" applyFill="1" applyBorder="1" applyAlignment="1" applyProtection="1">
      <alignment horizontal="center" vertical="center" wrapText="1"/>
      <protection locked="0"/>
    </xf>
    <xf numFmtId="0" fontId="116" fillId="5" borderId="26" xfId="0" applyFont="1" applyFill="1" applyBorder="1" applyAlignment="1" applyProtection="1">
      <alignment horizontal="center" vertical="center" wrapText="1"/>
      <protection locked="0"/>
    </xf>
    <xf numFmtId="0" fontId="59" fillId="5" borderId="29" xfId="0" applyFont="1" applyFill="1" applyBorder="1" applyAlignment="1" applyProtection="1">
      <alignment horizontal="center" vertical="center" wrapText="1"/>
      <protection locked="0"/>
    </xf>
    <xf numFmtId="0" fontId="123" fillId="0" borderId="26" xfId="0" applyFont="1" applyBorder="1" applyAlignment="1">
      <alignment horizontal="center" vertical="center" wrapText="1"/>
    </xf>
    <xf numFmtId="17" fontId="9" fillId="0" borderId="26" xfId="0" applyNumberFormat="1" applyFont="1" applyBorder="1" applyAlignment="1">
      <alignment horizontal="center" vertical="center" wrapText="1"/>
    </xf>
    <xf numFmtId="17" fontId="10" fillId="0" borderId="26" xfId="0" applyNumberFormat="1" applyFont="1" applyBorder="1" applyAlignment="1">
      <alignment horizontal="center" vertical="center"/>
    </xf>
    <xf numFmtId="0" fontId="10" fillId="0" borderId="21" xfId="0" applyFont="1" applyBorder="1" applyAlignment="1">
      <alignment horizontal="left" vertical="center" wrapText="1"/>
    </xf>
    <xf numFmtId="0" fontId="9" fillId="0" borderId="21" xfId="0" applyFont="1" applyBorder="1" applyAlignment="1">
      <alignment horizontal="center" vertical="center"/>
    </xf>
    <xf numFmtId="0" fontId="9" fillId="0" borderId="21" xfId="0" applyFont="1" applyBorder="1" applyAlignment="1">
      <alignment horizontal="center" vertical="top"/>
    </xf>
    <xf numFmtId="1" fontId="9" fillId="0" borderId="21" xfId="0" applyNumberFormat="1" applyFont="1" applyBorder="1" applyAlignment="1">
      <alignment horizontal="center" vertical="top"/>
    </xf>
    <xf numFmtId="0" fontId="9" fillId="0" borderId="21" xfId="0" applyFont="1" applyBorder="1" applyAlignment="1">
      <alignment horizontal="left"/>
    </xf>
    <xf numFmtId="0" fontId="9" fillId="0" borderId="21" xfId="0" applyFont="1" applyBorder="1" applyAlignment="1">
      <alignment horizontal="left" vertical="center"/>
    </xf>
    <xf numFmtId="0" fontId="9" fillId="0" borderId="22" xfId="0" applyFont="1" applyBorder="1" applyAlignment="1">
      <alignment horizontal="left" vertical="center" wrapText="1"/>
    </xf>
    <xf numFmtId="0" fontId="124" fillId="0" borderId="17" xfId="0" applyFont="1" applyBorder="1" applyAlignment="1">
      <alignment horizontal="center" vertical="center" wrapText="1"/>
    </xf>
    <xf numFmtId="9" fontId="9" fillId="0" borderId="107" xfId="0" applyNumberFormat="1" applyFont="1" applyBorder="1" applyAlignment="1">
      <alignment horizontal="center" vertical="center"/>
    </xf>
    <xf numFmtId="9" fontId="9" fillId="0" borderId="21" xfId="0" applyNumberFormat="1" applyFont="1" applyBorder="1" applyAlignment="1">
      <alignment horizontal="center" vertical="center"/>
    </xf>
    <xf numFmtId="0" fontId="9" fillId="12" borderId="26" xfId="0" applyFont="1" applyFill="1" applyBorder="1" applyAlignment="1">
      <alignment horizontal="center" vertic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9" fontId="111" fillId="0" borderId="26" xfId="0" applyNumberFormat="1" applyFont="1" applyBorder="1" applyAlignment="1">
      <alignment horizontal="center" vertical="center" wrapText="1"/>
    </xf>
    <xf numFmtId="17" fontId="15" fillId="4" borderId="26" xfId="0" applyNumberFormat="1" applyFont="1" applyFill="1" applyBorder="1" applyAlignment="1">
      <alignment horizontal="center" vertical="center" wrapText="1"/>
    </xf>
    <xf numFmtId="0" fontId="9" fillId="0" borderId="26" xfId="0" applyFont="1" applyBorder="1" applyAlignment="1">
      <alignment horizontal="left" wrapText="1"/>
    </xf>
    <xf numFmtId="0" fontId="9" fillId="0" borderId="26" xfId="0" applyFont="1" applyBorder="1" applyAlignment="1">
      <alignment horizontal="left" vertical="center" wrapText="1"/>
    </xf>
    <xf numFmtId="0" fontId="9" fillId="0" borderId="26" xfId="0" applyFont="1" applyBorder="1" applyAlignment="1">
      <alignment horizontal="left" vertical="top"/>
    </xf>
    <xf numFmtId="1" fontId="9" fillId="0" borderId="26" xfId="0" applyNumberFormat="1" applyFont="1" applyBorder="1" applyAlignment="1">
      <alignment horizontal="right" vertical="top"/>
    </xf>
    <xf numFmtId="0" fontId="9" fillId="0" borderId="28" xfId="0" applyFont="1" applyBorder="1" applyAlignment="1">
      <alignment horizontal="left" wrapText="1"/>
    </xf>
    <xf numFmtId="0" fontId="9" fillId="0" borderId="78" xfId="0" applyFont="1" applyBorder="1" applyAlignment="1">
      <alignment horizontal="center" vertical="center"/>
    </xf>
    <xf numFmtId="0" fontId="9" fillId="0" borderId="28" xfId="0" applyFont="1" applyBorder="1" applyAlignment="1">
      <alignment horizontal="left" vertical="center" wrapText="1"/>
    </xf>
    <xf numFmtId="9" fontId="79" fillId="0" borderId="26" xfId="0" applyNumberFormat="1" applyFont="1" applyBorder="1" applyAlignment="1">
      <alignment horizontal="left" vertical="center" wrapText="1"/>
    </xf>
    <xf numFmtId="0" fontId="9" fillId="0" borderId="28" xfId="0" applyFont="1" applyBorder="1" applyAlignment="1">
      <alignment horizontal="center" vertical="center"/>
    </xf>
    <xf numFmtId="0" fontId="61" fillId="0" borderId="0" xfId="0" applyFont="1" applyAlignment="1">
      <alignment vertical="center"/>
    </xf>
    <xf numFmtId="0" fontId="9" fillId="0" borderId="26" xfId="0" applyFont="1" applyBorder="1" applyAlignment="1">
      <alignment horizontal="left" vertical="center"/>
    </xf>
    <xf numFmtId="0" fontId="9" fillId="0" borderId="28" xfId="0" applyFont="1" applyBorder="1" applyAlignment="1">
      <alignment horizontal="left" vertical="top"/>
    </xf>
    <xf numFmtId="0" fontId="9" fillId="0" borderId="28" xfId="0" applyFont="1" applyBorder="1" applyAlignment="1">
      <alignment horizontal="left" vertical="center"/>
    </xf>
    <xf numFmtId="0" fontId="125" fillId="0" borderId="26" xfId="0" applyFont="1" applyBorder="1" applyAlignment="1">
      <alignment horizontal="left" vertical="center" wrapText="1"/>
    </xf>
    <xf numFmtId="0" fontId="9" fillId="0" borderId="26" xfId="0" applyFont="1" applyBorder="1" applyAlignment="1">
      <alignment horizontal="center" vertical="top" wrapText="1"/>
    </xf>
    <xf numFmtId="9" fontId="111" fillId="0" borderId="26" xfId="0" applyNumberFormat="1" applyFont="1" applyBorder="1" applyAlignment="1">
      <alignment horizontal="left" vertical="center" wrapText="1"/>
    </xf>
    <xf numFmtId="0" fontId="9" fillId="0" borderId="29" xfId="0" applyFont="1" applyBorder="1" applyAlignment="1">
      <alignment vertical="center" wrapText="1"/>
    </xf>
    <xf numFmtId="0" fontId="15" fillId="0" borderId="29" xfId="0" applyFont="1" applyBorder="1" applyAlignment="1">
      <alignment horizontal="center" vertical="center" wrapText="1"/>
    </xf>
    <xf numFmtId="0" fontId="111" fillId="0" borderId="26" xfId="7" applyFont="1" applyBorder="1" applyAlignment="1">
      <alignment horizontal="center" vertical="center" wrapText="1"/>
    </xf>
    <xf numFmtId="0" fontId="33" fillId="0" borderId="26" xfId="7" applyBorder="1" applyAlignment="1">
      <alignment horizontal="center" vertical="center" wrapText="1"/>
    </xf>
    <xf numFmtId="0" fontId="9" fillId="0" borderId="26" xfId="0" applyFont="1" applyBorder="1" applyAlignment="1">
      <alignment vertical="center"/>
    </xf>
    <xf numFmtId="0" fontId="33" fillId="0" borderId="28" xfId="7" applyBorder="1" applyAlignment="1">
      <alignment horizontal="center" vertical="center" wrapText="1"/>
    </xf>
    <xf numFmtId="0" fontId="119" fillId="15" borderId="104" xfId="0" applyFont="1" applyFill="1" applyBorder="1" applyAlignment="1">
      <alignment vertical="center" wrapText="1"/>
    </xf>
    <xf numFmtId="0" fontId="9" fillId="0" borderId="53" xfId="0" applyFont="1" applyBorder="1" applyAlignment="1">
      <alignment horizontal="center" vertical="center" wrapText="1"/>
    </xf>
    <xf numFmtId="0" fontId="119" fillId="0" borderId="112" xfId="0" applyFont="1" applyBorder="1" applyAlignment="1">
      <alignment vertical="center" wrapText="1"/>
    </xf>
    <xf numFmtId="0" fontId="11" fillId="0" borderId="53" xfId="0" applyFont="1" applyBorder="1" applyAlignment="1">
      <alignment horizontal="center" vertical="center" wrapText="1"/>
    </xf>
    <xf numFmtId="0" fontId="0" fillId="15" borderId="0" xfId="0" applyFill="1" applyAlignment="1">
      <alignment horizontal="center"/>
    </xf>
    <xf numFmtId="0" fontId="0" fillId="12" borderId="0" xfId="0" applyFill="1" applyAlignment="1">
      <alignment horizontal="center" vertical="center"/>
    </xf>
    <xf numFmtId="0" fontId="111" fillId="0" borderId="0" xfId="0" applyFont="1" applyAlignment="1">
      <alignment horizontal="left"/>
    </xf>
    <xf numFmtId="0" fontId="0" fillId="0" borderId="0" xfId="0" applyAlignment="1">
      <alignment horizontal="left"/>
    </xf>
    <xf numFmtId="0" fontId="9" fillId="5" borderId="0" xfId="0" applyFont="1" applyFill="1" applyAlignment="1">
      <alignment horizontal="center" wrapText="1"/>
    </xf>
    <xf numFmtId="0" fontId="9" fillId="5" borderId="26" xfId="0" applyFont="1" applyFill="1" applyBorder="1" applyAlignment="1">
      <alignment horizontal="center" vertical="center" wrapText="1"/>
    </xf>
    <xf numFmtId="0" fontId="35" fillId="5" borderId="78" xfId="0" applyFont="1" applyFill="1" applyBorder="1" applyAlignment="1" applyProtection="1">
      <alignment horizontal="center" vertical="center" wrapText="1"/>
      <protection locked="0"/>
    </xf>
    <xf numFmtId="0" fontId="35" fillId="5" borderId="26" xfId="0" applyFont="1" applyFill="1" applyBorder="1" applyAlignment="1" applyProtection="1">
      <alignment horizontal="center" vertical="center" wrapText="1"/>
      <protection locked="0"/>
    </xf>
    <xf numFmtId="0" fontId="35" fillId="5" borderId="29" xfId="0" applyFont="1" applyFill="1" applyBorder="1" applyAlignment="1" applyProtection="1">
      <alignment horizontal="center" vertical="center" wrapText="1"/>
      <protection locked="0"/>
    </xf>
    <xf numFmtId="0" fontId="127" fillId="12" borderId="26" xfId="0" applyFont="1" applyFill="1" applyBorder="1" applyAlignment="1">
      <alignment horizontal="center" vertical="center" wrapText="1"/>
    </xf>
    <xf numFmtId="14" fontId="10" fillId="0" borderId="26" xfId="0" applyNumberFormat="1" applyFont="1" applyBorder="1" applyAlignment="1">
      <alignment horizontal="center" vertical="center"/>
    </xf>
    <xf numFmtId="0" fontId="9" fillId="0" borderId="17" xfId="0" applyFont="1" applyBorder="1" applyAlignment="1">
      <alignment horizontal="center" vertical="center" wrapText="1"/>
    </xf>
    <xf numFmtId="0" fontId="9" fillId="0" borderId="107" xfId="0" applyFont="1" applyBorder="1" applyAlignment="1">
      <alignment horizontal="center" vertical="center" wrapText="1"/>
    </xf>
    <xf numFmtId="0" fontId="9" fillId="12" borderId="21" xfId="0" applyFont="1" applyFill="1" applyBorder="1" applyAlignment="1">
      <alignment horizontal="center" vertical="center"/>
    </xf>
    <xf numFmtId="0" fontId="9" fillId="0" borderId="22" xfId="0" applyFont="1" applyBorder="1" applyAlignment="1">
      <alignment horizontal="center" vertical="center"/>
    </xf>
    <xf numFmtId="9" fontId="6" fillId="0" borderId="26" xfId="0" applyNumberFormat="1" applyFont="1" applyBorder="1" applyAlignment="1">
      <alignment horizontal="center" vertical="center" wrapText="1"/>
    </xf>
    <xf numFmtId="0" fontId="128" fillId="12" borderId="26" xfId="0" applyFont="1" applyFill="1" applyBorder="1" applyAlignment="1">
      <alignment horizontal="center" vertical="center" wrapText="1"/>
    </xf>
    <xf numFmtId="0" fontId="129" fillId="0" borderId="26" xfId="0" applyFont="1" applyBorder="1" applyAlignment="1">
      <alignment wrapText="1"/>
    </xf>
    <xf numFmtId="0" fontId="129" fillId="0" borderId="78" xfId="0" applyFont="1" applyBorder="1" applyAlignment="1">
      <alignment horizontal="center" vertical="center"/>
    </xf>
    <xf numFmtId="0" fontId="129" fillId="0" borderId="78" xfId="0" applyFont="1" applyBorder="1" applyAlignment="1">
      <alignment wrapText="1"/>
    </xf>
    <xf numFmtId="0" fontId="129" fillId="0" borderId="17" xfId="0" applyFont="1" applyBorder="1" applyAlignment="1">
      <alignment horizontal="center" vertical="center" wrapText="1"/>
    </xf>
    <xf numFmtId="9" fontId="9" fillId="0" borderId="78" xfId="0" applyNumberFormat="1" applyFont="1" applyBorder="1" applyAlignment="1">
      <alignment horizontal="center" vertical="center"/>
    </xf>
    <xf numFmtId="9" fontId="9" fillId="0" borderId="26" xfId="0" applyNumberFormat="1" applyFont="1" applyBorder="1" applyAlignment="1">
      <alignment horizontal="center" vertical="center"/>
    </xf>
    <xf numFmtId="0" fontId="130" fillId="0" borderId="26" xfId="0" applyFont="1" applyBorder="1" applyAlignment="1">
      <alignment wrapText="1"/>
    </xf>
    <xf numFmtId="0" fontId="129" fillId="0" borderId="78" xfId="0" applyFont="1" applyBorder="1"/>
    <xf numFmtId="0" fontId="129" fillId="0" borderId="78" xfId="0" applyFont="1" applyBorder="1" applyAlignment="1">
      <alignment vertical="center" wrapText="1"/>
    </xf>
    <xf numFmtId="0" fontId="129" fillId="0" borderId="78" xfId="0" applyFont="1" applyBorder="1" applyAlignment="1">
      <alignment vertical="center"/>
    </xf>
    <xf numFmtId="0" fontId="129" fillId="0" borderId="105" xfId="0" applyFont="1" applyBorder="1" applyAlignment="1">
      <alignment vertical="center" wrapText="1"/>
    </xf>
    <xf numFmtId="0" fontId="9" fillId="0" borderId="28" xfId="0" applyFont="1" applyBorder="1" applyAlignment="1">
      <alignment horizontal="center" vertical="center" wrapText="1"/>
    </xf>
    <xf numFmtId="0" fontId="0" fillId="0" borderId="26" xfId="0" applyBorder="1" applyAlignment="1">
      <alignment vertical="center" wrapText="1"/>
    </xf>
    <xf numFmtId="9" fontId="6" fillId="0" borderId="26" xfId="0" applyNumberFormat="1" applyFont="1" applyBorder="1" applyAlignment="1">
      <alignment horizontal="left" vertical="center" wrapText="1"/>
    </xf>
    <xf numFmtId="0" fontId="129" fillId="0" borderId="21" xfId="0" applyFont="1" applyBorder="1" applyAlignment="1">
      <alignment wrapText="1"/>
    </xf>
    <xf numFmtId="0" fontId="129" fillId="0" borderId="107" xfId="0" applyFont="1" applyBorder="1" applyAlignment="1">
      <alignment horizontal="center" vertical="center"/>
    </xf>
    <xf numFmtId="0" fontId="129" fillId="0" borderId="107" xfId="0" applyFont="1" applyBorder="1" applyAlignment="1">
      <alignment wrapText="1"/>
    </xf>
    <xf numFmtId="0" fontId="15" fillId="0" borderId="29" xfId="0" applyFont="1" applyBorder="1" applyAlignment="1">
      <alignment vertical="center" wrapText="1"/>
    </xf>
    <xf numFmtId="0" fontId="129" fillId="0" borderId="105" xfId="0" applyFont="1" applyBorder="1" applyAlignment="1">
      <alignment vertical="center"/>
    </xf>
    <xf numFmtId="0" fontId="0" fillId="0" borderId="53" xfId="0" applyBorder="1" applyAlignment="1">
      <alignment horizontal="center" vertical="center"/>
    </xf>
    <xf numFmtId="0" fontId="131" fillId="12" borderId="0" xfId="0" applyFont="1" applyFill="1" applyAlignment="1">
      <alignment horizontal="center" vertical="center"/>
    </xf>
    <xf numFmtId="0" fontId="0" fillId="12" borderId="0" xfId="0" applyFill="1" applyAlignment="1">
      <alignment horizontal="center"/>
    </xf>
    <xf numFmtId="0" fontId="26" fillId="0" borderId="26" xfId="0" applyFont="1" applyBorder="1" applyAlignment="1">
      <alignment vertical="center" wrapText="1"/>
    </xf>
    <xf numFmtId="9" fontId="0" fillId="0" borderId="26" xfId="0" applyNumberFormat="1" applyBorder="1"/>
    <xf numFmtId="0" fontId="0" fillId="12" borderId="26" xfId="0" applyFill="1" applyBorder="1"/>
    <xf numFmtId="0" fontId="0" fillId="0" borderId="29" xfId="0" applyBorder="1" applyAlignment="1">
      <alignment wrapText="1"/>
    </xf>
    <xf numFmtId="0" fontId="0" fillId="0" borderId="26" xfId="0" applyBorder="1" applyAlignment="1">
      <alignment horizontal="center"/>
    </xf>
    <xf numFmtId="0" fontId="0" fillId="0" borderId="17" xfId="0" applyBorder="1" applyAlignment="1">
      <alignment horizontal="left" vertical="center" wrapText="1"/>
    </xf>
    <xf numFmtId="0" fontId="0" fillId="0" borderId="17" xfId="0" applyBorder="1" applyAlignment="1">
      <alignment horizontal="center" vertical="center" wrapText="1"/>
    </xf>
    <xf numFmtId="0" fontId="129" fillId="0" borderId="0" xfId="0" applyFont="1" applyAlignment="1">
      <alignment horizontal="center" vertical="center" wrapText="1"/>
    </xf>
    <xf numFmtId="9" fontId="0" fillId="0" borderId="17" xfId="0" applyNumberFormat="1" applyBorder="1" applyAlignment="1">
      <alignment horizontal="center" vertical="center" wrapText="1"/>
    </xf>
    <xf numFmtId="9" fontId="0" fillId="0" borderId="26" xfId="0" applyNumberFormat="1" applyBorder="1" applyAlignment="1">
      <alignment horizontal="center" vertical="center" wrapText="1"/>
    </xf>
    <xf numFmtId="0" fontId="0" fillId="12" borderId="26" xfId="0" applyFill="1" applyBorder="1" applyAlignment="1">
      <alignment horizontal="center" vertical="center" wrapText="1"/>
    </xf>
    <xf numFmtId="0" fontId="0" fillId="0" borderId="29" xfId="0" applyBorder="1" applyAlignment="1">
      <alignment vertical="center" wrapText="1"/>
    </xf>
    <xf numFmtId="0" fontId="0" fillId="0" borderId="29" xfId="0" applyBorder="1"/>
    <xf numFmtId="9" fontId="42" fillId="17" borderId="26" xfId="0" applyNumberFormat="1" applyFont="1" applyFill="1" applyBorder="1" applyAlignment="1">
      <alignment horizontal="left" vertical="center" wrapText="1"/>
    </xf>
    <xf numFmtId="9" fontId="58" fillId="17" borderId="26" xfId="0" applyNumberFormat="1" applyFont="1" applyFill="1" applyBorder="1" applyAlignment="1">
      <alignment horizontal="left" vertical="center" wrapText="1"/>
    </xf>
    <xf numFmtId="0" fontId="6" fillId="0" borderId="29" xfId="0" applyFont="1" applyBorder="1"/>
    <xf numFmtId="0" fontId="6" fillId="0" borderId="26" xfId="0" applyFont="1" applyBorder="1"/>
    <xf numFmtId="0" fontId="6" fillId="0" borderId="26" xfId="0" applyFont="1" applyBorder="1" applyAlignment="1">
      <alignment horizontal="center" vertical="center"/>
    </xf>
    <xf numFmtId="9" fontId="6" fillId="0" borderId="26" xfId="0" applyNumberFormat="1" applyFont="1" applyBorder="1" applyAlignment="1">
      <alignment horizontal="center" vertical="center"/>
    </xf>
    <xf numFmtId="0" fontId="6" fillId="12" borderId="26" xfId="0" applyFont="1" applyFill="1" applyBorder="1" applyAlignment="1">
      <alignment horizontal="center" vertical="center"/>
    </xf>
    <xf numFmtId="9" fontId="42" fillId="0" borderId="26" xfId="0" applyNumberFormat="1" applyFont="1" applyBorder="1" applyAlignment="1">
      <alignment horizontal="center" vertical="center" wrapText="1"/>
    </xf>
    <xf numFmtId="0" fontId="32" fillId="0" borderId="0" xfId="0" applyFont="1" applyAlignment="1">
      <alignment horizontal="justify" vertical="center"/>
    </xf>
    <xf numFmtId="0" fontId="0" fillId="0" borderId="28" xfId="0" applyBorder="1" applyAlignment="1">
      <alignment horizontal="center" vertical="center"/>
    </xf>
    <xf numFmtId="0" fontId="0" fillId="0" borderId="17" xfId="0" applyBorder="1"/>
    <xf numFmtId="0" fontId="0" fillId="0" borderId="0" xfId="0" applyAlignment="1">
      <alignment horizontal="center" vertical="center"/>
    </xf>
    <xf numFmtId="0" fontId="132" fillId="0" borderId="17" xfId="0" applyFont="1" applyBorder="1" applyAlignment="1">
      <alignment wrapText="1"/>
    </xf>
    <xf numFmtId="0" fontId="132" fillId="0" borderId="17" xfId="0" applyFont="1" applyBorder="1" applyAlignment="1">
      <alignment horizontal="center" vertical="center" wrapText="1"/>
    </xf>
    <xf numFmtId="0" fontId="0" fillId="0" borderId="78" xfId="0" applyBorder="1" applyAlignment="1">
      <alignment horizontal="center" vertical="center"/>
    </xf>
    <xf numFmtId="0" fontId="9" fillId="0" borderId="28" xfId="0" applyFont="1" applyBorder="1" applyAlignment="1">
      <alignment horizontal="left"/>
    </xf>
    <xf numFmtId="0" fontId="9" fillId="0" borderId="17" xfId="0" applyFont="1" applyBorder="1" applyAlignment="1">
      <alignment horizontal="left" wrapText="1"/>
    </xf>
    <xf numFmtId="0" fontId="9" fillId="0" borderId="78" xfId="0" applyFont="1" applyBorder="1" applyAlignment="1">
      <alignment horizontal="left" wrapText="1"/>
    </xf>
    <xf numFmtId="9" fontId="42" fillId="17" borderId="26" xfId="0" applyNumberFormat="1" applyFont="1" applyFill="1" applyBorder="1" applyAlignment="1">
      <alignment horizontal="left" vertical="top" wrapText="1"/>
    </xf>
    <xf numFmtId="0" fontId="6" fillId="0" borderId="17" xfId="0" applyFont="1" applyBorder="1"/>
    <xf numFmtId="0" fontId="6" fillId="0" borderId="98" xfId="0" applyFont="1" applyBorder="1"/>
    <xf numFmtId="0" fontId="6" fillId="0" borderId="0" xfId="0" applyFont="1"/>
    <xf numFmtId="9" fontId="42" fillId="0" borderId="26" xfId="0" applyNumberFormat="1" applyFont="1" applyBorder="1" applyAlignment="1">
      <alignment horizontal="justify" vertical="center" wrapText="1"/>
    </xf>
    <xf numFmtId="0" fontId="0" fillId="0" borderId="21" xfId="0" applyBorder="1"/>
    <xf numFmtId="0" fontId="0" fillId="0" borderId="28" xfId="0" applyBorder="1"/>
    <xf numFmtId="0" fontId="133" fillId="0" borderId="17" xfId="0" applyFont="1" applyBorder="1" applyAlignment="1">
      <alignment wrapText="1"/>
    </xf>
    <xf numFmtId="0" fontId="6" fillId="0" borderId="98" xfId="0" applyFont="1" applyBorder="1" applyAlignment="1">
      <alignment wrapText="1"/>
    </xf>
    <xf numFmtId="0" fontId="6" fillId="0" borderId="104" xfId="0" applyFont="1" applyBorder="1"/>
    <xf numFmtId="0" fontId="5" fillId="0" borderId="17" xfId="0" applyFont="1" applyBorder="1" applyAlignment="1">
      <alignment wrapText="1"/>
    </xf>
    <xf numFmtId="0" fontId="6" fillId="0" borderId="78" xfId="0" applyFont="1" applyBorder="1" applyAlignment="1">
      <alignment horizontal="center" vertical="center" wrapText="1"/>
    </xf>
    <xf numFmtId="0" fontId="6" fillId="0" borderId="28" xfId="0" applyFont="1" applyBorder="1" applyAlignment="1">
      <alignment wrapText="1"/>
    </xf>
    <xf numFmtId="0" fontId="6" fillId="0" borderId="17" xfId="0" applyFont="1" applyBorder="1" applyAlignment="1">
      <alignment wrapText="1"/>
    </xf>
    <xf numFmtId="0" fontId="6" fillId="0" borderId="78" xfId="0" applyFont="1" applyBorder="1"/>
    <xf numFmtId="0" fontId="6" fillId="0" borderId="26" xfId="0" applyFont="1" applyBorder="1" applyAlignment="1">
      <alignment wrapText="1"/>
    </xf>
    <xf numFmtId="0" fontId="6" fillId="0" borderId="26" xfId="0" applyFont="1" applyBorder="1" applyAlignment="1">
      <alignment vertical="center"/>
    </xf>
    <xf numFmtId="0" fontId="6" fillId="0" borderId="26" xfId="0" applyFont="1" applyBorder="1" applyAlignment="1">
      <alignment horizontal="center" vertical="center" wrapText="1"/>
    </xf>
    <xf numFmtId="0" fontId="134" fillId="0" borderId="98" xfId="0" applyFont="1" applyBorder="1" applyAlignment="1">
      <alignment wrapText="1"/>
    </xf>
    <xf numFmtId="0" fontId="135" fillId="0" borderId="98" xfId="0" applyFont="1" applyBorder="1" applyAlignment="1">
      <alignment wrapText="1"/>
    </xf>
    <xf numFmtId="0" fontId="135" fillId="0" borderId="0" xfId="0" applyFont="1" applyAlignment="1">
      <alignment wrapText="1"/>
    </xf>
    <xf numFmtId="0" fontId="6" fillId="0" borderId="26" xfId="0" applyFont="1" applyBorder="1" applyAlignment="1">
      <alignment vertical="top"/>
    </xf>
    <xf numFmtId="0" fontId="6" fillId="0" borderId="26" xfId="0" applyFont="1" applyBorder="1" applyAlignment="1">
      <alignment horizontal="center" vertical="top"/>
    </xf>
    <xf numFmtId="0" fontId="6" fillId="12" borderId="26" xfId="0" applyFont="1" applyFill="1" applyBorder="1" applyAlignment="1">
      <alignment horizontal="center" vertical="top"/>
    </xf>
    <xf numFmtId="9" fontId="82" fillId="0" borderId="26" xfId="0" applyNumberFormat="1" applyFont="1" applyBorder="1" applyAlignment="1">
      <alignment horizontal="left" vertical="center" wrapText="1"/>
    </xf>
    <xf numFmtId="0" fontId="132" fillId="0" borderId="110" xfId="0" applyFont="1" applyBorder="1" applyAlignment="1">
      <alignment wrapText="1"/>
    </xf>
    <xf numFmtId="0" fontId="138" fillId="0" borderId="17" xfId="0" applyFont="1" applyBorder="1" applyAlignment="1">
      <alignment wrapText="1"/>
    </xf>
    <xf numFmtId="0" fontId="133" fillId="0" borderId="0" xfId="0" applyFont="1" applyAlignment="1">
      <alignment wrapText="1"/>
    </xf>
    <xf numFmtId="0" fontId="6" fillId="0" borderId="22" xfId="0" applyFont="1" applyBorder="1"/>
    <xf numFmtId="0" fontId="15" fillId="0" borderId="107" xfId="0" applyFont="1" applyBorder="1" applyAlignment="1">
      <alignment horizontal="right"/>
    </xf>
    <xf numFmtId="0" fontId="6" fillId="0" borderId="21" xfId="0" applyFont="1" applyBorder="1"/>
    <xf numFmtId="0" fontId="5" fillId="0" borderId="0" xfId="0" applyFont="1" applyAlignment="1">
      <alignment wrapText="1"/>
    </xf>
    <xf numFmtId="0" fontId="6" fillId="0" borderId="104" xfId="0" applyFont="1" applyBorder="1" applyAlignment="1">
      <alignment wrapText="1"/>
    </xf>
    <xf numFmtId="0" fontId="6" fillId="0" borderId="0" xfId="0" applyFont="1" applyAlignment="1">
      <alignment wrapText="1"/>
    </xf>
    <xf numFmtId="0" fontId="6" fillId="0" borderId="109" xfId="0" applyFont="1" applyBorder="1" applyAlignment="1">
      <alignment wrapText="1"/>
    </xf>
    <xf numFmtId="0" fontId="11" fillId="0" borderId="28" xfId="0" applyFont="1" applyBorder="1" applyAlignment="1">
      <alignment vertical="center" wrapText="1"/>
    </xf>
    <xf numFmtId="0" fontId="11" fillId="0" borderId="53" xfId="0" applyFont="1" applyBorder="1" applyAlignment="1">
      <alignment horizontal="center" vertical="center"/>
    </xf>
    <xf numFmtId="0" fontId="8" fillId="0" borderId="0" xfId="0" applyFont="1" applyAlignment="1">
      <alignment vertical="center" wrapText="1"/>
    </xf>
    <xf numFmtId="0" fontId="119" fillId="12" borderId="0" xfId="0" applyFont="1" applyFill="1" applyAlignment="1">
      <alignment horizontal="center" vertical="center"/>
    </xf>
    <xf numFmtId="9" fontId="61" fillId="0" borderId="0" xfId="0" applyNumberFormat="1" applyFont="1" applyAlignment="1">
      <alignment horizontal="left" vertical="top" wrapText="1"/>
    </xf>
    <xf numFmtId="0" fontId="10" fillId="0" borderId="21" xfId="0" applyFont="1" applyBorder="1" applyAlignment="1">
      <alignment horizontal="center" vertical="center"/>
    </xf>
    <xf numFmtId="0" fontId="10" fillId="12" borderId="21" xfId="0" applyFont="1" applyFill="1" applyBorder="1" applyAlignment="1">
      <alignment horizontal="center" vertical="center"/>
    </xf>
    <xf numFmtId="0" fontId="10" fillId="0" borderId="21" xfId="0" applyFont="1" applyBorder="1" applyAlignment="1">
      <alignment horizontal="left"/>
    </xf>
    <xf numFmtId="0" fontId="10" fillId="0" borderId="21" xfId="0" applyFont="1" applyBorder="1" applyAlignment="1">
      <alignment horizontal="left" vertical="center"/>
    </xf>
    <xf numFmtId="9" fontId="10" fillId="15" borderId="21" xfId="0" applyNumberFormat="1" applyFont="1" applyFill="1" applyBorder="1" applyAlignment="1">
      <alignment horizontal="center" vertical="center"/>
    </xf>
    <xf numFmtId="0" fontId="139" fillId="0" borderId="0" xfId="0" applyFont="1" applyAlignment="1">
      <alignment horizontal="left" vertical="top" wrapText="1"/>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9" fontId="10" fillId="0" borderId="21" xfId="0" applyNumberFormat="1" applyFont="1" applyBorder="1" applyAlignment="1">
      <alignment horizontal="center" vertical="center"/>
    </xf>
    <xf numFmtId="0" fontId="10" fillId="12" borderId="21" xfId="0" applyFont="1" applyFill="1" applyBorder="1" applyAlignment="1">
      <alignment horizontal="left" vertical="center"/>
    </xf>
    <xf numFmtId="9" fontId="10" fillId="0" borderId="21" xfId="0" applyNumberFormat="1" applyFont="1" applyBorder="1" applyAlignment="1">
      <alignment horizontal="left"/>
    </xf>
    <xf numFmtId="0" fontId="124" fillId="0" borderId="0" xfId="0" applyFont="1" applyAlignment="1">
      <alignment vertical="top" wrapText="1"/>
    </xf>
    <xf numFmtId="0" fontId="10" fillId="12" borderId="21" xfId="0" applyFont="1" applyFill="1" applyBorder="1" applyAlignment="1">
      <alignment horizontal="center" vertical="center" wrapText="1"/>
    </xf>
    <xf numFmtId="9" fontId="10" fillId="0" borderId="21" xfId="0" applyNumberFormat="1" applyFont="1" applyBorder="1" applyAlignment="1">
      <alignment horizontal="center" vertical="center" wrapText="1"/>
    </xf>
    <xf numFmtId="9" fontId="79" fillId="17" borderId="26" xfId="0" applyNumberFormat="1" applyFont="1" applyFill="1" applyBorder="1" applyAlignment="1">
      <alignment horizontal="left" vertical="center" wrapText="1"/>
    </xf>
    <xf numFmtId="9" fontId="106" fillId="17" borderId="26" xfId="0" applyNumberFormat="1" applyFont="1" applyFill="1" applyBorder="1" applyAlignment="1">
      <alignment horizontal="left" vertical="center" wrapText="1"/>
    </xf>
    <xf numFmtId="0" fontId="12" fillId="0" borderId="0" xfId="0" applyFont="1" applyAlignment="1">
      <alignment horizontal="center" vertical="center" wrapText="1"/>
    </xf>
    <xf numFmtId="9" fontId="42" fillId="0" borderId="21" xfId="0" applyNumberFormat="1" applyFont="1" applyBorder="1" applyAlignment="1">
      <alignment horizontal="left" vertical="center" wrapText="1"/>
    </xf>
    <xf numFmtId="9" fontId="61" fillId="0" borderId="21" xfId="0" applyNumberFormat="1" applyFont="1" applyBorder="1" applyAlignment="1">
      <alignment horizontal="left" vertical="center" wrapText="1"/>
    </xf>
    <xf numFmtId="0" fontId="10" fillId="0" borderId="29" xfId="0" applyFont="1" applyBorder="1" applyAlignment="1">
      <alignment horizontal="center" vertical="center"/>
    </xf>
    <xf numFmtId="9" fontId="10" fillId="15" borderId="26" xfId="0" applyNumberFormat="1" applyFont="1" applyFill="1" applyBorder="1" applyAlignment="1">
      <alignment horizontal="center" vertical="center"/>
    </xf>
    <xf numFmtId="0" fontId="10" fillId="12" borderId="26" xfId="0" applyFont="1" applyFill="1" applyBorder="1" applyAlignment="1">
      <alignment horizontal="center" vertical="center"/>
    </xf>
    <xf numFmtId="0" fontId="10" fillId="0" borderId="28" xfId="0" applyFont="1" applyBorder="1" applyAlignment="1">
      <alignment horizontal="center" vertical="center" wrapText="1"/>
    </xf>
    <xf numFmtId="9" fontId="10" fillId="0" borderId="26" xfId="0" applyNumberFormat="1" applyFont="1" applyBorder="1" applyAlignment="1">
      <alignment horizontal="center" vertical="center"/>
    </xf>
    <xf numFmtId="0" fontId="10" fillId="12" borderId="26" xfId="0" applyFont="1" applyFill="1" applyBorder="1" applyAlignment="1">
      <alignment horizontal="right" vertical="top"/>
    </xf>
    <xf numFmtId="9" fontId="10" fillId="0" borderId="26" xfId="0" applyNumberFormat="1" applyFont="1" applyBorder="1" applyAlignment="1">
      <alignment horizontal="left"/>
    </xf>
    <xf numFmtId="0" fontId="10" fillId="0" borderId="26" xfId="0" applyFont="1" applyBorder="1" applyAlignment="1">
      <alignment horizontal="left" vertical="center" wrapText="1"/>
    </xf>
    <xf numFmtId="0" fontId="10" fillId="0" borderId="26" xfId="0" applyFont="1" applyBorder="1" applyAlignment="1">
      <alignment horizontal="left" vertical="top" wrapText="1"/>
    </xf>
    <xf numFmtId="0" fontId="10" fillId="0" borderId="26" xfId="0" applyFont="1" applyBorder="1" applyAlignment="1">
      <alignment horizontal="left" vertical="top"/>
    </xf>
    <xf numFmtId="9" fontId="42" fillId="17" borderId="26" xfId="0" applyNumberFormat="1" applyFont="1" applyFill="1" applyBorder="1" applyAlignment="1">
      <alignment horizontal="center" vertical="center" wrapText="1"/>
    </xf>
    <xf numFmtId="0" fontId="132" fillId="0" borderId="0" xfId="0" applyFont="1" applyAlignment="1">
      <alignment horizontal="center" vertical="center"/>
    </xf>
    <xf numFmtId="0" fontId="10" fillId="0" borderId="28" xfId="0" applyFont="1" applyBorder="1" applyAlignment="1">
      <alignment horizontal="center" vertical="center"/>
    </xf>
    <xf numFmtId="0" fontId="140" fillId="0" borderId="0" xfId="0" applyFont="1" applyAlignment="1">
      <alignment wrapText="1"/>
    </xf>
    <xf numFmtId="0" fontId="141" fillId="0" borderId="0" xfId="0" applyFont="1" applyAlignment="1">
      <alignment wrapText="1"/>
    </xf>
    <xf numFmtId="0" fontId="142" fillId="0" borderId="17" xfId="0" applyFont="1" applyBorder="1" applyAlignment="1">
      <alignment horizontal="center" vertical="center"/>
    </xf>
    <xf numFmtId="0" fontId="10" fillId="0" borderId="78" xfId="0" applyFont="1" applyBorder="1" applyAlignment="1">
      <alignment horizontal="center" vertical="center"/>
    </xf>
    <xf numFmtId="0" fontId="141" fillId="0" borderId="0" xfId="0" applyFont="1" applyAlignment="1">
      <alignment horizontal="center" vertical="center" wrapText="1"/>
    </xf>
    <xf numFmtId="0" fontId="10" fillId="0" borderId="26" xfId="0" applyFont="1" applyBorder="1" applyAlignment="1">
      <alignment horizontal="left" vertical="center"/>
    </xf>
    <xf numFmtId="0" fontId="10" fillId="12" borderId="26" xfId="0" applyFont="1" applyFill="1" applyBorder="1" applyAlignment="1">
      <alignment horizontal="left" vertical="center"/>
    </xf>
    <xf numFmtId="0" fontId="143" fillId="0" borderId="26" xfId="0" applyFont="1" applyBorder="1" applyAlignment="1">
      <alignment horizontal="left" vertical="center" wrapText="1"/>
    </xf>
    <xf numFmtId="0" fontId="10" fillId="0" borderId="26" xfId="0" applyFont="1" applyBorder="1" applyAlignment="1">
      <alignment horizontal="center" vertical="top" wrapText="1"/>
    </xf>
    <xf numFmtId="0" fontId="125" fillId="0" borderId="26" xfId="0" applyFont="1" applyBorder="1" applyAlignment="1">
      <alignment horizontal="center" vertical="center" wrapText="1"/>
    </xf>
    <xf numFmtId="0" fontId="111" fillId="0" borderId="26" xfId="0" applyFont="1" applyBorder="1" applyAlignment="1">
      <alignment horizontal="center" vertical="center" wrapText="1"/>
    </xf>
    <xf numFmtId="0" fontId="132" fillId="0" borderId="0" xfId="0" applyFont="1" applyAlignment="1">
      <alignment vertical="center" wrapText="1"/>
    </xf>
    <xf numFmtId="0" fontId="130" fillId="0" borderId="26" xfId="7" applyFont="1" applyBorder="1" applyAlignment="1">
      <alignment horizontal="center" vertical="center" wrapText="1"/>
    </xf>
    <xf numFmtId="0" fontId="144" fillId="0" borderId="26" xfId="7" applyFont="1" applyBorder="1" applyAlignment="1">
      <alignment horizontal="center" vertical="center" wrapText="1"/>
    </xf>
    <xf numFmtId="0" fontId="145" fillId="0" borderId="28" xfId="0" applyFont="1" applyBorder="1" applyAlignment="1">
      <alignment horizontal="center" vertical="center" wrapText="1"/>
    </xf>
    <xf numFmtId="0" fontId="146" fillId="0" borderId="0" xfId="0" applyFont="1" applyAlignment="1">
      <alignment horizontal="left" vertical="center" wrapText="1"/>
    </xf>
    <xf numFmtId="9" fontId="42" fillId="4" borderId="26" xfId="0" applyNumberFormat="1" applyFont="1" applyFill="1" applyBorder="1" applyAlignment="1">
      <alignment horizontal="left" vertical="center" wrapText="1"/>
    </xf>
    <xf numFmtId="0" fontId="119" fillId="15" borderId="17" xfId="0" applyFont="1" applyFill="1" applyBorder="1" applyAlignment="1">
      <alignment vertical="center" wrapText="1"/>
    </xf>
    <xf numFmtId="0" fontId="9" fillId="0" borderId="0" xfId="0" applyFont="1" applyAlignment="1">
      <alignment horizontal="center" vertical="center" wrapText="1"/>
    </xf>
    <xf numFmtId="0" fontId="119" fillId="0" borderId="17" xfId="0" applyFont="1" applyBorder="1" applyAlignment="1">
      <alignment vertical="center" wrapText="1"/>
    </xf>
    <xf numFmtId="9" fontId="0" fillId="15" borderId="0" xfId="0" applyNumberFormat="1" applyFill="1" applyAlignment="1">
      <alignment horizontal="center" vertical="center"/>
    </xf>
    <xf numFmtId="9" fontId="79" fillId="17" borderId="26" xfId="0" applyNumberFormat="1" applyFont="1" applyFill="1" applyBorder="1" applyAlignment="1">
      <alignment horizontal="left" vertical="top" wrapText="1"/>
    </xf>
    <xf numFmtId="9" fontId="9" fillId="0" borderId="22" xfId="0" applyNumberFormat="1" applyFont="1" applyBorder="1" applyAlignment="1">
      <alignment horizontal="center" vertical="center"/>
    </xf>
    <xf numFmtId="9" fontId="0" fillId="0" borderId="17" xfId="0" applyNumberFormat="1" applyBorder="1" applyAlignment="1">
      <alignment horizontal="center" vertical="center"/>
    </xf>
    <xf numFmtId="9" fontId="61" fillId="0" borderId="26" xfId="0" applyNumberFormat="1" applyFont="1" applyBorder="1" applyAlignment="1">
      <alignment horizontal="center" vertical="center" wrapText="1"/>
    </xf>
    <xf numFmtId="0" fontId="9" fillId="0" borderId="107" xfId="0" applyFont="1" applyBorder="1" applyAlignment="1">
      <alignment horizontal="center" vertical="center"/>
    </xf>
    <xf numFmtId="9" fontId="79" fillId="17" borderId="26" xfId="0" applyNumberFormat="1" applyFont="1" applyFill="1" applyBorder="1" applyAlignment="1">
      <alignment horizontal="center" vertical="center" wrapText="1"/>
    </xf>
    <xf numFmtId="0" fontId="34" fillId="0" borderId="26" xfId="0" applyFont="1" applyBorder="1" applyAlignment="1">
      <alignment horizontal="center" vertical="center"/>
    </xf>
    <xf numFmtId="9" fontId="0" fillId="0" borderId="98" xfId="0" applyNumberFormat="1" applyBorder="1" applyAlignment="1">
      <alignment horizontal="center" vertical="center"/>
    </xf>
    <xf numFmtId="9" fontId="9" fillId="0" borderId="84" xfId="0" applyNumberFormat="1" applyFont="1" applyBorder="1" applyAlignment="1">
      <alignment horizontal="center" vertical="center"/>
    </xf>
    <xf numFmtId="0" fontId="9" fillId="12" borderId="29" xfId="0" applyFont="1" applyFill="1" applyBorder="1" applyAlignment="1">
      <alignment horizontal="center" vertical="center"/>
    </xf>
    <xf numFmtId="0" fontId="9" fillId="0" borderId="29" xfId="0" applyFont="1" applyBorder="1" applyAlignment="1">
      <alignment horizontal="center" vertical="center"/>
    </xf>
    <xf numFmtId="0" fontId="15" fillId="4" borderId="29" xfId="0" applyFont="1" applyFill="1" applyBorder="1" applyAlignment="1">
      <alignment horizontal="left" vertical="center" wrapText="1"/>
    </xf>
    <xf numFmtId="0" fontId="9" fillId="0" borderId="29" xfId="0" applyFont="1" applyBorder="1" applyAlignment="1">
      <alignment horizontal="left" vertical="center" wrapText="1"/>
    </xf>
    <xf numFmtId="0" fontId="9" fillId="0" borderId="29" xfId="0" applyFont="1" applyBorder="1" applyAlignment="1">
      <alignment horizontal="left" vertical="center"/>
    </xf>
    <xf numFmtId="1" fontId="9" fillId="0" borderId="29" xfId="0" applyNumberFormat="1" applyFont="1" applyBorder="1" applyAlignment="1">
      <alignment horizontal="right" vertical="top"/>
    </xf>
    <xf numFmtId="0" fontId="9" fillId="0" borderId="29" xfId="0" applyFont="1" applyBorder="1" applyAlignment="1">
      <alignment horizontal="left" vertical="top"/>
    </xf>
    <xf numFmtId="0" fontId="9" fillId="0" borderId="98" xfId="0" applyFont="1" applyBorder="1" applyAlignment="1">
      <alignment horizontal="left" vertical="top" wrapText="1"/>
    </xf>
    <xf numFmtId="0" fontId="9" fillId="0" borderId="98" xfId="0" applyFont="1" applyBorder="1" applyAlignment="1">
      <alignment horizontal="left" vertical="top"/>
    </xf>
    <xf numFmtId="0" fontId="9" fillId="0" borderId="76" xfId="0" applyFont="1" applyBorder="1" applyAlignment="1">
      <alignment horizontal="center" vertical="center" wrapText="1"/>
    </xf>
    <xf numFmtId="0" fontId="9" fillId="0" borderId="76" xfId="0" applyFont="1" applyBorder="1" applyAlignment="1">
      <alignment horizontal="left" vertical="center" wrapText="1"/>
    </xf>
    <xf numFmtId="0" fontId="9" fillId="0" borderId="96" xfId="0" applyFont="1" applyBorder="1" applyAlignment="1">
      <alignment horizontal="center" vertical="center"/>
    </xf>
    <xf numFmtId="0" fontId="9" fillId="0" borderId="106" xfId="0" applyFont="1" applyBorder="1" applyAlignment="1">
      <alignment horizontal="center" vertical="center"/>
    </xf>
    <xf numFmtId="0" fontId="9" fillId="0" borderId="98" xfId="0" applyFont="1" applyBorder="1" applyAlignment="1">
      <alignment horizontal="left" vertical="center" wrapText="1"/>
    </xf>
    <xf numFmtId="0" fontId="9" fillId="0" borderId="98" xfId="0" applyFont="1" applyBorder="1" applyAlignment="1">
      <alignment horizontal="center" vertical="center"/>
    </xf>
    <xf numFmtId="0" fontId="9" fillId="0" borderId="98" xfId="0" applyFont="1" applyBorder="1" applyAlignment="1">
      <alignment horizontal="left" vertical="center"/>
    </xf>
    <xf numFmtId="0" fontId="9" fillId="0" borderId="97" xfId="0" applyFont="1" applyBorder="1" applyAlignment="1">
      <alignment horizontal="left" vertical="center" wrapText="1"/>
    </xf>
    <xf numFmtId="0" fontId="9" fillId="0" borderId="96" xfId="0" applyFont="1" applyBorder="1" applyAlignment="1">
      <alignment horizontal="left" vertical="center"/>
    </xf>
    <xf numFmtId="9" fontId="9" fillId="0" borderId="17" xfId="0" applyNumberFormat="1" applyFont="1" applyBorder="1" applyAlignment="1">
      <alignment horizontal="center" vertical="center"/>
    </xf>
    <xf numFmtId="0" fontId="9" fillId="12" borderId="17" xfId="0" applyFont="1" applyFill="1" applyBorder="1" applyAlignment="1">
      <alignment horizontal="center" vertical="center"/>
    </xf>
    <xf numFmtId="0" fontId="9" fillId="0" borderId="17" xfId="0" applyFont="1" applyBorder="1" applyAlignment="1">
      <alignment horizontal="center" vertical="center"/>
    </xf>
    <xf numFmtId="0" fontId="9" fillId="0" borderId="106" xfId="0" applyFont="1" applyBorder="1" applyAlignment="1">
      <alignment horizontal="left" vertical="center" wrapText="1"/>
    </xf>
    <xf numFmtId="0" fontId="125" fillId="0" borderId="29" xfId="0" applyFont="1" applyBorder="1" applyAlignment="1">
      <alignment horizontal="left" vertical="center" wrapText="1"/>
    </xf>
    <xf numFmtId="0" fontId="9" fillId="0" borderId="29" xfId="0" applyFont="1" applyBorder="1" applyAlignment="1">
      <alignment horizontal="center" vertical="top" wrapText="1"/>
    </xf>
    <xf numFmtId="0" fontId="9" fillId="0" borderId="17" xfId="0" applyFont="1" applyBorder="1" applyAlignment="1">
      <alignment horizontal="left" vertical="center"/>
    </xf>
    <xf numFmtId="0" fontId="9" fillId="0" borderId="17" xfId="0" applyFont="1" applyBorder="1" applyAlignment="1">
      <alignment horizontal="left" vertical="center" wrapText="1"/>
    </xf>
    <xf numFmtId="0" fontId="9" fillId="0" borderId="29" xfId="0" applyFont="1" applyBorder="1" applyAlignment="1">
      <alignment horizontal="center" vertical="center" wrapText="1"/>
    </xf>
    <xf numFmtId="0" fontId="9" fillId="0" borderId="96" xfId="0" applyFont="1" applyBorder="1" applyAlignment="1">
      <alignment horizontal="left" vertical="center" wrapText="1"/>
    </xf>
    <xf numFmtId="0" fontId="9" fillId="0" borderId="29" xfId="0" applyFont="1" applyBorder="1" applyAlignment="1">
      <alignment horizontal="left"/>
    </xf>
    <xf numFmtId="0" fontId="0" fillId="0" borderId="29" xfId="0" applyBorder="1" applyAlignment="1">
      <alignment horizontal="center" vertical="center"/>
    </xf>
    <xf numFmtId="0" fontId="147" fillId="0" borderId="26" xfId="0" applyFont="1" applyBorder="1" applyAlignment="1">
      <alignment horizontal="center" vertical="center" wrapText="1"/>
    </xf>
    <xf numFmtId="0" fontId="147" fillId="0" borderId="78" xfId="0" applyFont="1" applyBorder="1" applyAlignment="1">
      <alignment horizontal="center" vertical="center" wrapText="1"/>
    </xf>
    <xf numFmtId="0" fontId="129" fillId="0" borderId="78" xfId="0" applyFont="1" applyBorder="1" applyAlignment="1">
      <alignment horizontal="center" vertical="center" wrapText="1"/>
    </xf>
    <xf numFmtId="0" fontId="148" fillId="0" borderId="78" xfId="0" applyFont="1" applyBorder="1" applyAlignment="1">
      <alignment horizontal="center" vertical="center" wrapText="1"/>
    </xf>
    <xf numFmtId="0" fontId="148" fillId="0" borderId="106" xfId="0" applyFont="1" applyBorder="1" applyAlignment="1">
      <alignment horizontal="center" vertical="center" wrapText="1"/>
    </xf>
    <xf numFmtId="0" fontId="148" fillId="12" borderId="78" xfId="0" applyFont="1" applyFill="1" applyBorder="1" applyAlignment="1">
      <alignment horizontal="center" vertical="center" wrapText="1"/>
    </xf>
    <xf numFmtId="17" fontId="148" fillId="18" borderId="78" xfId="0" applyNumberFormat="1" applyFont="1" applyFill="1" applyBorder="1" applyAlignment="1">
      <alignment horizontal="center" vertical="center" wrapText="1"/>
    </xf>
    <xf numFmtId="17" fontId="129" fillId="0" borderId="105" xfId="0" applyNumberFormat="1" applyFont="1" applyBorder="1" applyAlignment="1">
      <alignment horizontal="center" vertical="center"/>
    </xf>
    <xf numFmtId="0" fontId="148" fillId="18" borderId="17" xfId="0" applyFont="1" applyFill="1" applyBorder="1" applyAlignment="1">
      <alignment horizontal="center" vertical="center" wrapText="1"/>
    </xf>
    <xf numFmtId="1" fontId="9" fillId="0" borderId="17" xfId="0" applyNumberFormat="1" applyFont="1" applyBorder="1" applyAlignment="1">
      <alignment horizontal="right" vertical="top"/>
    </xf>
    <xf numFmtId="0" fontId="9" fillId="0" borderId="17" xfId="0" applyFont="1" applyBorder="1" applyAlignment="1">
      <alignment horizontal="left" vertical="top"/>
    </xf>
    <xf numFmtId="0" fontId="9" fillId="0" borderId="104" xfId="0" applyFont="1" applyBorder="1" applyAlignment="1">
      <alignment horizontal="left" vertical="top"/>
    </xf>
    <xf numFmtId="0" fontId="0" fillId="0" borderId="109" xfId="0" applyBorder="1"/>
    <xf numFmtId="0" fontId="0" fillId="0" borderId="104" xfId="0" applyBorder="1"/>
    <xf numFmtId="0" fontId="9" fillId="0" borderId="109" xfId="0" applyFont="1" applyBorder="1" applyAlignment="1">
      <alignment horizontal="center" vertical="center"/>
    </xf>
    <xf numFmtId="0" fontId="9" fillId="0" borderId="104" xfId="0" applyFont="1" applyBorder="1" applyAlignment="1">
      <alignment horizontal="left" vertical="center"/>
    </xf>
    <xf numFmtId="1" fontId="9" fillId="12" borderId="98" xfId="0" applyNumberFormat="1" applyFont="1" applyFill="1" applyBorder="1" applyAlignment="1">
      <alignment horizontal="center" vertical="center"/>
    </xf>
    <xf numFmtId="9" fontId="9" fillId="0" borderId="109" xfId="0" applyNumberFormat="1" applyFont="1" applyBorder="1" applyAlignment="1">
      <alignment horizontal="left" vertical="center" wrapText="1"/>
    </xf>
    <xf numFmtId="0" fontId="9" fillId="0" borderId="109" xfId="0" applyFont="1" applyBorder="1" applyAlignment="1">
      <alignment horizontal="left" vertical="center"/>
    </xf>
    <xf numFmtId="0" fontId="9" fillId="0" borderId="113" xfId="0" applyFont="1" applyBorder="1" applyAlignment="1">
      <alignment horizontal="center" vertical="center"/>
    </xf>
    <xf numFmtId="0" fontId="9" fillId="12" borderId="114" xfId="0" applyFont="1" applyFill="1" applyBorder="1" applyAlignment="1">
      <alignment horizontal="center" vertical="center"/>
    </xf>
    <xf numFmtId="0" fontId="9" fillId="0" borderId="111" xfId="0" applyFont="1" applyBorder="1" applyAlignment="1">
      <alignment horizontal="center" vertical="center"/>
    </xf>
    <xf numFmtId="0" fontId="9" fillId="0" borderId="17" xfId="0" applyFont="1" applyBorder="1" applyAlignment="1">
      <alignment horizontal="center" vertical="top" wrapText="1"/>
    </xf>
    <xf numFmtId="0" fontId="9" fillId="0" borderId="17" xfId="0" applyFont="1" applyBorder="1" applyAlignment="1">
      <alignment horizontal="left"/>
    </xf>
    <xf numFmtId="0" fontId="0" fillId="0" borderId="17" xfId="0" applyBorder="1" applyAlignment="1">
      <alignment horizontal="center" vertical="center"/>
    </xf>
    <xf numFmtId="0" fontId="119" fillId="0" borderId="104" xfId="0" applyFont="1" applyBorder="1" applyAlignment="1">
      <alignment vertical="center" wrapText="1"/>
    </xf>
    <xf numFmtId="1" fontId="11" fillId="0" borderId="17" xfId="0" applyNumberFormat="1" applyFont="1" applyBorder="1" applyAlignment="1">
      <alignment horizontal="center" vertical="center" wrapText="1"/>
    </xf>
    <xf numFmtId="1" fontId="8" fillId="0" borderId="53" xfId="0" applyNumberFormat="1" applyFont="1" applyBorder="1" applyAlignment="1">
      <alignment horizontal="center" vertical="center"/>
    </xf>
    <xf numFmtId="1" fontId="0" fillId="12" borderId="0" xfId="0" applyNumberFormat="1" applyFill="1" applyAlignment="1">
      <alignment horizontal="center" vertical="center"/>
    </xf>
    <xf numFmtId="9" fontId="9" fillId="0" borderId="0" xfId="0" applyNumberFormat="1" applyFont="1" applyAlignment="1">
      <alignment horizontal="center" vertical="center"/>
    </xf>
    <xf numFmtId="0" fontId="149" fillId="12" borderId="53" xfId="0" applyFont="1" applyFill="1" applyBorder="1" applyAlignment="1">
      <alignment horizontal="center" vertical="center"/>
    </xf>
    <xf numFmtId="1" fontId="112" fillId="0" borderId="0" xfId="0" applyNumberFormat="1" applyFont="1"/>
    <xf numFmtId="0" fontId="9" fillId="0" borderId="26" xfId="0" applyFont="1" applyBorder="1" applyAlignment="1">
      <alignment vertical="top"/>
    </xf>
    <xf numFmtId="0" fontId="149" fillId="0" borderId="26" xfId="0" applyFont="1" applyBorder="1" applyAlignment="1">
      <alignment horizontal="center" vertical="center" wrapText="1"/>
    </xf>
    <xf numFmtId="0" fontId="149" fillId="0" borderId="26" xfId="0" applyFont="1" applyBorder="1" applyAlignment="1">
      <alignment horizontal="center" vertical="center"/>
    </xf>
    <xf numFmtId="0" fontId="150" fillId="0" borderId="0" xfId="0" applyFont="1" applyAlignment="1">
      <alignment horizontal="center" vertical="center" wrapText="1"/>
    </xf>
    <xf numFmtId="9" fontId="149" fillId="0" borderId="26" xfId="0" applyNumberFormat="1" applyFont="1" applyBorder="1" applyAlignment="1">
      <alignment horizontal="center" vertical="center" wrapText="1"/>
    </xf>
    <xf numFmtId="0" fontId="149" fillId="12" borderId="26" xfId="0" applyFont="1" applyFill="1" applyBorder="1" applyAlignment="1">
      <alignment horizontal="center" vertical="center" wrapText="1"/>
    </xf>
    <xf numFmtId="0" fontId="149" fillId="0" borderId="26" xfId="0" applyFont="1" applyBorder="1"/>
    <xf numFmtId="9" fontId="149" fillId="0" borderId="26" xfId="0" applyNumberFormat="1" applyFont="1" applyBorder="1" applyAlignment="1">
      <alignment horizontal="center" vertical="center"/>
    </xf>
    <xf numFmtId="0" fontId="149" fillId="12" borderId="26" xfId="0" applyFont="1" applyFill="1" applyBorder="1" applyAlignment="1">
      <alignment horizontal="center" vertical="center"/>
    </xf>
    <xf numFmtId="0" fontId="149" fillId="0" borderId="28" xfId="0" applyFont="1" applyBorder="1" applyAlignment="1">
      <alignment horizontal="center" vertical="center"/>
    </xf>
    <xf numFmtId="0" fontId="149" fillId="0" borderId="17" xfId="0" applyFont="1" applyBorder="1" applyAlignment="1">
      <alignment horizontal="center" vertical="center"/>
    </xf>
    <xf numFmtId="0" fontId="149" fillId="0" borderId="78" xfId="0" applyFont="1" applyBorder="1" applyAlignment="1">
      <alignment horizontal="center" vertical="center"/>
    </xf>
    <xf numFmtId="14" fontId="15" fillId="4" borderId="26" xfId="0" applyNumberFormat="1" applyFont="1" applyFill="1" applyBorder="1" applyAlignment="1">
      <alignment horizontal="center" vertical="center" wrapText="1"/>
    </xf>
    <xf numFmtId="0" fontId="150" fillId="0" borderId="17" xfId="0" applyFont="1" applyBorder="1" applyAlignment="1">
      <alignment horizontal="center" vertical="center" wrapText="1"/>
    </xf>
    <xf numFmtId="0" fontId="151" fillId="0" borderId="26" xfId="0" applyFont="1" applyBorder="1" applyAlignment="1">
      <alignment horizontal="center" vertical="center" wrapText="1"/>
    </xf>
    <xf numFmtId="0" fontId="152" fillId="0" borderId="26" xfId="0" applyFont="1" applyBorder="1" applyAlignment="1">
      <alignment horizontal="center" vertical="center"/>
    </xf>
    <xf numFmtId="0" fontId="153" fillId="0" borderId="26" xfId="0" applyFont="1" applyBorder="1" applyAlignment="1">
      <alignment horizontal="center" vertical="center"/>
    </xf>
    <xf numFmtId="0" fontId="152" fillId="0" borderId="26" xfId="0" applyFont="1" applyBorder="1" applyAlignment="1">
      <alignment horizontal="center" vertical="center" wrapText="1"/>
    </xf>
    <xf numFmtId="0" fontId="152" fillId="0" borderId="0" xfId="0" applyFont="1" applyAlignment="1">
      <alignment wrapText="1"/>
    </xf>
    <xf numFmtId="0" fontId="149" fillId="0" borderId="28" xfId="0" applyFont="1" applyBorder="1" applyAlignment="1">
      <alignment wrapText="1"/>
    </xf>
    <xf numFmtId="0" fontId="152" fillId="0" borderId="17" xfId="0" applyFont="1" applyBorder="1" applyAlignment="1">
      <alignment horizontal="center"/>
    </xf>
    <xf numFmtId="0" fontId="152" fillId="0" borderId="0" xfId="0" applyFont="1" applyAlignment="1">
      <alignment horizontal="center" vertical="center" wrapText="1"/>
    </xf>
    <xf numFmtId="0" fontId="149" fillId="0" borderId="28" xfId="0" applyFont="1" applyBorder="1" applyAlignment="1">
      <alignment horizontal="center" vertical="center" wrapText="1"/>
    </xf>
    <xf numFmtId="0" fontId="152" fillId="0" borderId="17" xfId="0" applyFont="1" applyBorder="1" applyAlignment="1">
      <alignment horizontal="center" vertical="center"/>
    </xf>
    <xf numFmtId="0" fontId="130" fillId="0" borderId="0" xfId="0" applyFont="1" applyAlignment="1">
      <alignment horizontal="center" vertical="center" wrapText="1"/>
    </xf>
    <xf numFmtId="14" fontId="15" fillId="4" borderId="26" xfId="0" applyNumberFormat="1" applyFont="1" applyFill="1" applyBorder="1" applyAlignment="1">
      <alignment horizontal="left" vertical="center" wrapText="1"/>
    </xf>
    <xf numFmtId="49" fontId="130" fillId="0" borderId="26" xfId="0" applyNumberFormat="1" applyFont="1" applyBorder="1" applyAlignment="1">
      <alignment horizontal="center" vertical="center" wrapText="1"/>
    </xf>
    <xf numFmtId="0" fontId="130" fillId="0" borderId="26" xfId="0" applyFont="1" applyBorder="1" applyAlignment="1">
      <alignment horizontal="center" vertical="center" wrapText="1"/>
    </xf>
    <xf numFmtId="0" fontId="130" fillId="0" borderId="28" xfId="0" applyFont="1" applyBorder="1" applyAlignment="1">
      <alignment horizontal="center" vertical="center" wrapText="1"/>
    </xf>
    <xf numFmtId="0" fontId="111" fillId="0" borderId="26" xfId="0" applyFont="1" applyBorder="1" applyAlignment="1">
      <alignment horizontal="center" vertical="center"/>
    </xf>
    <xf numFmtId="0" fontId="111" fillId="0" borderId="26" xfId="0" applyFont="1" applyBorder="1" applyAlignment="1">
      <alignment vertical="center" wrapText="1"/>
    </xf>
    <xf numFmtId="0" fontId="111" fillId="0" borderId="26" xfId="0" applyFont="1" applyBorder="1" applyAlignment="1">
      <alignment vertical="center"/>
    </xf>
    <xf numFmtId="0" fontId="111" fillId="0" borderId="26" xfId="0" applyFont="1" applyBorder="1"/>
    <xf numFmtId="0" fontId="11" fillId="23" borderId="111" xfId="0" applyFont="1" applyFill="1" applyBorder="1" applyAlignment="1">
      <alignment horizontal="center" vertical="center" wrapText="1"/>
    </xf>
    <xf numFmtId="0" fontId="11" fillId="0" borderId="111" xfId="0" applyFont="1" applyBorder="1" applyAlignment="1">
      <alignment horizontal="center" vertical="center" wrapText="1"/>
    </xf>
    <xf numFmtId="0" fontId="9" fillId="0" borderId="111" xfId="0" applyFont="1" applyBorder="1" applyAlignment="1">
      <alignment vertical="center" wrapText="1"/>
    </xf>
    <xf numFmtId="0" fontId="15" fillId="4" borderId="111" xfId="0" applyFont="1" applyFill="1" applyBorder="1" applyAlignment="1">
      <alignment vertical="center" wrapText="1"/>
    </xf>
    <xf numFmtId="0" fontId="15" fillId="0" borderId="111" xfId="0" applyFont="1" applyBorder="1" applyAlignment="1">
      <alignment horizontal="center" vertical="center" wrapText="1"/>
    </xf>
    <xf numFmtId="0" fontId="10" fillId="0" borderId="111" xfId="0" applyFont="1" applyBorder="1" applyAlignment="1">
      <alignment horizontal="center" vertical="center" wrapText="1"/>
    </xf>
    <xf numFmtId="0" fontId="15" fillId="12" borderId="111" xfId="0" applyFont="1" applyFill="1" applyBorder="1" applyAlignment="1">
      <alignment horizontal="center" vertical="center" wrapText="1"/>
    </xf>
    <xf numFmtId="14" fontId="15" fillId="4" borderId="111" xfId="0" applyNumberFormat="1" applyFont="1" applyFill="1" applyBorder="1" applyAlignment="1">
      <alignment horizontal="center" vertical="center" wrapText="1"/>
    </xf>
    <xf numFmtId="14" fontId="10" fillId="0" borderId="111" xfId="0" applyNumberFormat="1" applyFont="1" applyBorder="1" applyAlignment="1">
      <alignment horizontal="center" vertical="center"/>
    </xf>
    <xf numFmtId="0" fontId="0" fillId="0" borderId="26" xfId="0" applyBorder="1" applyAlignment="1">
      <alignment horizontal="left" vertical="center" wrapText="1"/>
    </xf>
    <xf numFmtId="0" fontId="130" fillId="0" borderId="110" xfId="0" applyFont="1" applyBorder="1" applyAlignment="1">
      <alignment horizontal="center" vertical="center" wrapText="1"/>
    </xf>
    <xf numFmtId="0" fontId="42" fillId="0" borderId="26" xfId="0" applyFont="1" applyBorder="1" applyAlignment="1">
      <alignment horizontal="left" vertical="center" wrapText="1"/>
    </xf>
    <xf numFmtId="0" fontId="119" fillId="0" borderId="22" xfId="0" applyFont="1" applyBorder="1" applyAlignment="1">
      <alignment vertical="center" wrapText="1"/>
    </xf>
    <xf numFmtId="2" fontId="119" fillId="0" borderId="115" xfId="0" applyNumberFormat="1" applyFont="1" applyBorder="1" applyAlignment="1">
      <alignment horizontal="center" vertical="center"/>
    </xf>
    <xf numFmtId="0" fontId="8" fillId="0" borderId="115" xfId="0" applyFont="1" applyBorder="1" applyAlignment="1">
      <alignment horizontal="center" vertical="center"/>
    </xf>
    <xf numFmtId="0" fontId="11" fillId="12" borderId="0" xfId="0" applyFont="1" applyFill="1" applyAlignment="1">
      <alignment horizontal="center" vertical="center"/>
    </xf>
    <xf numFmtId="0" fontId="149" fillId="12" borderId="0" xfId="0" applyFont="1" applyFill="1" applyAlignment="1">
      <alignment horizontal="center" vertical="center"/>
    </xf>
    <xf numFmtId="0" fontId="79" fillId="0" borderId="0" xfId="0" applyFont="1" applyAlignment="1">
      <alignment horizontal="center" vertical="center" wrapText="1"/>
    </xf>
    <xf numFmtId="0" fontId="129" fillId="18" borderId="26" xfId="0" applyFont="1" applyFill="1" applyBorder="1" applyAlignment="1">
      <alignment horizontal="left" vertical="center" wrapText="1"/>
    </xf>
    <xf numFmtId="0" fontId="129" fillId="18" borderId="78" xfId="0" applyFont="1" applyFill="1" applyBorder="1" applyAlignment="1">
      <alignment horizontal="center" vertical="center" wrapText="1"/>
    </xf>
    <xf numFmtId="0" fontId="148" fillId="18" borderId="78" xfId="0" applyFont="1" applyFill="1" applyBorder="1" applyAlignment="1">
      <alignment horizontal="center" vertical="center" wrapText="1"/>
    </xf>
    <xf numFmtId="0" fontId="148" fillId="18" borderId="78" xfId="0" applyFont="1" applyFill="1" applyBorder="1" applyAlignment="1">
      <alignment vertical="center" wrapText="1"/>
    </xf>
    <xf numFmtId="0" fontId="129" fillId="18" borderId="78" xfId="0" applyFont="1" applyFill="1" applyBorder="1" applyAlignment="1">
      <alignment vertical="center" wrapText="1"/>
    </xf>
    <xf numFmtId="0" fontId="129" fillId="12" borderId="78" xfId="0" applyFont="1" applyFill="1" applyBorder="1" applyAlignment="1">
      <alignment horizontal="center" vertical="center" wrapText="1"/>
    </xf>
    <xf numFmtId="17" fontId="129" fillId="0" borderId="78" xfId="0" applyNumberFormat="1" applyFont="1" applyBorder="1" applyAlignment="1">
      <alignment horizontal="center" vertical="center" wrapText="1"/>
    </xf>
    <xf numFmtId="0" fontId="129" fillId="0" borderId="107" xfId="0" applyFont="1" applyBorder="1" applyAlignment="1">
      <alignment horizontal="center" vertical="center" wrapText="1"/>
    </xf>
    <xf numFmtId="0" fontId="130" fillId="0" borderId="78" xfId="0" applyFont="1" applyBorder="1"/>
    <xf numFmtId="0" fontId="130" fillId="0" borderId="78" xfId="0" applyFont="1" applyBorder="1" applyAlignment="1">
      <alignment wrapText="1"/>
    </xf>
    <xf numFmtId="9" fontId="58" fillId="17" borderId="26" xfId="0" applyNumberFormat="1" applyFont="1" applyFill="1" applyBorder="1" applyAlignment="1">
      <alignment horizontal="left" vertical="top" wrapText="1"/>
    </xf>
    <xf numFmtId="0" fontId="0" fillId="0" borderId="21" xfId="0" applyBorder="1" applyAlignment="1">
      <alignment horizontal="center" vertical="center"/>
    </xf>
    <xf numFmtId="0" fontId="0" fillId="12" borderId="21" xfId="0" applyFill="1" applyBorder="1" applyAlignment="1">
      <alignment horizontal="center" vertical="center"/>
    </xf>
    <xf numFmtId="0" fontId="129" fillId="18" borderId="21" xfId="0" applyFont="1" applyFill="1" applyBorder="1" applyAlignment="1">
      <alignment horizontal="left" vertical="center" wrapText="1"/>
    </xf>
    <xf numFmtId="0" fontId="129" fillId="18" borderId="107" xfId="0" applyFont="1" applyFill="1" applyBorder="1" applyAlignment="1">
      <alignment horizontal="center" vertical="center" wrapText="1"/>
    </xf>
    <xf numFmtId="0" fontId="148" fillId="18" borderId="107" xfId="0" applyFont="1" applyFill="1" applyBorder="1" applyAlignment="1">
      <alignment horizontal="center" vertical="center" wrapText="1"/>
    </xf>
    <xf numFmtId="0" fontId="148" fillId="18" borderId="107" xfId="0" applyFont="1" applyFill="1" applyBorder="1" applyAlignment="1">
      <alignment vertical="center" wrapText="1"/>
    </xf>
    <xf numFmtId="0" fontId="129" fillId="0" borderId="107" xfId="0" applyFont="1" applyBorder="1" applyAlignment="1">
      <alignment vertical="center" wrapText="1"/>
    </xf>
    <xf numFmtId="0" fontId="129" fillId="18" borderId="107" xfId="0" applyFont="1" applyFill="1" applyBorder="1" applyAlignment="1">
      <alignment vertical="center" wrapText="1"/>
    </xf>
    <xf numFmtId="0" fontId="148" fillId="12" borderId="107" xfId="0" applyFont="1" applyFill="1" applyBorder="1" applyAlignment="1">
      <alignment horizontal="center" vertical="center" wrapText="1"/>
    </xf>
    <xf numFmtId="17" fontId="148" fillId="18" borderId="107" xfId="0" applyNumberFormat="1" applyFont="1" applyFill="1" applyBorder="1" applyAlignment="1">
      <alignment horizontal="center" vertical="center" wrapText="1"/>
    </xf>
    <xf numFmtId="17" fontId="129" fillId="0" borderId="107" xfId="0" applyNumberFormat="1" applyFont="1" applyBorder="1" applyAlignment="1">
      <alignment horizontal="center" vertical="center"/>
    </xf>
    <xf numFmtId="0" fontId="130" fillId="0" borderId="21" xfId="0" applyFont="1" applyBorder="1" applyAlignment="1">
      <alignment wrapText="1"/>
    </xf>
    <xf numFmtId="0" fontId="130" fillId="0" borderId="107" xfId="0" applyFont="1" applyBorder="1"/>
    <xf numFmtId="0" fontId="148" fillId="18" borderId="84" xfId="0" applyFont="1" applyFill="1" applyBorder="1" applyAlignment="1">
      <alignment horizontal="center" vertical="center" wrapText="1"/>
    </xf>
    <xf numFmtId="0" fontId="148" fillId="0" borderId="107" xfId="0" applyFont="1" applyBorder="1" applyAlignment="1">
      <alignment vertical="center" wrapText="1"/>
    </xf>
    <xf numFmtId="0" fontId="148" fillId="0" borderId="84" xfId="0" applyFont="1" applyBorder="1" applyAlignment="1">
      <alignment vertical="center" wrapText="1"/>
    </xf>
    <xf numFmtId="0" fontId="148" fillId="0" borderId="107" xfId="0" applyFont="1" applyBorder="1" applyAlignment="1">
      <alignment horizontal="center" vertical="center" wrapText="1"/>
    </xf>
    <xf numFmtId="0" fontId="42" fillId="0" borderId="0" xfId="0" applyFont="1" applyAlignment="1">
      <alignment horizontal="left"/>
    </xf>
    <xf numFmtId="0" fontId="15" fillId="5" borderId="0" xfId="0" applyFont="1" applyFill="1" applyAlignment="1">
      <alignment horizontal="center" vertical="center" wrapText="1"/>
    </xf>
    <xf numFmtId="0" fontId="73" fillId="22" borderId="29" xfId="0" applyFont="1" applyFill="1" applyBorder="1" applyAlignment="1">
      <alignment horizontal="center" vertical="center" wrapText="1"/>
    </xf>
    <xf numFmtId="0" fontId="117" fillId="15" borderId="26" xfId="0" applyFont="1" applyFill="1" applyBorder="1" applyAlignment="1">
      <alignment horizontal="center" vertical="center" wrapText="1"/>
    </xf>
    <xf numFmtId="0" fontId="117" fillId="12" borderId="26" xfId="0" applyFont="1" applyFill="1" applyBorder="1" applyAlignment="1">
      <alignment horizontal="center" vertical="center" wrapText="1"/>
    </xf>
    <xf numFmtId="1" fontId="9" fillId="0" borderId="21" xfId="0" applyNumberFormat="1" applyFont="1" applyBorder="1" applyAlignment="1">
      <alignment horizontal="center" vertical="center"/>
    </xf>
    <xf numFmtId="0" fontId="42" fillId="4" borderId="21" xfId="0" applyFont="1" applyFill="1" applyBorder="1" applyAlignment="1">
      <alignment horizontal="left" vertical="center" wrapText="1"/>
    </xf>
    <xf numFmtId="0" fontId="32" fillId="4" borderId="21" xfId="0" applyFont="1" applyFill="1" applyBorder="1" applyAlignment="1">
      <alignment horizontal="left" vertical="center" wrapText="1"/>
    </xf>
    <xf numFmtId="9" fontId="42" fillId="4" borderId="0" xfId="0" applyNumberFormat="1" applyFont="1" applyFill="1" applyAlignment="1">
      <alignment horizontal="left" vertical="center" wrapText="1"/>
    </xf>
    <xf numFmtId="0" fontId="0" fillId="4" borderId="0" xfId="0" applyFill="1"/>
    <xf numFmtId="0" fontId="123" fillId="15" borderId="26" xfId="0" applyFont="1" applyFill="1" applyBorder="1" applyAlignment="1">
      <alignment horizontal="center" vertical="center" wrapText="1"/>
    </xf>
    <xf numFmtId="9" fontId="42" fillId="4" borderId="26" xfId="0" applyNumberFormat="1" applyFont="1" applyFill="1" applyBorder="1" applyAlignment="1">
      <alignment horizontal="center" vertical="center" wrapText="1"/>
    </xf>
    <xf numFmtId="0" fontId="11" fillId="15" borderId="26" xfId="0" applyFont="1" applyFill="1" applyBorder="1" applyAlignment="1">
      <alignment horizontal="center" vertical="center" wrapText="1"/>
    </xf>
    <xf numFmtId="0" fontId="149" fillId="0" borderId="0" xfId="0" applyFont="1" applyAlignment="1">
      <alignment horizontal="center" vertical="center"/>
    </xf>
    <xf numFmtId="0" fontId="42" fillId="0" borderId="0" xfId="0" applyFont="1" applyAlignment="1">
      <alignment horizontal="left" vertical="center"/>
    </xf>
    <xf numFmtId="0" fontId="61" fillId="0" borderId="0" xfId="0" applyFont="1" applyAlignment="1">
      <alignment horizontal="left" vertical="center"/>
    </xf>
    <xf numFmtId="0" fontId="115" fillId="5" borderId="111" xfId="0" applyFont="1" applyFill="1" applyBorder="1" applyAlignment="1" applyProtection="1">
      <alignment horizontal="center" vertical="center" wrapText="1"/>
      <protection locked="0"/>
    </xf>
    <xf numFmtId="0" fontId="157" fillId="15" borderId="26" xfId="0" applyFont="1" applyFill="1" applyBorder="1" applyAlignment="1">
      <alignment horizontal="center" vertical="center" wrapText="1"/>
    </xf>
    <xf numFmtId="0" fontId="9" fillId="15" borderId="26" xfId="0" applyFont="1" applyFill="1" applyBorder="1" applyAlignment="1">
      <alignment vertical="center" wrapText="1"/>
    </xf>
    <xf numFmtId="0" fontId="15" fillId="15" borderId="26" xfId="0" applyFont="1" applyFill="1" applyBorder="1" applyAlignment="1">
      <alignment vertical="center" wrapText="1"/>
    </xf>
    <xf numFmtId="0" fontId="10" fillId="15" borderId="26" xfId="0" applyFont="1" applyFill="1" applyBorder="1" applyAlignment="1">
      <alignment horizontal="center" vertical="center" wrapText="1"/>
    </xf>
    <xf numFmtId="1" fontId="10" fillId="12" borderId="26" xfId="0" applyNumberFormat="1" applyFont="1" applyFill="1" applyBorder="1" applyAlignment="1">
      <alignment horizontal="center" vertical="center" wrapText="1"/>
    </xf>
    <xf numFmtId="17" fontId="9" fillId="15" borderId="26" xfId="0" applyNumberFormat="1" applyFont="1" applyFill="1" applyBorder="1" applyAlignment="1">
      <alignment horizontal="center" vertical="center" wrapText="1"/>
    </xf>
    <xf numFmtId="17" fontId="10" fillId="15" borderId="26" xfId="0" applyNumberFormat="1" applyFont="1" applyFill="1" applyBorder="1" applyAlignment="1">
      <alignment horizontal="center" vertical="center"/>
    </xf>
    <xf numFmtId="0" fontId="9" fillId="15" borderId="21" xfId="0" applyFont="1" applyFill="1" applyBorder="1" applyAlignment="1">
      <alignment horizontal="left" vertical="center" wrapText="1"/>
    </xf>
    <xf numFmtId="0" fontId="10" fillId="0" borderId="29" xfId="0" applyFont="1" applyBorder="1" applyAlignment="1">
      <alignment vertical="center" wrapText="1"/>
    </xf>
    <xf numFmtId="0" fontId="129" fillId="0" borderId="0" xfId="0" applyFont="1" applyAlignment="1">
      <alignment vertical="center"/>
    </xf>
    <xf numFmtId="0" fontId="10" fillId="0" borderId="76" xfId="0" applyFont="1" applyBorder="1" applyAlignment="1">
      <alignment vertical="center"/>
    </xf>
    <xf numFmtId="0" fontId="10" fillId="0" borderId="29" xfId="0" applyFont="1" applyBorder="1" applyAlignment="1">
      <alignment vertical="center"/>
    </xf>
    <xf numFmtId="0" fontId="10" fillId="0" borderId="76" xfId="0" applyFont="1" applyBorder="1" applyAlignment="1">
      <alignment horizontal="center" vertical="center" wrapText="1"/>
    </xf>
    <xf numFmtId="0" fontId="10" fillId="0" borderId="22" xfId="0" applyFont="1" applyBorder="1" applyAlignment="1">
      <alignment horizontal="center" vertical="center"/>
    </xf>
    <xf numFmtId="0" fontId="10" fillId="0" borderId="114" xfId="0" applyFont="1" applyBorder="1" applyAlignment="1">
      <alignment horizontal="left" vertical="center" wrapText="1"/>
    </xf>
    <xf numFmtId="0" fontId="10" fillId="0" borderId="76" xfId="0" applyFont="1" applyBorder="1" applyAlignment="1">
      <alignment vertical="center" wrapText="1"/>
    </xf>
    <xf numFmtId="0" fontId="10" fillId="0" borderId="29" xfId="0" applyFont="1" applyBorder="1" applyAlignment="1">
      <alignment horizontal="center" vertical="center" wrapText="1"/>
    </xf>
    <xf numFmtId="0" fontId="10" fillId="0" borderId="96" xfId="0" applyFont="1" applyBorder="1" applyAlignment="1">
      <alignment vertical="center" wrapText="1"/>
    </xf>
    <xf numFmtId="0" fontId="10" fillId="0" borderId="26" xfId="0" applyFont="1" applyBorder="1" applyAlignment="1">
      <alignment horizontal="left"/>
    </xf>
    <xf numFmtId="0" fontId="15" fillId="15" borderId="26" xfId="0" applyFont="1" applyFill="1" applyBorder="1" applyAlignment="1">
      <alignment horizontal="center" vertical="center" wrapText="1"/>
    </xf>
    <xf numFmtId="1" fontId="15" fillId="12" borderId="26" xfId="0" applyNumberFormat="1" applyFont="1" applyFill="1" applyBorder="1" applyAlignment="1">
      <alignment horizontal="center" vertical="center" wrapText="1"/>
    </xf>
    <xf numFmtId="17" fontId="15" fillId="15" borderId="26" xfId="0" applyNumberFormat="1" applyFont="1" applyFill="1" applyBorder="1" applyAlignment="1">
      <alignment horizontal="center" vertical="center" wrapText="1"/>
    </xf>
    <xf numFmtId="0" fontId="10" fillId="0" borderId="29" xfId="0" applyFont="1" applyBorder="1" applyAlignment="1">
      <alignment wrapText="1"/>
    </xf>
    <xf numFmtId="0" fontId="10" fillId="0" borderId="29" xfId="0" applyFont="1" applyBorder="1" applyAlignment="1">
      <alignment horizontal="left" vertical="center" wrapText="1"/>
    </xf>
    <xf numFmtId="0" fontId="10" fillId="0" borderId="29" xfId="0" applyFont="1" applyBorder="1" applyAlignment="1">
      <alignment vertical="top"/>
    </xf>
    <xf numFmtId="0" fontId="10" fillId="0" borderId="29" xfId="0" applyFont="1" applyBorder="1" applyAlignment="1">
      <alignment horizontal="right" vertical="top"/>
    </xf>
    <xf numFmtId="0" fontId="10" fillId="0" borderId="29" xfId="0" applyFont="1" applyBorder="1" applyAlignment="1">
      <alignment horizontal="left" vertical="top"/>
    </xf>
    <xf numFmtId="0" fontId="10" fillId="0" borderId="29" xfId="0" applyFont="1" applyBorder="1" applyAlignment="1">
      <alignment horizontal="left"/>
    </xf>
    <xf numFmtId="0" fontId="10" fillId="0" borderId="96" xfId="0" applyFont="1" applyBorder="1" applyAlignment="1">
      <alignment horizontal="left"/>
    </xf>
    <xf numFmtId="0" fontId="10" fillId="0" borderId="17" xfId="0" applyFont="1" applyBorder="1" applyAlignment="1">
      <alignment horizontal="center" vertical="center" wrapText="1"/>
    </xf>
    <xf numFmtId="0" fontId="10" fillId="0" borderId="106" xfId="0" applyFont="1" applyBorder="1" applyAlignment="1">
      <alignment horizontal="center" vertical="center" wrapText="1"/>
    </xf>
    <xf numFmtId="0" fontId="10" fillId="12" borderId="29" xfId="0" applyFont="1" applyFill="1" applyBorder="1" applyAlignment="1">
      <alignment horizontal="center" vertical="center" wrapText="1"/>
    </xf>
    <xf numFmtId="0" fontId="10" fillId="0" borderId="29" xfId="0" applyFont="1" applyBorder="1" applyAlignment="1">
      <alignment horizontal="left" vertical="top" wrapText="1"/>
    </xf>
    <xf numFmtId="0" fontId="10" fillId="0" borderId="26" xfId="0" applyFont="1" applyBorder="1" applyAlignment="1">
      <alignment vertical="center"/>
    </xf>
    <xf numFmtId="0" fontId="10" fillId="0" borderId="26" xfId="0" applyFont="1" applyBorder="1" applyAlignment="1">
      <alignment vertical="center" wrapText="1"/>
    </xf>
    <xf numFmtId="9" fontId="19" fillId="17" borderId="26" xfId="0" applyNumberFormat="1" applyFont="1" applyFill="1" applyBorder="1" applyAlignment="1">
      <alignment horizontal="left" vertical="top" wrapText="1"/>
    </xf>
    <xf numFmtId="9" fontId="80" fillId="0" borderId="26" xfId="0" applyNumberFormat="1" applyFont="1" applyBorder="1" applyAlignment="1">
      <alignment horizontal="left" vertical="center" wrapText="1"/>
    </xf>
    <xf numFmtId="0" fontId="15" fillId="15" borderId="29" xfId="0" applyFont="1" applyFill="1" applyBorder="1" applyAlignment="1">
      <alignment vertical="center" wrapText="1"/>
    </xf>
    <xf numFmtId="0" fontId="15" fillId="15" borderId="29" xfId="0" applyFont="1" applyFill="1" applyBorder="1" applyAlignment="1">
      <alignment horizontal="center" vertical="center" wrapText="1"/>
    </xf>
    <xf numFmtId="17" fontId="15" fillId="15" borderId="26" xfId="0" applyNumberFormat="1" applyFont="1" applyFill="1" applyBorder="1" applyAlignment="1">
      <alignment horizontal="left" vertical="center" wrapText="1"/>
    </xf>
    <xf numFmtId="17" fontId="15" fillId="4" borderId="26" xfId="0" applyNumberFormat="1" applyFont="1" applyFill="1" applyBorder="1" applyAlignment="1">
      <alignment horizontal="left" vertical="center" wrapText="1"/>
    </xf>
    <xf numFmtId="0" fontId="10" fillId="0" borderId="26" xfId="0" applyFont="1" applyBorder="1" applyAlignment="1">
      <alignment wrapText="1"/>
    </xf>
    <xf numFmtId="0" fontId="10" fillId="0" borderId="26" xfId="0" applyFont="1" applyBorder="1" applyAlignment="1">
      <alignment vertical="top"/>
    </xf>
    <xf numFmtId="0" fontId="10" fillId="0" borderId="26" xfId="0" applyFont="1" applyBorder="1" applyAlignment="1">
      <alignment horizontal="right" vertical="top"/>
    </xf>
    <xf numFmtId="0" fontId="10" fillId="0" borderId="28" xfId="0" applyFont="1" applyBorder="1" applyAlignment="1">
      <alignment horizontal="left" vertical="top"/>
    </xf>
    <xf numFmtId="0" fontId="10" fillId="0" borderId="78" xfId="0" applyFont="1" applyBorder="1" applyAlignment="1">
      <alignment horizontal="center" vertical="center" wrapText="1"/>
    </xf>
    <xf numFmtId="0" fontId="11" fillId="0" borderId="17" xfId="0" applyFont="1" applyBorder="1" applyAlignment="1">
      <alignment horizontal="center" vertical="center" wrapText="1"/>
    </xf>
    <xf numFmtId="0" fontId="149" fillId="0" borderId="53" xfId="0" applyFont="1" applyBorder="1" applyAlignment="1">
      <alignment horizontal="center" vertical="center"/>
    </xf>
    <xf numFmtId="1" fontId="8" fillId="12" borderId="0" xfId="0" applyNumberFormat="1" applyFont="1" applyFill="1" applyAlignment="1">
      <alignment horizontal="center"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79" fillId="0" borderId="0" xfId="0" applyFont="1" applyAlignment="1">
      <alignment horizontal="left" vertical="top" wrapText="1"/>
    </xf>
    <xf numFmtId="0" fontId="0" fillId="0" borderId="0" xfId="0" applyAlignment="1">
      <alignment horizontal="center" vertical="center" wrapText="1"/>
    </xf>
    <xf numFmtId="9" fontId="79" fillId="4" borderId="26" xfId="0" applyNumberFormat="1" applyFont="1" applyFill="1" applyBorder="1" applyAlignment="1">
      <alignment horizontal="left" vertical="center" wrapText="1"/>
    </xf>
    <xf numFmtId="0" fontId="143"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center" vertical="center" wrapText="1"/>
    </xf>
    <xf numFmtId="0" fontId="112" fillId="0" borderId="0" xfId="0" applyFont="1" applyAlignment="1">
      <alignment horizontal="center" vertical="center"/>
    </xf>
    <xf numFmtId="9" fontId="0" fillId="15" borderId="0" xfId="0" applyNumberFormat="1" applyFill="1"/>
    <xf numFmtId="0" fontId="6" fillId="4" borderId="0" xfId="0" applyFont="1" applyFill="1" applyAlignment="1">
      <alignment horizontal="left"/>
    </xf>
    <xf numFmtId="0" fontId="10" fillId="0" borderId="78" xfId="0" applyFont="1" applyBorder="1" applyAlignment="1">
      <alignment horizontal="left" vertical="center"/>
    </xf>
    <xf numFmtId="0" fontId="61" fillId="0" borderId="0" xfId="0" applyFont="1" applyFill="1" applyAlignment="1">
      <alignment horizontal="center" vertical="center"/>
    </xf>
    <xf numFmtId="0" fontId="0" fillId="0" borderId="28" xfId="0" applyFill="1" applyBorder="1" applyAlignment="1">
      <alignment horizontal="center" vertical="center" wrapText="1"/>
    </xf>
    <xf numFmtId="0" fontId="69" fillId="0" borderId="26" xfId="0" applyFont="1" applyFill="1" applyBorder="1" applyAlignment="1">
      <alignment horizontal="justify" vertical="top" wrapText="1"/>
    </xf>
    <xf numFmtId="0" fontId="0" fillId="0" borderId="0" xfId="0" applyFill="1" applyAlignment="1">
      <alignment vertical="top" wrapText="1"/>
    </xf>
    <xf numFmtId="0" fontId="0" fillId="0" borderId="21" xfId="0" applyFill="1" applyBorder="1" applyAlignment="1">
      <alignment vertical="top" wrapText="1"/>
    </xf>
    <xf numFmtId="0" fontId="0" fillId="0" borderId="76" xfId="0" applyFill="1" applyBorder="1" applyAlignment="1">
      <alignment horizontal="center" vertical="center"/>
    </xf>
    <xf numFmtId="0" fontId="70" fillId="0" borderId="0" xfId="0" applyFont="1" applyFill="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2" fillId="5" borderId="25"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76"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15" fillId="0" borderId="26" xfId="0" applyFont="1" applyBorder="1" applyAlignment="1">
      <alignment horizontal="center" vertical="center" wrapText="1"/>
    </xf>
    <xf numFmtId="0" fontId="26" fillId="6" borderId="0" xfId="0" applyFont="1" applyFill="1"/>
    <xf numFmtId="0" fontId="38" fillId="6" borderId="45" xfId="0" applyFont="1" applyFill="1" applyBorder="1" applyAlignment="1" applyProtection="1">
      <alignment horizontal="left" vertical="center" wrapText="1"/>
      <protection locked="0"/>
    </xf>
    <xf numFmtId="0" fontId="38" fillId="6" borderId="0" xfId="0" applyFont="1" applyFill="1" applyAlignment="1" applyProtection="1">
      <alignment horizontal="left" vertical="center" wrapText="1"/>
      <protection locked="0"/>
    </xf>
    <xf numFmtId="0" fontId="38" fillId="6" borderId="63" xfId="0" applyFont="1" applyFill="1" applyBorder="1" applyAlignment="1" applyProtection="1">
      <alignment horizontal="left" vertical="center" wrapText="1"/>
      <protection locked="0"/>
    </xf>
    <xf numFmtId="0" fontId="38" fillId="6" borderId="55" xfId="0" applyFont="1" applyFill="1" applyBorder="1" applyAlignment="1" applyProtection="1">
      <alignment horizontal="left" vertical="center" wrapText="1"/>
      <protection locked="0"/>
    </xf>
    <xf numFmtId="0" fontId="38" fillId="6" borderId="62" xfId="0" applyFont="1" applyFill="1" applyBorder="1" applyAlignment="1" applyProtection="1">
      <alignment horizontal="left" vertical="center" wrapText="1"/>
      <protection locked="0"/>
    </xf>
    <xf numFmtId="0" fontId="38" fillId="6" borderId="61" xfId="0" applyFont="1" applyFill="1" applyBorder="1" applyAlignment="1" applyProtection="1">
      <alignment horizontal="left" vertical="center" wrapText="1"/>
      <protection locked="0"/>
    </xf>
    <xf numFmtId="0" fontId="38" fillId="6" borderId="60" xfId="0" applyFont="1" applyFill="1" applyBorder="1" applyAlignment="1" applyProtection="1">
      <alignment horizontal="left" vertical="center" wrapText="1"/>
      <protection locked="0"/>
    </xf>
    <xf numFmtId="0" fontId="38" fillId="6" borderId="59" xfId="0" applyFont="1" applyFill="1" applyBorder="1" applyAlignment="1" applyProtection="1">
      <alignment horizontal="left" vertical="center" wrapText="1"/>
      <protection locked="0"/>
    </xf>
    <xf numFmtId="0" fontId="38" fillId="6" borderId="58" xfId="0" applyFont="1" applyFill="1" applyBorder="1" applyAlignment="1" applyProtection="1">
      <alignment horizontal="left" vertical="center" wrapText="1"/>
      <protection locked="0"/>
    </xf>
    <xf numFmtId="0" fontId="38" fillId="6" borderId="57" xfId="0" applyFont="1" applyFill="1" applyBorder="1" applyAlignment="1" applyProtection="1">
      <alignment horizontal="left" vertical="center" wrapText="1"/>
      <protection locked="0"/>
    </xf>
    <xf numFmtId="0" fontId="38" fillId="6" borderId="51" xfId="0" applyFont="1" applyFill="1" applyBorder="1" applyAlignment="1" applyProtection="1">
      <alignment horizontal="left" vertical="center" wrapText="1"/>
      <protection locked="0"/>
    </xf>
    <xf numFmtId="0" fontId="38" fillId="6" borderId="49" xfId="0" applyFont="1" applyFill="1" applyBorder="1" applyAlignment="1" applyProtection="1">
      <alignment horizontal="left" vertical="center" wrapText="1"/>
      <protection locked="0"/>
    </xf>
    <xf numFmtId="0" fontId="38" fillId="6" borderId="48" xfId="0" applyFont="1" applyFill="1" applyBorder="1" applyAlignment="1" applyProtection="1">
      <alignment horizontal="left" vertical="center" wrapText="1"/>
      <protection locked="0"/>
    </xf>
    <xf numFmtId="0" fontId="38" fillId="6" borderId="56" xfId="0" applyFont="1" applyFill="1" applyBorder="1" applyAlignment="1" applyProtection="1">
      <alignment horizontal="left" vertical="center" wrapText="1"/>
      <protection locked="0"/>
    </xf>
    <xf numFmtId="0" fontId="38" fillId="6" borderId="54" xfId="0" applyFont="1" applyFill="1" applyBorder="1" applyAlignment="1" applyProtection="1">
      <alignment horizontal="left" vertical="center" wrapText="1"/>
      <protection locked="0"/>
    </xf>
    <xf numFmtId="0" fontId="38" fillId="6" borderId="53" xfId="0" applyFont="1" applyFill="1" applyBorder="1" applyAlignment="1" applyProtection="1">
      <alignment horizontal="left" vertical="center" wrapText="1"/>
      <protection locked="0"/>
    </xf>
    <xf numFmtId="0" fontId="38" fillId="6" borderId="52" xfId="0" applyFont="1" applyFill="1" applyBorder="1" applyAlignment="1" applyProtection="1">
      <alignment horizontal="left" vertical="center" wrapText="1"/>
      <protection locked="0"/>
    </xf>
    <xf numFmtId="0" fontId="38" fillId="6" borderId="44" xfId="0" applyFont="1" applyFill="1" applyBorder="1" applyAlignment="1" applyProtection="1">
      <alignment horizontal="left" vertical="center" wrapText="1"/>
      <protection locked="0"/>
    </xf>
    <xf numFmtId="0" fontId="38" fillId="6" borderId="43" xfId="0" applyFont="1" applyFill="1" applyBorder="1" applyAlignment="1" applyProtection="1">
      <alignment horizontal="left" vertical="center" wrapText="1"/>
      <protection locked="0"/>
    </xf>
    <xf numFmtId="0" fontId="38" fillId="6" borderId="50" xfId="0" applyFont="1" applyFill="1" applyBorder="1" applyAlignment="1" applyProtection="1">
      <alignment horizontal="left" vertical="center" wrapText="1"/>
      <protection locked="0"/>
    </xf>
    <xf numFmtId="0" fontId="38" fillId="6" borderId="47" xfId="0" applyFont="1" applyFill="1" applyBorder="1" applyAlignment="1" applyProtection="1">
      <alignment horizontal="left" vertical="center" wrapText="1"/>
      <protection locked="0"/>
    </xf>
    <xf numFmtId="0" fontId="38" fillId="6" borderId="42" xfId="0" applyFont="1" applyFill="1" applyBorder="1" applyAlignment="1" applyProtection="1">
      <alignment horizontal="left" vertical="center" wrapText="1"/>
      <protection locked="0"/>
    </xf>
    <xf numFmtId="0" fontId="27" fillId="8" borderId="26" xfId="2" applyFont="1" applyFill="1" applyBorder="1" applyAlignment="1">
      <alignment horizontal="center" vertical="center" wrapText="1"/>
    </xf>
    <xf numFmtId="0" fontId="27" fillId="8" borderId="26" xfId="2" applyFont="1" applyFill="1" applyBorder="1" applyAlignment="1">
      <alignment horizontal="center" vertical="center"/>
    </xf>
    <xf numFmtId="0" fontId="23" fillId="7" borderId="38" xfId="0" applyFont="1" applyFill="1" applyBorder="1" applyAlignment="1" applyProtection="1">
      <alignment horizontal="center" vertical="center" wrapText="1"/>
      <protection locked="0"/>
    </xf>
    <xf numFmtId="0" fontId="23" fillId="7" borderId="37" xfId="0" applyFont="1" applyFill="1" applyBorder="1" applyAlignment="1" applyProtection="1">
      <alignment horizontal="center" vertical="center" wrapText="1"/>
      <protection locked="0"/>
    </xf>
    <xf numFmtId="0" fontId="26" fillId="6" borderId="40" xfId="0" applyFont="1" applyFill="1" applyBorder="1"/>
    <xf numFmtId="0" fontId="23" fillId="7" borderId="37" xfId="0" applyFont="1" applyFill="1" applyBorder="1" applyAlignment="1">
      <alignment horizontal="center" vertical="center" wrapText="1"/>
    </xf>
    <xf numFmtId="0" fontId="23" fillId="7" borderId="39" xfId="0" applyFont="1" applyFill="1" applyBorder="1" applyAlignment="1">
      <alignment horizontal="center" vertical="center" wrapText="1"/>
    </xf>
    <xf numFmtId="0" fontId="23" fillId="7" borderId="38" xfId="0" applyFont="1" applyFill="1" applyBorder="1" applyAlignment="1">
      <alignment horizontal="center" vertical="center" wrapText="1"/>
    </xf>
    <xf numFmtId="0" fontId="29" fillId="6" borderId="34" xfId="0" applyFont="1" applyFill="1" applyBorder="1" applyAlignment="1">
      <alignment horizontal="center" vertical="center" wrapText="1"/>
    </xf>
    <xf numFmtId="0" fontId="29" fillId="6" borderId="33" xfId="0" applyFont="1" applyFill="1" applyBorder="1" applyAlignment="1">
      <alignment horizontal="center" vertical="center" wrapText="1"/>
    </xf>
    <xf numFmtId="14" fontId="29" fillId="6" borderId="34" xfId="0" applyNumberFormat="1" applyFont="1" applyFill="1" applyBorder="1" applyAlignment="1">
      <alignment horizontal="center" vertical="center" wrapText="1"/>
    </xf>
    <xf numFmtId="14" fontId="29" fillId="6" borderId="33" xfId="0" applyNumberFormat="1" applyFont="1" applyFill="1" applyBorder="1" applyAlignment="1">
      <alignment horizontal="center" vertical="center" wrapText="1"/>
    </xf>
    <xf numFmtId="0" fontId="29" fillId="6" borderId="36" xfId="0" applyFont="1" applyFill="1" applyBorder="1" applyAlignment="1">
      <alignment horizontal="center" vertical="center" wrapText="1"/>
    </xf>
    <xf numFmtId="0" fontId="29" fillId="6" borderId="35" xfId="0" applyFont="1" applyFill="1" applyBorder="1" applyAlignment="1">
      <alignment horizontal="center" vertical="center" wrapText="1"/>
    </xf>
    <xf numFmtId="14" fontId="29" fillId="6" borderId="36" xfId="0" applyNumberFormat="1" applyFont="1" applyFill="1" applyBorder="1" applyAlignment="1">
      <alignment horizontal="center" vertical="center" wrapText="1"/>
    </xf>
    <xf numFmtId="14" fontId="29" fillId="6" borderId="35" xfId="0" applyNumberFormat="1"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5" borderId="64" xfId="0" applyFont="1" applyFill="1" applyBorder="1" applyAlignment="1">
      <alignment horizontal="center" vertical="top" wrapText="1"/>
    </xf>
    <xf numFmtId="0" fontId="2" fillId="5" borderId="65" xfId="0" applyFont="1" applyFill="1" applyBorder="1" applyAlignment="1">
      <alignment horizontal="center" vertical="top" wrapText="1"/>
    </xf>
    <xf numFmtId="0" fontId="34"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41" fillId="2" borderId="1"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2" xfId="0" applyFont="1" applyFill="1" applyBorder="1" applyAlignment="1">
      <alignment horizontal="center" vertical="center"/>
    </xf>
    <xf numFmtId="0" fontId="41" fillId="2" borderId="3" xfId="0" applyFont="1" applyFill="1" applyBorder="1" applyAlignment="1">
      <alignment horizontal="center" vertical="center"/>
    </xf>
    <xf numFmtId="0" fontId="34" fillId="3" borderId="2" xfId="0" applyFont="1" applyFill="1" applyBorder="1" applyAlignment="1">
      <alignment horizontal="left" vertical="center" wrapText="1"/>
    </xf>
    <xf numFmtId="0" fontId="34" fillId="3" borderId="2" xfId="0" applyFont="1" applyFill="1" applyBorder="1" applyAlignment="1">
      <alignment horizontal="left" vertical="center"/>
    </xf>
    <xf numFmtId="0" fontId="34" fillId="3" borderId="3" xfId="0" applyFont="1" applyFill="1" applyBorder="1" applyAlignment="1">
      <alignment horizontal="left" vertical="center"/>
    </xf>
    <xf numFmtId="0" fontId="41" fillId="2" borderId="8"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2" fillId="5" borderId="85"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2" fillId="5" borderId="25" xfId="0" applyFont="1" applyFill="1" applyBorder="1" applyAlignment="1">
      <alignment horizontal="center" vertical="top" wrapText="1"/>
    </xf>
    <xf numFmtId="166" fontId="13" fillId="5" borderId="26" xfId="6" applyNumberFormat="1" applyFont="1" applyFill="1" applyBorder="1" applyAlignment="1">
      <alignment horizontal="center" vertical="center" wrapText="1"/>
    </xf>
    <xf numFmtId="167" fontId="13" fillId="5" borderId="26" xfId="6" applyNumberFormat="1" applyFont="1" applyFill="1" applyBorder="1" applyAlignment="1">
      <alignment horizontal="center" vertical="center" wrapText="1"/>
    </xf>
    <xf numFmtId="9" fontId="13" fillId="5" borderId="26" xfId="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73" fillId="5" borderId="26"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74" fillId="5" borderId="26" xfId="0" applyFont="1" applyFill="1" applyBorder="1" applyAlignment="1">
      <alignment horizontal="center" vertical="center" wrapText="1"/>
    </xf>
    <xf numFmtId="166" fontId="13" fillId="5" borderId="26" xfId="6" applyNumberFormat="1" applyFont="1" applyFill="1" applyBorder="1" applyAlignment="1">
      <alignment wrapText="1"/>
    </xf>
    <xf numFmtId="166" fontId="13" fillId="5" borderId="29" xfId="6" applyNumberFormat="1" applyFont="1" applyFill="1" applyBorder="1" applyAlignment="1">
      <alignment horizontal="center" vertical="center" wrapText="1"/>
    </xf>
    <xf numFmtId="167" fontId="13" fillId="5" borderId="29" xfId="6" applyNumberFormat="1" applyFont="1" applyFill="1" applyBorder="1" applyAlignment="1">
      <alignment horizontal="center" vertical="center" wrapText="1"/>
    </xf>
    <xf numFmtId="9" fontId="13" fillId="5" borderId="29" xfId="1" applyFont="1" applyFill="1" applyBorder="1" applyAlignment="1">
      <alignment horizontal="center" vertical="center" wrapText="1"/>
    </xf>
    <xf numFmtId="0" fontId="73" fillId="5" borderId="26" xfId="0" applyFont="1" applyFill="1" applyBorder="1" applyAlignment="1">
      <alignment horizontal="center" vertical="center"/>
    </xf>
    <xf numFmtId="0" fontId="73" fillId="5" borderId="99" xfId="0" applyFont="1" applyFill="1" applyBorder="1" applyAlignment="1">
      <alignment horizontal="center" vertical="center" wrapText="1"/>
    </xf>
    <xf numFmtId="0" fontId="73" fillId="5" borderId="102" xfId="0" applyFont="1" applyFill="1" applyBorder="1" applyAlignment="1">
      <alignment horizontal="center" vertical="center" wrapText="1"/>
    </xf>
    <xf numFmtId="0" fontId="73" fillId="5" borderId="17" xfId="0" applyFont="1" applyFill="1" applyBorder="1" applyAlignment="1">
      <alignment horizontal="center" vertical="center" wrapText="1"/>
    </xf>
    <xf numFmtId="0" fontId="73" fillId="5" borderId="6" xfId="0" applyFont="1" applyFill="1" applyBorder="1" applyAlignment="1">
      <alignment horizontal="center" vertical="center" wrapText="1"/>
    </xf>
    <xf numFmtId="0" fontId="73" fillId="5" borderId="86" xfId="0" applyFont="1" applyFill="1" applyBorder="1" applyAlignment="1">
      <alignment horizontal="center" vertical="center" wrapText="1"/>
    </xf>
    <xf numFmtId="0" fontId="73" fillId="5" borderId="97" xfId="0" applyFont="1" applyFill="1" applyBorder="1" applyAlignment="1">
      <alignment horizontal="center" vertical="center" wrapText="1"/>
    </xf>
    <xf numFmtId="0" fontId="73" fillId="5" borderId="100" xfId="0" applyFont="1" applyFill="1" applyBorder="1" applyAlignment="1">
      <alignment horizontal="center" vertical="center" wrapText="1"/>
    </xf>
    <xf numFmtId="0" fontId="73" fillId="5" borderId="98" xfId="0" applyFont="1" applyFill="1" applyBorder="1" applyAlignment="1">
      <alignment horizontal="center" vertical="center" wrapText="1"/>
    </xf>
    <xf numFmtId="0" fontId="73" fillId="5" borderId="101" xfId="0" applyFont="1" applyFill="1" applyBorder="1" applyAlignment="1">
      <alignment horizontal="center" vertical="center" wrapText="1"/>
    </xf>
    <xf numFmtId="0" fontId="13" fillId="5" borderId="26" xfId="0" applyFont="1" applyFill="1" applyBorder="1" applyAlignment="1">
      <alignment horizontal="center" vertical="center"/>
    </xf>
    <xf numFmtId="0" fontId="13" fillId="14" borderId="29" xfId="0" applyFont="1" applyFill="1" applyBorder="1" applyAlignment="1">
      <alignment horizontal="center" vertical="center" wrapText="1"/>
    </xf>
    <xf numFmtId="0" fontId="13" fillId="14" borderId="76" xfId="0" applyFont="1" applyFill="1" applyBorder="1" applyAlignment="1">
      <alignment horizontal="center" vertical="center" wrapText="1"/>
    </xf>
    <xf numFmtId="0" fontId="13" fillId="14" borderId="21" xfId="0" applyFont="1" applyFill="1" applyBorder="1" applyAlignment="1">
      <alignment horizontal="center" vertical="center" wrapText="1"/>
    </xf>
    <xf numFmtId="0" fontId="13" fillId="14" borderId="29" xfId="0" applyFont="1" applyFill="1" applyBorder="1" applyAlignment="1">
      <alignment horizontal="center" vertical="center"/>
    </xf>
    <xf numFmtId="0" fontId="13" fillId="14" borderId="76" xfId="0" applyFont="1" applyFill="1" applyBorder="1" applyAlignment="1">
      <alignment horizontal="center" vertical="center"/>
    </xf>
    <xf numFmtId="0" fontId="13" fillId="14" borderId="21" xfId="0" applyFont="1" applyFill="1" applyBorder="1" applyAlignment="1">
      <alignment horizontal="center" vertical="center"/>
    </xf>
    <xf numFmtId="0" fontId="13" fillId="14" borderId="26" xfId="0" applyFont="1" applyFill="1" applyBorder="1" applyAlignment="1">
      <alignment horizontal="center" vertical="center" wrapText="1"/>
    </xf>
    <xf numFmtId="0" fontId="73" fillId="5" borderId="85" xfId="0" applyFont="1" applyFill="1" applyBorder="1" applyAlignment="1">
      <alignment horizontal="center" vertical="center" wrapText="1"/>
    </xf>
    <xf numFmtId="0" fontId="73" fillId="5" borderId="0" xfId="0" applyFont="1" applyFill="1" applyAlignment="1">
      <alignment horizontal="center" vertical="center" wrapText="1"/>
    </xf>
    <xf numFmtId="0" fontId="13" fillId="13" borderId="29" xfId="0" applyFont="1" applyFill="1" applyBorder="1" applyAlignment="1">
      <alignment horizontal="center" vertical="center" wrapText="1"/>
    </xf>
    <xf numFmtId="0" fontId="13" fillId="13" borderId="76"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3" fillId="13" borderId="76" xfId="0" applyFont="1" applyFill="1" applyBorder="1" applyAlignment="1">
      <alignment horizontal="center" vertical="center"/>
    </xf>
    <xf numFmtId="0" fontId="13" fillId="13" borderId="21" xfId="0" applyFont="1" applyFill="1" applyBorder="1" applyAlignment="1">
      <alignment horizontal="center" vertical="center"/>
    </xf>
    <xf numFmtId="0" fontId="3" fillId="5" borderId="26" xfId="0" applyFont="1" applyFill="1" applyBorder="1" applyAlignment="1">
      <alignment horizontal="center" vertical="center"/>
    </xf>
    <xf numFmtId="0" fontId="13" fillId="5" borderId="0" xfId="0" applyFont="1" applyFill="1" applyAlignment="1">
      <alignment horizontal="center" vertical="center"/>
    </xf>
    <xf numFmtId="0" fontId="13" fillId="5" borderId="95" xfId="0" applyFont="1" applyFill="1" applyBorder="1" applyAlignment="1">
      <alignment horizontal="center" vertical="center"/>
    </xf>
    <xf numFmtId="0" fontId="99" fillId="5" borderId="26" xfId="0" applyFont="1" applyFill="1" applyBorder="1" applyAlignment="1">
      <alignment horizontal="center" vertical="center" wrapText="1"/>
    </xf>
    <xf numFmtId="166" fontId="99" fillId="5" borderId="26" xfId="6" applyNumberFormat="1" applyFont="1" applyFill="1" applyBorder="1" applyAlignment="1">
      <alignment horizontal="center" vertical="center" wrapText="1"/>
    </xf>
    <xf numFmtId="167" fontId="99" fillId="5" borderId="26" xfId="6" applyNumberFormat="1" applyFont="1" applyFill="1" applyBorder="1" applyAlignment="1">
      <alignment horizontal="center" vertical="center" wrapText="1"/>
    </xf>
    <xf numFmtId="9" fontId="99" fillId="5" borderId="26" xfId="1" applyFont="1" applyFill="1" applyBorder="1" applyAlignment="1">
      <alignment horizontal="center" vertical="center" wrapText="1"/>
    </xf>
    <xf numFmtId="0" fontId="96" fillId="5" borderId="26" xfId="0" applyFont="1" applyFill="1" applyBorder="1" applyAlignment="1">
      <alignment horizontal="center" vertical="center" wrapText="1"/>
    </xf>
    <xf numFmtId="0" fontId="96" fillId="5" borderId="29" xfId="0" applyFont="1" applyFill="1" applyBorder="1" applyAlignment="1">
      <alignment horizontal="center" vertical="center" wrapText="1"/>
    </xf>
    <xf numFmtId="0" fontId="98" fillId="5" borderId="26" xfId="0" applyFont="1" applyFill="1" applyBorder="1" applyAlignment="1">
      <alignment horizontal="center" vertical="center" wrapText="1"/>
    </xf>
    <xf numFmtId="166" fontId="98" fillId="5" borderId="26" xfId="6" applyNumberFormat="1" applyFont="1" applyFill="1" applyBorder="1" applyAlignment="1">
      <alignment horizontal="center" vertical="center" wrapText="1"/>
    </xf>
    <xf numFmtId="167" fontId="98" fillId="5" borderId="26" xfId="6" applyNumberFormat="1" applyFont="1" applyFill="1" applyBorder="1" applyAlignment="1">
      <alignment horizontal="center" vertical="center" wrapText="1"/>
    </xf>
    <xf numFmtId="9" fontId="98" fillId="5" borderId="26" xfId="1" applyFont="1" applyFill="1" applyBorder="1" applyAlignment="1">
      <alignment horizontal="center" vertical="center" wrapText="1"/>
    </xf>
    <xf numFmtId="167" fontId="101" fillId="5" borderId="26" xfId="6" applyNumberFormat="1" applyFont="1" applyFill="1" applyBorder="1" applyAlignment="1">
      <alignment horizontal="center" vertical="center" wrapText="1"/>
    </xf>
    <xf numFmtId="9" fontId="101" fillId="5" borderId="26" xfId="1" applyFont="1" applyFill="1" applyBorder="1" applyAlignment="1">
      <alignment horizontal="center" vertical="center" wrapText="1"/>
    </xf>
    <xf numFmtId="0" fontId="97" fillId="5" borderId="26" xfId="0" applyFont="1" applyFill="1" applyBorder="1" applyAlignment="1">
      <alignment horizontal="center" vertical="center" wrapText="1"/>
    </xf>
    <xf numFmtId="166" fontId="97" fillId="5" borderId="26" xfId="6" applyNumberFormat="1" applyFont="1" applyFill="1" applyBorder="1" applyAlignment="1">
      <alignment horizontal="center" vertical="center" wrapText="1"/>
    </xf>
    <xf numFmtId="167" fontId="97" fillId="5" borderId="26" xfId="6" applyNumberFormat="1" applyFont="1" applyFill="1" applyBorder="1" applyAlignment="1">
      <alignment horizontal="center" vertical="center" wrapText="1"/>
    </xf>
    <xf numFmtId="9" fontId="97" fillId="5" borderId="26" xfId="1" applyFont="1" applyFill="1" applyBorder="1" applyAlignment="1">
      <alignment horizontal="center" vertical="center" wrapText="1"/>
    </xf>
    <xf numFmtId="0" fontId="95" fillId="5" borderId="26" xfId="0" applyFont="1" applyFill="1" applyBorder="1" applyAlignment="1" applyProtection="1">
      <alignment horizontal="center" vertical="center" wrapText="1"/>
      <protection locked="0"/>
    </xf>
    <xf numFmtId="0" fontId="95" fillId="5" borderId="26" xfId="0" applyFont="1" applyFill="1" applyBorder="1" applyAlignment="1" applyProtection="1">
      <alignment vertical="center" wrapText="1"/>
      <protection locked="0"/>
    </xf>
    <xf numFmtId="0" fontId="99" fillId="5" borderId="26" xfId="0" applyFont="1" applyFill="1" applyBorder="1" applyAlignment="1">
      <alignment horizontal="center" vertical="center"/>
    </xf>
    <xf numFmtId="0" fontId="41" fillId="14" borderId="29" xfId="0" applyFont="1" applyFill="1" applyBorder="1" applyAlignment="1">
      <alignment horizontal="center" vertical="center" wrapText="1"/>
    </xf>
    <xf numFmtId="0" fontId="41" fillId="14" borderId="76" xfId="0" applyFont="1" applyFill="1" applyBorder="1" applyAlignment="1">
      <alignment horizontal="center" vertical="center" wrapText="1"/>
    </xf>
    <xf numFmtId="0" fontId="41" fillId="14" borderId="21" xfId="0" applyFont="1" applyFill="1" applyBorder="1" applyAlignment="1">
      <alignment horizontal="center" vertical="center" wrapText="1"/>
    </xf>
    <xf numFmtId="0" fontId="41" fillId="14" borderId="29" xfId="0" applyFont="1" applyFill="1" applyBorder="1" applyAlignment="1">
      <alignment horizontal="center" vertical="center"/>
    </xf>
    <xf numFmtId="0" fontId="41" fillId="14" borderId="76" xfId="0" applyFont="1" applyFill="1" applyBorder="1" applyAlignment="1">
      <alignment horizontal="center" vertical="center"/>
    </xf>
    <xf numFmtId="0" fontId="41" fillId="14" borderId="21" xfId="0" applyFont="1" applyFill="1" applyBorder="1" applyAlignment="1">
      <alignment horizontal="center" vertical="center"/>
    </xf>
    <xf numFmtId="0" fontId="68" fillId="14" borderId="29" xfId="0" applyFont="1" applyFill="1" applyBorder="1" applyAlignment="1">
      <alignment horizontal="center" vertical="center"/>
    </xf>
    <xf numFmtId="0" fontId="68" fillId="14" borderId="76" xfId="0" applyFont="1" applyFill="1" applyBorder="1" applyAlignment="1">
      <alignment horizontal="center" vertical="center"/>
    </xf>
    <xf numFmtId="0" fontId="68" fillId="14" borderId="21" xfId="0" applyFont="1" applyFill="1" applyBorder="1" applyAlignment="1">
      <alignment horizontal="center" vertical="center"/>
    </xf>
    <xf numFmtId="0" fontId="41" fillId="13" borderId="29" xfId="0" applyFont="1" applyFill="1" applyBorder="1" applyAlignment="1">
      <alignment horizontal="center" vertical="center" wrapText="1"/>
    </xf>
    <xf numFmtId="0" fontId="41" fillId="13" borderId="76" xfId="0" applyFont="1" applyFill="1" applyBorder="1" applyAlignment="1">
      <alignment horizontal="center" vertical="center" wrapText="1"/>
    </xf>
    <xf numFmtId="0" fontId="41" fillId="13" borderId="21" xfId="0" applyFont="1" applyFill="1" applyBorder="1" applyAlignment="1">
      <alignment horizontal="center" vertical="center" wrapText="1"/>
    </xf>
    <xf numFmtId="0" fontId="41" fillId="13" borderId="29" xfId="0" applyFont="1" applyFill="1" applyBorder="1" applyAlignment="1">
      <alignment horizontal="center" vertical="center"/>
    </xf>
    <xf numFmtId="0" fontId="41" fillId="13" borderId="76" xfId="0" applyFont="1" applyFill="1" applyBorder="1" applyAlignment="1">
      <alignment horizontal="center" vertical="center"/>
    </xf>
    <xf numFmtId="0" fontId="41" fillId="13" borderId="21" xfId="0" applyFont="1" applyFill="1" applyBorder="1" applyAlignment="1">
      <alignment horizontal="center" vertical="center"/>
    </xf>
    <xf numFmtId="0" fontId="98" fillId="5" borderId="26" xfId="0" applyFont="1" applyFill="1" applyBorder="1" applyAlignment="1">
      <alignment horizontal="center" vertical="center"/>
    </xf>
    <xf numFmtId="0" fontId="95" fillId="5" borderId="26" xfId="0" applyFont="1" applyFill="1" applyBorder="1" applyAlignment="1">
      <alignment vertical="center" wrapText="1"/>
    </xf>
    <xf numFmtId="0" fontId="97" fillId="5" borderId="26" xfId="0" applyFont="1" applyFill="1" applyBorder="1" applyAlignment="1">
      <alignment horizontal="center" vertical="center"/>
    </xf>
    <xf numFmtId="0" fontId="119" fillId="15" borderId="28" xfId="0" applyFont="1" applyFill="1" applyBorder="1" applyAlignment="1">
      <alignment horizontal="left" vertical="center" wrapText="1"/>
    </xf>
    <xf numFmtId="0" fontId="119" fillId="15" borderId="78" xfId="0" applyFont="1" applyFill="1" applyBorder="1" applyAlignment="1">
      <alignment horizontal="left" vertical="center" wrapText="1"/>
    </xf>
    <xf numFmtId="0" fontId="73" fillId="22" borderId="26" xfId="0" applyFont="1" applyFill="1" applyBorder="1" applyAlignment="1">
      <alignment horizontal="center" vertical="center" wrapText="1"/>
    </xf>
    <xf numFmtId="0" fontId="73" fillId="5" borderId="29" xfId="0" applyFont="1" applyFill="1" applyBorder="1" applyAlignment="1">
      <alignment horizontal="center" vertical="center" wrapText="1"/>
    </xf>
    <xf numFmtId="0" fontId="73" fillId="5" borderId="21" xfId="0" applyFont="1" applyFill="1" applyBorder="1" applyAlignment="1">
      <alignment horizontal="center" vertical="center" wrapText="1"/>
    </xf>
    <xf numFmtId="0" fontId="68" fillId="14" borderId="83" xfId="0" applyFont="1" applyFill="1" applyBorder="1" applyAlignment="1">
      <alignment horizontal="center" vertical="center"/>
    </xf>
    <xf numFmtId="0" fontId="116" fillId="5" borderId="26" xfId="0" applyFont="1" applyFill="1" applyBorder="1" applyAlignment="1" applyProtection="1">
      <alignment horizontal="center" vertical="center" wrapText="1"/>
      <protection locked="0"/>
    </xf>
    <xf numFmtId="0" fontId="116" fillId="5" borderId="29" xfId="0" applyFont="1" applyFill="1" applyBorder="1" applyAlignment="1" applyProtection="1">
      <alignment horizontal="center" vertical="center" wrapText="1"/>
      <protection locked="0"/>
    </xf>
    <xf numFmtId="0" fontId="116" fillId="5" borderId="76" xfId="0" applyFont="1" applyFill="1" applyBorder="1" applyAlignment="1" applyProtection="1">
      <alignment horizontal="center" vertical="center" wrapText="1"/>
      <protection locked="0"/>
    </xf>
    <xf numFmtId="0" fontId="116" fillId="5" borderId="21" xfId="0" applyFont="1" applyFill="1" applyBorder="1" applyAlignment="1" applyProtection="1">
      <alignment horizontal="center" vertical="center" wrapText="1"/>
      <protection locked="0"/>
    </xf>
    <xf numFmtId="0" fontId="116" fillId="5" borderId="26" xfId="0" applyFont="1" applyFill="1" applyBorder="1" applyAlignment="1" applyProtection="1">
      <alignment vertical="center" wrapText="1"/>
      <protection locked="0"/>
    </xf>
    <xf numFmtId="0" fontId="68" fillId="14" borderId="29" xfId="0" applyFont="1" applyFill="1" applyBorder="1" applyAlignment="1">
      <alignment horizontal="center" vertical="center" wrapText="1"/>
    </xf>
    <xf numFmtId="0" fontId="68" fillId="14" borderId="76" xfId="0" applyFont="1" applyFill="1" applyBorder="1" applyAlignment="1">
      <alignment horizontal="center" vertical="center" wrapText="1"/>
    </xf>
    <xf numFmtId="0" fontId="68" fillId="14" borderId="21" xfId="0" applyFont="1" applyFill="1" applyBorder="1" applyAlignment="1">
      <alignment horizontal="center" vertical="center" wrapText="1"/>
    </xf>
    <xf numFmtId="0" fontId="73" fillId="5" borderId="76" xfId="0" applyFont="1" applyFill="1" applyBorder="1" applyAlignment="1">
      <alignment horizontal="center" vertical="center" wrapText="1"/>
    </xf>
    <xf numFmtId="0" fontId="115" fillId="5" borderId="28" xfId="0" applyFont="1" applyFill="1" applyBorder="1" applyAlignment="1">
      <alignment horizontal="center" vertical="center" wrapText="1"/>
    </xf>
    <xf numFmtId="0" fontId="115" fillId="5" borderId="105" xfId="0" applyFont="1" applyFill="1" applyBorder="1" applyAlignment="1">
      <alignment horizontal="center" vertical="center" wrapText="1"/>
    </xf>
    <xf numFmtId="0" fontId="115" fillId="5" borderId="78" xfId="0" applyFont="1" applyFill="1" applyBorder="1" applyAlignment="1">
      <alignment horizontal="center" vertical="center" wrapText="1"/>
    </xf>
    <xf numFmtId="0" fontId="115" fillId="5" borderId="26" xfId="0" applyFont="1" applyFill="1" applyBorder="1" applyAlignment="1">
      <alignment vertical="center" wrapText="1"/>
    </xf>
    <xf numFmtId="0" fontId="126" fillId="5" borderId="26" xfId="0" applyFont="1" applyFill="1" applyBorder="1" applyAlignment="1" applyProtection="1">
      <alignment horizontal="center" vertical="center" wrapText="1"/>
      <protection locked="0"/>
    </xf>
    <xf numFmtId="0" fontId="126" fillId="5" borderId="26" xfId="0" applyFont="1" applyFill="1" applyBorder="1" applyAlignment="1" applyProtection="1">
      <alignment vertical="center" wrapText="1"/>
      <protection locked="0"/>
    </xf>
    <xf numFmtId="0" fontId="35" fillId="5" borderId="28" xfId="0" applyFont="1" applyFill="1" applyBorder="1" applyAlignment="1">
      <alignment horizontal="center" vertical="center" wrapText="1"/>
    </xf>
    <xf numFmtId="0" fontId="35" fillId="5" borderId="105" xfId="0" applyFont="1" applyFill="1" applyBorder="1" applyAlignment="1">
      <alignment horizontal="center" vertical="center" wrapText="1"/>
    </xf>
    <xf numFmtId="0" fontId="35" fillId="5" borderId="78" xfId="0" applyFont="1" applyFill="1" applyBorder="1" applyAlignment="1">
      <alignment horizontal="center" vertical="center" wrapText="1"/>
    </xf>
    <xf numFmtId="0" fontId="126" fillId="5" borderId="29" xfId="0" applyFont="1" applyFill="1" applyBorder="1" applyAlignment="1" applyProtection="1">
      <alignment horizontal="center" vertical="center" wrapText="1"/>
      <protection locked="0"/>
    </xf>
    <xf numFmtId="0" fontId="126" fillId="5" borderId="76" xfId="0" applyFont="1" applyFill="1" applyBorder="1" applyAlignment="1" applyProtection="1">
      <alignment horizontal="center" vertical="center" wrapText="1"/>
      <protection locked="0"/>
    </xf>
    <xf numFmtId="0" fontId="126" fillId="5" borderId="21" xfId="0" applyFont="1" applyFill="1" applyBorder="1" applyAlignment="1" applyProtection="1">
      <alignment horizontal="center" vertical="center" wrapText="1"/>
      <protection locked="0"/>
    </xf>
    <xf numFmtId="0" fontId="11" fillId="15" borderId="28"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41" fillId="14" borderId="26" xfId="0" applyFont="1" applyFill="1" applyBorder="1" applyAlignment="1">
      <alignment horizontal="center" vertical="center"/>
    </xf>
    <xf numFmtId="0" fontId="13" fillId="5" borderId="26" xfId="0" applyFont="1" applyFill="1" applyBorder="1" applyAlignment="1">
      <alignment vertical="center" wrapText="1"/>
    </xf>
    <xf numFmtId="0" fontId="13" fillId="5" borderId="29" xfId="0" applyFont="1" applyFill="1" applyBorder="1" applyAlignment="1">
      <alignment vertical="center" wrapText="1"/>
    </xf>
    <xf numFmtId="0" fontId="13" fillId="5" borderId="28" xfId="0" applyFont="1" applyFill="1" applyBorder="1" applyAlignment="1">
      <alignment horizontal="center" vertical="center" wrapText="1"/>
    </xf>
    <xf numFmtId="0" fontId="13" fillId="5" borderId="17" xfId="0" applyFont="1" applyFill="1" applyBorder="1" applyAlignment="1">
      <alignment horizontal="center" vertical="center" wrapText="1"/>
    </xf>
    <xf numFmtId="166" fontId="13" fillId="5" borderId="78" xfId="6" applyNumberFormat="1" applyFont="1" applyFill="1" applyBorder="1" applyAlignment="1">
      <alignment horizontal="center" vertical="center" wrapText="1"/>
    </xf>
    <xf numFmtId="167" fontId="13" fillId="5" borderId="17" xfId="6" applyNumberFormat="1" applyFont="1" applyFill="1" applyBorder="1" applyAlignment="1">
      <alignment horizontal="center" vertical="center" wrapText="1"/>
    </xf>
    <xf numFmtId="9" fontId="13" fillId="5" borderId="78" xfId="1" applyFont="1" applyFill="1" applyBorder="1" applyAlignment="1">
      <alignment horizontal="center" vertical="center" wrapText="1"/>
    </xf>
    <xf numFmtId="0" fontId="116" fillId="5" borderId="29" xfId="0" applyFont="1" applyFill="1" applyBorder="1" applyAlignment="1" applyProtection="1">
      <alignment vertical="center" wrapText="1"/>
      <protection locked="0"/>
    </xf>
    <xf numFmtId="0" fontId="116" fillId="5" borderId="76" xfId="0" applyFont="1" applyFill="1" applyBorder="1" applyAlignment="1" applyProtection="1">
      <alignment vertical="center" wrapText="1"/>
      <protection locked="0"/>
    </xf>
    <xf numFmtId="0" fontId="116" fillId="5" borderId="21" xfId="0" applyFont="1" applyFill="1" applyBorder="1" applyAlignment="1" applyProtection="1">
      <alignment vertical="center" wrapText="1"/>
      <protection locked="0"/>
    </xf>
    <xf numFmtId="0" fontId="43" fillId="14" borderId="29" xfId="0" applyFont="1" applyFill="1" applyBorder="1" applyAlignment="1">
      <alignment horizontal="center" vertical="center" wrapText="1"/>
    </xf>
    <xf numFmtId="0" fontId="43" fillId="14" borderId="76" xfId="0" applyFont="1" applyFill="1" applyBorder="1" applyAlignment="1">
      <alignment horizontal="center" vertical="center" wrapText="1"/>
    </xf>
    <xf numFmtId="0" fontId="43" fillId="14" borderId="21" xfId="0" applyFont="1" applyFill="1" applyBorder="1" applyAlignment="1">
      <alignment horizontal="center" vertical="center" wrapText="1"/>
    </xf>
    <xf numFmtId="0" fontId="13" fillId="5" borderId="29" xfId="0" applyFont="1" applyFill="1" applyBorder="1" applyAlignment="1">
      <alignment horizontal="center" vertical="center"/>
    </xf>
    <xf numFmtId="166" fontId="13" fillId="5" borderId="28" xfId="6" applyNumberFormat="1" applyFont="1" applyFill="1" applyBorder="1" applyAlignment="1">
      <alignment horizontal="center" vertical="center" wrapText="1"/>
    </xf>
    <xf numFmtId="0" fontId="11" fillId="15" borderId="28" xfId="0" applyFont="1" applyFill="1" applyBorder="1" applyAlignment="1">
      <alignment horizontal="left" vertical="center" wrapText="1"/>
    </xf>
    <xf numFmtId="0" fontId="11" fillId="15" borderId="105" xfId="0" applyFont="1" applyFill="1" applyBorder="1" applyAlignment="1">
      <alignment horizontal="left" vertical="center" wrapText="1"/>
    </xf>
    <xf numFmtId="0" fontId="11" fillId="15" borderId="78" xfId="0" applyFont="1" applyFill="1" applyBorder="1" applyAlignment="1">
      <alignment horizontal="left" vertical="center" wrapText="1"/>
    </xf>
    <xf numFmtId="0" fontId="73" fillId="22" borderId="29" xfId="0" applyFont="1" applyFill="1" applyBorder="1" applyAlignment="1">
      <alignment horizontal="center" vertical="center" wrapText="1"/>
    </xf>
    <xf numFmtId="0" fontId="73" fillId="22" borderId="76" xfId="0" applyFont="1" applyFill="1" applyBorder="1" applyAlignment="1">
      <alignment horizontal="center" vertical="center" wrapText="1"/>
    </xf>
    <xf numFmtId="0" fontId="73" fillId="22" borderId="28" xfId="0" applyFont="1" applyFill="1" applyBorder="1" applyAlignment="1">
      <alignment horizontal="center" vertical="center" wrapText="1"/>
    </xf>
    <xf numFmtId="0" fontId="73" fillId="22" borderId="78" xfId="0" applyFont="1" applyFill="1" applyBorder="1" applyAlignment="1">
      <alignment horizontal="center" vertical="center" wrapText="1"/>
    </xf>
    <xf numFmtId="0" fontId="73" fillId="22" borderId="21" xfId="0" applyFont="1" applyFill="1" applyBorder="1" applyAlignment="1">
      <alignment horizontal="center" vertical="center" wrapText="1"/>
    </xf>
    <xf numFmtId="0" fontId="73" fillId="5" borderId="28" xfId="0" applyFont="1" applyFill="1" applyBorder="1" applyAlignment="1">
      <alignment horizontal="center" vertical="center" wrapText="1"/>
    </xf>
    <xf numFmtId="0" fontId="73" fillId="5" borderId="96" xfId="0" applyFont="1" applyFill="1" applyBorder="1" applyAlignment="1">
      <alignment horizontal="center" vertical="center" wrapText="1"/>
    </xf>
    <xf numFmtId="0" fontId="13" fillId="5" borderId="78" xfId="0" applyFont="1" applyFill="1" applyBorder="1" applyAlignment="1">
      <alignment horizontal="center" vertical="center" wrapText="1"/>
    </xf>
    <xf numFmtId="0" fontId="13" fillId="5" borderId="106" xfId="0" applyFont="1" applyFill="1" applyBorder="1" applyAlignment="1">
      <alignment horizontal="center" vertical="center" wrapText="1"/>
    </xf>
    <xf numFmtId="0" fontId="73" fillId="5" borderId="78" xfId="0" applyFont="1" applyFill="1" applyBorder="1" applyAlignment="1">
      <alignment horizontal="center" vertical="center" wrapText="1"/>
    </xf>
    <xf numFmtId="0" fontId="73" fillId="5" borderId="105" xfId="0" applyFont="1" applyFill="1" applyBorder="1" applyAlignment="1">
      <alignment horizontal="center" vertical="center" wrapText="1"/>
    </xf>
    <xf numFmtId="0" fontId="155" fillId="14" borderId="29" xfId="0" applyFont="1" applyFill="1" applyBorder="1" applyAlignment="1">
      <alignment horizontal="center" vertical="center" wrapText="1"/>
    </xf>
    <xf numFmtId="0" fontId="155" fillId="14" borderId="76" xfId="0" applyFont="1" applyFill="1" applyBorder="1" applyAlignment="1">
      <alignment horizontal="center" vertical="center" wrapText="1"/>
    </xf>
    <xf numFmtId="0" fontId="155" fillId="14" borderId="21" xfId="0" applyFont="1" applyFill="1" applyBorder="1" applyAlignment="1">
      <alignment horizontal="center" vertical="center" wrapText="1"/>
    </xf>
    <xf numFmtId="0" fontId="41" fillId="14" borderId="28" xfId="0" applyFont="1" applyFill="1" applyBorder="1" applyAlignment="1">
      <alignment horizontal="center" vertical="center"/>
    </xf>
    <xf numFmtId="0" fontId="73" fillId="22" borderId="105" xfId="0" applyFont="1" applyFill="1" applyBorder="1" applyAlignment="1">
      <alignment horizontal="center" vertical="center" wrapText="1"/>
    </xf>
    <xf numFmtId="0" fontId="115" fillId="5" borderId="26" xfId="0" applyFont="1" applyFill="1" applyBorder="1" applyAlignment="1">
      <alignment horizontal="center" vertical="center" wrapText="1"/>
    </xf>
    <xf numFmtId="166" fontId="13" fillId="5" borderId="111" xfId="6" applyNumberFormat="1" applyFont="1" applyFill="1" applyBorder="1" applyAlignment="1">
      <alignment horizontal="center" vertical="center" wrapText="1"/>
    </xf>
    <xf numFmtId="167" fontId="13" fillId="5" borderId="111" xfId="6" applyNumberFormat="1" applyFont="1" applyFill="1" applyBorder="1" applyAlignment="1">
      <alignment horizontal="center" vertical="center" wrapText="1"/>
    </xf>
    <xf numFmtId="9" fontId="13" fillId="5" borderId="111" xfId="1" applyFont="1" applyFill="1" applyBorder="1" applyAlignment="1">
      <alignment horizontal="center" vertical="center" wrapText="1"/>
    </xf>
    <xf numFmtId="9" fontId="13" fillId="5" borderId="17" xfId="1" applyFont="1" applyFill="1" applyBorder="1" applyAlignment="1">
      <alignment horizontal="center" vertical="center" wrapText="1"/>
    </xf>
    <xf numFmtId="0" fontId="13" fillId="5" borderId="96" xfId="0" applyFont="1" applyFill="1" applyBorder="1" applyAlignment="1">
      <alignment horizontal="center" vertical="center" wrapText="1"/>
    </xf>
    <xf numFmtId="166" fontId="13" fillId="5" borderId="17" xfId="6" applyNumberFormat="1" applyFont="1" applyFill="1" applyBorder="1" applyAlignment="1">
      <alignment horizontal="center" vertical="center" wrapText="1"/>
    </xf>
    <xf numFmtId="0" fontId="156" fillId="22" borderId="29" xfId="0" applyFont="1" applyFill="1" applyBorder="1" applyAlignment="1">
      <alignment horizontal="center" vertical="center" wrapText="1"/>
    </xf>
    <xf numFmtId="0" fontId="156" fillId="22" borderId="21" xfId="0" applyFont="1" applyFill="1" applyBorder="1" applyAlignment="1">
      <alignment horizontal="center" vertical="center" wrapText="1"/>
    </xf>
    <xf numFmtId="0" fontId="73" fillId="5" borderId="106" xfId="0" applyFont="1" applyFill="1" applyBorder="1" applyAlignment="1">
      <alignment horizontal="center" vertical="center" wrapText="1"/>
    </xf>
    <xf numFmtId="0" fontId="156" fillId="22" borderId="96" xfId="0" applyFont="1" applyFill="1" applyBorder="1" applyAlignment="1">
      <alignment horizontal="center" vertical="center" wrapText="1"/>
    </xf>
    <xf numFmtId="0" fontId="156" fillId="22" borderId="116" xfId="0" applyFont="1" applyFill="1" applyBorder="1" applyAlignment="1">
      <alignment horizontal="center" vertical="center" wrapText="1"/>
    </xf>
    <xf numFmtId="0" fontId="156" fillId="22" borderId="106" xfId="0" applyFont="1" applyFill="1" applyBorder="1" applyAlignment="1">
      <alignment horizontal="center" vertical="center" wrapText="1"/>
    </xf>
    <xf numFmtId="0" fontId="156" fillId="22" borderId="22" xfId="0" applyFont="1" applyFill="1" applyBorder="1" applyAlignment="1">
      <alignment horizontal="center" vertical="center" wrapText="1"/>
    </xf>
    <xf numFmtId="0" fontId="156" fillId="22" borderId="95" xfId="0" applyFont="1" applyFill="1" applyBorder="1" applyAlignment="1">
      <alignment horizontal="center" vertical="center" wrapText="1"/>
    </xf>
    <xf numFmtId="0" fontId="156" fillId="22" borderId="107" xfId="0" applyFont="1" applyFill="1" applyBorder="1" applyAlignment="1">
      <alignment horizontal="center" vertical="center" wrapText="1"/>
    </xf>
    <xf numFmtId="0" fontId="156" fillId="22" borderId="96" xfId="0" applyFont="1" applyFill="1" applyBorder="1" applyAlignment="1">
      <alignment horizontal="center" vertical="center"/>
    </xf>
    <xf numFmtId="0" fontId="156" fillId="22" borderId="116" xfId="0" applyFont="1" applyFill="1" applyBorder="1" applyAlignment="1">
      <alignment horizontal="center" vertical="center"/>
    </xf>
    <xf numFmtId="0" fontId="156" fillId="22" borderId="106" xfId="0" applyFont="1" applyFill="1" applyBorder="1" applyAlignment="1">
      <alignment horizontal="center" vertical="center"/>
    </xf>
    <xf numFmtId="0" fontId="156" fillId="22" borderId="22" xfId="0" applyFont="1" applyFill="1" applyBorder="1" applyAlignment="1">
      <alignment horizontal="center" vertical="center"/>
    </xf>
    <xf numFmtId="0" fontId="156" fillId="22" borderId="95" xfId="0" applyFont="1" applyFill="1" applyBorder="1" applyAlignment="1">
      <alignment horizontal="center" vertical="center"/>
    </xf>
    <xf numFmtId="0" fontId="156" fillId="22" borderId="107" xfId="0" applyFont="1" applyFill="1" applyBorder="1" applyAlignment="1">
      <alignment horizontal="center" vertical="center"/>
    </xf>
  </cellXfs>
  <cellStyles count="8">
    <cellStyle name="Hipervínculo" xfId="7" builtinId="8"/>
    <cellStyle name="Hyperlink" xfId="4" xr:uid="{00000000-0005-0000-0000-000001000000}"/>
    <cellStyle name="Millares [0]" xfId="6" builtinId="6"/>
    <cellStyle name="Millares [0] 2" xfId="3" xr:uid="{00000000-0005-0000-0000-000003000000}"/>
    <cellStyle name="Moneda [0] 2" xfId="5" xr:uid="{D9737B97-5A4F-4C09-AECE-903C6888672C}"/>
    <cellStyle name="Normal" xfId="0" builtinId="0"/>
    <cellStyle name="Normal 2 2" xfId="2" xr:uid="{00000000-0005-0000-0000-000005000000}"/>
    <cellStyle name="Porcentaje" xfId="1" builtinId="5"/>
  </cellStyles>
  <dxfs count="1842">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sheetMetadata" Target="metadata.xml"/></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3.%20ACTVIDADES%20EN%20CASA%202022\D.%20INFORMES\PAAC%202022\II%20CUATRIMESTRE%20PAAC%202022\2.%20REGIONALES\Reporte%20Ivan\Eli_PPC%202022%20REGIONALES%20II%20CUATRIMESTR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VSI1T5A0/Seguimiento_PPC%202022%20REGIONALES_FINA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cbfgob.sharepoint.com/Users/Yaneth.Burgos/Documents/Yanet%20Burgos%20Duitama/PLAN%20ANTICORRUPCI&#211;N%20PAAC/PAAC%202020/1er%20Cuatrimestre/Sgto_PAAC_30_abril_202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icbfgob.sharepoint.com/Users/Maritza.Beltran/AppData/Local/Microsoft/Windows/INetCache/Content.Outlook/P86LDKLA/Sgto_PAAC_30_abril_2020%20-%20Componente%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cbfgob-my.sharepoint.com/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3.%20ACTVIDADES%20EN%20CASA%202022\D.%20INFORMES\PAAC%202022\II%20CUATRIMESTRE%20PAAC%202022\2.%20REGIONALES\Reporte%20regionales%20adriana\PPC%202022%20REGIONALES%20II%20CUATRIMESTRE-Adrian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cbfgob-my.sharepoint.com/Users/Liliana/AppData/Local/Microsoft/Windows/INetCache/Content.Outlook/VSI1T5A0/Seguimiento_PPC%202022%20REGIONALE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m diligenciamiento"/>
      <sheetName val="Amazonas"/>
      <sheetName val="Antioquia"/>
      <sheetName val="Arauca"/>
      <sheetName val="Atlantico"/>
      <sheetName val="Bogotá"/>
      <sheetName val="Bolivar"/>
      <sheetName val="Boyaca"/>
      <sheetName val="Caldas"/>
      <sheetName val="Cauca"/>
      <sheetName val="Caquetá"/>
      <sheetName val="Casanare"/>
      <sheetName val="Cesar"/>
      <sheetName val="Choco"/>
      <sheetName val="Córdoba"/>
      <sheetName val="Cundinamarca"/>
      <sheetName val="Guanía"/>
      <sheetName val="Nariño"/>
      <sheetName val="Guaviare"/>
      <sheetName val="Huila"/>
      <sheetName val="Guajira"/>
      <sheetName val="Magdalena"/>
      <sheetName val="Meta"/>
      <sheetName val="Nte Santander"/>
      <sheetName val="Putumayo"/>
      <sheetName val="Quindío"/>
      <sheetName val="Risaralda"/>
      <sheetName val="San Andres"/>
      <sheetName val="Santander"/>
      <sheetName val="Sucre"/>
      <sheetName val="Tolima"/>
      <sheetName val="Valle"/>
      <sheetName val="Vaupes"/>
      <sheetName val="Vichada"/>
      <sheetName val="Hoja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mp_1"/>
      <sheetName val="Comp_2"/>
      <sheetName val="Comp_3"/>
      <sheetName val="Comp_4"/>
      <sheetName val="Comp_5"/>
      <sheetName val="Comp_6(Plan_Partic_Ciud)"/>
      <sheetName val="1.1. Matriz_Riesgos_Corrup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m diligenciamiento"/>
      <sheetName val="Amazonas"/>
      <sheetName val="Antioquia"/>
      <sheetName val="Arauca"/>
      <sheetName val="Atlantico"/>
      <sheetName val="Bogotá"/>
      <sheetName val="Bolivar"/>
      <sheetName val="Boyaca"/>
      <sheetName val="Caldas"/>
      <sheetName val="Cauca"/>
      <sheetName val="Caquetá"/>
      <sheetName val="Casanare"/>
      <sheetName val="Cesar"/>
      <sheetName val="Choco"/>
      <sheetName val="Córdoba"/>
      <sheetName val="Cundinamarca"/>
      <sheetName val="Guanía"/>
      <sheetName val="Nariño"/>
      <sheetName val="Guaviare"/>
      <sheetName val="Huila"/>
      <sheetName val="Guajira"/>
      <sheetName val="Magdalena"/>
      <sheetName val="Meta"/>
      <sheetName val="Nte Santander"/>
      <sheetName val="Putumayo"/>
      <sheetName val="Quindío"/>
      <sheetName val="Risaralda"/>
      <sheetName val="San Andres"/>
      <sheetName val="Santander"/>
      <sheetName val="Sucre"/>
      <sheetName val="Tolima"/>
      <sheetName val="Valle"/>
      <sheetName val="Vaupes"/>
      <sheetName val="Vichada"/>
      <sheetName val="Hoja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auca"/>
      <sheetName val="Bogotá"/>
      <sheetName val="Boyaca"/>
      <sheetName val="Casanare"/>
      <sheetName val="Cesar"/>
      <sheetName val="Choco"/>
      <sheetName val="Guaviare"/>
      <sheetName val="Magdalena"/>
      <sheetName val="Nariño"/>
      <sheetName val="San Andres"/>
      <sheetName val="Vall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ow r="1">
          <cell r="A1" t="str">
            <v>Consulta (capacitación para)</v>
          </cell>
          <cell r="E1" t="str">
            <v xml:space="preserve">Ejecución/implementación participativa y evaluación y control ciudadano </v>
          </cell>
        </row>
        <row r="2">
          <cell r="A2" t="str">
            <v xml:space="preserve">Participación en la información </v>
          </cell>
          <cell r="E2" t="str">
            <v>Identificación de necesidades ó diagnóstico</v>
          </cell>
        </row>
        <row r="3">
          <cell r="A3" t="str">
            <v xml:space="preserve">Control, evalución y ejecución participativa </v>
          </cell>
          <cell r="E3" t="str">
            <v>Evaluación y control ciudadano</v>
          </cell>
        </row>
        <row r="4">
          <cell r="A4" t="str">
            <v>Ejecución o Implementación Participativa</v>
          </cell>
          <cell r="E4" t="str">
            <v>Ejecución o Implementación Participativa</v>
          </cell>
        </row>
        <row r="5">
          <cell r="A5" t="str">
            <v>Formulación participativa</v>
          </cell>
        </row>
        <row r="6">
          <cell r="A6" t="str">
            <v>Control y evaluación</v>
          </cell>
        </row>
        <row r="7">
          <cell r="A7" t="str">
            <v>Consulta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13" Type="http://schemas.openxmlformats.org/officeDocument/2006/relationships/vmlDrawing" Target="../drawings/vmlDrawing15.vml"/><Relationship Id="rId3"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7"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12" Type="http://schemas.openxmlformats.org/officeDocument/2006/relationships/printerSettings" Target="../printerSettings/printerSettings10.bin"/><Relationship Id="rId2"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1%2F08%2EAgosto&amp;viewid=848cd329%2D4628%2D438a%2Db7b1%2D175890936859" TargetMode="External"/><Relationship Id="rId1"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1%2F07%2EJulio&amp;viewid=848cd329%2D4628%2D438a%2Db7b1%2D175890936859" TargetMode="External"/><Relationship Id="rId6"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11"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5"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8%2EAgosto&amp;viewid=848cd329%2D4628%2D438a%2Db7b1%2D175890936859" TargetMode="External"/><Relationship Id="rId15" Type="http://schemas.openxmlformats.org/officeDocument/2006/relationships/comments" Target="../comments7.xml"/><Relationship Id="rId10"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4"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7%2EJulio&amp;viewid=848cd329%2D4628%2D438a%2Db7b1%2D175890936859" TargetMode="External"/><Relationship Id="rId9"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TargetMode="External"/><Relationship Id="rId14" Type="http://schemas.openxmlformats.org/officeDocument/2006/relationships/vmlDrawing" Target="../drawings/vmlDrawing16.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vmlDrawing" Target="../drawings/vmlDrawing17.v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vmlDrawing" Target="../drawings/vmlDrawing19.v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vmlDrawing" Target="../drawings/vmlDrawing21.v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2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2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2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2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2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icbfgob.sharepoint.com/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4%2EAbril%20evidencias&amp;viewid=848cd329%2D4628%2D438a%2Db7b1%2D175890936859" TargetMode="External"/><Relationship Id="rId18" Type="http://schemas.openxmlformats.org/officeDocument/2006/relationships/hyperlink" Target="https://icbfgob.sharepoint.com/:f:/s/MICROSITIOPLANANTICORRUPCINYDEATENCINALCIUDADANO2021/Eq7aYCfgymlLlPR1CPagdCQBCoaQbXXCOFhXnA56bpW9Ag?e=SMxc8w" TargetMode="External"/><Relationship Id="rId26" Type="http://schemas.openxmlformats.org/officeDocument/2006/relationships/hyperlink" Target="https://icbfgob.sharepoint.com/sites/MICROSITIOPLANANTICORRUPCINYDEATENCINALCIUDADANO2021/Documentos%20compartidos/Forms/AllItems.aspx?OR=OWA%2DNT&amp;CT=1659720561614&amp;sourceId=&amp;params=%7B%22AppName%22%3A%22Teams%2DDesktop%22%2C%22AppVersion%22%3A%221415%2F22010300409%22%7D&amp;CID=4bb9ad35%2D0ca5%2Dbf36%2D5ea2%2D16c21c83312f&amp;id=%2Fsites%2FMICROSITIOPLANANTICORRUPCINYDEATENCINALCIUDADANO2021%2FDocumentos%20compartidos%2FPAAC%202022%2FCOMPONENTE%206%20PLAN%20DE%20PARTICIPACI%C3%93N%20CIUDADANA%202022%2FDependencias%20a%20Nivel%20Nacional%2FDirecci%C3%B3n%20de%20Primera%20Infancia%2FActividad%201%20de%20la%20Matriz%2F07%2EJulio%20evidencias&amp;viewid=848cd329%2D4628%2D438a%2Db7b1%2D175890936859" TargetMode="External"/><Relationship Id="rId39" Type="http://schemas.openxmlformats.org/officeDocument/2006/relationships/comments" Target="../comments5.xml"/><Relationship Id="rId21" Type="http://schemas.openxmlformats.org/officeDocument/2006/relationships/hyperlink" Targe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1%20de%20la%20Matriz%2F06%2EJunio%20evidencias&amp;viewid=848cd329%2D4628%2D438a%2Db7b1%2D175890936859" TargetMode="External"/><Relationship Id="rId34" Type="http://schemas.openxmlformats.org/officeDocument/2006/relationships/hyperlink" Target="https://icbfgob.sharepoint.com/:f:/s/MICROSITIOPLANANTICORRUPCINYDEATENCINALCIUDADANO2021/EnxzRoxbDNdCrAjLEj78NtIBnOlURq5vL4TvI5z26x0Xgg?e=skLADr" TargetMode="External"/><Relationship Id="rId7" Type="http://schemas.openxmlformats.org/officeDocument/2006/relationships/hyperlink" Target="https://icbfgob.sharepoint.com/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2%2EFebrero%20evidencias&amp;viewid=848cd329%2D4628%2D438a%2Db7b1%2D175890936859" TargetMode="External"/><Relationship Id="rId12" Type="http://schemas.openxmlformats.org/officeDocument/2006/relationships/hyperlink" Target="https://icbfgob.sharepoint.com/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4%2EAbril%20evidencias&amp;viewid=848cd329%2D4628%2D438a%2Db7b1%2D175890936859" TargetMode="External"/><Relationship Id="rId17" Type="http://schemas.openxmlformats.org/officeDocument/2006/relationships/hyperlink" Target="https://icbfgob.sharepoint.com/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5%2EMayo%20evidencias&amp;viewid=848cd329%2D4628%2D438a%2Db7b1%2D175890936859" TargetMode="External"/><Relationship Id="rId25" Type="http://schemas.openxmlformats.org/officeDocument/2006/relationships/hyperlink" Target="https://icbfgob.sharepoint.com/sites/MICROSITIOPLANANTICORRUPCINYDEATENCINALCIUDADANO2021/Documentos%20compartidos/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7%2EJulio%20evidencias&amp;viewid=848cd329%2D4628%2D438a%2Db7b1%2D175890936859" TargetMode="External"/><Relationship Id="rId33" Type="http://schemas.openxmlformats.org/officeDocument/2006/relationships/hyperlink" Target="https://icbfgob.sharepoint.com/:f:/s/MICROSITIOPLANANTICORRUPCINYDEATENCINALCIUDADANO2021/Ek8mk8setsRDqDOam2ST9NkB986goUhechTtRUHxqowzAw?e=QR7rt0" TargetMode="External"/><Relationship Id="rId38" Type="http://schemas.openxmlformats.org/officeDocument/2006/relationships/vmlDrawing" Target="../drawings/vmlDrawing12.vml"/><Relationship Id="rId2" Type="http://schemas.openxmlformats.org/officeDocument/2006/relationships/hyperlink" Target="https://icbfgob.sharepoint.com/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 TargetMode="External"/><Relationship Id="rId16" Type="http://schemas.openxmlformats.org/officeDocument/2006/relationships/hyperlink" Target="https://icbfgob.sharepoint.com/Forms/AllItems.aspx?OR=OWA-NT&amp;CT=1654614433103&amp;params=%7b%22AppName%22:%22Teams-Desktop%22,%22AppVersion%22:%221415\22010300409%22%7d&amp;CID=aec41bca-1092-44a1-68f0-4f5e07734ce2&amp;sourceId=&amp;id=\sites\MICROSITIOPLANANTICORRUPCINYDEATENCINALCIUDADANO2021\Documentos%20compartidos\PAAC%202022\COMPONENTE%206%20PLAN%20DE%20PARTICIPACI%C3%93N%20CIUDADANA%202022\Dependencias%20a%20Nivel%20Nacional\Direcci%C3%B3n%20de%20Primera%20Infancia\Actividad%202%20de%20la%20Matriz\05.Mayo%20evidencias&amp;viewid=848cd329-4628-438a-b7b1-175890936859" TargetMode="External"/><Relationship Id="rId20" Type="http://schemas.openxmlformats.org/officeDocument/2006/relationships/hyperlink" Target="https://icbfgob.sharepoint.com/sites/MICROSITIOPLANANTICORRUPCINYDEATENCINALCIUDADANO2021/Documentos%20compartidos/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6%2EJunio%20evidencias&amp;viewid=848cd329%2D4628%2D438a%2Db7b1%2D175890936859" TargetMode="External"/><Relationship Id="rId29" Type="http://schemas.openxmlformats.org/officeDocument/2006/relationships/hyperlink" Target="https://icbfgob.sharepoint.com/:f:/r/sites/MICROSITIOPLANANTICORRUPCINYDEATENCINALCIUDADANO2021/Documentos%20compartidos/PAAC%202022/COMPONENTE%206%20PLAN%20DE%20PARTICIPACI%C3%93N%20CIUDADANA%202022/Dependencias%20a%20Nivel%20Nacional/Direcci%C3%B3n%20de%20Primera%20Infancia/Actividad%201%20de%20la%20Matriz/08.Agosto%20evidencias?csf=1&amp;web=1&amp;e=HHvMwh" TargetMode="External"/><Relationship Id="rId1" Type="http://schemas.openxmlformats.org/officeDocument/2006/relationships/hyperlink" Target="https://icbfgob.sharepoint.com/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 TargetMode="External"/><Relationship Id="rId6" Type="http://schemas.openxmlformats.org/officeDocument/2006/relationships/hyperlink" Target="https://icbfgob.sharepoint.com/:f:/s/MICROSITIOPLANANTICORRUPCINYDEATENCINALCIUDADANO2021/Ej3-60znNqJDtQH_fIm4kiwBcGmlLHF4Iuo4Hx2vEKGMow?e=tBIX0u" TargetMode="External"/><Relationship Id="rId11" Type="http://schemas.openxmlformats.org/officeDocument/2006/relationships/hyperlink" Target="https://icbfgob.sharepoint.com/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5%2EMayo%20evidencias&amp;viewid=848cd329%2D4628%2D438a%2Db7b1%2D175890936859" TargetMode="External"/><Relationship Id="rId24" Type="http://schemas.openxmlformats.org/officeDocument/2006/relationships/hyperlink" Target="https://icbfgob.sharepoint.com/:f:/s/MICROSITIOPLANANTICORRUPCINYDEATENCINALCIUDADANO2021/Em7FV9hmLCtDl1xX2tqBrkkBv7i3PJ01gKqlxfWzw3YE2w?e=rVEyNv" TargetMode="External"/><Relationship Id="rId32" Type="http://schemas.openxmlformats.org/officeDocument/2006/relationships/hyperlink" Target="https://icbfgob.sharepoint.com/:f:/s/MICROSITIOPLANANTICORRUPCINYDEATENCINALCIUDADANO2021/EmqD6Zh8tEZOkZox09pBj3kBbKucNhuJ2k10ImDQMedLyw?e=A15FbQ" TargetMode="External"/><Relationship Id="rId37" Type="http://schemas.openxmlformats.org/officeDocument/2006/relationships/vmlDrawing" Target="../drawings/vmlDrawing11.vml"/><Relationship Id="rId5" Type="http://schemas.openxmlformats.org/officeDocument/2006/relationships/hyperlink" Target="https://icbfgob.sharepoint.com/:f:/s/DirecciondeInfancia/Eqst2bid1jRKmr3keOMI1A0BVyTeHUeJBdTFyVQX89wjHg?e=hKEVcD" TargetMode="External"/><Relationship Id="rId15" Type="http://schemas.openxmlformats.org/officeDocument/2006/relationships/hyperlink" Target="https://icbfgob.sharepoint.com/Forms/AllItems.aspx?OR=OWA-NT&amp;CT=1654614433103&amp;params=%7b%22AppName%22:%22Teams-Desktop%22,%22AppVersion%22:%221415\22010300409%22%7d&amp;CID=aec41bca-1092-44a1-68f0-4f5e07734ce2&amp;sourceId=&amp;id=\sites\MICROSITIOPLANANTICORRUPCINYDEATENCINALCIUDADANO2021\Documentos%20compartidos\PAAC%202022\COMPONENTE%206%20PLAN%20DE%20PARTICIPACI%C3%93N%20CIUDADANA%202022\Dependencias%20a%20Nivel%20Nacional\Direcci%C3%B3n%20de%20Primera%20Infancia\Actividad%201%20de%20la%20Matriz\05.Mayo%20evidencias&amp;viewid=848cd329-4628-438a-b7b1-175890936859" TargetMode="External"/><Relationship Id="rId23" Type="http://schemas.openxmlformats.org/officeDocument/2006/relationships/hyperlink" Targe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3%20de%20la%20Matriz%2F06%2EJunio%20evidencias&amp;viewid=848cd329%2D4628%2D438a%2Db7b1%2D175890936859" TargetMode="External"/><Relationship Id="rId28" Type="http://schemas.openxmlformats.org/officeDocument/2006/relationships/hyperlink" Target="https://icbfgob.sharepoint.com/sites/MICROSITIOPLANANTICORRUPCINYDEATENCINALCIUDADANO2021/Documentos%20compartidos/Forms/AllItems.aspx?csf=1&amp;web=1&amp;e=E9qkab&amp;OR=Teams%2DHL&amp;CT=1662074481244&amp;clickparams=eyJBcHBOYW1lIjoiVGVhbXMtRGVza3RvcCIsIkFwcFZlcnNpb24iOiIyNy8yMjA3MzEwMTAwNSIsIkhhc0ZlZGVyYXRlZFVzZXIiOmZhbHNlfQ%3D%3D&amp;cid=c912d2ad%2D31be%2D46cc%2D9717%2Df687f16c4e75&amp;FolderCTID=0x012000D7FACDE886A1384692E06065D9206C95&amp;id=%2Fsites%2FMICROSITIOPLANANTICORRUPCINYDEATENCINALCIUDADANO2021%2FDocumentos%20compartidos%2FPAAC%202022%2FCOMPONENTE%206%20PLAN%20DE%20PARTICIPACI%C3%93N%20CIUDADANA%202022%2FDependencias%20a%20Nivel%20Nacional%2FDirecci%C3%B3n%20de%20Servicios%20y%20Atenci%C3%B3n%2FActividad%207%20en%20la%20Matriz%2F08%2EAgosto%20evidencias&amp;viewid=848cd329%2D4628%2D438a%2Db7b1%2D175890936859" TargetMode="External"/><Relationship Id="rId36" Type="http://schemas.openxmlformats.org/officeDocument/2006/relationships/printerSettings" Target="../printerSettings/printerSettings8.bin"/><Relationship Id="rId10" Type="http://schemas.openxmlformats.org/officeDocument/2006/relationships/hyperlink" Target="https://icbfgob.sharepoint.com/Forms/AllItems.aspx?OR=OWA%2DNT&amp;CT=1648825021622&amp;sourceId=%C2%B6ms&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4%2EAbril%20evidencias&amp;viewid=848cd329%2D4628%2D438a%2Db7b1%2D175890936859" TargetMode="External"/><Relationship Id="rId19" Type="http://schemas.openxmlformats.org/officeDocument/2006/relationships/hyperlink" Target="https://icbfgob.sharepoint.com/:f:/s/MICROSITIOPLANANTICORRUPCINYDEATENCINALCIUDADANO2021/EgsVl-r1kd9OmumMjLOAMPcBcPXpH-f3YhxmIv3GNi4KZQ?e=OHLwRg" TargetMode="External"/><Relationship Id="rId31" Type="http://schemas.openxmlformats.org/officeDocument/2006/relationships/hyperlink" Target="https://icbfgob.sharepoint.com/:f:/s/MICROSITIOPLANANTICORRUPCINYDEATENCINALCIUDADANO2021/EleW-1Tese5Ljf3TeBbiepoB0B2ItcVnCCFV9Dps-JcKdQ?e=eBOenG" TargetMode="External"/><Relationship Id="rId4" Type="http://schemas.openxmlformats.org/officeDocument/2006/relationships/hyperlink" Target="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 TargetMode="External"/><Relationship Id="rId9" Type="http://schemas.openxmlformats.org/officeDocument/2006/relationships/hyperlink" Target="https://icbfgob.sharepoint.com/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 TargetMode="External"/><Relationship Id="rId14" Type="http://schemas.openxmlformats.org/officeDocument/2006/relationships/hyperlink" Target="https://icbfgob.sharepoint.com/Forms/AllItems.aspx?OR=OWA%2DNT&amp;CT=1654614433103&amp;sourceId=&amp;params=%7B%22AppName%22%3A%22Teams%2DDesktop%22%2C%22AppVersion%22%3A%221415%2F22010300409%22%7D&amp;CID=aec41bca%2D1092%2D44a1%2D68f0%2D4f5e07734ce2&amp;id=%2Fsites%2FMICROSITIOPLANANTICORRUPCINYDEATENCINALCIUDADANO2021%2FDocumentos%20compartidos%2FPAAC%202022%2FCOMPONENTE%206%20PLAN%20DE%20PARTICIPACI%C3%93N%20CIUDADANA%202022%2FDependencias%20a%20Nivel%20Nacional%2FDirecci%C3%B3n%20de%20Primera%20Infancia%2FActividad%201%20de%20la%20Matriz%2F04%2EAbril%20evidencias&amp;viewid=848cd329%2D4628%2D438a%2Db7b1%2D175890936859" TargetMode="External"/><Relationship Id="rId22" Type="http://schemas.openxmlformats.org/officeDocument/2006/relationships/hyperlink" Target="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2%20de%20la%20Matriz%2F06%2EJunio%20evidencias&amp;viewid=848cd329%2D4628%2D438a%2Db7b1%2D175890936859" TargetMode="External"/><Relationship Id="rId27" Type="http://schemas.openxmlformats.org/officeDocument/2006/relationships/hyperlink" Target="https://icbfgob.sharepoint.com/sites/MICROSITIOPLANANTICORRUPCINYDEATENCINALCIUDADANO2021/Documentos%20compartidos/Forms/AllItems.aspx?OR=OWA%2DNT&amp;CT=1659720371415&amp;sourceId=&amp;params=%7B%22AppName%22%3A%22Teams%2DDesktop%22%2C%22AppVersion%22%3A%221415%2F22010300409%22%7D&amp;CID=1b03e064%2D9eed%2D5b81%2D8cc3%2Dc20ce2bf90d8&amp;id=%2Fsites%2FMICROSITIOPLANANTICORRUPCINYDEATENCINALCIUDADANO2021%2FDocumentos%20compartidos%2FPAAC%202022%2FCOMPONENTE%206%20PLAN%20DE%20PARTICIPACI%C3%93N%20CIUDADANA%202022%2FDependencias%20a%20Nivel%20Nacional%2FDirecci%C3%B3n%20de%20Primera%20Infancia%2FActividad%202%20de%20la%20Matriz%2F07%2EJulio%20evidencias&amp;viewid=848cd329%2D4628%2D438a%2Db7b1%2D175890936859" TargetMode="External"/><Relationship Id="rId30" Type="http://schemas.openxmlformats.org/officeDocument/2006/relationships/hyperlink" Target="https://icbfgob.sharepoint.com/:f:/r/sites/MICROSITIOPLANANTICORRUPCINYDEATENCINALCIUDADANO2021/Documentos%20compartidos/PAAC%202022/COMPONENTE%206%20PLAN%20DE%20PARTICIPACI%C3%93N%20CIUDADANA%202022/Dependencias%20a%20Nivel%20Nacional/Direcci%C3%B3n%20de%20Primera%20Infancia/Actividad%202%20de%20la%20Matriz?csf=1&amp;web=1&amp;e=QAFvso" TargetMode="External"/><Relationship Id="rId35" Type="http://schemas.openxmlformats.org/officeDocument/2006/relationships/hyperlink" Target="https://icbfgob.sharepoint.com/:f:/s/MICROSITIOPLANANTICORRUPCINYDEATENCINALCIUDADANO2021/EgVlJVReuQVDvFZwGbqHEDgB-6S0qxo3bby-OTiuqVMCkg?e=F1iUAy" TargetMode="External"/><Relationship Id="rId8" Type="http://schemas.openxmlformats.org/officeDocument/2006/relationships/hyperlink" Target="https://icbfgob.sharepoint.com/Forms/AllItems.aspx?OR=OWA%2DNT&amp;CT=1648825021622&amp;sourceId=&#182;ms=%7B%22AppName%22%3A%22Teams%2DDesktop%22%2C%22AppVersion%22%3A%221415%2F22010300409%22%7D&amp;CID=911962a3%2Dfa2b%2De4d4%2D7e5d%2De05dd25cb1dd&amp;id=%2Fsites%2FMICROSITIOPLANANTICORRUPCINYDEATENCINALCIUDADANO2021%2FDocumentos%20compartidos%2FPAAC%202022%2FCOMPONENTE%206%20PLAN%20DE%20PARTICIPACI%C3%93N%20CIUDADANA%202022%2FDependencias%20a%20Nivel%20Nacional%2FDirecci%C3%B3n%20de%20Servicios%20y%20Atenci%C3%B3n%2FActividad%207%20en%20la%20Matriz%2F03%2EMarzo%20evidencias&amp;viewid=848cd329%2D4628%2D438a%2Db7b1%2D175890936859" TargetMode="External"/><Relationship Id="rId3" Type="http://schemas.openxmlformats.org/officeDocument/2006/relationships/hyperlink" Target="https://icbfgob.sharepoint.com/:f:/s/MICROSITIOPLANANTICORRUPCINYDEATENCINALCIUDADANO2021/EhctkWi3LrxOmszKUuuAae4BghpMfEXOhjv2IS-z-GeyWA?e=PAVU29"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9.bin"/><Relationship Id="rId1" Type="http://schemas.openxmlformats.org/officeDocument/2006/relationships/hyperlink" Target="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ntioquia%2FActividad%202%2F08%2EAgosto&amp;viewid=848cd329%2D4628%2D438a%2Db7b1%2D175890936859" TargetMode="External"/><Relationship Id="rId5" Type="http://schemas.openxmlformats.org/officeDocument/2006/relationships/comments" Target="../comments6.xml"/><Relationship Id="rId4" Type="http://schemas.openxmlformats.org/officeDocument/2006/relationships/vmlDrawing" Target="../drawings/vmlDrawing1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C4:D9"/>
  <sheetViews>
    <sheetView workbookViewId="0">
      <selection activeCell="D8" sqref="D8"/>
    </sheetView>
  </sheetViews>
  <sheetFormatPr baseColWidth="10" defaultColWidth="11.453125" defaultRowHeight="14.5"/>
  <cols>
    <col min="3" max="3" width="23.26953125" customWidth="1"/>
    <col min="4" max="4" width="51.90625" customWidth="1"/>
  </cols>
  <sheetData>
    <row r="4" spans="3:4" ht="15.5" customHeight="1">
      <c r="C4" s="108" t="s">
        <v>5</v>
      </c>
      <c r="D4" s="277" t="s">
        <v>6</v>
      </c>
    </row>
    <row r="5" spans="3:4" ht="31" customHeight="1">
      <c r="C5" s="204" t="s">
        <v>12</v>
      </c>
      <c r="D5" s="277" t="s">
        <v>907</v>
      </c>
    </row>
    <row r="6" spans="3:4" ht="31" customHeight="1">
      <c r="C6" s="108" t="s">
        <v>11</v>
      </c>
      <c r="D6" s="277" t="s">
        <v>908</v>
      </c>
    </row>
    <row r="7" spans="3:4" ht="27" customHeight="1">
      <c r="C7" s="108" t="s">
        <v>7</v>
      </c>
      <c r="D7" s="277" t="s">
        <v>8</v>
      </c>
    </row>
    <row r="8" spans="3:4" ht="27" customHeight="1">
      <c r="C8" s="108" t="s">
        <v>9</v>
      </c>
      <c r="D8" s="277" t="s">
        <v>10</v>
      </c>
    </row>
    <row r="9" spans="3:4" ht="27" customHeight="1">
      <c r="C9" s="108" t="s">
        <v>13</v>
      </c>
      <c r="D9" s="277" t="s">
        <v>14</v>
      </c>
    </row>
  </sheetData>
  <conditionalFormatting sqref="C4">
    <cfRule type="cellIs" dxfId="1841" priority="25" operator="equal">
      <formula>"Vencida"</formula>
    </cfRule>
    <cfRule type="cellIs" dxfId="1840" priority="26" operator="equal">
      <formula>"No Cumplida"</formula>
    </cfRule>
    <cfRule type="cellIs" dxfId="1839" priority="27" operator="equal">
      <formula>"En Avance"</formula>
    </cfRule>
    <cfRule type="cellIs" dxfId="1838" priority="28" operator="equal">
      <formula>"Cumplida (FT)"</formula>
    </cfRule>
    <cfRule type="cellIs" dxfId="1837" priority="29" operator="equal">
      <formula>"Cumplida (DT)"</formula>
    </cfRule>
    <cfRule type="cellIs" dxfId="1836" priority="30" operator="equal">
      <formula>"Sin Avance"</formula>
    </cfRule>
  </conditionalFormatting>
  <conditionalFormatting sqref="C6">
    <cfRule type="cellIs" dxfId="1835" priority="19" operator="equal">
      <formula>"Vencida"</formula>
    </cfRule>
    <cfRule type="cellIs" dxfId="1834" priority="20" operator="equal">
      <formula>"No Cumplida"</formula>
    </cfRule>
    <cfRule type="cellIs" dxfId="1833" priority="21" operator="equal">
      <formula>"En Avance"</formula>
    </cfRule>
    <cfRule type="cellIs" dxfId="1832" priority="22" operator="equal">
      <formula>"Cumplida (FT)"</formula>
    </cfRule>
    <cfRule type="cellIs" dxfId="1831" priority="23" operator="equal">
      <formula>"Cumplida (DT)"</formula>
    </cfRule>
    <cfRule type="cellIs" dxfId="1830" priority="24" operator="equal">
      <formula>"Sin Avance"</formula>
    </cfRule>
  </conditionalFormatting>
  <conditionalFormatting sqref="C7">
    <cfRule type="cellIs" dxfId="1829" priority="13" operator="equal">
      <formula>"Vencida"</formula>
    </cfRule>
    <cfRule type="cellIs" dxfId="1828" priority="14" operator="equal">
      <formula>"No Cumplida"</formula>
    </cfRule>
    <cfRule type="cellIs" dxfId="1827" priority="15" operator="equal">
      <formula>"En Avance"</formula>
    </cfRule>
    <cfRule type="cellIs" dxfId="1826" priority="16" operator="equal">
      <formula>"Cumplida (FT)"</formula>
    </cfRule>
    <cfRule type="cellIs" dxfId="1825" priority="17" operator="equal">
      <formula>"Cumplida (DT)"</formula>
    </cfRule>
    <cfRule type="cellIs" dxfId="1824" priority="18" operator="equal">
      <formula>"Sin Avance"</formula>
    </cfRule>
  </conditionalFormatting>
  <conditionalFormatting sqref="C8">
    <cfRule type="cellIs" dxfId="1823" priority="7" operator="equal">
      <formula>"Vencida"</formula>
    </cfRule>
    <cfRule type="cellIs" dxfId="1822" priority="8" operator="equal">
      <formula>"No Cumplida"</formula>
    </cfRule>
    <cfRule type="cellIs" dxfId="1821" priority="9" operator="equal">
      <formula>"En Avance"</formula>
    </cfRule>
    <cfRule type="cellIs" dxfId="1820" priority="10" operator="equal">
      <formula>"Cumplida (FT)"</formula>
    </cfRule>
    <cfRule type="cellIs" dxfId="1819" priority="11" operator="equal">
      <formula>"Cumplida (DT)"</formula>
    </cfRule>
    <cfRule type="cellIs" dxfId="1818" priority="12" operator="equal">
      <formula>"Sin Avance"</formula>
    </cfRule>
  </conditionalFormatting>
  <conditionalFormatting sqref="C9">
    <cfRule type="cellIs" dxfId="1817" priority="1" operator="equal">
      <formula>"Vencida"</formula>
    </cfRule>
    <cfRule type="cellIs" dxfId="1816" priority="2" operator="equal">
      <formula>"No Cumplida"</formula>
    </cfRule>
    <cfRule type="cellIs" dxfId="1815" priority="3" operator="equal">
      <formula>"En Avance"</formula>
    </cfRule>
    <cfRule type="cellIs" dxfId="1814" priority="4" operator="equal">
      <formula>"Cumplida (FT)"</formula>
    </cfRule>
    <cfRule type="cellIs" dxfId="1813" priority="5" operator="equal">
      <formula>"Cumplida (DT)"</formula>
    </cfRule>
    <cfRule type="cellIs" dxfId="1812" priority="6" operator="equal">
      <formula>"Sin Avance"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'https://icbfgob.sharepoint.com/Users/Yaneth.Burgos/Documents/Yanet Burgos Duitama/PLAN ANTICORRUPCIÓN PAAC/PAAC 2020/1er Cuatrimestre/[Sgto_PAAC_30_abril_2020.xlsx]Hoja1'!#REF!</xm:f>
          </x14:formula1>
          <xm:sqref>C4</xm:sqref>
        </x14:dataValidation>
        <x14:dataValidation type="list" allowBlank="1" showInputMessage="1" showErrorMessage="1" xr:uid="{00000000-0002-0000-0100-000001000000}">
          <x14:formula1>
            <xm:f>'https://icbfgob.sharepoint.com/Users/Maritza.Beltran/AppData/Local/Microsoft/Windows/INetCache/Content.Outlook/P86LDKLA/[Sgto_PAAC_30_abril_2020 - Componente 5.xlsx]Hoja1'!#REF!</xm:f>
          </x14:formula1>
          <xm:sqref>C6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3440C-53F8-4674-94FA-5B03499DACBD}">
  <dimension ref="A1:HV11"/>
  <sheetViews>
    <sheetView view="pageBreakPreview" zoomScale="25" zoomScaleNormal="40" zoomScaleSheetLayoutView="25" zoomScalePageLayoutView="25" workbookViewId="0">
      <selection sqref="M2"/>
    </sheetView>
  </sheetViews>
  <sheetFormatPr baseColWidth="10" defaultColWidth="11.453125" defaultRowHeight="14.5"/>
  <cols>
    <col min="2" max="2" width="29" customWidth="1"/>
    <col min="3" max="3" width="40.1796875" customWidth="1"/>
    <col min="4" max="4" width="27.81640625" customWidth="1"/>
    <col min="5" max="5" width="24.54296875" customWidth="1"/>
    <col min="6" max="6" width="19.453125" customWidth="1"/>
    <col min="7" max="8" width="11.453125" customWidth="1"/>
    <col min="9" max="9" width="27.26953125" customWidth="1"/>
    <col min="10" max="10" width="19.81640625" customWidth="1"/>
    <col min="11" max="11" width="11.453125" customWidth="1"/>
    <col min="12" max="12" width="25.7265625" customWidth="1"/>
    <col min="14" max="14" width="20" customWidth="1"/>
    <col min="15" max="15" width="19.1796875" customWidth="1"/>
    <col min="16" max="83" width="11.453125" hidden="1" customWidth="1"/>
    <col min="84" max="84" width="18.7265625" hidden="1" customWidth="1"/>
    <col min="85" max="85" width="11.453125" hidden="1" customWidth="1"/>
    <col min="86" max="86" width="17.453125" hidden="1" customWidth="1"/>
    <col min="87" max="87" width="17.81640625" hidden="1" customWidth="1"/>
    <col min="88" max="88" width="11.453125" hidden="1" customWidth="1"/>
    <col min="89" max="89" width="25.1796875" hidden="1" customWidth="1"/>
    <col min="90" max="90" width="25.7265625" hidden="1" customWidth="1"/>
    <col min="91" max="91" width="18.26953125" hidden="1" customWidth="1"/>
    <col min="92" max="94" width="11.453125" hidden="1" customWidth="1"/>
    <col min="95" max="95" width="20.54296875" hidden="1" customWidth="1"/>
    <col min="96" max="100" width="11.453125" hidden="1" customWidth="1"/>
    <col min="101" max="101" width="45.54296875" style="611" hidden="1" customWidth="1"/>
    <col min="102" max="102" width="46.26953125" style="611" hidden="1" customWidth="1"/>
    <col min="103" max="119" width="11.453125" hidden="1" customWidth="1"/>
    <col min="120" max="120" width="45.54296875" style="611" hidden="1" customWidth="1"/>
    <col min="121" max="121" width="46.26953125" style="611" hidden="1" customWidth="1"/>
    <col min="122" max="138" width="11.453125" hidden="1" customWidth="1"/>
    <col min="139" max="139" width="45.54296875" style="611" hidden="1" customWidth="1"/>
    <col min="140" max="140" width="46.26953125" style="611" hidden="1" customWidth="1"/>
    <col min="141" max="157" width="11.453125" hidden="1" customWidth="1"/>
    <col min="158" max="158" width="45.54296875" style="611" hidden="1" customWidth="1"/>
    <col min="159" max="159" width="46.26953125" style="611" hidden="1" customWidth="1"/>
    <col min="160" max="227" width="11.453125" hidden="1" customWidth="1"/>
    <col min="228" max="228" width="86.7265625" style="661" customWidth="1"/>
    <col min="229" max="229" width="87" style="661" customWidth="1"/>
    <col min="230" max="230" width="24.54296875" customWidth="1"/>
  </cols>
  <sheetData>
    <row r="1" spans="1:230" ht="18.5">
      <c r="A1" s="1285" t="s">
        <v>2078</v>
      </c>
      <c r="B1" s="1286"/>
      <c r="C1" s="1286"/>
      <c r="D1" s="1286"/>
      <c r="E1" s="1286"/>
      <c r="F1" s="1286"/>
      <c r="G1" s="1286"/>
      <c r="H1" s="1286"/>
      <c r="I1" s="1287"/>
      <c r="J1" s="1285"/>
      <c r="K1" s="1286"/>
      <c r="L1" s="1286"/>
      <c r="M1" s="1286"/>
      <c r="N1" s="1286"/>
      <c r="O1" s="1287"/>
      <c r="P1" s="1197" t="s">
        <v>1861</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281" t="s">
        <v>1011</v>
      </c>
      <c r="HU1" s="1258" t="s">
        <v>1012</v>
      </c>
      <c r="HV1" s="1275" t="s">
        <v>1866</v>
      </c>
    </row>
    <row r="2" spans="1:230" ht="15.75" customHeight="1">
      <c r="A2" s="1276" t="s">
        <v>1016</v>
      </c>
      <c r="B2" s="1276" t="s">
        <v>1017</v>
      </c>
      <c r="C2" s="1277" t="s">
        <v>1867</v>
      </c>
      <c r="D2" s="1276" t="s">
        <v>1019</v>
      </c>
      <c r="E2" s="1276" t="s">
        <v>1868</v>
      </c>
      <c r="F2" s="1276" t="s">
        <v>1021</v>
      </c>
      <c r="G2" s="1276" t="s">
        <v>1022</v>
      </c>
      <c r="H2" s="1276" t="s">
        <v>1023</v>
      </c>
      <c r="I2" s="1280"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273"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282"/>
      <c r="HU2" s="1259"/>
      <c r="HV2" s="1275"/>
    </row>
    <row r="3" spans="1:230" ht="31.5" customHeight="1">
      <c r="A3" s="1276"/>
      <c r="B3" s="1276"/>
      <c r="C3" s="1278"/>
      <c r="D3" s="1276"/>
      <c r="E3" s="1276"/>
      <c r="F3" s="1276"/>
      <c r="G3" s="1276"/>
      <c r="H3" s="1276"/>
      <c r="I3" s="1280"/>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284"/>
      <c r="CZ3" s="1273"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282"/>
      <c r="HU3" s="1259"/>
      <c r="HV3" s="1275"/>
    </row>
    <row r="4" spans="1:230" ht="37">
      <c r="A4" s="1276"/>
      <c r="B4" s="1276"/>
      <c r="C4" s="1279"/>
      <c r="D4" s="1276"/>
      <c r="E4" s="1276"/>
      <c r="F4" s="1276"/>
      <c r="G4" s="1276"/>
      <c r="H4" s="1276"/>
      <c r="I4" s="1280"/>
      <c r="J4" s="1276"/>
      <c r="K4" s="1276"/>
      <c r="L4" s="1276"/>
      <c r="M4" s="623" t="s">
        <v>327</v>
      </c>
      <c r="N4" s="624" t="s">
        <v>1027</v>
      </c>
      <c r="O4" s="625"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4"/>
      <c r="CZ4" s="1274"/>
      <c r="DA4" s="1273"/>
      <c r="DB4" s="626" t="s">
        <v>1030</v>
      </c>
      <c r="DC4" s="626" t="s">
        <v>1043</v>
      </c>
      <c r="DD4" s="1273"/>
      <c r="DE4" s="1273"/>
      <c r="DF4" s="1273"/>
      <c r="DG4" s="1198"/>
      <c r="DH4" s="1198"/>
      <c r="DI4" s="1198"/>
      <c r="DJ4" s="1198"/>
      <c r="DK4" s="1198"/>
      <c r="DL4" s="1202"/>
      <c r="DM4" s="1203"/>
      <c r="DN4" s="1203"/>
      <c r="DO4" s="1204"/>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283"/>
      <c r="HU4" s="1260"/>
      <c r="HV4" s="1275"/>
    </row>
    <row r="5" spans="1:230" ht="232.5" customHeight="1">
      <c r="A5" s="628">
        <v>1</v>
      </c>
      <c r="B5" s="629" t="s">
        <v>2079</v>
      </c>
      <c r="C5" s="630" t="s">
        <v>2080</v>
      </c>
      <c r="D5" s="631" t="s">
        <v>2081</v>
      </c>
      <c r="E5" s="632" t="s">
        <v>1102</v>
      </c>
      <c r="F5" s="632" t="s">
        <v>1048</v>
      </c>
      <c r="G5" s="632" t="s">
        <v>2082</v>
      </c>
      <c r="H5" s="632" t="s">
        <v>490</v>
      </c>
      <c r="I5" s="633" t="s">
        <v>2083</v>
      </c>
      <c r="J5" s="632" t="s">
        <v>2084</v>
      </c>
      <c r="K5" s="634">
        <v>2</v>
      </c>
      <c r="L5" s="632" t="s">
        <v>2085</v>
      </c>
      <c r="M5" s="124" t="s">
        <v>2086</v>
      </c>
      <c r="N5" s="635" t="s">
        <v>1009</v>
      </c>
      <c r="O5" s="636"/>
      <c r="P5" s="571"/>
      <c r="Q5" s="571"/>
      <c r="R5" s="571"/>
      <c r="S5" s="571"/>
      <c r="T5" s="571"/>
      <c r="U5" s="571"/>
      <c r="V5" s="571"/>
      <c r="W5" s="571"/>
      <c r="X5" s="568"/>
      <c r="Y5" s="568"/>
      <c r="Z5" s="568"/>
      <c r="AA5" s="568"/>
      <c r="AB5" s="568"/>
      <c r="AC5" s="568"/>
      <c r="AD5" s="568"/>
      <c r="AE5" s="568"/>
      <c r="AF5" s="568"/>
      <c r="AG5" s="568"/>
      <c r="AH5" s="568"/>
      <c r="AI5" s="568"/>
      <c r="AJ5" s="568"/>
      <c r="AK5" s="568"/>
      <c r="AL5" s="568"/>
      <c r="AM5" s="568"/>
      <c r="AN5" s="568"/>
      <c r="AO5" s="279">
        <v>0</v>
      </c>
      <c r="AP5" s="279">
        <v>0</v>
      </c>
      <c r="AQ5" s="279">
        <v>0</v>
      </c>
      <c r="AR5" s="279"/>
      <c r="AS5" s="279" t="s">
        <v>1111</v>
      </c>
      <c r="AT5" s="637">
        <v>0</v>
      </c>
      <c r="AU5" s="279" t="s">
        <v>849</v>
      </c>
      <c r="AV5" s="279">
        <v>0</v>
      </c>
      <c r="AW5" s="637" t="str">
        <f>IF(AV5=0,"0%",IF(AV5=1,"50%",IF(AV5=2,"100%")))</f>
        <v>0%</v>
      </c>
      <c r="AX5" s="568"/>
      <c r="AY5" s="568"/>
      <c r="AZ5" s="568"/>
      <c r="BA5" s="568"/>
      <c r="BB5" s="568"/>
      <c r="BC5" s="568"/>
      <c r="BD5" s="568"/>
      <c r="BE5" s="568"/>
      <c r="BF5" s="568">
        <v>0</v>
      </c>
      <c r="BG5" s="568">
        <v>0</v>
      </c>
      <c r="BH5" s="568">
        <v>0</v>
      </c>
      <c r="BI5" s="568"/>
      <c r="BJ5" s="568" t="s">
        <v>1111</v>
      </c>
      <c r="BK5" s="588">
        <v>0</v>
      </c>
      <c r="BL5" s="279" t="s">
        <v>1464</v>
      </c>
      <c r="BM5" s="638">
        <v>0</v>
      </c>
      <c r="BN5" s="279" t="str">
        <f>IF(BM5=0,"0%",IF(BM5=1,"50%",IF(BM5=2,"100%")))</f>
        <v>0%</v>
      </c>
      <c r="BO5" s="568"/>
      <c r="BP5" s="568"/>
      <c r="BQ5" s="568"/>
      <c r="BR5" s="568"/>
      <c r="BS5" s="568"/>
      <c r="BT5" s="568"/>
      <c r="BU5" s="568"/>
      <c r="BV5" s="568"/>
      <c r="BW5" s="279">
        <v>0</v>
      </c>
      <c r="BX5" s="279">
        <v>0</v>
      </c>
      <c r="BY5" s="279">
        <v>0</v>
      </c>
      <c r="BZ5" s="639" t="s">
        <v>2087</v>
      </c>
      <c r="CA5" s="568" t="s">
        <v>1204</v>
      </c>
      <c r="CB5" s="279" t="str">
        <f>CE5</f>
        <v>0%</v>
      </c>
      <c r="CC5" s="279"/>
      <c r="CD5" s="638">
        <f>BM5+BP5</f>
        <v>0</v>
      </c>
      <c r="CE5" s="279" t="str">
        <f>IF(CD5=0,"0%",IF(CD5=1,"50%",IF(CD5=2,"100%")))</f>
        <v>0%</v>
      </c>
      <c r="CF5" s="639" t="s">
        <v>2088</v>
      </c>
      <c r="CG5" s="639">
        <v>1</v>
      </c>
      <c r="CH5" s="639" t="s">
        <v>2089</v>
      </c>
      <c r="CI5" s="639" t="s">
        <v>2090</v>
      </c>
      <c r="CJ5" s="639" t="s">
        <v>2091</v>
      </c>
      <c r="CK5" s="639"/>
      <c r="CL5" s="639"/>
      <c r="CM5" s="639" t="s">
        <v>2092</v>
      </c>
      <c r="CN5" s="568">
        <v>0</v>
      </c>
      <c r="CO5" s="568">
        <v>0</v>
      </c>
      <c r="CP5" s="568">
        <v>0</v>
      </c>
      <c r="CQ5" s="639" t="s">
        <v>2093</v>
      </c>
      <c r="CR5" s="568" t="s">
        <v>1065</v>
      </c>
      <c r="CS5" s="588">
        <f>CV5</f>
        <v>0.5</v>
      </c>
      <c r="CT5" s="279"/>
      <c r="CU5" s="638">
        <f>CD5+CG5</f>
        <v>1</v>
      </c>
      <c r="CV5" s="588">
        <f>CU5*100%/K5</f>
        <v>0.5</v>
      </c>
      <c r="CW5" s="584" t="s">
        <v>2094</v>
      </c>
      <c r="CX5" s="584" t="s">
        <v>2095</v>
      </c>
      <c r="CY5" s="568"/>
      <c r="CZ5" s="568"/>
      <c r="DA5" s="568"/>
      <c r="DB5" s="568"/>
      <c r="DC5" s="568"/>
      <c r="DD5" s="568"/>
      <c r="DE5" s="568"/>
      <c r="DF5" s="568"/>
      <c r="DG5" s="568">
        <v>0</v>
      </c>
      <c r="DH5" s="568">
        <v>0</v>
      </c>
      <c r="DI5" s="568">
        <v>0</v>
      </c>
      <c r="DJ5" s="568"/>
      <c r="DK5" s="568" t="s">
        <v>1065</v>
      </c>
      <c r="DL5" s="279" t="str">
        <f>DO5</f>
        <v>50%</v>
      </c>
      <c r="DM5" s="279"/>
      <c r="DN5" s="638">
        <f>CU5+CZ5</f>
        <v>1</v>
      </c>
      <c r="DO5" s="279" t="str">
        <f>IF(DN5=0,"0%",IF(DN5=1,"50%",IF(DN5=2,"100%")))</f>
        <v>50%</v>
      </c>
      <c r="DP5" s="584" t="s">
        <v>2096</v>
      </c>
      <c r="DQ5" s="640" t="s">
        <v>2097</v>
      </c>
      <c r="DR5" s="568"/>
      <c r="DS5" s="568"/>
      <c r="DT5" s="568"/>
      <c r="DU5" s="568"/>
      <c r="DV5" s="568"/>
      <c r="DW5" s="568"/>
      <c r="DX5" s="568"/>
      <c r="DY5" s="568"/>
      <c r="DZ5" s="568">
        <v>0</v>
      </c>
      <c r="EA5" s="568">
        <v>0</v>
      </c>
      <c r="EB5" s="568">
        <v>0</v>
      </c>
      <c r="EC5" s="280" t="s">
        <v>2098</v>
      </c>
      <c r="ED5" s="568" t="s">
        <v>1065</v>
      </c>
      <c r="EE5" s="279" t="str">
        <f>EH5</f>
        <v>50%</v>
      </c>
      <c r="EF5" s="279"/>
      <c r="EG5" s="638">
        <f>DN5+DS5</f>
        <v>1</v>
      </c>
      <c r="EH5" s="279" t="str">
        <f>IF(EG5=0,"0%",IF(EG5=1,"50%",IF(EG5=2,"100%")))</f>
        <v>50%</v>
      </c>
      <c r="EI5" s="584" t="s">
        <v>2099</v>
      </c>
      <c r="EJ5" s="641" t="s">
        <v>2100</v>
      </c>
      <c r="EK5" s="568"/>
      <c r="EL5" s="568"/>
      <c r="EM5" s="568"/>
      <c r="EN5" s="568"/>
      <c r="EO5" s="568"/>
      <c r="EP5" s="568"/>
      <c r="EQ5" s="568"/>
      <c r="ER5" s="568"/>
      <c r="ES5" s="568">
        <v>0</v>
      </c>
      <c r="ET5" s="568">
        <v>0</v>
      </c>
      <c r="EU5" s="568">
        <v>0</v>
      </c>
      <c r="EV5" s="280" t="s">
        <v>2101</v>
      </c>
      <c r="EW5" s="568" t="s">
        <v>1065</v>
      </c>
      <c r="EX5" s="279" t="str">
        <f>FA5</f>
        <v>50%</v>
      </c>
      <c r="EY5" s="279"/>
      <c r="EZ5" s="638">
        <f>EG5+EL5</f>
        <v>1</v>
      </c>
      <c r="FA5" s="279" t="str">
        <f>IF(EZ5=0,"0%",IF(EZ5=1,"50%",IF(EZ5=2,"100%")))</f>
        <v>50%</v>
      </c>
      <c r="FB5" s="584" t="s">
        <v>2099</v>
      </c>
      <c r="FC5" s="642" t="s">
        <v>2102</v>
      </c>
      <c r="FD5" s="568"/>
      <c r="FE5" s="568"/>
      <c r="FF5" s="568"/>
      <c r="FG5" s="568"/>
      <c r="FH5" s="568"/>
      <c r="FI5" s="568"/>
      <c r="FJ5" s="568"/>
      <c r="FK5" s="568"/>
      <c r="FL5" s="568"/>
      <c r="FM5" s="568"/>
      <c r="FN5" s="568"/>
      <c r="FO5" s="568"/>
      <c r="FP5" s="568"/>
      <c r="FQ5" s="279" t="str">
        <f>FT5</f>
        <v>50%</v>
      </c>
      <c r="FR5" s="279"/>
      <c r="FS5" s="638">
        <f>EZ5+FE5</f>
        <v>1</v>
      </c>
      <c r="FT5" s="279" t="str">
        <f>IF(FS5=0,"0%",IF(FS5=1,"50%",IF(FS5=2,"100%")))</f>
        <v>50%</v>
      </c>
      <c r="FU5" s="568"/>
      <c r="FV5" s="568"/>
      <c r="FW5" s="568"/>
      <c r="FX5" s="568"/>
      <c r="FY5" s="568"/>
      <c r="FZ5" s="568"/>
      <c r="GA5" s="568"/>
      <c r="GB5" s="568"/>
      <c r="GC5" s="568"/>
      <c r="GD5" s="568"/>
      <c r="GE5" s="568"/>
      <c r="GF5" s="568"/>
      <c r="GG5" s="568"/>
      <c r="GH5" s="279" t="str">
        <f>GK5</f>
        <v>50%</v>
      </c>
      <c r="GI5" s="279"/>
      <c r="GJ5" s="638">
        <f>FS5+FV5</f>
        <v>1</v>
      </c>
      <c r="GK5" s="279" t="str">
        <f>IF(GJ5=0,"0%",IF(GJ5=1,"50%",IF(GJ5=2,"100%")))</f>
        <v>50%</v>
      </c>
      <c r="GL5" s="568"/>
      <c r="GM5" s="568"/>
      <c r="GN5" s="568"/>
      <c r="GO5" s="568"/>
      <c r="GP5" s="568"/>
      <c r="GQ5" s="568"/>
      <c r="GR5" s="568"/>
      <c r="GS5" s="568"/>
      <c r="GT5" s="568"/>
      <c r="GU5" s="568"/>
      <c r="GV5" s="568"/>
      <c r="GW5" s="568"/>
      <c r="GX5" s="568"/>
      <c r="GY5" s="279" t="str">
        <f>HB5</f>
        <v>50%</v>
      </c>
      <c r="GZ5" s="279"/>
      <c r="HA5" s="638">
        <f>GJ5+GM5</f>
        <v>1</v>
      </c>
      <c r="HB5" s="279" t="str">
        <f>IF(HA5=0,"0%",IF(HA5=1,"50%",IF(HA5=2,"100%")))</f>
        <v>50%</v>
      </c>
      <c r="HC5" s="568"/>
      <c r="HD5" s="568"/>
      <c r="HE5" s="568"/>
      <c r="HF5" s="568"/>
      <c r="HG5" s="568"/>
      <c r="HH5" s="568"/>
      <c r="HI5" s="568"/>
      <c r="HJ5" s="568"/>
      <c r="HK5" s="568"/>
      <c r="HL5" s="568"/>
      <c r="HM5" s="568"/>
      <c r="HN5" s="568"/>
      <c r="HO5" s="568"/>
      <c r="HP5" s="279" t="str">
        <f>HS5</f>
        <v>50%</v>
      </c>
      <c r="HQ5" s="279"/>
      <c r="HR5" s="638">
        <f>HA5+HD5</f>
        <v>1</v>
      </c>
      <c r="HS5" s="279" t="str">
        <f>IF(HR5=0,"0%",IF(HR5=1,"50%",IF(HR5=2,"100%")))</f>
        <v>50%</v>
      </c>
      <c r="HT5" s="560" t="s">
        <v>2103</v>
      </c>
      <c r="HU5" s="560" t="s">
        <v>2104</v>
      </c>
      <c r="HV5" s="356" t="s">
        <v>11</v>
      </c>
    </row>
    <row r="6" spans="1:230" ht="202.5" customHeight="1">
      <c r="A6" s="628">
        <v>2</v>
      </c>
      <c r="B6" s="643" t="s">
        <v>2105</v>
      </c>
      <c r="C6" s="630" t="s">
        <v>2106</v>
      </c>
      <c r="D6" s="631" t="s">
        <v>2081</v>
      </c>
      <c r="E6" s="258" t="s">
        <v>1875</v>
      </c>
      <c r="F6" s="258" t="s">
        <v>1218</v>
      </c>
      <c r="G6" s="258" t="s">
        <v>2107</v>
      </c>
      <c r="H6" s="632" t="s">
        <v>490</v>
      </c>
      <c r="I6" s="633" t="s">
        <v>2108</v>
      </c>
      <c r="J6" s="258" t="s">
        <v>2109</v>
      </c>
      <c r="K6" s="644">
        <v>4</v>
      </c>
      <c r="L6" s="258" t="s">
        <v>2110</v>
      </c>
      <c r="M6" s="258" t="s">
        <v>2111</v>
      </c>
      <c r="N6" s="635" t="s">
        <v>1009</v>
      </c>
      <c r="O6" s="645"/>
      <c r="P6" s="571"/>
      <c r="Q6" s="571"/>
      <c r="R6" s="571"/>
      <c r="S6" s="571"/>
      <c r="T6" s="571"/>
      <c r="U6" s="571"/>
      <c r="V6" s="571"/>
      <c r="W6" s="571"/>
      <c r="X6" s="568"/>
      <c r="Y6" s="568"/>
      <c r="Z6" s="568"/>
      <c r="AA6" s="568"/>
      <c r="AB6" s="568"/>
      <c r="AC6" s="568"/>
      <c r="AD6" s="568"/>
      <c r="AE6" s="568"/>
      <c r="AF6" s="568"/>
      <c r="AG6" s="568"/>
      <c r="AH6" s="568"/>
      <c r="AI6" s="568"/>
      <c r="AJ6" s="568"/>
      <c r="AK6" s="568"/>
      <c r="AL6" s="568"/>
      <c r="AM6" s="568"/>
      <c r="AN6" s="568"/>
      <c r="AO6" s="279">
        <v>0</v>
      </c>
      <c r="AP6" s="279">
        <v>0</v>
      </c>
      <c r="AQ6" s="279">
        <v>0</v>
      </c>
      <c r="AR6" s="279"/>
      <c r="AS6" s="279" t="s">
        <v>1111</v>
      </c>
      <c r="AT6" s="637">
        <v>0</v>
      </c>
      <c r="AU6" s="279" t="s">
        <v>849</v>
      </c>
      <c r="AV6" s="279">
        <v>0</v>
      </c>
      <c r="AW6" s="637" t="str">
        <f>IF(AV6=0,"0%",IF(AV6=1,"25%",IF(AV6&lt;=2,"50%",IF(AV6&lt;=3,"75%",IF(AV6&lt;=4,"100%")))))</f>
        <v>0%</v>
      </c>
      <c r="AX6" s="568"/>
      <c r="AY6" s="568"/>
      <c r="AZ6" s="568"/>
      <c r="BA6" s="568"/>
      <c r="BB6" s="568"/>
      <c r="BC6" s="568"/>
      <c r="BD6" s="568"/>
      <c r="BE6" s="568"/>
      <c r="BF6" s="568">
        <v>0</v>
      </c>
      <c r="BG6" s="568">
        <v>0</v>
      </c>
      <c r="BH6" s="568">
        <v>0</v>
      </c>
      <c r="BI6" s="568"/>
      <c r="BJ6" s="568" t="s">
        <v>1111</v>
      </c>
      <c r="BK6" s="588">
        <v>0</v>
      </c>
      <c r="BL6" s="279"/>
      <c r="BM6" s="638">
        <v>0</v>
      </c>
      <c r="BN6" s="279" t="str">
        <f>IF(BM6=0,"0%",IF(BM6=1,"25%",IF(BM6&lt;=2,"50%",IF(BM6&lt;=3,"75%",IF(BM6&lt;=4,"100%")))))</f>
        <v>0%</v>
      </c>
      <c r="BO6" s="568"/>
      <c r="BP6" s="568"/>
      <c r="BQ6" s="568"/>
      <c r="BR6" s="568"/>
      <c r="BS6" s="568"/>
      <c r="BT6" s="568"/>
      <c r="BU6" s="568"/>
      <c r="BV6" s="568"/>
      <c r="BW6" s="279">
        <v>0</v>
      </c>
      <c r="BX6" s="279">
        <v>0</v>
      </c>
      <c r="BY6" s="279">
        <v>0</v>
      </c>
      <c r="BZ6" s="639" t="s">
        <v>2087</v>
      </c>
      <c r="CA6" s="568" t="s">
        <v>1204</v>
      </c>
      <c r="CB6" s="279" t="str">
        <f t="shared" ref="CB6:CB8" si="0">CE6</f>
        <v>0%</v>
      </c>
      <c r="CC6" s="279"/>
      <c r="CD6" s="638">
        <f t="shared" ref="CD6:CD8" si="1">BM6+BP6</f>
        <v>0</v>
      </c>
      <c r="CE6" s="279" t="str">
        <f>IF(CD6=0,"0%",IF(CD6=1,"25%",IF(CD6&lt;=2,"50%",IF(CD6&lt;=3,"75%",IF(CD6&lt;=4,"100%")))))</f>
        <v>0%</v>
      </c>
      <c r="CF6" s="639" t="s">
        <v>2112</v>
      </c>
      <c r="CG6" s="639">
        <v>1</v>
      </c>
      <c r="CH6" s="639" t="s">
        <v>2113</v>
      </c>
      <c r="CI6" s="639" t="s">
        <v>2114</v>
      </c>
      <c r="CJ6" s="639">
        <v>60</v>
      </c>
      <c r="CK6" s="639"/>
      <c r="CL6" s="639"/>
      <c r="CM6" s="639" t="s">
        <v>2115</v>
      </c>
      <c r="CN6" s="568">
        <v>0</v>
      </c>
      <c r="CO6" s="568">
        <v>0</v>
      </c>
      <c r="CP6" s="568">
        <v>0</v>
      </c>
      <c r="CQ6" s="639" t="s">
        <v>2093</v>
      </c>
      <c r="CR6" s="568" t="s">
        <v>1065</v>
      </c>
      <c r="CS6" s="588">
        <f t="shared" ref="CS6:CS8" si="2">CV6</f>
        <v>0.25</v>
      </c>
      <c r="CT6" s="279"/>
      <c r="CU6" s="638">
        <f t="shared" ref="CU6:CU7" si="3">CD6+CG6</f>
        <v>1</v>
      </c>
      <c r="CV6" s="588">
        <f t="shared" ref="CV6:CV8" si="4">CU6*100%/K6</f>
        <v>0.25</v>
      </c>
      <c r="CW6" s="584" t="s">
        <v>2116</v>
      </c>
      <c r="CX6" s="646" t="s">
        <v>2117</v>
      </c>
      <c r="CY6" s="568"/>
      <c r="CZ6" s="568"/>
      <c r="DA6" s="568"/>
      <c r="DB6" s="568"/>
      <c r="DC6" s="568"/>
      <c r="DD6" s="568"/>
      <c r="DE6" s="568"/>
      <c r="DF6" s="568"/>
      <c r="DG6" s="568">
        <v>0</v>
      </c>
      <c r="DH6" s="568">
        <v>0</v>
      </c>
      <c r="DI6" s="568">
        <v>0</v>
      </c>
      <c r="DJ6" s="568"/>
      <c r="DK6" s="568" t="s">
        <v>1065</v>
      </c>
      <c r="DL6" s="279" t="str">
        <f t="shared" ref="DL6:DL8" si="5">DO6</f>
        <v>25%</v>
      </c>
      <c r="DM6" s="279"/>
      <c r="DN6" s="638">
        <f t="shared" ref="DN6:DN8" si="6">CU6+CZ6</f>
        <v>1</v>
      </c>
      <c r="DO6" s="279" t="str">
        <f>IF(DN6=0,"0%",IF(DN6=1,"25%",IF(DN6&lt;=2,"50%",IF(DN6&lt;=3,"75%",IF(DN6&lt;=4,"100%")))))</f>
        <v>25%</v>
      </c>
      <c r="DP6" s="584" t="s">
        <v>2096</v>
      </c>
      <c r="DQ6" s="647" t="s">
        <v>2118</v>
      </c>
      <c r="DR6" s="568"/>
      <c r="DS6" s="568"/>
      <c r="DT6" s="568"/>
      <c r="DU6" s="568"/>
      <c r="DV6" s="568"/>
      <c r="DW6" s="568"/>
      <c r="DX6" s="568"/>
      <c r="DY6" s="568"/>
      <c r="DZ6" s="568">
        <v>0</v>
      </c>
      <c r="EA6" s="568">
        <v>0</v>
      </c>
      <c r="EB6" s="568">
        <v>0</v>
      </c>
      <c r="EC6" s="280" t="s">
        <v>2098</v>
      </c>
      <c r="ED6" s="568" t="s">
        <v>1065</v>
      </c>
      <c r="EE6" s="279" t="str">
        <f t="shared" ref="EE6:EE8" si="7">EH6</f>
        <v>25%</v>
      </c>
      <c r="EF6" s="279"/>
      <c r="EG6" s="638">
        <f t="shared" ref="EG6:EG8" si="8">DN6+DS6</f>
        <v>1</v>
      </c>
      <c r="EH6" s="279" t="str">
        <f>IF(EG6=0,"0%",IF(EG6=1,"25%",IF(EG6&lt;=2,"50%",IF(EG6&lt;=3,"75%",IF(EG6&lt;=4,"100%")))))</f>
        <v>25%</v>
      </c>
      <c r="EI6" s="584" t="s">
        <v>2099</v>
      </c>
      <c r="EJ6" s="648" t="s">
        <v>2119</v>
      </c>
      <c r="EK6" s="568"/>
      <c r="EL6" s="568"/>
      <c r="EM6" s="568"/>
      <c r="EN6" s="568"/>
      <c r="EO6" s="568"/>
      <c r="EP6" s="568"/>
      <c r="EQ6" s="568"/>
      <c r="ER6" s="568"/>
      <c r="ES6" s="568">
        <v>0</v>
      </c>
      <c r="ET6" s="568">
        <v>0</v>
      </c>
      <c r="EU6" s="568">
        <v>0</v>
      </c>
      <c r="EV6" s="280" t="s">
        <v>2101</v>
      </c>
      <c r="EW6" s="568" t="s">
        <v>1065</v>
      </c>
      <c r="EX6" s="279" t="str">
        <f t="shared" ref="EX6:EX8" si="9">FA6</f>
        <v>25%</v>
      </c>
      <c r="EY6" s="279"/>
      <c r="EZ6" s="638">
        <f t="shared" ref="EZ6:EZ8" si="10">EG6+EL6</f>
        <v>1</v>
      </c>
      <c r="FA6" s="279" t="str">
        <f>IF(EZ6=0,"0%",IF(EZ6=1,"25%",IF(EZ6&lt;=2,"50%",IF(EZ6&lt;=3,"75%",IF(EZ6&lt;=4,"100%")))))</f>
        <v>25%</v>
      </c>
      <c r="FB6" s="584" t="s">
        <v>2099</v>
      </c>
      <c r="FC6" s="648" t="s">
        <v>2102</v>
      </c>
      <c r="FD6" s="568"/>
      <c r="FE6" s="568"/>
      <c r="FF6" s="568"/>
      <c r="FG6" s="568"/>
      <c r="FH6" s="568"/>
      <c r="FI6" s="568"/>
      <c r="FJ6" s="568"/>
      <c r="FK6" s="568"/>
      <c r="FL6" s="568"/>
      <c r="FM6" s="568"/>
      <c r="FN6" s="568"/>
      <c r="FO6" s="568"/>
      <c r="FP6" s="568"/>
      <c r="FQ6" s="279" t="str">
        <f t="shared" ref="FQ6:FQ8" si="11">FT6</f>
        <v>25%</v>
      </c>
      <c r="FR6" s="279"/>
      <c r="FS6" s="638">
        <f t="shared" ref="FS6:FS8" si="12">EZ6+FE6</f>
        <v>1</v>
      </c>
      <c r="FT6" s="279" t="str">
        <f>IF(FS6=0,"0%",IF(FS6=1,"25%",IF(FS6&lt;=2,"50%",IF(FS6&lt;=3,"75%",IF(FS6&lt;=4,"100%")))))</f>
        <v>25%</v>
      </c>
      <c r="FU6" s="568"/>
      <c r="FV6" s="568"/>
      <c r="FW6" s="568"/>
      <c r="FX6" s="568"/>
      <c r="FY6" s="568"/>
      <c r="FZ6" s="568"/>
      <c r="GA6" s="568"/>
      <c r="GB6" s="568"/>
      <c r="GC6" s="568"/>
      <c r="GD6" s="568"/>
      <c r="GE6" s="568"/>
      <c r="GF6" s="568"/>
      <c r="GG6" s="568"/>
      <c r="GH6" s="279" t="str">
        <f t="shared" ref="GH6:GH8" si="13">GK6</f>
        <v>25%</v>
      </c>
      <c r="GI6" s="279"/>
      <c r="GJ6" s="638">
        <f t="shared" ref="GJ6:GJ8" si="14">FS6+FV6</f>
        <v>1</v>
      </c>
      <c r="GK6" s="279" t="str">
        <f>IF(GJ6=0,"0%",IF(GJ6=1,"25%",IF(GJ6&lt;=2,"50%",IF(GJ6&lt;=3,"75%",IF(GJ6&lt;=4,"100%")))))</f>
        <v>25%</v>
      </c>
      <c r="GL6" s="568"/>
      <c r="GM6" s="568"/>
      <c r="GN6" s="568"/>
      <c r="GO6" s="568"/>
      <c r="GP6" s="568"/>
      <c r="GQ6" s="568"/>
      <c r="GR6" s="568"/>
      <c r="GS6" s="568"/>
      <c r="GT6" s="568"/>
      <c r="GU6" s="568"/>
      <c r="GV6" s="568"/>
      <c r="GW6" s="568"/>
      <c r="GX6" s="568"/>
      <c r="GY6" s="279" t="str">
        <f t="shared" ref="GY6:GY8" si="15">HB6</f>
        <v>25%</v>
      </c>
      <c r="GZ6" s="279"/>
      <c r="HA6" s="638">
        <f t="shared" ref="HA6:HA8" si="16">GJ6+GM6</f>
        <v>1</v>
      </c>
      <c r="HB6" s="279" t="str">
        <f>IF(HA6=0,"0%",IF(HA6=1,"25%",IF(HA6&lt;=2,"50%",IF(HA6&lt;=3,"75%",IF(HA6&lt;=4,"100%")))))</f>
        <v>25%</v>
      </c>
      <c r="HC6" s="568"/>
      <c r="HD6" s="568"/>
      <c r="HE6" s="568"/>
      <c r="HF6" s="568"/>
      <c r="HG6" s="568"/>
      <c r="HH6" s="568"/>
      <c r="HI6" s="568"/>
      <c r="HJ6" s="568"/>
      <c r="HK6" s="568"/>
      <c r="HL6" s="568"/>
      <c r="HM6" s="568"/>
      <c r="HN6" s="568"/>
      <c r="HO6" s="568"/>
      <c r="HP6" s="279" t="str">
        <f t="shared" ref="HP6:HP8" si="17">HS6</f>
        <v>25%</v>
      </c>
      <c r="HQ6" s="279"/>
      <c r="HR6" s="638">
        <f t="shared" ref="HR6:HR8" si="18">HA6+HD6</f>
        <v>1</v>
      </c>
      <c r="HS6" s="279" t="str">
        <f>IF(HR6=0,"0%",IF(HR6=1,"25%",IF(HR6&lt;=2,"50%",IF(HR6&lt;=3,"75%",IF(HR6&lt;=4,"100%")))))</f>
        <v>25%</v>
      </c>
      <c r="HT6" s="560" t="s">
        <v>2120</v>
      </c>
      <c r="HU6" s="560" t="s">
        <v>2121</v>
      </c>
      <c r="HV6" s="356" t="s">
        <v>11</v>
      </c>
    </row>
    <row r="7" spans="1:230" ht="252">
      <c r="A7" s="628">
        <v>3</v>
      </c>
      <c r="B7" s="649" t="s">
        <v>2122</v>
      </c>
      <c r="C7" s="630" t="s">
        <v>2123</v>
      </c>
      <c r="D7" s="650" t="s">
        <v>2124</v>
      </c>
      <c r="E7" s="651" t="s">
        <v>2125</v>
      </c>
      <c r="F7" s="651" t="s">
        <v>1191</v>
      </c>
      <c r="G7" s="651" t="s">
        <v>2082</v>
      </c>
      <c r="H7" s="632" t="s">
        <v>490</v>
      </c>
      <c r="I7" s="652" t="s">
        <v>2126</v>
      </c>
      <c r="J7" s="651" t="s">
        <v>2127</v>
      </c>
      <c r="K7" s="644">
        <v>1</v>
      </c>
      <c r="L7" s="651" t="s">
        <v>2085</v>
      </c>
      <c r="M7" s="645" t="s">
        <v>2128</v>
      </c>
      <c r="N7" s="645" t="s">
        <v>2129</v>
      </c>
      <c r="O7" s="645"/>
      <c r="P7" s="571"/>
      <c r="Q7" s="571"/>
      <c r="R7" s="571"/>
      <c r="S7" s="571"/>
      <c r="T7" s="571"/>
      <c r="U7" s="571"/>
      <c r="V7" s="571"/>
      <c r="W7" s="571"/>
      <c r="X7" s="568"/>
      <c r="Y7" s="568"/>
      <c r="Z7" s="568"/>
      <c r="AA7" s="568"/>
      <c r="AB7" s="568"/>
      <c r="AC7" s="568"/>
      <c r="AD7" s="568"/>
      <c r="AE7" s="568"/>
      <c r="AF7" s="568"/>
      <c r="AG7" s="568"/>
      <c r="AH7" s="568"/>
      <c r="AI7" s="568"/>
      <c r="AJ7" s="568"/>
      <c r="AK7" s="568"/>
      <c r="AL7" s="568"/>
      <c r="AM7" s="568"/>
      <c r="AN7" s="568"/>
      <c r="AO7" s="279">
        <v>0</v>
      </c>
      <c r="AP7" s="279">
        <v>0</v>
      </c>
      <c r="AQ7" s="279">
        <v>0</v>
      </c>
      <c r="AR7" s="279"/>
      <c r="AS7" s="279" t="s">
        <v>1111</v>
      </c>
      <c r="AT7" s="637">
        <v>0</v>
      </c>
      <c r="AU7" s="279" t="s">
        <v>849</v>
      </c>
      <c r="AV7" s="279">
        <v>0</v>
      </c>
      <c r="AW7" s="653" t="str">
        <f>IF(AV7=0,"0%",IF(AV7=1,"100%",))</f>
        <v>0%</v>
      </c>
      <c r="AX7" s="568"/>
      <c r="AY7" s="568"/>
      <c r="AZ7" s="568"/>
      <c r="BA7" s="568"/>
      <c r="BB7" s="568"/>
      <c r="BC7" s="568"/>
      <c r="BD7" s="568"/>
      <c r="BE7" s="568"/>
      <c r="BF7" s="568">
        <v>0</v>
      </c>
      <c r="BG7" s="568">
        <v>0</v>
      </c>
      <c r="BH7" s="568">
        <v>0</v>
      </c>
      <c r="BI7" s="568"/>
      <c r="BJ7" s="568" t="s">
        <v>1111</v>
      </c>
      <c r="BK7" s="588">
        <v>0</v>
      </c>
      <c r="BL7" s="279"/>
      <c r="BM7" s="638">
        <v>0</v>
      </c>
      <c r="BN7" s="279" t="str">
        <f>IF(BM7=0,"0%",IF(BM7=1,"100%",))</f>
        <v>0%</v>
      </c>
      <c r="BO7" s="568"/>
      <c r="BP7" s="568"/>
      <c r="BQ7" s="568"/>
      <c r="BR7" s="568"/>
      <c r="BS7" s="568"/>
      <c r="BT7" s="568"/>
      <c r="BU7" s="568"/>
      <c r="BV7" s="568"/>
      <c r="BW7" s="279">
        <v>0</v>
      </c>
      <c r="BX7" s="279">
        <v>0</v>
      </c>
      <c r="BY7" s="279">
        <v>0</v>
      </c>
      <c r="BZ7" s="639" t="s">
        <v>2087</v>
      </c>
      <c r="CA7" s="568" t="s">
        <v>1204</v>
      </c>
      <c r="CB7" s="279" t="str">
        <f t="shared" si="0"/>
        <v>0%</v>
      </c>
      <c r="CC7" s="279"/>
      <c r="CD7" s="638">
        <f t="shared" si="1"/>
        <v>0</v>
      </c>
      <c r="CE7" s="279" t="str">
        <f>IF(CD7=0,"0%",IF(CD7=1,"100%",))</f>
        <v>0%</v>
      </c>
      <c r="CF7" s="639" t="s">
        <v>2130</v>
      </c>
      <c r="CG7" s="639">
        <v>1</v>
      </c>
      <c r="CH7" s="639" t="s">
        <v>2131</v>
      </c>
      <c r="CI7" s="639" t="s">
        <v>2132</v>
      </c>
      <c r="CJ7" s="639" t="s">
        <v>2091</v>
      </c>
      <c r="CK7" s="639"/>
      <c r="CL7" s="639" t="s">
        <v>2133</v>
      </c>
      <c r="CM7" s="639" t="s">
        <v>2134</v>
      </c>
      <c r="CN7" s="568">
        <v>0</v>
      </c>
      <c r="CO7" s="568">
        <v>0</v>
      </c>
      <c r="CP7" s="568">
        <v>0</v>
      </c>
      <c r="CQ7" s="639" t="s">
        <v>2135</v>
      </c>
      <c r="CR7" s="568" t="s">
        <v>122</v>
      </c>
      <c r="CS7" s="588">
        <f t="shared" si="2"/>
        <v>1</v>
      </c>
      <c r="CT7" s="279"/>
      <c r="CU7" s="638">
        <f t="shared" si="3"/>
        <v>1</v>
      </c>
      <c r="CV7" s="588">
        <f t="shared" si="4"/>
        <v>1</v>
      </c>
      <c r="CW7" s="584" t="s">
        <v>2136</v>
      </c>
      <c r="CX7" s="584" t="s">
        <v>2137</v>
      </c>
      <c r="CY7" s="568"/>
      <c r="CZ7" s="568"/>
      <c r="DA7" s="568"/>
      <c r="DB7" s="568"/>
      <c r="DC7" s="568"/>
      <c r="DD7" s="568"/>
      <c r="DE7" s="568"/>
      <c r="DF7" s="568"/>
      <c r="DG7" s="568">
        <v>0</v>
      </c>
      <c r="DH7" s="568">
        <v>0</v>
      </c>
      <c r="DI7" s="568">
        <v>0</v>
      </c>
      <c r="DJ7" s="568"/>
      <c r="DK7" s="568" t="s">
        <v>122</v>
      </c>
      <c r="DL7" s="279" t="str">
        <f t="shared" si="5"/>
        <v>100%</v>
      </c>
      <c r="DM7" s="279"/>
      <c r="DN7" s="638">
        <f t="shared" si="6"/>
        <v>1</v>
      </c>
      <c r="DO7" s="279" t="str">
        <f>IF(DN7=0,"0%",IF(DN7=1,"100%",))</f>
        <v>100%</v>
      </c>
      <c r="DP7" s="584" t="s">
        <v>2096</v>
      </c>
      <c r="DQ7" s="647" t="s">
        <v>2118</v>
      </c>
      <c r="DR7" s="568"/>
      <c r="DS7" s="568"/>
      <c r="DT7" s="568"/>
      <c r="DU7" s="568"/>
      <c r="DV7" s="568"/>
      <c r="DW7" s="568"/>
      <c r="DX7" s="568"/>
      <c r="DY7" s="568"/>
      <c r="DZ7" s="568">
        <v>0</v>
      </c>
      <c r="EA7" s="568">
        <v>0</v>
      </c>
      <c r="EB7" s="568">
        <v>0</v>
      </c>
      <c r="EC7" s="568" t="s">
        <v>2138</v>
      </c>
      <c r="ED7" s="568" t="s">
        <v>122</v>
      </c>
      <c r="EE7" s="279" t="str">
        <f t="shared" si="7"/>
        <v>100%</v>
      </c>
      <c r="EF7" s="279"/>
      <c r="EG7" s="638">
        <f t="shared" si="8"/>
        <v>1</v>
      </c>
      <c r="EH7" s="279" t="str">
        <f>IF(EG7=0,"0%",IF(EG7=1,"100%",))</f>
        <v>100%</v>
      </c>
      <c r="EI7" s="584" t="s">
        <v>2096</v>
      </c>
      <c r="EJ7" s="647" t="s">
        <v>2118</v>
      </c>
      <c r="EK7" s="568"/>
      <c r="EL7" s="568"/>
      <c r="EM7" s="568"/>
      <c r="EN7" s="568"/>
      <c r="EO7" s="568"/>
      <c r="EP7" s="568"/>
      <c r="EQ7" s="568"/>
      <c r="ER7" s="568"/>
      <c r="ES7" s="568">
        <v>0</v>
      </c>
      <c r="ET7" s="568">
        <v>0</v>
      </c>
      <c r="EU7" s="568">
        <v>0</v>
      </c>
      <c r="EV7" s="639" t="s">
        <v>2139</v>
      </c>
      <c r="EW7" s="568" t="s">
        <v>122</v>
      </c>
      <c r="EX7" s="279" t="str">
        <f t="shared" si="9"/>
        <v>100%</v>
      </c>
      <c r="EY7" s="279"/>
      <c r="EZ7" s="638">
        <f t="shared" si="10"/>
        <v>1</v>
      </c>
      <c r="FA7" s="279" t="str">
        <f>IF(EZ7=0,"0%",IF(EZ7=1,"100%",))</f>
        <v>100%</v>
      </c>
      <c r="FB7" s="584" t="s">
        <v>2096</v>
      </c>
      <c r="FC7" s="647" t="s">
        <v>2118</v>
      </c>
      <c r="FD7" s="568"/>
      <c r="FE7" s="568"/>
      <c r="FF7" s="568"/>
      <c r="FG7" s="568"/>
      <c r="FH7" s="568"/>
      <c r="FI7" s="568"/>
      <c r="FJ7" s="568"/>
      <c r="FK7" s="568"/>
      <c r="FL7" s="568"/>
      <c r="FM7" s="568"/>
      <c r="FN7" s="568"/>
      <c r="FO7" s="568"/>
      <c r="FP7" s="568"/>
      <c r="FQ7" s="279" t="str">
        <f t="shared" si="11"/>
        <v>100%</v>
      </c>
      <c r="FR7" s="279"/>
      <c r="FS7" s="638">
        <f t="shared" si="12"/>
        <v>1</v>
      </c>
      <c r="FT7" s="279" t="str">
        <f>IF(FS7=0,"0%",IF(FS7=1,"100%",))</f>
        <v>100%</v>
      </c>
      <c r="FU7" s="568"/>
      <c r="FV7" s="568"/>
      <c r="FW7" s="568"/>
      <c r="FX7" s="568"/>
      <c r="FY7" s="568"/>
      <c r="FZ7" s="568"/>
      <c r="GA7" s="568"/>
      <c r="GB7" s="568"/>
      <c r="GC7" s="568"/>
      <c r="GD7" s="568"/>
      <c r="GE7" s="568"/>
      <c r="GF7" s="568"/>
      <c r="GG7" s="568"/>
      <c r="GH7" s="279" t="str">
        <f t="shared" si="13"/>
        <v>100%</v>
      </c>
      <c r="GI7" s="279"/>
      <c r="GJ7" s="638">
        <f t="shared" si="14"/>
        <v>1</v>
      </c>
      <c r="GK7" s="279" t="str">
        <f>IF(GJ7=0,"0%",IF(GJ7=1,"100%",))</f>
        <v>100%</v>
      </c>
      <c r="GL7" s="568"/>
      <c r="GM7" s="568"/>
      <c r="GN7" s="568"/>
      <c r="GO7" s="568"/>
      <c r="GP7" s="568"/>
      <c r="GQ7" s="568"/>
      <c r="GR7" s="568"/>
      <c r="GS7" s="568"/>
      <c r="GT7" s="568"/>
      <c r="GU7" s="568"/>
      <c r="GV7" s="568"/>
      <c r="GW7" s="568"/>
      <c r="GX7" s="568"/>
      <c r="GY7" s="279" t="str">
        <f t="shared" si="15"/>
        <v>100%</v>
      </c>
      <c r="GZ7" s="279"/>
      <c r="HA7" s="638">
        <f t="shared" si="16"/>
        <v>1</v>
      </c>
      <c r="HB7" s="279" t="str">
        <f>IF(HA7=0,"0%",IF(HA7=1,"100%",))</f>
        <v>100%</v>
      </c>
      <c r="HC7" s="568"/>
      <c r="HD7" s="568"/>
      <c r="HE7" s="568"/>
      <c r="HF7" s="568"/>
      <c r="HG7" s="568"/>
      <c r="HH7" s="568"/>
      <c r="HI7" s="568"/>
      <c r="HJ7" s="568"/>
      <c r="HK7" s="568"/>
      <c r="HL7" s="568"/>
      <c r="HM7" s="568"/>
      <c r="HN7" s="568"/>
      <c r="HO7" s="568"/>
      <c r="HP7" s="279" t="str">
        <f t="shared" si="17"/>
        <v>100%</v>
      </c>
      <c r="HQ7" s="279"/>
      <c r="HR7" s="638">
        <f t="shared" si="18"/>
        <v>1</v>
      </c>
      <c r="HS7" s="279" t="str">
        <f>IF(HR7=0,"0%",IF(HR7=1,"100%",))</f>
        <v>100%</v>
      </c>
      <c r="HT7" s="560" t="s">
        <v>2140</v>
      </c>
      <c r="HU7" s="560" t="s">
        <v>2141</v>
      </c>
      <c r="HV7" s="335" t="s">
        <v>7</v>
      </c>
    </row>
    <row r="8" spans="1:230" ht="159.5">
      <c r="A8" s="628">
        <v>4</v>
      </c>
      <c r="B8" s="654" t="s">
        <v>2142</v>
      </c>
      <c r="C8" s="630" t="s">
        <v>2143</v>
      </c>
      <c r="D8" s="631" t="s">
        <v>2144</v>
      </c>
      <c r="E8" s="258" t="s">
        <v>1284</v>
      </c>
      <c r="F8" s="258" t="s">
        <v>1247</v>
      </c>
      <c r="G8" s="651" t="s">
        <v>2082</v>
      </c>
      <c r="H8" s="632" t="s">
        <v>490</v>
      </c>
      <c r="I8" s="652" t="s">
        <v>2126</v>
      </c>
      <c r="J8" s="651" t="s">
        <v>2127</v>
      </c>
      <c r="K8" s="644">
        <v>1</v>
      </c>
      <c r="L8" s="632" t="s">
        <v>2085</v>
      </c>
      <c r="M8" s="651" t="s">
        <v>2145</v>
      </c>
      <c r="N8" s="635" t="s">
        <v>1009</v>
      </c>
      <c r="O8" s="645"/>
      <c r="P8" s="571"/>
      <c r="Q8" s="571"/>
      <c r="R8" s="571"/>
      <c r="S8" s="571"/>
      <c r="T8" s="571"/>
      <c r="U8" s="571"/>
      <c r="V8" s="571"/>
      <c r="W8" s="571"/>
      <c r="X8" s="568"/>
      <c r="Y8" s="568"/>
      <c r="Z8" s="568"/>
      <c r="AA8" s="568"/>
      <c r="AB8" s="568"/>
      <c r="AC8" s="568"/>
      <c r="AD8" s="568"/>
      <c r="AE8" s="568"/>
      <c r="AF8" s="568"/>
      <c r="AG8" s="568"/>
      <c r="AH8" s="568"/>
      <c r="AI8" s="568"/>
      <c r="AJ8" s="568"/>
      <c r="AK8" s="568"/>
      <c r="AL8" s="568"/>
      <c r="AM8" s="568"/>
      <c r="AN8" s="568"/>
      <c r="AO8" s="279">
        <v>0</v>
      </c>
      <c r="AP8" s="279">
        <v>0</v>
      </c>
      <c r="AQ8" s="279">
        <v>0</v>
      </c>
      <c r="AR8" s="279"/>
      <c r="AS8" s="279" t="s">
        <v>1111</v>
      </c>
      <c r="AT8" s="637">
        <v>0</v>
      </c>
      <c r="AU8" s="279" t="s">
        <v>849</v>
      </c>
      <c r="AV8" s="279">
        <v>0</v>
      </c>
      <c r="AW8" s="653" t="str">
        <f>IF(AV8=0,"0%",IF(AV8=1,"100%",))</f>
        <v>0%</v>
      </c>
      <c r="AX8" s="568"/>
      <c r="AY8" s="568"/>
      <c r="AZ8" s="568"/>
      <c r="BA8" s="568"/>
      <c r="BB8" s="568"/>
      <c r="BC8" s="568"/>
      <c r="BD8" s="568"/>
      <c r="BE8" s="568"/>
      <c r="BF8" s="568">
        <v>0</v>
      </c>
      <c r="BG8" s="568">
        <v>0</v>
      </c>
      <c r="BH8" s="568">
        <v>0</v>
      </c>
      <c r="BI8" s="568"/>
      <c r="BJ8" s="568" t="s">
        <v>1111</v>
      </c>
      <c r="BK8" s="588">
        <v>0</v>
      </c>
      <c r="BL8" s="279"/>
      <c r="BM8" s="638">
        <v>0</v>
      </c>
      <c r="BN8" s="279" t="str">
        <f>IF(BM8=0,"0%",IF(BM8=1,"100%",))</f>
        <v>0%</v>
      </c>
      <c r="BO8" s="568"/>
      <c r="BP8" s="568"/>
      <c r="BQ8" s="568"/>
      <c r="BR8" s="568"/>
      <c r="BS8" s="568"/>
      <c r="BT8" s="568"/>
      <c r="BU8" s="568"/>
      <c r="BV8" s="568"/>
      <c r="BW8" s="279">
        <v>0</v>
      </c>
      <c r="BX8" s="279">
        <v>0</v>
      </c>
      <c r="BY8" s="279">
        <v>0</v>
      </c>
      <c r="BZ8" s="639" t="s">
        <v>2087</v>
      </c>
      <c r="CA8" s="568" t="s">
        <v>1204</v>
      </c>
      <c r="CB8" s="279" t="str">
        <f t="shared" si="0"/>
        <v>0%</v>
      </c>
      <c r="CC8" s="279"/>
      <c r="CD8" s="638">
        <f t="shared" si="1"/>
        <v>0</v>
      </c>
      <c r="CE8" s="279" t="str">
        <f>IF(CD8=0,"0%",IF(CD8=1,"100%",))</f>
        <v>0%</v>
      </c>
      <c r="CF8" s="639" t="s">
        <v>2146</v>
      </c>
      <c r="CG8" s="639">
        <v>0</v>
      </c>
      <c r="CH8" s="639" t="s">
        <v>2147</v>
      </c>
      <c r="CI8" s="639" t="s">
        <v>2148</v>
      </c>
      <c r="CJ8" s="639" t="s">
        <v>2149</v>
      </c>
      <c r="CK8" s="639" t="s">
        <v>2150</v>
      </c>
      <c r="CL8" s="639"/>
      <c r="CM8" s="639" t="s">
        <v>2151</v>
      </c>
      <c r="CN8" s="568">
        <v>0</v>
      </c>
      <c r="CO8" s="568">
        <v>0</v>
      </c>
      <c r="CP8" s="568">
        <v>0</v>
      </c>
      <c r="CQ8" s="639" t="s">
        <v>2093</v>
      </c>
      <c r="CR8" s="568" t="s">
        <v>1204</v>
      </c>
      <c r="CS8" s="588">
        <f t="shared" si="2"/>
        <v>0</v>
      </c>
      <c r="CT8" s="279"/>
      <c r="CU8" s="638">
        <v>0</v>
      </c>
      <c r="CV8" s="588">
        <f t="shared" si="4"/>
        <v>0</v>
      </c>
      <c r="CW8" s="584" t="s">
        <v>2152</v>
      </c>
      <c r="CX8" s="584" t="s">
        <v>2153</v>
      </c>
      <c r="CY8" s="568"/>
      <c r="CZ8" s="568"/>
      <c r="DA8" s="568"/>
      <c r="DB8" s="568"/>
      <c r="DC8" s="568"/>
      <c r="DD8" s="568"/>
      <c r="DE8" s="568"/>
      <c r="DF8" s="568"/>
      <c r="DG8" s="568">
        <v>0</v>
      </c>
      <c r="DH8" s="568">
        <v>0</v>
      </c>
      <c r="DI8" s="568">
        <v>0</v>
      </c>
      <c r="DJ8" s="568"/>
      <c r="DK8" s="568" t="s">
        <v>1204</v>
      </c>
      <c r="DL8" s="279" t="str">
        <f t="shared" si="5"/>
        <v>0%</v>
      </c>
      <c r="DM8" s="279"/>
      <c r="DN8" s="638">
        <f t="shared" si="6"/>
        <v>0</v>
      </c>
      <c r="DO8" s="279" t="str">
        <f>IF(DN8=0,"0%",IF(DN8=1,"100%",))</f>
        <v>0%</v>
      </c>
      <c r="DP8" s="584" t="s">
        <v>2096</v>
      </c>
      <c r="DQ8" s="647" t="s">
        <v>2118</v>
      </c>
      <c r="DR8" s="568"/>
      <c r="DS8" s="568"/>
      <c r="DT8" s="568"/>
      <c r="DU8" s="568"/>
      <c r="DV8" s="568"/>
      <c r="DW8" s="568"/>
      <c r="DX8" s="568"/>
      <c r="DY8" s="568"/>
      <c r="DZ8" s="568">
        <v>0</v>
      </c>
      <c r="EA8" s="568">
        <v>0</v>
      </c>
      <c r="EB8" s="568">
        <v>0</v>
      </c>
      <c r="EC8" s="280" t="s">
        <v>2098</v>
      </c>
      <c r="ED8" s="568" t="s">
        <v>1204</v>
      </c>
      <c r="EE8" s="279" t="str">
        <f t="shared" si="7"/>
        <v>0%</v>
      </c>
      <c r="EF8" s="279"/>
      <c r="EG8" s="638">
        <f t="shared" si="8"/>
        <v>0</v>
      </c>
      <c r="EH8" s="279" t="str">
        <f>IF(EG8=0,"0%",IF(EG8=1,"100%",))</f>
        <v>0%</v>
      </c>
      <c r="EI8" s="584" t="s">
        <v>2096</v>
      </c>
      <c r="EJ8" s="647" t="s">
        <v>2118</v>
      </c>
      <c r="EK8" s="568"/>
      <c r="EL8" s="568"/>
      <c r="EM8" s="568"/>
      <c r="EN8" s="568"/>
      <c r="EO8" s="568"/>
      <c r="EP8" s="568"/>
      <c r="EQ8" s="568"/>
      <c r="ER8" s="568"/>
      <c r="ES8" s="568">
        <v>0</v>
      </c>
      <c r="ET8" s="568">
        <v>0</v>
      </c>
      <c r="EU8" s="568">
        <v>0</v>
      </c>
      <c r="EV8" s="280" t="s">
        <v>2101</v>
      </c>
      <c r="EW8" s="568" t="s">
        <v>1204</v>
      </c>
      <c r="EX8" s="279" t="str">
        <f t="shared" si="9"/>
        <v>0%</v>
      </c>
      <c r="EY8" s="279"/>
      <c r="EZ8" s="638">
        <f t="shared" si="10"/>
        <v>0</v>
      </c>
      <c r="FA8" s="279" t="str">
        <f>IF(EZ8=0,"0%",IF(EZ8=1,"100%",))</f>
        <v>0%</v>
      </c>
      <c r="FB8" s="584" t="s">
        <v>2096</v>
      </c>
      <c r="FC8" s="647" t="s">
        <v>2118</v>
      </c>
      <c r="FD8" s="568"/>
      <c r="FE8" s="568"/>
      <c r="FF8" s="568"/>
      <c r="FG8" s="568"/>
      <c r="FH8" s="568"/>
      <c r="FI8" s="568"/>
      <c r="FJ8" s="568"/>
      <c r="FK8" s="568"/>
      <c r="FL8" s="568"/>
      <c r="FM8" s="568"/>
      <c r="FN8" s="568"/>
      <c r="FO8" s="568"/>
      <c r="FP8" s="568"/>
      <c r="FQ8" s="279" t="str">
        <f t="shared" si="11"/>
        <v>0%</v>
      </c>
      <c r="FR8" s="279"/>
      <c r="FS8" s="638">
        <f t="shared" si="12"/>
        <v>0</v>
      </c>
      <c r="FT8" s="279" t="str">
        <f>IF(FS8=0,"0%",IF(FS8=1,"100%",))</f>
        <v>0%</v>
      </c>
      <c r="FU8" s="568"/>
      <c r="FV8" s="568"/>
      <c r="FW8" s="568"/>
      <c r="FX8" s="568"/>
      <c r="FY8" s="568"/>
      <c r="FZ8" s="568"/>
      <c r="GA8" s="568"/>
      <c r="GB8" s="568"/>
      <c r="GC8" s="568"/>
      <c r="GD8" s="568"/>
      <c r="GE8" s="568"/>
      <c r="GF8" s="568"/>
      <c r="GG8" s="568"/>
      <c r="GH8" s="279" t="str">
        <f t="shared" si="13"/>
        <v>0%</v>
      </c>
      <c r="GI8" s="279"/>
      <c r="GJ8" s="638">
        <f t="shared" si="14"/>
        <v>0</v>
      </c>
      <c r="GK8" s="279" t="str">
        <f>IF(GJ8=0,"0%",IF(GJ8=1,"100%",))</f>
        <v>0%</v>
      </c>
      <c r="GL8" s="568"/>
      <c r="GM8" s="568"/>
      <c r="GN8" s="568"/>
      <c r="GO8" s="568"/>
      <c r="GP8" s="568"/>
      <c r="GQ8" s="568"/>
      <c r="GR8" s="568"/>
      <c r="GS8" s="568"/>
      <c r="GT8" s="568"/>
      <c r="GU8" s="568"/>
      <c r="GV8" s="568"/>
      <c r="GW8" s="568"/>
      <c r="GX8" s="568"/>
      <c r="GY8" s="279" t="str">
        <f t="shared" si="15"/>
        <v>0%</v>
      </c>
      <c r="GZ8" s="279"/>
      <c r="HA8" s="638">
        <f t="shared" si="16"/>
        <v>0</v>
      </c>
      <c r="HB8" s="279" t="str">
        <f>IF(HA8=0,"0%",IF(HA8=1,"100%",))</f>
        <v>0%</v>
      </c>
      <c r="HC8" s="568"/>
      <c r="HD8" s="568"/>
      <c r="HE8" s="568"/>
      <c r="HF8" s="568"/>
      <c r="HG8" s="568"/>
      <c r="HH8" s="568"/>
      <c r="HI8" s="568"/>
      <c r="HJ8" s="568"/>
      <c r="HK8" s="568"/>
      <c r="HL8" s="568"/>
      <c r="HM8" s="568"/>
      <c r="HN8" s="568"/>
      <c r="HO8" s="568"/>
      <c r="HP8" s="279" t="str">
        <f t="shared" si="17"/>
        <v>0%</v>
      </c>
      <c r="HQ8" s="279"/>
      <c r="HR8" s="638">
        <f t="shared" si="18"/>
        <v>0</v>
      </c>
      <c r="HS8" s="279" t="str">
        <f>IF(HR8=0,"0%",IF(HR8=1,"100%",))</f>
        <v>0%</v>
      </c>
      <c r="HT8" s="655" t="s">
        <v>2152</v>
      </c>
      <c r="HU8" s="560" t="s">
        <v>2153</v>
      </c>
      <c r="HV8" s="479" t="s">
        <v>12</v>
      </c>
    </row>
    <row r="9" spans="1:230" ht="23.5">
      <c r="A9" s="1270"/>
      <c r="B9" s="1271"/>
      <c r="C9" s="656"/>
      <c r="D9" s="657"/>
      <c r="E9" s="656"/>
      <c r="K9" s="658">
        <f>SUM(K5:K8)</f>
        <v>8</v>
      </c>
      <c r="AV9">
        <v>0</v>
      </c>
      <c r="AW9" s="659">
        <v>0</v>
      </c>
      <c r="BM9" s="612">
        <v>0</v>
      </c>
      <c r="BN9" s="660">
        <v>0</v>
      </c>
      <c r="CD9" s="612">
        <f>SUM(CD5:CD8)</f>
        <v>0</v>
      </c>
      <c r="CE9" s="608">
        <f>CD9*100%/K9</f>
        <v>0</v>
      </c>
      <c r="CU9" s="612">
        <f>SUM(CU5:CU8)</f>
        <v>3</v>
      </c>
      <c r="CV9" s="608">
        <f>CU9*100%/$K$9</f>
        <v>0.375</v>
      </c>
      <c r="DN9" s="612">
        <f>SUM(DN5:DN8)</f>
        <v>3</v>
      </c>
      <c r="DO9" s="608">
        <f>DN9*100%/$K$9</f>
        <v>0.375</v>
      </c>
      <c r="EG9" s="612">
        <f>SUM(EG5:EG8)</f>
        <v>3</v>
      </c>
      <c r="EH9" s="608">
        <f>EG9*100%/$K$9</f>
        <v>0.375</v>
      </c>
      <c r="EZ9" s="612">
        <f>SUM(EZ5:EZ8)</f>
        <v>3</v>
      </c>
      <c r="FA9" s="608">
        <f>EZ9*100%/$K$9</f>
        <v>0.375</v>
      </c>
      <c r="FS9" s="612">
        <f>SUM(FS5:FS8)</f>
        <v>3</v>
      </c>
      <c r="FT9" s="608">
        <f>FS9*100%/$K$9</f>
        <v>0.375</v>
      </c>
      <c r="GJ9" s="612">
        <f>SUM(GJ5:GJ8)</f>
        <v>3</v>
      </c>
      <c r="GK9">
        <f>GJ9*100%/$K$9</f>
        <v>0.375</v>
      </c>
      <c r="HA9" s="612" t="e">
        <f ca="1">SUM(HA5:HA9)</f>
        <v>#VALUE!</v>
      </c>
      <c r="HB9" s="608" t="e">
        <f ca="1">HA9*100%/$K$9</f>
        <v>#VALUE!</v>
      </c>
      <c r="HR9" s="612">
        <f>SUM(HR5:HR8)</f>
        <v>3</v>
      </c>
      <c r="HS9" s="608">
        <f>HR9*100%/$K$9</f>
        <v>0.375</v>
      </c>
    </row>
    <row r="11" spans="1:230">
      <c r="B11" s="619">
        <v>100</v>
      </c>
    </row>
  </sheetData>
  <mergeCells count="266">
    <mergeCell ref="A1:I1"/>
    <mergeCell ref="J1:O1"/>
    <mergeCell ref="P1:W1"/>
    <mergeCell ref="X1:AB2"/>
    <mergeCell ref="AC1:AF2"/>
    <mergeCell ref="AG1:AN1"/>
    <mergeCell ref="J2:J4"/>
    <mergeCell ref="K2:K4"/>
    <mergeCell ref="L2:L4"/>
    <mergeCell ref="P2:P4"/>
    <mergeCell ref="DG1:DK2"/>
    <mergeCell ref="DL1:DO2"/>
    <mergeCell ref="DP1:DP4"/>
    <mergeCell ref="DQ1:DQ4"/>
    <mergeCell ref="CY2:CY4"/>
    <mergeCell ref="CZ2:DF2"/>
    <mergeCell ref="DD3:DD4"/>
    <mergeCell ref="DE3:DE4"/>
    <mergeCell ref="BW1:CA2"/>
    <mergeCell ref="CB1:CE2"/>
    <mergeCell ref="CF1:CM1"/>
    <mergeCell ref="CN1:CR2"/>
    <mergeCell ref="CS1:CV2"/>
    <mergeCell ref="CW1:CW4"/>
    <mergeCell ref="CF2:CF4"/>
    <mergeCell ref="CG2:CM2"/>
    <mergeCell ref="BX3:BX4"/>
    <mergeCell ref="BY3:BY4"/>
    <mergeCell ref="DR1:DY1"/>
    <mergeCell ref="DZ1:ED2"/>
    <mergeCell ref="EE1:EH2"/>
    <mergeCell ref="EI1:EI4"/>
    <mergeCell ref="EJ1:EJ4"/>
    <mergeCell ref="EK1:ER1"/>
    <mergeCell ref="DR2:DR4"/>
    <mergeCell ref="DS2:DY2"/>
    <mergeCell ref="EK2:EK4"/>
    <mergeCell ref="EL2:ER2"/>
    <mergeCell ref="GL1:GS1"/>
    <mergeCell ref="GT1:GX2"/>
    <mergeCell ref="FU2:FU4"/>
    <mergeCell ref="FV2:GB2"/>
    <mergeCell ref="GL2:GL4"/>
    <mergeCell ref="GM2:GS2"/>
    <mergeCell ref="ES1:EW2"/>
    <mergeCell ref="EX1:FA2"/>
    <mergeCell ref="FB1:FB4"/>
    <mergeCell ref="FC1:FC4"/>
    <mergeCell ref="FD1:FK1"/>
    <mergeCell ref="FL1:FP2"/>
    <mergeCell ref="FD2:FD4"/>
    <mergeCell ref="FE2:FK2"/>
    <mergeCell ref="EX3:EX4"/>
    <mergeCell ref="EY3:EY4"/>
    <mergeCell ref="HV1:HV4"/>
    <mergeCell ref="A2:A4"/>
    <mergeCell ref="B2:B4"/>
    <mergeCell ref="C2:C4"/>
    <mergeCell ref="D2:D4"/>
    <mergeCell ref="E2:E4"/>
    <mergeCell ref="F2:F4"/>
    <mergeCell ref="G2:G4"/>
    <mergeCell ref="H2:H4"/>
    <mergeCell ref="I2:I4"/>
    <mergeCell ref="GY1:HB2"/>
    <mergeCell ref="HC1:HJ1"/>
    <mergeCell ref="HK1:HO2"/>
    <mergeCell ref="HP1:HS2"/>
    <mergeCell ref="HT1:HT4"/>
    <mergeCell ref="HU1:HU4"/>
    <mergeCell ref="HC2:HC4"/>
    <mergeCell ref="HD2:HJ2"/>
    <mergeCell ref="HE3:HE4"/>
    <mergeCell ref="HF3:HG3"/>
    <mergeCell ref="FQ1:FT2"/>
    <mergeCell ref="FU1:GB1"/>
    <mergeCell ref="GC1:GG2"/>
    <mergeCell ref="GH1:GK2"/>
    <mergeCell ref="Q2:W2"/>
    <mergeCell ref="AG2:AG4"/>
    <mergeCell ref="AH2:AN2"/>
    <mergeCell ref="AX2:AX4"/>
    <mergeCell ref="AY2:BE2"/>
    <mergeCell ref="BO2:BO4"/>
    <mergeCell ref="Q3:Q4"/>
    <mergeCell ref="R3:R4"/>
    <mergeCell ref="S3:T3"/>
    <mergeCell ref="U3:U4"/>
    <mergeCell ref="AO1:AS2"/>
    <mergeCell ref="AT1:AW2"/>
    <mergeCell ref="AX1:BE1"/>
    <mergeCell ref="BF1:BJ2"/>
    <mergeCell ref="BK1:BN2"/>
    <mergeCell ref="BO1:BV1"/>
    <mergeCell ref="BP2:BV2"/>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Z3:BZ4"/>
    <mergeCell ref="CA3:CA4"/>
    <mergeCell ref="CB3:CB4"/>
    <mergeCell ref="CC3:CC4"/>
    <mergeCell ref="CD3:CD4"/>
    <mergeCell ref="CE3:CE4"/>
    <mergeCell ref="CT3:CT4"/>
    <mergeCell ref="CU3:CU4"/>
    <mergeCell ref="CV3:CV4"/>
    <mergeCell ref="CZ3:CZ4"/>
    <mergeCell ref="DA3:DA4"/>
    <mergeCell ref="DB3:DC3"/>
    <mergeCell ref="CN3:CN4"/>
    <mergeCell ref="CO3:CO4"/>
    <mergeCell ref="CP3:CP4"/>
    <mergeCell ref="CQ3:CQ4"/>
    <mergeCell ref="CR3:CR4"/>
    <mergeCell ref="CS3:CS4"/>
    <mergeCell ref="CX1:CX4"/>
    <mergeCell ref="CY1:DF1"/>
    <mergeCell ref="DL3:DL4"/>
    <mergeCell ref="DM3:DM4"/>
    <mergeCell ref="DN3:DN4"/>
    <mergeCell ref="DO3:DO4"/>
    <mergeCell ref="DS3:DS4"/>
    <mergeCell ref="DT3:DT4"/>
    <mergeCell ref="DF3:DF4"/>
    <mergeCell ref="DG3:DG4"/>
    <mergeCell ref="DH3:DH4"/>
    <mergeCell ref="DI3:DI4"/>
    <mergeCell ref="DJ3:DJ4"/>
    <mergeCell ref="DK3:DK4"/>
    <mergeCell ref="EB3:EB4"/>
    <mergeCell ref="EC3:EC4"/>
    <mergeCell ref="ED3:ED4"/>
    <mergeCell ref="EE3:EE4"/>
    <mergeCell ref="EF3:EF4"/>
    <mergeCell ref="EG3:EG4"/>
    <mergeCell ref="DU3:DV3"/>
    <mergeCell ref="DW3:DW4"/>
    <mergeCell ref="DX3:DX4"/>
    <mergeCell ref="DY3:DY4"/>
    <mergeCell ref="DZ3:DZ4"/>
    <mergeCell ref="EA3:EA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W3:GW4"/>
    <mergeCell ref="GJ3:GJ4"/>
    <mergeCell ref="GK3:GK4"/>
    <mergeCell ref="GM3:GM4"/>
    <mergeCell ref="GN3:GN4"/>
    <mergeCell ref="GO3:GP3"/>
    <mergeCell ref="GQ3:GQ4"/>
    <mergeCell ref="GD3:GD4"/>
    <mergeCell ref="GE3:GE4"/>
    <mergeCell ref="GF3:GF4"/>
    <mergeCell ref="GG3:GG4"/>
    <mergeCell ref="GH3:GH4"/>
    <mergeCell ref="GI3:GI4"/>
    <mergeCell ref="A9:B9"/>
    <mergeCell ref="HN3:HN4"/>
    <mergeCell ref="HO3:HO4"/>
    <mergeCell ref="HP3:HP4"/>
    <mergeCell ref="HQ3:HQ4"/>
    <mergeCell ref="HR3:HR4"/>
    <mergeCell ref="HS3:HS4"/>
    <mergeCell ref="HH3:HH4"/>
    <mergeCell ref="HI3:HI4"/>
    <mergeCell ref="HJ3:HJ4"/>
    <mergeCell ref="HK3:HK4"/>
    <mergeCell ref="HL3:HL4"/>
    <mergeCell ref="HM3:HM4"/>
    <mergeCell ref="GX3:GX4"/>
    <mergeCell ref="GY3:GY4"/>
    <mergeCell ref="GZ3:GZ4"/>
    <mergeCell ref="HA3:HA4"/>
    <mergeCell ref="HB3:HB4"/>
    <mergeCell ref="HD3:HD4"/>
    <mergeCell ref="GR3:GR4"/>
    <mergeCell ref="GS3:GS4"/>
    <mergeCell ref="GT3:GT4"/>
    <mergeCell ref="GU3:GU4"/>
    <mergeCell ref="GV3:GV4"/>
  </mergeCells>
  <dataValidations disablePrompts="1" count="2">
    <dataValidation type="list" allowBlank="1" showInputMessage="1" showErrorMessage="1" sqref="E5:E8" xr:uid="{4D2280CB-F80D-4134-877B-242EE9F6D69A}">
      <formula1>nivel</formula1>
    </dataValidation>
    <dataValidation type="list" allowBlank="1" showInputMessage="1" showErrorMessage="1" sqref="F5:F8" xr:uid="{4B5AE705-16A0-457A-A40B-DFBA69D1E24B}">
      <formula1>MOMENTO</formula1>
    </dataValidation>
  </dataValidations>
  <hyperlinks>
    <hyperlink ref="EJ5" r:id="rId1" display="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1%2F07%2EJulio&amp;viewid=848cd329%2D4628%2D438a%2Db7b1%2D175890936859" xr:uid="{C54A0FE8-3535-4D02-8230-7FA5AFDC68C7}"/>
    <hyperlink ref="FC5" r:id="rId2"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1%2F08%2EAgosto&amp;viewid=848cd329%2D4628%2D438a%2Db7b1%2D175890936859" xr:uid="{AEF78A79-4FF4-4E07-8A34-A079F359D534}"/>
    <hyperlink ref="DQ6" r:id="rId3"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DF35A59A-4CD3-4124-BC7D-1EE8907F17D1}"/>
    <hyperlink ref="EJ6" r:id="rId4"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7%2EJulio&amp;viewid=848cd329%2D4628%2D438a%2Db7b1%2D175890936859" xr:uid="{10EB9AEE-14A7-4E29-8B1A-F0439D5F970F}"/>
    <hyperlink ref="FC6" r:id="rId5"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8%2EAgosto&amp;viewid=848cd329%2D4628%2D438a%2Db7b1%2D175890936859" xr:uid="{E6F2E895-3600-4185-8BB5-BFA0D2179C37}"/>
    <hyperlink ref="DQ7" r:id="rId6"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BCD6C50A-8E19-4D18-B2C8-463D190A64C7}"/>
    <hyperlink ref="EJ7" r:id="rId7"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7E1BAFBF-524F-482F-9942-A67D7E9C7F08}"/>
    <hyperlink ref="FC7" r:id="rId8"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A063F104-3D0A-437A-827C-617BB89B7370}"/>
    <hyperlink ref="DQ8" r:id="rId9"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2C3D16DE-7360-47D6-AF91-D6F3C5CF2BC6}"/>
    <hyperlink ref="EJ8" r:id="rId10"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5A598948-E636-44E8-BFC5-32FC46FD4955}"/>
    <hyperlink ref="FC8" r:id="rId11" display="https://icbfgob.sharepoint.com/sites/MICROSITIOPLANANTICORRUPCINYDEATENCINALCIUDADANO2021/Documentos 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tl%C3%A1ntico%2FActividad%202%2F06%2EJunio&amp;viewid=848cd329%2D4628%2D438a%2Db7b1%2D175890936859" xr:uid="{ABA1C098-79A1-4C9B-819C-17AF09C6A04D}"/>
  </hyperlinks>
  <pageMargins left="0.70866141732283472" right="0.70866141732283472" top="0.74803149606299213" bottom="0.74803149606299213" header="0.31496062992125984" footer="0.31496062992125984"/>
  <pageSetup paperSize="9" scale="17" orientation="portrait" horizontalDpi="300" verticalDpi="300" r:id="rId12"/>
  <headerFooter>
    <oddHeader>&amp;L&amp;G&amp;RCLASIFICACIÓN DE LA INFORMACIÓN
PÚBLICA</oddHeader>
    <oddFooter>&amp;LAprobó: Yanira Villamil
Realizó: Maria Lucerito Achurry/William Alvarado&amp;C&amp;G</oddFooter>
  </headerFooter>
  <legacyDrawing r:id="rId13"/>
  <legacyDrawingHF r:id="rId1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8DCE-05E4-4914-A803-71CC8E937DD6}">
  <dimension ref="A1:HW11"/>
  <sheetViews>
    <sheetView tabSelected="1" view="pageBreakPreview" zoomScale="40" zoomScaleNormal="40" zoomScaleSheetLayoutView="40" zoomScalePageLayoutView="40" workbookViewId="0">
      <selection sqref="M2"/>
    </sheetView>
  </sheetViews>
  <sheetFormatPr baseColWidth="10" defaultColWidth="11.453125" defaultRowHeight="14.5"/>
  <cols>
    <col min="1" max="1" width="7.453125" customWidth="1"/>
    <col min="2" max="2" width="47.6328125" customWidth="1"/>
    <col min="3" max="3" width="58.1796875" customWidth="1"/>
    <col min="4" max="4" width="24.453125" hidden="1" customWidth="1"/>
    <col min="5" max="5" width="20.26953125" hidden="1" customWidth="1"/>
    <col min="6" max="6" width="22.54296875" hidden="1" customWidth="1"/>
    <col min="7" max="7" width="18.54296875" customWidth="1"/>
    <col min="8" max="8" width="0" hidden="1" customWidth="1"/>
    <col min="9" max="9" width="14.81640625" hidden="1" customWidth="1"/>
    <col min="10" max="10" width="0" hidden="1" customWidth="1"/>
    <col min="11" max="11" width="19" customWidth="1"/>
    <col min="12" max="12" width="18" customWidth="1"/>
    <col min="13" max="13" width="17.81640625" customWidth="1"/>
    <col min="14" max="14" width="24" customWidth="1"/>
    <col min="15" max="15" width="17.1796875" customWidth="1"/>
    <col min="16" max="16" width="16.1796875" hidden="1" customWidth="1"/>
    <col min="17" max="17" width="0" hidden="1" customWidth="1"/>
    <col min="18" max="18" width="18" hidden="1" customWidth="1"/>
    <col min="19" max="40" width="0" hidden="1" customWidth="1"/>
    <col min="41" max="41" width="16.81640625" hidden="1" customWidth="1"/>
    <col min="42" max="42" width="18.54296875" hidden="1" customWidth="1"/>
    <col min="43" max="43" width="18.26953125" hidden="1" customWidth="1"/>
    <col min="44" max="44" width="24.7265625" hidden="1" customWidth="1"/>
    <col min="45" max="49" width="0" hidden="1" customWidth="1"/>
    <col min="50" max="50" width="35.26953125" hidden="1" customWidth="1"/>
    <col min="51" max="51" width="0" hidden="1" customWidth="1"/>
    <col min="52" max="52" width="29.81640625" hidden="1" customWidth="1"/>
    <col min="53" max="54" width="0" hidden="1" customWidth="1"/>
    <col min="55" max="55" width="20" hidden="1" customWidth="1"/>
    <col min="56" max="56" width="0" hidden="1" customWidth="1"/>
    <col min="57" max="57" width="22.81640625" hidden="1" customWidth="1"/>
    <col min="58" max="66" width="0" hidden="1" customWidth="1"/>
    <col min="67" max="67" width="24" hidden="1" customWidth="1"/>
    <col min="68" max="83" width="0" hidden="1" customWidth="1"/>
    <col min="84" max="84" width="56.54296875" hidden="1" customWidth="1"/>
    <col min="85" max="85" width="0" hidden="1" customWidth="1"/>
    <col min="86" max="86" width="55" hidden="1" customWidth="1"/>
    <col min="87" max="87" width="26.453125" hidden="1" customWidth="1"/>
    <col min="88" max="91" width="0" hidden="1" customWidth="1"/>
    <col min="92" max="92" width="45.54296875" style="611" hidden="1" customWidth="1"/>
    <col min="93" max="93" width="46.26953125" style="611" hidden="1" customWidth="1"/>
    <col min="94" max="102" width="0" hidden="1" customWidth="1"/>
    <col min="103" max="103" width="25.54296875" hidden="1" customWidth="1"/>
    <col min="104" max="104" width="0" hidden="1" customWidth="1"/>
    <col min="105" max="105" width="22" hidden="1" customWidth="1"/>
    <col min="106" max="106" width="27.7265625" hidden="1" customWidth="1"/>
    <col min="107" max="109" width="0" hidden="1" customWidth="1"/>
    <col min="110" max="110" width="29.81640625" hidden="1" customWidth="1"/>
    <col min="111" max="119" width="15.54296875" hidden="1" customWidth="1"/>
    <col min="120" max="120" width="45.54296875" style="611" hidden="1" customWidth="1"/>
    <col min="121" max="121" width="46.26953125" style="611" hidden="1" customWidth="1"/>
    <col min="122" max="122" width="30.54296875" hidden="1" customWidth="1"/>
    <col min="123" max="123" width="0" hidden="1" customWidth="1"/>
    <col min="124" max="124" width="33.453125" hidden="1" customWidth="1"/>
    <col min="125" max="125" width="34.81640625" hidden="1" customWidth="1"/>
    <col min="126" max="126" width="23.81640625" hidden="1" customWidth="1"/>
    <col min="127" max="127" width="27.54296875" hidden="1" customWidth="1"/>
    <col min="128" max="128" width="0" hidden="1" customWidth="1"/>
    <col min="129" max="129" width="28" hidden="1" customWidth="1"/>
    <col min="130" max="138" width="0" hidden="1" customWidth="1"/>
    <col min="139" max="139" width="45.54296875" style="611" hidden="1" customWidth="1"/>
    <col min="140" max="140" width="46.26953125" style="611" hidden="1" customWidth="1"/>
    <col min="141" max="157" width="0" hidden="1" customWidth="1"/>
    <col min="158" max="158" width="45.54296875" style="611" hidden="1" customWidth="1"/>
    <col min="159" max="159" width="46.26953125" style="611" hidden="1" customWidth="1"/>
    <col min="160" max="228" width="0" hidden="1" customWidth="1"/>
    <col min="229" max="229" width="63.1796875" style="712" customWidth="1"/>
    <col min="230" max="230" width="67.6328125" style="712" customWidth="1"/>
    <col min="231" max="231" width="37.81640625" customWidth="1"/>
  </cols>
  <sheetData>
    <row r="1" spans="1:231" ht="18.5">
      <c r="A1" s="1288" t="s">
        <v>2078</v>
      </c>
      <c r="B1" s="1288"/>
      <c r="C1" s="1288"/>
      <c r="D1" s="1288"/>
      <c r="E1" s="1288"/>
      <c r="F1" s="1288"/>
      <c r="G1" s="1288"/>
      <c r="H1" s="1288"/>
      <c r="I1" s="1288"/>
      <c r="J1" s="1288"/>
      <c r="K1" s="1288"/>
      <c r="L1" s="1288"/>
      <c r="M1" s="1288"/>
      <c r="N1" s="1288"/>
      <c r="O1" s="1288"/>
      <c r="P1" s="1197" t="s">
        <v>1861</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261" t="s">
        <v>1862</v>
      </c>
      <c r="CO1" s="1264" t="s">
        <v>1863</v>
      </c>
      <c r="CP1" s="1196" t="s">
        <v>990</v>
      </c>
      <c r="CQ1" s="1196"/>
      <c r="CR1" s="1196"/>
      <c r="CS1" s="1196"/>
      <c r="CT1" s="1196"/>
      <c r="CU1" s="1215" t="s">
        <v>991</v>
      </c>
      <c r="CV1" s="1215"/>
      <c r="CW1" s="1215"/>
      <c r="CX1" s="1215"/>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U1" s="1281" t="s">
        <v>1011</v>
      </c>
      <c r="HV1" s="1258" t="s">
        <v>1012</v>
      </c>
      <c r="HW1" s="1258" t="s">
        <v>1866</v>
      </c>
    </row>
    <row r="2" spans="1:231" ht="15.5">
      <c r="A2" s="1276" t="s">
        <v>1016</v>
      </c>
      <c r="B2" s="1276" t="s">
        <v>1017</v>
      </c>
      <c r="C2" s="1277" t="s">
        <v>1867</v>
      </c>
      <c r="D2" s="1276" t="s">
        <v>1019</v>
      </c>
      <c r="E2" s="1276" t="s">
        <v>1868</v>
      </c>
      <c r="F2" s="1276" t="s">
        <v>1021</v>
      </c>
      <c r="G2" s="1276" t="s">
        <v>1022</v>
      </c>
      <c r="H2" s="1276" t="s">
        <v>1023</v>
      </c>
      <c r="I2" s="1280"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262"/>
      <c r="CO2" s="1265"/>
      <c r="CP2" s="1196"/>
      <c r="CQ2" s="1196"/>
      <c r="CR2" s="1196"/>
      <c r="CS2" s="1196"/>
      <c r="CT2" s="1196"/>
      <c r="CU2" s="1215"/>
      <c r="CV2" s="1215"/>
      <c r="CW2" s="1215"/>
      <c r="CX2" s="1215"/>
      <c r="CY2" s="1197"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U2" s="1282"/>
      <c r="HV2" s="1259"/>
      <c r="HW2" s="1259"/>
    </row>
    <row r="3" spans="1:231" ht="15.5">
      <c r="A3" s="1276"/>
      <c r="B3" s="1276"/>
      <c r="C3" s="1278"/>
      <c r="D3" s="1276"/>
      <c r="E3" s="1276"/>
      <c r="F3" s="1276"/>
      <c r="G3" s="1276"/>
      <c r="H3" s="1276"/>
      <c r="I3" s="1280"/>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262"/>
      <c r="CO3" s="1265"/>
      <c r="CP3" s="1196" t="s">
        <v>1015</v>
      </c>
      <c r="CQ3" s="1196" t="s">
        <v>1035</v>
      </c>
      <c r="CR3" s="1196" t="s">
        <v>1036</v>
      </c>
      <c r="CS3" s="1196" t="s">
        <v>1037</v>
      </c>
      <c r="CT3" s="1196" t="s">
        <v>1038</v>
      </c>
      <c r="CU3" s="1193" t="s">
        <v>1039</v>
      </c>
      <c r="CV3" s="1194" t="s">
        <v>1040</v>
      </c>
      <c r="CW3" s="1194" t="s">
        <v>1041</v>
      </c>
      <c r="CX3" s="1195" t="s">
        <v>1042</v>
      </c>
      <c r="CY3" s="1197"/>
      <c r="CZ3" s="1197"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U3" s="1282"/>
      <c r="HV3" s="1259"/>
      <c r="HW3" s="1259"/>
    </row>
    <row r="4" spans="1:231" ht="78.5" customHeight="1">
      <c r="A4" s="1276"/>
      <c r="B4" s="1276"/>
      <c r="C4" s="1279"/>
      <c r="D4" s="1276"/>
      <c r="E4" s="1276"/>
      <c r="F4" s="1276"/>
      <c r="G4" s="1276"/>
      <c r="H4" s="1276"/>
      <c r="I4" s="1280"/>
      <c r="J4" s="1276"/>
      <c r="K4" s="1276"/>
      <c r="L4" s="1276"/>
      <c r="M4" s="662" t="s">
        <v>327</v>
      </c>
      <c r="N4" s="663" t="s">
        <v>1027</v>
      </c>
      <c r="O4" s="664"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263"/>
      <c r="CO4" s="1266"/>
      <c r="CP4" s="1198"/>
      <c r="CQ4" s="1198"/>
      <c r="CR4" s="1198"/>
      <c r="CS4" s="1198"/>
      <c r="CT4" s="1198"/>
      <c r="CU4" s="1202"/>
      <c r="CV4" s="1203"/>
      <c r="CW4" s="1203"/>
      <c r="CX4" s="1204"/>
      <c r="CY4" s="1273"/>
      <c r="CZ4" s="1273"/>
      <c r="DA4" s="1273"/>
      <c r="DB4" s="626" t="s">
        <v>1030</v>
      </c>
      <c r="DC4" s="626" t="s">
        <v>1043</v>
      </c>
      <c r="DD4" s="1273"/>
      <c r="DE4" s="1273"/>
      <c r="DF4" s="1273"/>
      <c r="DG4" s="1198"/>
      <c r="DH4" s="1198"/>
      <c r="DI4" s="1198"/>
      <c r="DJ4" s="1198"/>
      <c r="DK4" s="1198"/>
      <c r="DL4" s="1202"/>
      <c r="DM4" s="1203"/>
      <c r="DN4" s="1203"/>
      <c r="DO4" s="1204"/>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U4" s="1283"/>
      <c r="HV4" s="1260"/>
      <c r="HW4" s="1260"/>
    </row>
    <row r="5" spans="1:231" ht="139.5">
      <c r="A5" s="628">
        <v>1</v>
      </c>
      <c r="B5" s="665" t="s">
        <v>2154</v>
      </c>
      <c r="C5" s="630" t="s">
        <v>2155</v>
      </c>
      <c r="D5" s="650" t="s">
        <v>2156</v>
      </c>
      <c r="E5" s="632" t="s">
        <v>1102</v>
      </c>
      <c r="F5" s="632" t="s">
        <v>1247</v>
      </c>
      <c r="G5" s="632" t="s">
        <v>1219</v>
      </c>
      <c r="H5" s="632" t="s">
        <v>735</v>
      </c>
      <c r="I5" s="633" t="s">
        <v>2157</v>
      </c>
      <c r="J5" s="632" t="s">
        <v>5</v>
      </c>
      <c r="K5" s="634">
        <v>1</v>
      </c>
      <c r="L5" s="632" t="s">
        <v>2158</v>
      </c>
      <c r="M5" s="666">
        <v>44593</v>
      </c>
      <c r="N5" s="667">
        <v>44866</v>
      </c>
      <c r="O5" s="636" t="s">
        <v>1616</v>
      </c>
      <c r="P5" s="668"/>
      <c r="Q5" s="669"/>
      <c r="R5" s="669"/>
      <c r="S5" s="669"/>
      <c r="T5" s="669"/>
      <c r="U5" s="669"/>
      <c r="V5" s="669"/>
      <c r="W5" s="669"/>
      <c r="X5" s="670"/>
      <c r="Y5" s="670"/>
      <c r="Z5" s="670"/>
      <c r="AA5" s="670"/>
      <c r="AB5" s="670"/>
      <c r="AC5" s="671"/>
      <c r="AD5" s="670"/>
      <c r="AE5" s="670"/>
      <c r="AF5" s="672"/>
      <c r="AG5" s="673" t="s">
        <v>571</v>
      </c>
      <c r="AH5" s="672"/>
      <c r="AI5" s="672"/>
      <c r="AJ5" s="672"/>
      <c r="AK5" s="673">
        <v>12</v>
      </c>
      <c r="AL5" s="672"/>
      <c r="AM5" s="672"/>
      <c r="AN5" s="674" t="s">
        <v>2159</v>
      </c>
      <c r="AO5" s="675">
        <v>1</v>
      </c>
      <c r="AP5" s="675">
        <v>1</v>
      </c>
      <c r="AQ5" s="675">
        <v>1</v>
      </c>
      <c r="AR5" s="675" t="s">
        <v>1890</v>
      </c>
      <c r="AS5" s="676" t="s">
        <v>1262</v>
      </c>
      <c r="AT5" s="677">
        <v>1</v>
      </c>
      <c r="AU5" s="677" t="s">
        <v>1464</v>
      </c>
      <c r="AV5" s="678">
        <v>1</v>
      </c>
      <c r="AW5" s="677" t="str">
        <f>IF(AV5=0,"0%",IF(AV5=1,"100%",))</f>
        <v>100%</v>
      </c>
      <c r="AX5" s="636" t="s">
        <v>2160</v>
      </c>
      <c r="AY5" s="669">
        <v>1</v>
      </c>
      <c r="AZ5" s="679" t="s">
        <v>2161</v>
      </c>
      <c r="BA5" s="679" t="s">
        <v>2162</v>
      </c>
      <c r="BB5" s="669">
        <v>6</v>
      </c>
      <c r="BC5" s="669" t="s">
        <v>1293</v>
      </c>
      <c r="BD5" s="669" t="s">
        <v>1293</v>
      </c>
      <c r="BE5" s="680" t="s">
        <v>2163</v>
      </c>
      <c r="BF5" s="669">
        <v>1</v>
      </c>
      <c r="BG5" s="669">
        <v>1</v>
      </c>
      <c r="BH5" s="669">
        <v>1</v>
      </c>
      <c r="BI5" s="673" t="s">
        <v>849</v>
      </c>
      <c r="BJ5" s="673" t="s">
        <v>122</v>
      </c>
      <c r="BK5" s="677">
        <v>1</v>
      </c>
      <c r="BL5" s="677" t="s">
        <v>884</v>
      </c>
      <c r="BM5" s="678">
        <v>1</v>
      </c>
      <c r="BN5" s="677" t="str">
        <f>IF(BM5=0,"0%",IF(BM5=1,"100%",))</f>
        <v>100%</v>
      </c>
      <c r="BO5" s="636"/>
      <c r="BP5" s="669"/>
      <c r="BQ5" s="669"/>
      <c r="BR5" s="669"/>
      <c r="BS5" s="669"/>
      <c r="BT5" s="669"/>
      <c r="BU5" s="669"/>
      <c r="BV5" s="669"/>
      <c r="BW5" s="673"/>
      <c r="BX5" s="673"/>
      <c r="BY5" s="673"/>
      <c r="BZ5" s="673"/>
      <c r="CA5" s="673" t="s">
        <v>122</v>
      </c>
      <c r="CB5" s="677" t="str">
        <f>CE5</f>
        <v>100%</v>
      </c>
      <c r="CC5" s="677"/>
      <c r="CD5" s="678">
        <f>BM5+BP5</f>
        <v>1</v>
      </c>
      <c r="CE5" s="677" t="str">
        <f>IF(CD5=0,"0%",IF(CD5=1,"100%",))</f>
        <v>100%</v>
      </c>
      <c r="CF5" s="636"/>
      <c r="CG5" s="669"/>
      <c r="CH5" s="669"/>
      <c r="CI5" s="669"/>
      <c r="CJ5" s="669"/>
      <c r="CK5" s="669"/>
      <c r="CL5" s="669"/>
      <c r="CM5" s="669"/>
      <c r="CN5" s="584" t="s">
        <v>2164</v>
      </c>
      <c r="CO5" s="567"/>
      <c r="CP5" s="673"/>
      <c r="CQ5" s="673"/>
      <c r="CR5" s="673"/>
      <c r="CS5" s="673"/>
      <c r="CT5" s="673"/>
      <c r="CU5" s="677" t="str">
        <f>CX5</f>
        <v>100%</v>
      </c>
      <c r="CV5" s="677"/>
      <c r="CW5" s="678">
        <f>CD5+CG5</f>
        <v>1</v>
      </c>
      <c r="CX5" s="677" t="str">
        <f>IF(CW5=0,"0%",IF(CW5=1,"100%",))</f>
        <v>100%</v>
      </c>
      <c r="CY5" s="636"/>
      <c r="CZ5" s="669"/>
      <c r="DA5" s="636"/>
      <c r="DB5" s="124"/>
      <c r="DC5" s="125"/>
      <c r="DD5" s="125"/>
      <c r="DE5" s="125"/>
      <c r="DF5" s="679" t="s">
        <v>2165</v>
      </c>
      <c r="DG5" s="679"/>
      <c r="DH5" s="679"/>
      <c r="DI5" s="679"/>
      <c r="DJ5" s="679"/>
      <c r="DK5" s="679" t="s">
        <v>122</v>
      </c>
      <c r="DL5" s="677" t="str">
        <f>DO5</f>
        <v>100%</v>
      </c>
      <c r="DM5" s="677"/>
      <c r="DN5" s="678">
        <f>CW5+CZ5</f>
        <v>1</v>
      </c>
      <c r="DO5" s="677" t="str">
        <f>IF(DN5=0,"0%",IF(DN5=1,"100%",))</f>
        <v>100%</v>
      </c>
      <c r="DP5" s="584" t="s">
        <v>2164</v>
      </c>
      <c r="DQ5" s="567"/>
      <c r="DR5" s="636" t="s">
        <v>2166</v>
      </c>
      <c r="DS5" s="669"/>
      <c r="DT5" s="124"/>
      <c r="DU5" s="124"/>
      <c r="DV5" s="124"/>
      <c r="DW5" s="124"/>
      <c r="DX5" s="679"/>
      <c r="DY5" s="680"/>
      <c r="DZ5" s="125">
        <v>1</v>
      </c>
      <c r="EA5" s="125">
        <v>0</v>
      </c>
      <c r="EB5" s="125">
        <v>0</v>
      </c>
      <c r="EC5" s="124"/>
      <c r="ED5" s="125" t="s">
        <v>122</v>
      </c>
      <c r="EE5" s="677">
        <f>EH5</f>
        <v>1</v>
      </c>
      <c r="EF5" s="677"/>
      <c r="EG5" s="678">
        <f>DN5+DS5</f>
        <v>1</v>
      </c>
      <c r="EH5" s="677">
        <f>EG5*100%/K5</f>
        <v>1</v>
      </c>
      <c r="EI5" s="584" t="s">
        <v>2164</v>
      </c>
      <c r="EJ5" s="567"/>
      <c r="EK5" s="568"/>
      <c r="EL5" s="568"/>
      <c r="EM5" s="568"/>
      <c r="EN5" s="568"/>
      <c r="EO5" s="568"/>
      <c r="EP5" s="568"/>
      <c r="EQ5" s="568"/>
      <c r="ER5" s="568"/>
      <c r="ES5" s="568"/>
      <c r="ET5" s="568"/>
      <c r="EU5" s="568"/>
      <c r="EV5" s="568"/>
      <c r="EW5" s="568" t="s">
        <v>122</v>
      </c>
      <c r="EX5" s="677" t="str">
        <f>FA5</f>
        <v>100%</v>
      </c>
      <c r="EY5" s="677"/>
      <c r="EZ5" s="678">
        <f>EG5+EL5</f>
        <v>1</v>
      </c>
      <c r="FA5" s="677" t="str">
        <f>IF(EZ5=0,"0%",IF(EZ5=1,"100%",))</f>
        <v>100%</v>
      </c>
      <c r="FB5" s="560" t="s">
        <v>2164</v>
      </c>
      <c r="FC5" s="567"/>
      <c r="FD5" s="568"/>
      <c r="FE5" s="568"/>
      <c r="FF5" s="568"/>
      <c r="FG5" s="568"/>
      <c r="FH5" s="568"/>
      <c r="FI5" s="568"/>
      <c r="FJ5" s="568"/>
      <c r="FK5" s="568"/>
      <c r="FL5" s="568"/>
      <c r="FM5" s="568"/>
      <c r="FN5" s="568"/>
      <c r="FO5" s="568"/>
      <c r="FP5" s="568"/>
      <c r="FQ5" s="677" t="str">
        <f>FT5</f>
        <v>100%</v>
      </c>
      <c r="FR5" s="677"/>
      <c r="FS5" s="678">
        <f>EZ5+FE5</f>
        <v>1</v>
      </c>
      <c r="FT5" s="677" t="str">
        <f>IF(FS5=0,"0%",IF(FS5=1,"100%",))</f>
        <v>100%</v>
      </c>
      <c r="FU5" s="568"/>
      <c r="FV5" s="568"/>
      <c r="FW5" s="568"/>
      <c r="FX5" s="568"/>
      <c r="FY5" s="568"/>
      <c r="FZ5" s="568"/>
      <c r="GA5" s="568"/>
      <c r="GB5" s="568"/>
      <c r="GC5" s="568"/>
      <c r="GD5" s="568"/>
      <c r="GE5" s="568"/>
      <c r="GF5" s="568"/>
      <c r="GG5" s="568"/>
      <c r="GH5" s="677" t="str">
        <f>GK5</f>
        <v>100%</v>
      </c>
      <c r="GI5" s="677"/>
      <c r="GJ5" s="678">
        <f>FS5+FV5</f>
        <v>1</v>
      </c>
      <c r="GK5" s="677" t="str">
        <f>IF(GJ5=0,"0%",IF(GJ5=1,"100%",))</f>
        <v>100%</v>
      </c>
      <c r="GL5" s="568"/>
      <c r="GM5" s="568"/>
      <c r="GN5" s="568"/>
      <c r="GO5" s="568"/>
      <c r="GP5" s="568"/>
      <c r="GQ5" s="568"/>
      <c r="GR5" s="568"/>
      <c r="GS5" s="568"/>
      <c r="GT5" s="568"/>
      <c r="GU5" s="568"/>
      <c r="GV5" s="568"/>
      <c r="GW5" s="568"/>
      <c r="GX5" s="568"/>
      <c r="GY5" s="677" t="str">
        <f>HB5</f>
        <v>100%</v>
      </c>
      <c r="GZ5" s="677"/>
      <c r="HA5" s="678">
        <f>GJ5+GM5</f>
        <v>1</v>
      </c>
      <c r="HB5" s="677" t="str">
        <f>IF(HA5=0,"0%",IF(HA5=1,"100%",))</f>
        <v>100%</v>
      </c>
      <c r="HC5" s="568"/>
      <c r="HD5" s="568"/>
      <c r="HE5" s="568"/>
      <c r="HF5" s="568"/>
      <c r="HG5" s="568"/>
      <c r="HH5" s="568"/>
      <c r="HI5" s="568"/>
      <c r="HJ5" s="568"/>
      <c r="HK5" s="568"/>
      <c r="HL5" s="568"/>
      <c r="HM5" s="568"/>
      <c r="HN5" s="568"/>
      <c r="HO5" s="568"/>
      <c r="HP5" s="677" t="str">
        <f>HS5</f>
        <v>100%</v>
      </c>
      <c r="HQ5" s="677"/>
      <c r="HR5" s="678">
        <f>HA5+HD5</f>
        <v>1</v>
      </c>
      <c r="HS5" s="677" t="str">
        <f>IF(HR5=0,"0%",IF(HR5=1,"100%",))</f>
        <v>100%</v>
      </c>
      <c r="HU5" s="560" t="s">
        <v>2167</v>
      </c>
      <c r="HV5" s="681" t="s">
        <v>5</v>
      </c>
      <c r="HW5" s="356" t="s">
        <v>11</v>
      </c>
    </row>
    <row r="6" spans="1:231" ht="283.5" customHeight="1">
      <c r="A6" s="628">
        <v>2</v>
      </c>
      <c r="B6" s="665" t="s">
        <v>2168</v>
      </c>
      <c r="C6" s="630" t="s">
        <v>2169</v>
      </c>
      <c r="D6" s="650" t="s">
        <v>2170</v>
      </c>
      <c r="E6" s="651" t="s">
        <v>1247</v>
      </c>
      <c r="F6" s="651" t="s">
        <v>1048</v>
      </c>
      <c r="G6" s="651" t="s">
        <v>2171</v>
      </c>
      <c r="H6" s="632" t="s">
        <v>2172</v>
      </c>
      <c r="I6" s="633" t="s">
        <v>2157</v>
      </c>
      <c r="J6" s="651" t="s">
        <v>5</v>
      </c>
      <c r="K6" s="644">
        <v>8</v>
      </c>
      <c r="L6" s="651" t="s">
        <v>2158</v>
      </c>
      <c r="M6" s="682">
        <v>44621</v>
      </c>
      <c r="N6" s="667">
        <v>44866</v>
      </c>
      <c r="O6" s="645" t="s">
        <v>1616</v>
      </c>
      <c r="P6" s="683"/>
      <c r="Q6" s="125"/>
      <c r="R6" s="683"/>
      <c r="S6" s="125"/>
      <c r="T6" s="125"/>
      <c r="U6" s="125"/>
      <c r="V6" s="125"/>
      <c r="W6" s="684"/>
      <c r="X6" s="683"/>
      <c r="Y6" s="685"/>
      <c r="Z6" s="685"/>
      <c r="AA6" s="685"/>
      <c r="AB6" s="685"/>
      <c r="AC6" s="686"/>
      <c r="AD6" s="685"/>
      <c r="AE6" s="686"/>
      <c r="AF6" s="571"/>
      <c r="AG6" s="571"/>
      <c r="AH6" s="571"/>
      <c r="AI6" s="571"/>
      <c r="AJ6" s="571"/>
      <c r="AK6" s="571"/>
      <c r="AL6" s="571"/>
      <c r="AM6" s="571"/>
      <c r="AN6" s="687" t="s">
        <v>2173</v>
      </c>
      <c r="AO6" s="675">
        <v>0</v>
      </c>
      <c r="AP6" s="675">
        <v>0</v>
      </c>
      <c r="AQ6" s="675">
        <v>0</v>
      </c>
      <c r="AR6" s="675" t="s">
        <v>1464</v>
      </c>
      <c r="AS6" s="688" t="s">
        <v>2174</v>
      </c>
      <c r="AT6" s="677">
        <v>0</v>
      </c>
      <c r="AU6" s="125" t="s">
        <v>1464</v>
      </c>
      <c r="AV6" s="678">
        <v>0</v>
      </c>
      <c r="AW6" s="677" t="str">
        <f>IF(AV6=0,"0%",IF(AV6=1,"12.5%",IF(AV6&lt;=2,"25%",IF(AV6&lt;=3,"38%",IF(AV6&lt;=4,"50%",IF(AV6&lt;=5,"63%",IF(AV6&lt;=6,"75%",IF(AV6&lt;=7,"88%",IF(AV6&lt;=8,"100%")))))))))</f>
        <v>0%</v>
      </c>
      <c r="AX6" s="281"/>
      <c r="AY6" s="125"/>
      <c r="AZ6" s="281"/>
      <c r="BA6" s="124"/>
      <c r="BB6" s="124"/>
      <c r="BC6" s="125"/>
      <c r="BD6" s="125"/>
      <c r="BE6" s="689"/>
      <c r="BF6" s="124">
        <v>0</v>
      </c>
      <c r="BG6" s="125">
        <v>0</v>
      </c>
      <c r="BH6" s="125">
        <v>0</v>
      </c>
      <c r="BI6" s="669" t="s">
        <v>849</v>
      </c>
      <c r="BJ6" s="125" t="s">
        <v>2175</v>
      </c>
      <c r="BK6" s="677">
        <v>0</v>
      </c>
      <c r="BL6" s="125" t="s">
        <v>884</v>
      </c>
      <c r="BM6" s="678">
        <v>0</v>
      </c>
      <c r="BN6" s="677" t="str">
        <f>IF(BM6=0,"0%",IF(BM6=1,"12.5%",IF(BM6&lt;=2,"25%",IF(BM6&lt;=3,"38%",IF(BM6&lt;=4,"50%",IF(BM6&lt;=5,"63%",IF(BM6&lt;=6,"75%",IF(BM6&lt;=7,"88%",IF(BM6&lt;=8,"100%")))))))))</f>
        <v>0%</v>
      </c>
      <c r="BO6" s="281" t="s">
        <v>2176</v>
      </c>
      <c r="BP6" s="125"/>
      <c r="BQ6" s="281"/>
      <c r="BR6" s="125"/>
      <c r="BS6" s="125"/>
      <c r="BT6" s="125"/>
      <c r="BU6" s="125"/>
      <c r="BV6" s="684"/>
      <c r="BW6" s="281"/>
      <c r="BX6" s="685"/>
      <c r="BY6" s="685"/>
      <c r="BZ6" s="685"/>
      <c r="CA6" s="685" t="s">
        <v>1204</v>
      </c>
      <c r="CB6" s="677" t="str">
        <f t="shared" ref="CB6:CB8" si="0">CE6</f>
        <v>0%</v>
      </c>
      <c r="CC6" s="125"/>
      <c r="CD6" s="678">
        <f t="shared" ref="CD6:CD8" si="1">BM6+BP6</f>
        <v>0</v>
      </c>
      <c r="CE6" s="677" t="str">
        <f>IF(CD6=0,"0%",IF(CD6=1,"12.5%",IF(CD6&lt;=2,"25%",IF(CD6&lt;=3,"38%",IF(CD6&lt;=4,"50%",IF(CD6&lt;=5,"63%",IF(CD6&lt;=6,"75%",IF(CD6&lt;=7,"88%",IF(CD6&lt;=8,"100%")))))))))</f>
        <v>0%</v>
      </c>
      <c r="CF6" s="124">
        <v>0</v>
      </c>
      <c r="CG6" s="125"/>
      <c r="CH6" s="124" t="s">
        <v>2177</v>
      </c>
      <c r="CI6" s="125"/>
      <c r="CJ6" s="125">
        <v>0</v>
      </c>
      <c r="CK6" s="125">
        <v>0</v>
      </c>
      <c r="CL6" s="125">
        <v>0</v>
      </c>
      <c r="CM6" s="684"/>
      <c r="CN6" s="584" t="s">
        <v>2178</v>
      </c>
      <c r="CO6" s="690"/>
      <c r="CP6" s="124">
        <v>0</v>
      </c>
      <c r="CQ6" s="125">
        <v>0</v>
      </c>
      <c r="CR6" s="125">
        <v>0</v>
      </c>
      <c r="CS6" s="125"/>
      <c r="CT6" s="125" t="s">
        <v>1204</v>
      </c>
      <c r="CU6" s="677" t="str">
        <f t="shared" ref="CU6:CU8" si="2">CX6</f>
        <v>0%</v>
      </c>
      <c r="CV6" s="125"/>
      <c r="CW6" s="678">
        <f t="shared" ref="CW6:CW8" si="3">CD6+CG6</f>
        <v>0</v>
      </c>
      <c r="CX6" s="677" t="str">
        <f>IF(CW6=0,"0%",IF(CW6=1,"12.5%",IF(CW6&lt;=2,"25%",IF(CW6&lt;=3,"38%",IF(CW6&lt;=4,"50%",IF(CW6&lt;=5,"63%",IF(CW6&lt;=6,"75%",IF(CW6&lt;=7,"88%",IF(CW6&lt;=8,"100%")))))))))</f>
        <v>0%</v>
      </c>
      <c r="CY6" s="124"/>
      <c r="CZ6" s="125"/>
      <c r="DA6" s="124"/>
      <c r="DB6" s="125"/>
      <c r="DC6" s="125"/>
      <c r="DD6" s="125"/>
      <c r="DE6" s="125"/>
      <c r="DF6" s="124" t="s">
        <v>2179</v>
      </c>
      <c r="DG6" s="124"/>
      <c r="DH6" s="124"/>
      <c r="DI6" s="124"/>
      <c r="DJ6" s="124"/>
      <c r="DK6" s="124" t="s">
        <v>1204</v>
      </c>
      <c r="DL6" s="677" t="str">
        <f t="shared" ref="DL6:DL8" si="4">DO6</f>
        <v>0%</v>
      </c>
      <c r="DM6" s="125"/>
      <c r="DN6" s="678">
        <f t="shared" ref="DN6:DN8" si="5">CW6+CZ6</f>
        <v>0</v>
      </c>
      <c r="DO6" s="677" t="str">
        <f>IF(DN6=0,"0%",IF(DN6=1,"12.5%",IF(DN6&lt;=2,"25%",IF(DN6&lt;=3,"38%",IF(DN6&lt;=4,"50%",IF(DN6&lt;=5,"63%",IF(DN6&lt;=6,"75%",IF(DN6&lt;=7,"88%",IF(DN6&lt;=8,"100%")))))))))</f>
        <v>0%</v>
      </c>
      <c r="DP6" s="584" t="s">
        <v>2178</v>
      </c>
      <c r="DQ6" s="690"/>
      <c r="DR6" s="124" t="s">
        <v>2180</v>
      </c>
      <c r="DS6" s="124">
        <v>0</v>
      </c>
      <c r="DT6" s="124" t="s">
        <v>2180</v>
      </c>
      <c r="DU6" s="125" t="s">
        <v>5</v>
      </c>
      <c r="DV6" s="125" t="s">
        <v>5</v>
      </c>
      <c r="DW6" s="125" t="s">
        <v>5</v>
      </c>
      <c r="DX6" s="125" t="s">
        <v>5</v>
      </c>
      <c r="DY6" s="691" t="s">
        <v>5</v>
      </c>
      <c r="DZ6" s="125">
        <v>0</v>
      </c>
      <c r="EA6" s="125">
        <v>0</v>
      </c>
      <c r="EB6" s="125">
        <v>0</v>
      </c>
      <c r="EC6" s="125"/>
      <c r="ED6" s="125" t="s">
        <v>1204</v>
      </c>
      <c r="EE6" s="677">
        <f t="shared" ref="EE6:EE8" si="6">EH6</f>
        <v>0</v>
      </c>
      <c r="EF6" s="125"/>
      <c r="EG6" s="678">
        <f t="shared" ref="EG6:EG8" si="7">DN6+DS6</f>
        <v>0</v>
      </c>
      <c r="EH6" s="677">
        <f>EG6*100%/K6</f>
        <v>0</v>
      </c>
      <c r="EI6" s="584" t="s">
        <v>2178</v>
      </c>
      <c r="EJ6" s="690"/>
      <c r="EK6" s="568"/>
      <c r="EL6" s="568"/>
      <c r="EM6" s="568"/>
      <c r="EN6" s="568"/>
      <c r="EO6" s="568"/>
      <c r="EP6" s="568"/>
      <c r="EQ6" s="568"/>
      <c r="ER6" s="568"/>
      <c r="ES6" s="568">
        <v>0</v>
      </c>
      <c r="ET6" s="568">
        <v>0</v>
      </c>
      <c r="EU6" s="568">
        <v>0</v>
      </c>
      <c r="EV6" s="639" t="s">
        <v>2181</v>
      </c>
      <c r="EW6" s="568" t="s">
        <v>1204</v>
      </c>
      <c r="EX6" s="677" t="str">
        <f t="shared" ref="EX6:EX8" si="8">FA6</f>
        <v>0%</v>
      </c>
      <c r="EY6" s="125"/>
      <c r="EZ6" s="678">
        <f t="shared" ref="EZ6:EZ8" si="9">EG6+EL6</f>
        <v>0</v>
      </c>
      <c r="FA6" s="677" t="str">
        <f>IF(EZ6=0,"0%",IF(EZ6=1,"12.5%",IF(EZ6&lt;=2,"25%",IF(EZ6&lt;=3,"38%",IF(EZ6&lt;=4,"50%",IF(EZ6&lt;=5,"63%",IF(EZ6&lt;=6,"75%",IF(EZ6&lt;=7,"88%",IF(EZ6&lt;=8,"100%")))))))))</f>
        <v>0%</v>
      </c>
      <c r="FB6" s="584" t="s">
        <v>2178</v>
      </c>
      <c r="FC6" s="690"/>
      <c r="FD6" s="568"/>
      <c r="FE6" s="568"/>
      <c r="FF6" s="568"/>
      <c r="FG6" s="568"/>
      <c r="FH6" s="568"/>
      <c r="FI6" s="568"/>
      <c r="FJ6" s="568"/>
      <c r="FK6" s="568"/>
      <c r="FL6" s="568"/>
      <c r="FM6" s="568"/>
      <c r="FN6" s="568"/>
      <c r="FO6" s="568"/>
      <c r="FP6" s="568"/>
      <c r="FQ6" s="677" t="str">
        <f t="shared" ref="FQ6:FQ8" si="10">FT6</f>
        <v>0%</v>
      </c>
      <c r="FR6" s="125"/>
      <c r="FS6" s="678">
        <f t="shared" ref="FS6:FS8" si="11">EZ6+FE6</f>
        <v>0</v>
      </c>
      <c r="FT6" s="677" t="str">
        <f>IF(FS6=0,"0%",IF(FS6=1,"12.5%",IF(FS6&lt;=2,"25%",IF(FS6&lt;=3,"38%",IF(FS6&lt;=4,"50%",IF(FS6&lt;=5,"63%",IF(FS6&lt;=6,"75%",IF(FS6&lt;=7,"88%",IF(FS6&lt;=8,"100%")))))))))</f>
        <v>0%</v>
      </c>
      <c r="FU6" s="568"/>
      <c r="FV6" s="568"/>
      <c r="FW6" s="568"/>
      <c r="FX6" s="568"/>
      <c r="FY6" s="568"/>
      <c r="FZ6" s="568"/>
      <c r="GA6" s="568"/>
      <c r="GB6" s="568"/>
      <c r="GC6" s="568"/>
      <c r="GD6" s="568"/>
      <c r="GE6" s="568"/>
      <c r="GF6" s="568"/>
      <c r="GG6" s="568"/>
      <c r="GH6" s="677" t="str">
        <f t="shared" ref="GH6:GH8" si="12">GK6</f>
        <v>0%</v>
      </c>
      <c r="GI6" s="125"/>
      <c r="GJ6" s="678">
        <f t="shared" ref="GJ6:GJ8" si="13">FS6+FV6</f>
        <v>0</v>
      </c>
      <c r="GK6" s="677" t="str">
        <f>IF(GJ6=0,"0%",IF(GJ6=1,"12.5%",IF(GJ6&lt;=2,"25%",IF(GJ6&lt;=3,"38%",IF(GJ6&lt;=4,"50%",IF(GJ6&lt;=5,"63%",IF(GJ6&lt;=6,"75%",IF(GJ6&lt;=7,"88%",IF(GJ6&lt;=8,"100%")))))))))</f>
        <v>0%</v>
      </c>
      <c r="GL6" s="568"/>
      <c r="GM6" s="568"/>
      <c r="GN6" s="568"/>
      <c r="GO6" s="568"/>
      <c r="GP6" s="568"/>
      <c r="GQ6" s="568"/>
      <c r="GR6" s="568"/>
      <c r="GS6" s="568"/>
      <c r="GT6" s="568"/>
      <c r="GU6" s="568"/>
      <c r="GV6" s="568"/>
      <c r="GW6" s="568"/>
      <c r="GX6" s="568"/>
      <c r="GY6" s="677" t="str">
        <f t="shared" ref="GY6:GY8" si="14">HB6</f>
        <v>0%</v>
      </c>
      <c r="GZ6" s="125"/>
      <c r="HA6" s="678">
        <f t="shared" ref="HA6:HA8" si="15">GJ6+GM6</f>
        <v>0</v>
      </c>
      <c r="HB6" s="677" t="str">
        <f>IF(HA6=0,"0%",IF(HA6=1,"12.5%",IF(HA6&lt;=2,"25%",IF(HA6&lt;=3,"38%",IF(HA6&lt;=4,"50%",IF(HA6&lt;=5,"63%",IF(HA6&lt;=6,"75%",IF(HA6&lt;=7,"88%",IF(HA6&lt;=8,"100%")))))))))</f>
        <v>0%</v>
      </c>
      <c r="HC6" s="568"/>
      <c r="HD6" s="568"/>
      <c r="HE6" s="568"/>
      <c r="HF6" s="568"/>
      <c r="HG6" s="568"/>
      <c r="HH6" s="568"/>
      <c r="HI6" s="568"/>
      <c r="HJ6" s="568"/>
      <c r="HK6" s="568"/>
      <c r="HL6" s="568"/>
      <c r="HM6" s="568"/>
      <c r="HN6" s="568"/>
      <c r="HO6" s="568"/>
      <c r="HP6" s="677" t="str">
        <f t="shared" ref="HP6:HP8" si="16">HS6</f>
        <v>0%</v>
      </c>
      <c r="HQ6" s="125"/>
      <c r="HR6" s="678">
        <f t="shared" ref="HR6:HR8" si="17">HA6+HD6</f>
        <v>0</v>
      </c>
      <c r="HS6" s="677" t="str">
        <f>IF(HR6=0,"0%",IF(HR6=1,"12.5%",IF(HR6&lt;=2,"25%",IF(HR6&lt;=3,"38%",IF(HR6&lt;=4,"50%",IF(HR6&lt;=5,"63%",IF(HR6&lt;=6,"75%",IF(HR6&lt;=7,"88%",IF(HR6&lt;=8,"100%")))))))))</f>
        <v>0%</v>
      </c>
      <c r="HU6" s="692" t="s">
        <v>1459</v>
      </c>
      <c r="HV6" s="681" t="s">
        <v>5</v>
      </c>
      <c r="HW6" s="479" t="s">
        <v>12</v>
      </c>
    </row>
    <row r="7" spans="1:231" ht="186">
      <c r="A7" s="628">
        <v>3</v>
      </c>
      <c r="B7" s="652" t="s">
        <v>2182</v>
      </c>
      <c r="C7" s="630" t="s">
        <v>2183</v>
      </c>
      <c r="D7" s="650" t="s">
        <v>2184</v>
      </c>
      <c r="E7" s="651" t="s">
        <v>1875</v>
      </c>
      <c r="F7" s="651" t="s">
        <v>1218</v>
      </c>
      <c r="G7" s="651" t="s">
        <v>1219</v>
      </c>
      <c r="H7" s="632" t="s">
        <v>2172</v>
      </c>
      <c r="I7" s="652" t="s">
        <v>2185</v>
      </c>
      <c r="J7" s="651" t="s">
        <v>5</v>
      </c>
      <c r="K7" s="644">
        <v>1</v>
      </c>
      <c r="L7" s="651" t="s">
        <v>2158</v>
      </c>
      <c r="M7" s="682">
        <v>44593</v>
      </c>
      <c r="N7" s="682">
        <v>44652</v>
      </c>
      <c r="O7" s="645" t="s">
        <v>1616</v>
      </c>
      <c r="P7" s="684"/>
      <c r="Q7" s="693"/>
      <c r="R7" s="693"/>
      <c r="S7" s="693"/>
      <c r="T7" s="693"/>
      <c r="U7" s="693"/>
      <c r="V7" s="693"/>
      <c r="W7" s="693"/>
      <c r="X7" s="685"/>
      <c r="Y7" s="685"/>
      <c r="Z7" s="685"/>
      <c r="AA7" s="685"/>
      <c r="AB7" s="685"/>
      <c r="AC7" s="686"/>
      <c r="AD7" s="685"/>
      <c r="AE7" s="685"/>
      <c r="AF7" s="685"/>
      <c r="AG7" s="685"/>
      <c r="AH7" s="685"/>
      <c r="AI7" s="685"/>
      <c r="AJ7" s="685"/>
      <c r="AK7" s="685"/>
      <c r="AL7" s="685"/>
      <c r="AM7" s="685"/>
      <c r="AN7" s="694"/>
      <c r="AO7" s="675">
        <v>0</v>
      </c>
      <c r="AP7" s="675">
        <v>0</v>
      </c>
      <c r="AQ7" s="675">
        <v>0</v>
      </c>
      <c r="AR7" s="675" t="s">
        <v>1464</v>
      </c>
      <c r="AS7" s="688" t="s">
        <v>2174</v>
      </c>
      <c r="AT7" s="677">
        <v>0</v>
      </c>
      <c r="AU7" s="125" t="s">
        <v>1464</v>
      </c>
      <c r="AV7" s="678">
        <v>0</v>
      </c>
      <c r="AW7" s="677" t="str">
        <f>IF(AV7=0,"0%",IF(AV7=1,"100%",))</f>
        <v>0%</v>
      </c>
      <c r="AX7" s="684"/>
      <c r="AY7" s="693"/>
      <c r="AZ7" s="693"/>
      <c r="BA7" s="693"/>
      <c r="BB7" s="693"/>
      <c r="BC7" s="693"/>
      <c r="BD7" s="693"/>
      <c r="BE7" s="695"/>
      <c r="BF7" s="125">
        <v>0</v>
      </c>
      <c r="BG7" s="125">
        <v>0</v>
      </c>
      <c r="BH7" s="125">
        <v>0</v>
      </c>
      <c r="BI7" s="669" t="s">
        <v>849</v>
      </c>
      <c r="BJ7" s="125" t="s">
        <v>2175</v>
      </c>
      <c r="BK7" s="677">
        <v>0</v>
      </c>
      <c r="BL7" s="125" t="s">
        <v>884</v>
      </c>
      <c r="BM7" s="678">
        <v>0</v>
      </c>
      <c r="BN7" s="677" t="str">
        <f>IF(BM7=0,"0%",IF(BM7=1,"100%",))</f>
        <v>0%</v>
      </c>
      <c r="BO7" s="124" t="s">
        <v>2186</v>
      </c>
      <c r="BP7" s="125">
        <v>1</v>
      </c>
      <c r="BQ7" s="693"/>
      <c r="BR7" s="693"/>
      <c r="BS7" s="693"/>
      <c r="BT7" s="125" t="s">
        <v>5</v>
      </c>
      <c r="BU7" s="125" t="s">
        <v>5</v>
      </c>
      <c r="BV7" s="124" t="s">
        <v>2187</v>
      </c>
      <c r="BW7" s="125">
        <v>0</v>
      </c>
      <c r="BX7" s="125">
        <v>1</v>
      </c>
      <c r="BY7" s="125">
        <v>1</v>
      </c>
      <c r="BZ7" s="124"/>
      <c r="CA7" s="693" t="s">
        <v>1065</v>
      </c>
      <c r="CB7" s="677" t="str">
        <f t="shared" si="0"/>
        <v>100%</v>
      </c>
      <c r="CC7" s="125"/>
      <c r="CD7" s="678">
        <f t="shared" si="1"/>
        <v>1</v>
      </c>
      <c r="CE7" s="677" t="str">
        <f>IF(CD7=0,"0%",IF(CD7=1,"100%",))</f>
        <v>100%</v>
      </c>
      <c r="CF7" s="684"/>
      <c r="CG7" s="125"/>
      <c r="CH7" s="696"/>
      <c r="CI7" s="684"/>
      <c r="CJ7" s="697"/>
      <c r="CK7" s="693"/>
      <c r="CL7" s="693"/>
      <c r="CM7" s="684"/>
      <c r="CN7" s="584" t="s">
        <v>2188</v>
      </c>
      <c r="CO7" s="690"/>
      <c r="CP7" s="693"/>
      <c r="CQ7" s="693"/>
      <c r="CR7" s="693"/>
      <c r="CS7" s="693"/>
      <c r="CT7" s="693"/>
      <c r="CU7" s="677" t="str">
        <f t="shared" si="2"/>
        <v>100%</v>
      </c>
      <c r="CV7" s="125"/>
      <c r="CW7" s="678">
        <f t="shared" si="3"/>
        <v>1</v>
      </c>
      <c r="CX7" s="677" t="str">
        <f>IF(CW7=0,"0%",IF(CW7=1,"100%",))</f>
        <v>100%</v>
      </c>
      <c r="CY7" s="684"/>
      <c r="CZ7" s="125"/>
      <c r="DA7" s="696"/>
      <c r="DB7" s="684"/>
      <c r="DC7" s="697"/>
      <c r="DD7" s="693"/>
      <c r="DE7" s="693"/>
      <c r="DF7" s="684"/>
      <c r="DG7" s="684"/>
      <c r="DH7" s="684"/>
      <c r="DI7" s="684"/>
      <c r="DJ7" s="684"/>
      <c r="DK7" s="124" t="s">
        <v>122</v>
      </c>
      <c r="DL7" s="677" t="str">
        <f t="shared" si="4"/>
        <v>100%</v>
      </c>
      <c r="DM7" s="125"/>
      <c r="DN7" s="678">
        <f t="shared" si="5"/>
        <v>1</v>
      </c>
      <c r="DO7" s="677" t="str">
        <f>IF(DN7=0,"0%",IF(DN7=1,"100%",))</f>
        <v>100%</v>
      </c>
      <c r="DP7" s="584" t="s">
        <v>2188</v>
      </c>
      <c r="DQ7" s="690"/>
      <c r="DR7" s="684"/>
      <c r="DS7" s="125"/>
      <c r="DT7" s="684"/>
      <c r="DU7" s="684"/>
      <c r="DV7" s="124"/>
      <c r="DW7" s="693"/>
      <c r="DX7" s="693"/>
      <c r="DY7" s="689"/>
      <c r="DZ7" s="125">
        <v>0</v>
      </c>
      <c r="EA7" s="125">
        <v>0</v>
      </c>
      <c r="EB7" s="125">
        <v>0</v>
      </c>
      <c r="EC7" s="125"/>
      <c r="ED7" s="125" t="s">
        <v>122</v>
      </c>
      <c r="EE7" s="677" t="str">
        <f t="shared" si="6"/>
        <v>100%</v>
      </c>
      <c r="EF7" s="125"/>
      <c r="EG7" s="678">
        <f t="shared" si="7"/>
        <v>1</v>
      </c>
      <c r="EH7" s="677" t="str">
        <f>IF(EG7=0,"0%",IF(EG7=1,"100%",))</f>
        <v>100%</v>
      </c>
      <c r="EI7" s="584" t="s">
        <v>2188</v>
      </c>
      <c r="EJ7" s="690"/>
      <c r="EK7" s="568"/>
      <c r="EL7" s="568"/>
      <c r="EM7" s="568"/>
      <c r="EN7" s="568"/>
      <c r="EO7" s="568"/>
      <c r="EP7" s="568"/>
      <c r="EQ7" s="568"/>
      <c r="ER7" s="568"/>
      <c r="ES7" s="568"/>
      <c r="ET7" s="568"/>
      <c r="EU7" s="568"/>
      <c r="EV7" s="568"/>
      <c r="EW7" s="568" t="s">
        <v>122</v>
      </c>
      <c r="EX7" s="677" t="str">
        <f t="shared" si="8"/>
        <v>100%</v>
      </c>
      <c r="EY7" s="125"/>
      <c r="EZ7" s="678">
        <f t="shared" si="9"/>
        <v>1</v>
      </c>
      <c r="FA7" s="677" t="str">
        <f>IF(EZ7=0,"0%",IF(EZ7=1,"100%",))</f>
        <v>100%</v>
      </c>
      <c r="FB7" s="584" t="s">
        <v>2188</v>
      </c>
      <c r="FC7" s="690"/>
      <c r="FD7" s="568"/>
      <c r="FE7" s="568"/>
      <c r="FF7" s="568"/>
      <c r="FG7" s="568"/>
      <c r="FH7" s="568"/>
      <c r="FI7" s="568"/>
      <c r="FJ7" s="568"/>
      <c r="FK7" s="568"/>
      <c r="FL7" s="568"/>
      <c r="FM7" s="568"/>
      <c r="FN7" s="568"/>
      <c r="FO7" s="568"/>
      <c r="FP7" s="568"/>
      <c r="FQ7" s="677" t="str">
        <f t="shared" si="10"/>
        <v>100%</v>
      </c>
      <c r="FR7" s="125"/>
      <c r="FS7" s="678">
        <f t="shared" si="11"/>
        <v>1</v>
      </c>
      <c r="FT7" s="677" t="str">
        <f>IF(FS7=0,"0%",IF(FS7=1,"100%",))</f>
        <v>100%</v>
      </c>
      <c r="FU7" s="568"/>
      <c r="FV7" s="568"/>
      <c r="FW7" s="568"/>
      <c r="FX7" s="568"/>
      <c r="FY7" s="568"/>
      <c r="FZ7" s="568"/>
      <c r="GA7" s="568"/>
      <c r="GB7" s="568"/>
      <c r="GC7" s="568"/>
      <c r="GD7" s="568"/>
      <c r="GE7" s="568"/>
      <c r="GF7" s="568"/>
      <c r="GG7" s="568"/>
      <c r="GH7" s="677" t="str">
        <f t="shared" si="12"/>
        <v>100%</v>
      </c>
      <c r="GI7" s="125"/>
      <c r="GJ7" s="678">
        <f t="shared" si="13"/>
        <v>1</v>
      </c>
      <c r="GK7" s="677" t="str">
        <f>IF(GJ7=0,"0%",IF(GJ7=1,"100%",))</f>
        <v>100%</v>
      </c>
      <c r="GL7" s="568"/>
      <c r="GM7" s="568"/>
      <c r="GN7" s="568"/>
      <c r="GO7" s="568"/>
      <c r="GP7" s="568"/>
      <c r="GQ7" s="568"/>
      <c r="GR7" s="568"/>
      <c r="GS7" s="568"/>
      <c r="GT7" s="568"/>
      <c r="GU7" s="568"/>
      <c r="GV7" s="568"/>
      <c r="GW7" s="568"/>
      <c r="GX7" s="568"/>
      <c r="GY7" s="677" t="str">
        <f t="shared" si="14"/>
        <v>100%</v>
      </c>
      <c r="GZ7" s="125"/>
      <c r="HA7" s="678">
        <f t="shared" si="15"/>
        <v>1</v>
      </c>
      <c r="HB7" s="677" t="str">
        <f>IF(HA7=0,"0%",IF(HA7=1,"100%",))</f>
        <v>100%</v>
      </c>
      <c r="HC7" s="568"/>
      <c r="HD7" s="568"/>
      <c r="HE7" s="568"/>
      <c r="HF7" s="568"/>
      <c r="HG7" s="568"/>
      <c r="HH7" s="568"/>
      <c r="HI7" s="568"/>
      <c r="HJ7" s="568"/>
      <c r="HK7" s="568"/>
      <c r="HL7" s="568"/>
      <c r="HM7" s="568"/>
      <c r="HN7" s="568"/>
      <c r="HO7" s="568"/>
      <c r="HP7" s="677" t="str">
        <f t="shared" si="16"/>
        <v>100%</v>
      </c>
      <c r="HQ7" s="125"/>
      <c r="HR7" s="678">
        <f t="shared" si="17"/>
        <v>1</v>
      </c>
      <c r="HS7" s="677" t="str">
        <f>IF(HR7=0,"0%",IF(HR7=1,"100%",))</f>
        <v>100%</v>
      </c>
      <c r="HU7" s="560" t="s">
        <v>2189</v>
      </c>
      <c r="HV7" s="698" t="s">
        <v>2190</v>
      </c>
      <c r="HW7" s="335" t="s">
        <v>7</v>
      </c>
    </row>
    <row r="8" spans="1:231" ht="186.5" thickBot="1">
      <c r="A8" s="628">
        <v>4</v>
      </c>
      <c r="B8" s="652" t="s">
        <v>2191</v>
      </c>
      <c r="C8" s="699" t="s">
        <v>2192</v>
      </c>
      <c r="D8" s="631" t="s">
        <v>2193</v>
      </c>
      <c r="E8" s="700" t="s">
        <v>1555</v>
      </c>
      <c r="F8" s="258" t="s">
        <v>1191</v>
      </c>
      <c r="G8" s="258" t="s">
        <v>2171</v>
      </c>
      <c r="H8" s="632" t="s">
        <v>735</v>
      </c>
      <c r="I8" s="652" t="s">
        <v>2185</v>
      </c>
      <c r="J8" s="258" t="s">
        <v>5</v>
      </c>
      <c r="K8" s="644">
        <v>1</v>
      </c>
      <c r="L8" s="258" t="s">
        <v>2158</v>
      </c>
      <c r="M8" s="682">
        <v>44593</v>
      </c>
      <c r="N8" s="667">
        <v>44652</v>
      </c>
      <c r="O8" s="645" t="s">
        <v>1616</v>
      </c>
      <c r="P8" s="124"/>
      <c r="Q8" s="125"/>
      <c r="R8" s="125"/>
      <c r="S8" s="125"/>
      <c r="T8" s="125"/>
      <c r="U8" s="125"/>
      <c r="V8" s="125"/>
      <c r="W8" s="125"/>
      <c r="X8" s="685"/>
      <c r="Y8" s="685"/>
      <c r="Z8" s="685"/>
      <c r="AA8" s="685"/>
      <c r="AB8" s="685"/>
      <c r="AC8" s="686"/>
      <c r="AD8" s="685"/>
      <c r="AE8" s="685"/>
      <c r="AF8" s="685"/>
      <c r="AG8" s="685"/>
      <c r="AH8" s="685"/>
      <c r="AI8" s="685"/>
      <c r="AJ8" s="685"/>
      <c r="AK8" s="685"/>
      <c r="AL8" s="685"/>
      <c r="AM8" s="685"/>
      <c r="AN8" s="694"/>
      <c r="AO8" s="675">
        <v>0</v>
      </c>
      <c r="AP8" s="675">
        <v>0</v>
      </c>
      <c r="AQ8" s="675">
        <v>0</v>
      </c>
      <c r="AR8" s="675" t="s">
        <v>1464</v>
      </c>
      <c r="AS8" s="688" t="s">
        <v>2174</v>
      </c>
      <c r="AT8" s="677">
        <v>0</v>
      </c>
      <c r="AU8" s="125" t="s">
        <v>1464</v>
      </c>
      <c r="AV8" s="678">
        <v>0</v>
      </c>
      <c r="AW8" s="677" t="str">
        <f>IF(AV8=0,"0%",IF(AV8=1,"100%",))</f>
        <v>0%</v>
      </c>
      <c r="AX8" s="124"/>
      <c r="AY8" s="125"/>
      <c r="AZ8" s="125"/>
      <c r="BA8" s="125"/>
      <c r="BB8" s="125"/>
      <c r="BC8" s="125"/>
      <c r="BD8" s="125"/>
      <c r="BE8" s="691"/>
      <c r="BF8" s="125">
        <v>0</v>
      </c>
      <c r="BG8" s="125">
        <v>0</v>
      </c>
      <c r="BH8" s="125">
        <v>0</v>
      </c>
      <c r="BI8" s="669" t="s">
        <v>849</v>
      </c>
      <c r="BJ8" s="125" t="s">
        <v>2175</v>
      </c>
      <c r="BK8" s="677">
        <v>0</v>
      </c>
      <c r="BL8" s="125" t="s">
        <v>884</v>
      </c>
      <c r="BM8" s="678">
        <v>0</v>
      </c>
      <c r="BN8" s="677" t="str">
        <f>IF(BM8=0,"0%",IF(BM8=1,"100%",))</f>
        <v>0%</v>
      </c>
      <c r="BO8" s="124" t="s">
        <v>2194</v>
      </c>
      <c r="BP8" s="125">
        <v>1</v>
      </c>
      <c r="BQ8" s="281"/>
      <c r="BR8" s="125"/>
      <c r="BS8" s="125"/>
      <c r="BT8" s="125" t="s">
        <v>5</v>
      </c>
      <c r="BU8" s="125" t="s">
        <v>5</v>
      </c>
      <c r="BV8" s="701" t="s">
        <v>2195</v>
      </c>
      <c r="BW8" s="124">
        <v>0</v>
      </c>
      <c r="BX8" s="125">
        <v>1</v>
      </c>
      <c r="BY8" s="125">
        <v>0</v>
      </c>
      <c r="BZ8" s="124"/>
      <c r="CA8" s="125" t="s">
        <v>122</v>
      </c>
      <c r="CB8" s="677" t="str">
        <f t="shared" si="0"/>
        <v>100%</v>
      </c>
      <c r="CC8" s="125"/>
      <c r="CD8" s="678">
        <f t="shared" si="1"/>
        <v>1</v>
      </c>
      <c r="CE8" s="677" t="str">
        <f>IF(CD8=0,"0%",IF(CD8=1,"100%",))</f>
        <v>100%</v>
      </c>
      <c r="CF8" s="124"/>
      <c r="CG8" s="125"/>
      <c r="CH8" s="281"/>
      <c r="CI8" s="125"/>
      <c r="CJ8" s="125"/>
      <c r="CK8" s="125"/>
      <c r="CL8" s="125"/>
      <c r="CM8" s="702"/>
      <c r="CN8" s="584" t="s">
        <v>2188</v>
      </c>
      <c r="CO8" s="690"/>
      <c r="CP8" s="281"/>
      <c r="CQ8" s="685"/>
      <c r="CR8" s="685"/>
      <c r="CS8" s="685"/>
      <c r="CT8" s="685"/>
      <c r="CU8" s="677" t="str">
        <f t="shared" si="2"/>
        <v>100%</v>
      </c>
      <c r="CV8" s="125"/>
      <c r="CW8" s="678">
        <f t="shared" si="3"/>
        <v>1</v>
      </c>
      <c r="CX8" s="677" t="str">
        <f>IF(CW8=0,"0%",IF(CW8=1,"100%",))</f>
        <v>100%</v>
      </c>
      <c r="CY8" s="124"/>
      <c r="CZ8" s="125"/>
      <c r="DA8" s="124"/>
      <c r="DB8" s="125"/>
      <c r="DC8" s="125"/>
      <c r="DD8" s="125"/>
      <c r="DE8" s="125"/>
      <c r="DF8" s="702"/>
      <c r="DG8" s="702"/>
      <c r="DH8" s="702"/>
      <c r="DI8" s="702"/>
      <c r="DJ8" s="702"/>
      <c r="DK8" s="702" t="s">
        <v>122</v>
      </c>
      <c r="DL8" s="677" t="str">
        <f t="shared" si="4"/>
        <v>100%</v>
      </c>
      <c r="DM8" s="125"/>
      <c r="DN8" s="678">
        <f t="shared" si="5"/>
        <v>1</v>
      </c>
      <c r="DO8" s="677" t="str">
        <f>IF(DN8=0,"0%",IF(DN8=1,"100%",))</f>
        <v>100%</v>
      </c>
      <c r="DP8" s="584" t="s">
        <v>2188</v>
      </c>
      <c r="DQ8" s="690"/>
      <c r="DR8" s="124"/>
      <c r="DS8" s="125"/>
      <c r="DT8" s="124"/>
      <c r="DU8" s="125"/>
      <c r="DV8" s="125"/>
      <c r="DW8" s="703"/>
      <c r="DX8" s="125"/>
      <c r="DY8" s="704"/>
      <c r="DZ8" s="125">
        <v>0</v>
      </c>
      <c r="EA8" s="125">
        <v>0</v>
      </c>
      <c r="EB8" s="125">
        <v>0</v>
      </c>
      <c r="EC8" s="125"/>
      <c r="ED8" s="125" t="s">
        <v>122</v>
      </c>
      <c r="EE8" s="677" t="str">
        <f t="shared" si="6"/>
        <v>100%</v>
      </c>
      <c r="EF8" s="125"/>
      <c r="EG8" s="678">
        <f t="shared" si="7"/>
        <v>1</v>
      </c>
      <c r="EH8" s="677" t="str">
        <f>IF(EG8=0,"0%",IF(EG8=1,"100%",))</f>
        <v>100%</v>
      </c>
      <c r="EI8" s="584" t="s">
        <v>2188</v>
      </c>
      <c r="EJ8" s="690"/>
      <c r="EK8" s="568"/>
      <c r="EL8" s="568"/>
      <c r="EM8" s="568"/>
      <c r="EN8" s="568"/>
      <c r="EO8" s="568"/>
      <c r="EP8" s="568"/>
      <c r="EQ8" s="568"/>
      <c r="ER8" s="568"/>
      <c r="ES8" s="568"/>
      <c r="ET8" s="568"/>
      <c r="EU8" s="568"/>
      <c r="EV8" s="568"/>
      <c r="EW8" s="568" t="s">
        <v>122</v>
      </c>
      <c r="EX8" s="677" t="str">
        <f t="shared" si="8"/>
        <v>100%</v>
      </c>
      <c r="EY8" s="125"/>
      <c r="EZ8" s="678">
        <f t="shared" si="9"/>
        <v>1</v>
      </c>
      <c r="FA8" s="677" t="str">
        <f>IF(EZ8=0,"0%",IF(EZ8=1,"100%",))</f>
        <v>100%</v>
      </c>
      <c r="FB8" s="584" t="s">
        <v>2188</v>
      </c>
      <c r="FC8" s="690"/>
      <c r="FD8" s="568"/>
      <c r="FE8" s="568"/>
      <c r="FF8" s="568"/>
      <c r="FG8" s="568"/>
      <c r="FH8" s="568"/>
      <c r="FI8" s="568"/>
      <c r="FJ8" s="568"/>
      <c r="FK8" s="568"/>
      <c r="FL8" s="568"/>
      <c r="FM8" s="568"/>
      <c r="FN8" s="568"/>
      <c r="FO8" s="568"/>
      <c r="FP8" s="568"/>
      <c r="FQ8" s="677" t="str">
        <f t="shared" si="10"/>
        <v>100%</v>
      </c>
      <c r="FR8" s="125"/>
      <c r="FS8" s="678">
        <f t="shared" si="11"/>
        <v>1</v>
      </c>
      <c r="FT8" s="677" t="str">
        <f>IF(FS8=0,"0%",IF(FS8=1,"100%",))</f>
        <v>100%</v>
      </c>
      <c r="FU8" s="568"/>
      <c r="FV8" s="568"/>
      <c r="FW8" s="568"/>
      <c r="FX8" s="568"/>
      <c r="FY8" s="568"/>
      <c r="FZ8" s="568"/>
      <c r="GA8" s="568"/>
      <c r="GB8" s="568"/>
      <c r="GC8" s="568"/>
      <c r="GD8" s="568"/>
      <c r="GE8" s="568"/>
      <c r="GF8" s="568"/>
      <c r="GG8" s="568"/>
      <c r="GH8" s="677" t="str">
        <f t="shared" si="12"/>
        <v>100%</v>
      </c>
      <c r="GI8" s="125"/>
      <c r="GJ8" s="678">
        <f t="shared" si="13"/>
        <v>1</v>
      </c>
      <c r="GK8" s="677" t="str">
        <f>IF(GJ8=0,"0%",IF(GJ8=1,"100%",))</f>
        <v>100%</v>
      </c>
      <c r="GL8" s="568"/>
      <c r="GM8" s="568"/>
      <c r="GN8" s="568"/>
      <c r="GO8" s="568"/>
      <c r="GP8" s="568"/>
      <c r="GQ8" s="568"/>
      <c r="GR8" s="568"/>
      <c r="GS8" s="568"/>
      <c r="GT8" s="568"/>
      <c r="GU8" s="568"/>
      <c r="GV8" s="568"/>
      <c r="GW8" s="568"/>
      <c r="GX8" s="568"/>
      <c r="GY8" s="677" t="str">
        <f t="shared" si="14"/>
        <v>100%</v>
      </c>
      <c r="GZ8" s="125"/>
      <c r="HA8" s="678">
        <f t="shared" si="15"/>
        <v>1</v>
      </c>
      <c r="HB8" s="677" t="str">
        <f>IF(HA8=0,"0%",IF(HA8=1,"100%",))</f>
        <v>100%</v>
      </c>
      <c r="HC8" s="568"/>
      <c r="HD8" s="568"/>
      <c r="HE8" s="568"/>
      <c r="HF8" s="568"/>
      <c r="HG8" s="568"/>
      <c r="HH8" s="568"/>
      <c r="HI8" s="568"/>
      <c r="HJ8" s="568"/>
      <c r="HK8" s="568"/>
      <c r="HL8" s="568"/>
      <c r="HM8" s="568"/>
      <c r="HN8" s="568"/>
      <c r="HO8" s="568"/>
      <c r="HP8" s="677" t="str">
        <f t="shared" si="16"/>
        <v>100%</v>
      </c>
      <c r="HQ8" s="125"/>
      <c r="HR8" s="678">
        <f t="shared" si="17"/>
        <v>1</v>
      </c>
      <c r="HS8" s="677" t="str">
        <f>IF(HR8=0,"0%",IF(HR8=1,"100%",))</f>
        <v>100%</v>
      </c>
      <c r="HU8" s="560" t="s">
        <v>2189</v>
      </c>
      <c r="HV8" s="698" t="s">
        <v>2195</v>
      </c>
      <c r="HW8" s="335" t="s">
        <v>7</v>
      </c>
    </row>
    <row r="9" spans="1:231" ht="19" thickBot="1">
      <c r="B9" s="705"/>
      <c r="C9" s="706"/>
      <c r="D9" s="707"/>
      <c r="E9" s="708"/>
      <c r="K9" s="709">
        <f>SUM(K5:K8)</f>
        <v>11</v>
      </c>
      <c r="AV9" s="710">
        <f>SUM(AV5:AV8)</f>
        <v>1</v>
      </c>
      <c r="BM9" s="710">
        <f>SUM(BM5:BM8)</f>
        <v>1</v>
      </c>
      <c r="BN9">
        <f>BM9*100%/$K$9</f>
        <v>9.0909090909090912E-2</v>
      </c>
      <c r="CD9" s="612">
        <f>SUM(CD5:CD8)</f>
        <v>3</v>
      </c>
      <c r="CE9" s="608">
        <f>CD9*100%/$K$9</f>
        <v>0.27272727272727271</v>
      </c>
      <c r="CW9" s="612">
        <f>SUM(CW5:CW8)</f>
        <v>3</v>
      </c>
      <c r="CX9" s="608">
        <f>CW9*100%/$K$9</f>
        <v>0.27272727272727271</v>
      </c>
      <c r="DN9" s="612">
        <f>SUM(DN5:DN8)</f>
        <v>3</v>
      </c>
      <c r="DO9" s="608">
        <f>DN9*100%/$K$9</f>
        <v>0.27272727272727271</v>
      </c>
      <c r="EG9" s="612">
        <f>SUM(EG5:EG8)</f>
        <v>3</v>
      </c>
      <c r="EH9" s="608">
        <f>EG9*100%/$K$9</f>
        <v>0.27272727272727271</v>
      </c>
      <c r="EZ9" s="612">
        <f>SUM(EZ5:EZ8)</f>
        <v>3</v>
      </c>
      <c r="FA9" s="608">
        <f>EZ9*100%/$K$9</f>
        <v>0.27272727272727271</v>
      </c>
      <c r="FS9" s="612">
        <f>SUM(FS5:FS8)</f>
        <v>3</v>
      </c>
      <c r="FT9" s="608">
        <f>FS9*100%/$K$9</f>
        <v>0.27272727272727271</v>
      </c>
      <c r="GJ9" s="612">
        <f>SUM(GJ5:GJ8)</f>
        <v>3</v>
      </c>
      <c r="GK9" s="608">
        <f>GJ9*100%/$K$9</f>
        <v>0.27272727272727271</v>
      </c>
      <c r="HA9" s="612">
        <f>SUM(HA5:HA8)</f>
        <v>3</v>
      </c>
      <c r="HB9" s="608">
        <f>HA9*100%/$K$9</f>
        <v>0.27272727272727271</v>
      </c>
      <c r="HR9" s="612">
        <f>SUM(HR5:HR8)</f>
        <v>3</v>
      </c>
      <c r="HS9" s="608">
        <f>HR9*100%/$K$9</f>
        <v>0.27272727272727271</v>
      </c>
      <c r="HU9" s="711"/>
      <c r="HV9" s="711"/>
    </row>
    <row r="11" spans="1:231">
      <c r="C11" s="619">
        <v>100</v>
      </c>
    </row>
  </sheetData>
  <mergeCells count="264">
    <mergeCell ref="A1:O1"/>
    <mergeCell ref="P1:W1"/>
    <mergeCell ref="X1:AB2"/>
    <mergeCell ref="AC1:AF2"/>
    <mergeCell ref="AG1:AN1"/>
    <mergeCell ref="AO1:AS2"/>
    <mergeCell ref="A2:A4"/>
    <mergeCell ref="B2:B4"/>
    <mergeCell ref="C2:C4"/>
    <mergeCell ref="D2:D4"/>
    <mergeCell ref="AT1:AW2"/>
    <mergeCell ref="AX1:BE1"/>
    <mergeCell ref="BF1:BJ2"/>
    <mergeCell ref="BK1:BN2"/>
    <mergeCell ref="BO1:BV1"/>
    <mergeCell ref="BW1:CA2"/>
    <mergeCell ref="AX2:AX4"/>
    <mergeCell ref="AY2:BE2"/>
    <mergeCell ref="BO2:BO4"/>
    <mergeCell ref="BP2:BV2"/>
    <mergeCell ref="CB1:CE2"/>
    <mergeCell ref="CF1:CM1"/>
    <mergeCell ref="CN1:CN4"/>
    <mergeCell ref="CO1:CO4"/>
    <mergeCell ref="CP1:CT2"/>
    <mergeCell ref="CU1:CX2"/>
    <mergeCell ref="CF2:CF4"/>
    <mergeCell ref="CG2:CM2"/>
    <mergeCell ref="CD3:CD4"/>
    <mergeCell ref="CE3:CE4"/>
    <mergeCell ref="ES1:EW2"/>
    <mergeCell ref="EK2:EK4"/>
    <mergeCell ref="EL2:ER2"/>
    <mergeCell ref="DZ3:DZ4"/>
    <mergeCell ref="EA3:EA4"/>
    <mergeCell ref="CY1:DF1"/>
    <mergeCell ref="DG1:DK2"/>
    <mergeCell ref="DL1:DO2"/>
    <mergeCell ref="DP1:DP4"/>
    <mergeCell ref="DQ1:DQ4"/>
    <mergeCell ref="DR1:DY1"/>
    <mergeCell ref="CY2:CY4"/>
    <mergeCell ref="CZ2:DF2"/>
    <mergeCell ref="DR2:DR4"/>
    <mergeCell ref="DS2:DY2"/>
    <mergeCell ref="HU1:HU4"/>
    <mergeCell ref="HV1:HV4"/>
    <mergeCell ref="HW1:HW4"/>
    <mergeCell ref="HC2:HC4"/>
    <mergeCell ref="HD2:HJ2"/>
    <mergeCell ref="HE3:HE4"/>
    <mergeCell ref="HF3:HG3"/>
    <mergeCell ref="FU1:GB1"/>
    <mergeCell ref="GC1:GG2"/>
    <mergeCell ref="GH1:GK2"/>
    <mergeCell ref="GL1:GS1"/>
    <mergeCell ref="GT1:GX2"/>
    <mergeCell ref="GY1:HB2"/>
    <mergeCell ref="FU2:FU4"/>
    <mergeCell ref="FV2:GB2"/>
    <mergeCell ref="GL2:GL4"/>
    <mergeCell ref="GM2:GS2"/>
    <mergeCell ref="E2:E4"/>
    <mergeCell ref="F2:F4"/>
    <mergeCell ref="G2:G4"/>
    <mergeCell ref="H2:H4"/>
    <mergeCell ref="I2:I4"/>
    <mergeCell ref="J2:J4"/>
    <mergeCell ref="HC1:HJ1"/>
    <mergeCell ref="HK1:HO2"/>
    <mergeCell ref="HP1:HS2"/>
    <mergeCell ref="EX1:FA2"/>
    <mergeCell ref="FB1:FB4"/>
    <mergeCell ref="FC1:FC4"/>
    <mergeCell ref="FD1:FK1"/>
    <mergeCell ref="FL1:FP2"/>
    <mergeCell ref="FQ1:FT2"/>
    <mergeCell ref="FD2:FD4"/>
    <mergeCell ref="FE2:FK2"/>
    <mergeCell ref="EX3:EX4"/>
    <mergeCell ref="EY3:EY4"/>
    <mergeCell ref="DZ1:ED2"/>
    <mergeCell ref="EE1:EH2"/>
    <mergeCell ref="EI1:EI4"/>
    <mergeCell ref="EJ1:EJ4"/>
    <mergeCell ref="EK1:ER1"/>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X3:BX4"/>
    <mergeCell ref="BY3:BY4"/>
    <mergeCell ref="BZ3:BZ4"/>
    <mergeCell ref="CA3:CA4"/>
    <mergeCell ref="CB3:CB4"/>
    <mergeCell ref="CC3:CC4"/>
    <mergeCell ref="CV3:CV4"/>
    <mergeCell ref="CW3:CW4"/>
    <mergeCell ref="CX3:CX4"/>
    <mergeCell ref="CZ3:CZ4"/>
    <mergeCell ref="DA3:DA4"/>
    <mergeCell ref="DB3:DC3"/>
    <mergeCell ref="CP3:CP4"/>
    <mergeCell ref="CQ3:CQ4"/>
    <mergeCell ref="CR3:CR4"/>
    <mergeCell ref="CS3:CS4"/>
    <mergeCell ref="CT3:CT4"/>
    <mergeCell ref="CU3:CU4"/>
    <mergeCell ref="DJ3:DJ4"/>
    <mergeCell ref="DK3:DK4"/>
    <mergeCell ref="DL3:DL4"/>
    <mergeCell ref="DM3:DM4"/>
    <mergeCell ref="DN3:DN4"/>
    <mergeCell ref="DO3:DO4"/>
    <mergeCell ref="DD3:DD4"/>
    <mergeCell ref="DE3:DE4"/>
    <mergeCell ref="DF3:DF4"/>
    <mergeCell ref="DG3:DG4"/>
    <mergeCell ref="DH3:DH4"/>
    <mergeCell ref="DI3:DI4"/>
    <mergeCell ref="EB3:EB4"/>
    <mergeCell ref="EC3:EC4"/>
    <mergeCell ref="ED3:ED4"/>
    <mergeCell ref="EE3:EE4"/>
    <mergeCell ref="EF3:EF4"/>
    <mergeCell ref="EG3:EG4"/>
    <mergeCell ref="DS3:DS4"/>
    <mergeCell ref="DT3:DT4"/>
    <mergeCell ref="DU3:DV3"/>
    <mergeCell ref="DW3:DW4"/>
    <mergeCell ref="DX3:DX4"/>
    <mergeCell ref="DY3:DY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dataValidations disablePrompts="1" count="2">
    <dataValidation type="list" allowBlank="1" showInputMessage="1" showErrorMessage="1" sqref="F5:F8" xr:uid="{CBC0E584-3A77-4CB4-B510-B46AD5ABBB8C}">
      <formula1>MOMENTO</formula1>
    </dataValidation>
    <dataValidation type="list" allowBlank="1" showInputMessage="1" showErrorMessage="1" sqref="E5:E8" xr:uid="{84E2DD5C-B14D-435C-AF99-6F9037041EAE}">
      <formula1>nivel</formula1>
    </dataValidation>
  </dataValidations>
  <pageMargins left="0.70866141732283472" right="0.70866141732283472" top="0.74803149606299213" bottom="0.74803149606299213" header="0.31496062992125984" footer="0.31496062992125984"/>
  <pageSetup paperSize="9" scale="22"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71CF9-C17E-4E99-9577-9D041742155E}">
  <dimension ref="A1:HV11"/>
  <sheetViews>
    <sheetView view="pageLayout" topLeftCell="O1" zoomScale="70" zoomScaleNormal="60" zoomScalePageLayoutView="70" workbookViewId="0">
      <selection sqref="M2"/>
    </sheetView>
  </sheetViews>
  <sheetFormatPr baseColWidth="10" defaultColWidth="11.453125" defaultRowHeight="14.5"/>
  <cols>
    <col min="2" max="2" width="35.81640625" customWidth="1"/>
    <col min="3" max="3" width="36.54296875" customWidth="1"/>
    <col min="4" max="4" width="37.54296875" customWidth="1"/>
    <col min="5" max="5" width="17" customWidth="1"/>
    <col min="6" max="6" width="25.1796875" customWidth="1"/>
    <col min="7" max="9" width="11.453125" customWidth="1"/>
    <col min="10" max="10" width="12.81640625" customWidth="1"/>
    <col min="12" max="12" width="16.26953125" customWidth="1"/>
    <col min="13" max="13" width="15.1796875" customWidth="1"/>
    <col min="14" max="14" width="16.54296875" customWidth="1"/>
    <col min="15" max="15" width="17.36328125" customWidth="1"/>
    <col min="16" max="16" width="57.453125" hidden="1" customWidth="1"/>
    <col min="17" max="17" width="0" hidden="1" customWidth="1"/>
    <col min="18" max="18" width="38.7265625" hidden="1" customWidth="1"/>
    <col min="19" max="32" width="0" hidden="1" customWidth="1"/>
    <col min="33" max="33" width="31.54296875" hidden="1" customWidth="1"/>
    <col min="34" max="34" width="0" hidden="1" customWidth="1"/>
    <col min="35" max="35" width="34.1796875" hidden="1" customWidth="1"/>
    <col min="36" max="36" width="35.453125" hidden="1" customWidth="1"/>
    <col min="37" max="43" width="0" hidden="1" customWidth="1"/>
    <col min="44" max="44" width="25.81640625" hidden="1" customWidth="1"/>
    <col min="45" max="45" width="19.453125" hidden="1" customWidth="1"/>
    <col min="46" max="49" width="0" hidden="1" customWidth="1"/>
    <col min="50" max="50" width="36" hidden="1" customWidth="1"/>
    <col min="51" max="51" width="0" hidden="1" customWidth="1"/>
    <col min="52" max="52" width="24.26953125" hidden="1" customWidth="1"/>
    <col min="53" max="66" width="0" hidden="1" customWidth="1"/>
    <col min="67" max="67" width="32.453125" hidden="1" customWidth="1"/>
    <col min="68" max="69" width="0" hidden="1" customWidth="1"/>
    <col min="70" max="70" width="12.26953125" hidden="1" customWidth="1"/>
    <col min="71" max="73" width="0" hidden="1" customWidth="1"/>
    <col min="74" max="74" width="12" hidden="1" customWidth="1"/>
    <col min="75" max="83" width="0" hidden="1" customWidth="1"/>
    <col min="84" max="84" width="33.1796875" hidden="1" customWidth="1"/>
    <col min="85" max="88" width="0" hidden="1" customWidth="1"/>
    <col min="89" max="89" width="14.81640625" hidden="1" customWidth="1"/>
    <col min="90" max="90" width="14" hidden="1" customWidth="1"/>
    <col min="91" max="91" width="14.26953125" hidden="1" customWidth="1"/>
    <col min="92" max="100" width="0" hidden="1" customWidth="1"/>
    <col min="101" max="101" width="45.54296875" style="611" hidden="1" customWidth="1"/>
    <col min="102" max="102" width="46.26953125" style="611" hidden="1" customWidth="1"/>
    <col min="103" max="109" width="0" hidden="1" customWidth="1"/>
    <col min="110" max="110" width="24.26953125" hidden="1" customWidth="1"/>
    <col min="111" max="119" width="9.1796875" hidden="1" customWidth="1"/>
    <col min="120" max="120" width="45.54296875" style="611" hidden="1" customWidth="1"/>
    <col min="121" max="121" width="46.26953125" style="611" hidden="1" customWidth="1"/>
    <col min="122" max="122" width="24.81640625" hidden="1" customWidth="1"/>
    <col min="123" max="123" width="0" hidden="1" customWidth="1"/>
    <col min="124" max="124" width="20.453125" hidden="1" customWidth="1"/>
    <col min="125" max="125" width="17.1796875" hidden="1" customWidth="1"/>
    <col min="126" max="126" width="18.7265625" hidden="1" customWidth="1"/>
    <col min="127" max="128" width="0" hidden="1" customWidth="1"/>
    <col min="129" max="129" width="27.1796875" hidden="1" customWidth="1"/>
    <col min="130" max="138" width="0" hidden="1" customWidth="1"/>
    <col min="139" max="139" width="45.54296875" style="611" hidden="1" customWidth="1"/>
    <col min="140" max="140" width="46.26953125" style="611" hidden="1" customWidth="1"/>
    <col min="141" max="157" width="0" hidden="1" customWidth="1"/>
    <col min="158" max="158" width="45.54296875" style="611" hidden="1" customWidth="1"/>
    <col min="159" max="159" width="46.26953125" style="611" hidden="1" customWidth="1"/>
    <col min="160" max="227" width="0" hidden="1" customWidth="1"/>
    <col min="228" max="229" width="71.54296875" style="712" customWidth="1"/>
    <col min="230" max="230" width="26" customWidth="1"/>
  </cols>
  <sheetData>
    <row r="1" spans="1:230" ht="27.75" customHeight="1">
      <c r="A1" s="1291" t="s">
        <v>2196</v>
      </c>
      <c r="B1" s="1292"/>
      <c r="C1" s="1292"/>
      <c r="D1" s="1292"/>
      <c r="E1" s="1292"/>
      <c r="F1" s="1292"/>
      <c r="G1" s="1292"/>
      <c r="H1" s="1292"/>
      <c r="I1" s="1292"/>
      <c r="J1" s="1292"/>
      <c r="K1" s="1292"/>
      <c r="L1" s="1292"/>
      <c r="M1" s="1292"/>
      <c r="N1" s="1292"/>
      <c r="O1" s="1293"/>
      <c r="P1" s="1197" t="s">
        <v>1861</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281" t="s">
        <v>1011</v>
      </c>
      <c r="HU1" s="1258" t="s">
        <v>1012</v>
      </c>
      <c r="HV1" s="1258" t="s">
        <v>1866</v>
      </c>
    </row>
    <row r="2" spans="1:230" ht="15.75" customHeight="1">
      <c r="A2" s="1289" t="s">
        <v>1016</v>
      </c>
      <c r="B2" s="1289" t="s">
        <v>1017</v>
      </c>
      <c r="C2" s="1294" t="s">
        <v>1867</v>
      </c>
      <c r="D2" s="1289" t="s">
        <v>1019</v>
      </c>
      <c r="E2" s="1289" t="s">
        <v>1868</v>
      </c>
      <c r="F2" s="1289" t="s">
        <v>1021</v>
      </c>
      <c r="G2" s="1289" t="s">
        <v>1022</v>
      </c>
      <c r="H2" s="1289" t="s">
        <v>1023</v>
      </c>
      <c r="I2" s="1290" t="s">
        <v>1024</v>
      </c>
      <c r="J2" s="1289" t="s">
        <v>1025</v>
      </c>
      <c r="K2" s="1289" t="s">
        <v>326</v>
      </c>
      <c r="L2" s="1289" t="s">
        <v>1026</v>
      </c>
      <c r="M2" s="713"/>
      <c r="N2" s="713"/>
      <c r="O2" s="713"/>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197"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282"/>
      <c r="HU2" s="1259"/>
      <c r="HV2" s="1259"/>
    </row>
    <row r="3" spans="1:230" ht="25.5" customHeight="1">
      <c r="A3" s="1289"/>
      <c r="B3" s="1289"/>
      <c r="C3" s="1295"/>
      <c r="D3" s="1289"/>
      <c r="E3" s="1289"/>
      <c r="F3" s="1289"/>
      <c r="G3" s="1289"/>
      <c r="H3" s="1289"/>
      <c r="I3" s="1290"/>
      <c r="J3" s="1289"/>
      <c r="K3" s="1289"/>
      <c r="L3" s="1289"/>
      <c r="M3" s="714" t="s">
        <v>1869</v>
      </c>
      <c r="N3" s="714" t="s">
        <v>1870</v>
      </c>
      <c r="O3" s="714"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197"/>
      <c r="CZ3" s="1197"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282"/>
      <c r="HU3" s="1259"/>
      <c r="HV3" s="1259"/>
    </row>
    <row r="4" spans="1:230" ht="66" customHeight="1">
      <c r="A4" s="1289"/>
      <c r="B4" s="1289"/>
      <c r="C4" s="1296"/>
      <c r="D4" s="1289"/>
      <c r="E4" s="1289"/>
      <c r="F4" s="1289"/>
      <c r="G4" s="1289"/>
      <c r="H4" s="1289"/>
      <c r="I4" s="1290"/>
      <c r="J4" s="1289"/>
      <c r="K4" s="1289"/>
      <c r="L4" s="1289"/>
      <c r="M4" s="715" t="s">
        <v>327</v>
      </c>
      <c r="N4" s="716" t="s">
        <v>1027</v>
      </c>
      <c r="O4" s="717"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3"/>
      <c r="CZ4" s="1273"/>
      <c r="DA4" s="1273"/>
      <c r="DB4" s="626" t="s">
        <v>1030</v>
      </c>
      <c r="DC4" s="626" t="s">
        <v>1043</v>
      </c>
      <c r="DD4" s="1273"/>
      <c r="DE4" s="1273"/>
      <c r="DF4" s="1273"/>
      <c r="DG4" s="1198"/>
      <c r="DH4" s="1198"/>
      <c r="DI4" s="1198"/>
      <c r="DJ4" s="1198"/>
      <c r="DK4" s="1198"/>
      <c r="DL4" s="1202"/>
      <c r="DM4" s="1203"/>
      <c r="DN4" s="1203"/>
      <c r="DO4" s="1204"/>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283"/>
      <c r="HU4" s="1260"/>
      <c r="HV4" s="1260"/>
    </row>
    <row r="5" spans="1:230" ht="130" customHeight="1">
      <c r="A5" s="628">
        <v>1</v>
      </c>
      <c r="B5" s="633" t="s">
        <v>2197</v>
      </c>
      <c r="C5" s="630" t="s">
        <v>2198</v>
      </c>
      <c r="D5" s="650" t="s">
        <v>2199</v>
      </c>
      <c r="E5" s="632" t="s">
        <v>1247</v>
      </c>
      <c r="F5" s="632" t="s">
        <v>1247</v>
      </c>
      <c r="G5" s="632" t="s">
        <v>1192</v>
      </c>
      <c r="H5" s="632" t="s">
        <v>735</v>
      </c>
      <c r="I5" s="633" t="s">
        <v>2200</v>
      </c>
      <c r="J5" s="632" t="s">
        <v>5</v>
      </c>
      <c r="K5" s="718">
        <v>1</v>
      </c>
      <c r="L5" s="632" t="s">
        <v>2201</v>
      </c>
      <c r="M5" s="278">
        <v>44870</v>
      </c>
      <c r="N5" s="719">
        <v>44870</v>
      </c>
      <c r="O5" s="636" t="s">
        <v>1196</v>
      </c>
      <c r="P5" s="636" t="s">
        <v>2202</v>
      </c>
      <c r="Q5" s="669">
        <v>0</v>
      </c>
      <c r="R5" s="669" t="s">
        <v>5</v>
      </c>
      <c r="S5" s="669">
        <v>0</v>
      </c>
      <c r="T5" s="669">
        <v>0</v>
      </c>
      <c r="U5" s="669" t="s">
        <v>5</v>
      </c>
      <c r="V5" s="669">
        <v>0</v>
      </c>
      <c r="W5" s="669" t="s">
        <v>5</v>
      </c>
      <c r="X5" s="670">
        <v>0</v>
      </c>
      <c r="Y5" s="670">
        <v>0</v>
      </c>
      <c r="Z5" s="670">
        <v>0</v>
      </c>
      <c r="AA5" s="670">
        <v>0</v>
      </c>
      <c r="AB5" s="670">
        <v>0</v>
      </c>
      <c r="AC5" s="671">
        <f>1*(100/21)</f>
        <v>4.7619047619047619</v>
      </c>
      <c r="AD5" s="670">
        <v>0</v>
      </c>
      <c r="AE5" s="670">
        <v>0</v>
      </c>
      <c r="AF5" s="672"/>
      <c r="AG5" s="672"/>
      <c r="AH5" s="672"/>
      <c r="AI5" s="672"/>
      <c r="AJ5" s="672"/>
      <c r="AK5" s="672"/>
      <c r="AL5" s="672"/>
      <c r="AM5" s="672"/>
      <c r="AN5" s="672"/>
      <c r="AO5" s="679">
        <v>0</v>
      </c>
      <c r="AP5" s="679">
        <v>0</v>
      </c>
      <c r="AQ5" s="680">
        <v>0</v>
      </c>
      <c r="AR5" s="720" t="s">
        <v>849</v>
      </c>
      <c r="AS5" s="721" t="s">
        <v>1204</v>
      </c>
      <c r="AT5" s="677">
        <v>0</v>
      </c>
      <c r="AU5" s="669" t="s">
        <v>849</v>
      </c>
      <c r="AV5" s="722">
        <v>0</v>
      </c>
      <c r="AW5" s="677" t="str">
        <f>IF(AV5=0,"0%",IF(AV5=1,"100%",))</f>
        <v>0%</v>
      </c>
      <c r="AX5" s="636"/>
      <c r="AY5" s="669">
        <v>0</v>
      </c>
      <c r="AZ5" s="669" t="s">
        <v>5</v>
      </c>
      <c r="BA5" s="669" t="s">
        <v>5</v>
      </c>
      <c r="BB5" s="669">
        <v>0</v>
      </c>
      <c r="BC5" s="669" t="s">
        <v>5</v>
      </c>
      <c r="BD5" s="669" t="s">
        <v>5</v>
      </c>
      <c r="BE5" s="723" t="s">
        <v>5</v>
      </c>
      <c r="BF5" s="669">
        <v>0</v>
      </c>
      <c r="BG5" s="669">
        <v>0</v>
      </c>
      <c r="BH5" s="669">
        <v>0</v>
      </c>
      <c r="BI5" s="673" t="s">
        <v>849</v>
      </c>
      <c r="BJ5" s="673"/>
      <c r="BK5" s="677">
        <v>0</v>
      </c>
      <c r="BL5" s="669" t="s">
        <v>849</v>
      </c>
      <c r="BM5" s="722">
        <v>0</v>
      </c>
      <c r="BN5" s="677" t="str">
        <f>IF(BM5=0,"0%",IF(BM5=1,"100%",))</f>
        <v>0%</v>
      </c>
      <c r="BO5" s="636" t="s">
        <v>2203</v>
      </c>
      <c r="BP5" s="669">
        <v>0</v>
      </c>
      <c r="BQ5" s="669"/>
      <c r="BR5" s="679" t="s">
        <v>2204</v>
      </c>
      <c r="BS5" s="669">
        <v>1</v>
      </c>
      <c r="BT5" s="669" t="s">
        <v>5</v>
      </c>
      <c r="BU5" s="669" t="s">
        <v>5</v>
      </c>
      <c r="BV5" s="679" t="s">
        <v>2205</v>
      </c>
      <c r="BW5" s="669">
        <v>1</v>
      </c>
      <c r="BX5" s="669">
        <v>0</v>
      </c>
      <c r="BY5" s="669">
        <v>1</v>
      </c>
      <c r="BZ5" s="673"/>
      <c r="CA5" s="673" t="s">
        <v>1561</v>
      </c>
      <c r="CB5" s="677" t="str">
        <f>CE5</f>
        <v>0%</v>
      </c>
      <c r="CC5" s="669"/>
      <c r="CD5" s="722">
        <f>BM5+BP5</f>
        <v>0</v>
      </c>
      <c r="CE5" s="677" t="str">
        <f>IF(CD5=0,"0%",IF(CD5=1,"100%",))</f>
        <v>0%</v>
      </c>
      <c r="CF5" s="679">
        <v>0</v>
      </c>
      <c r="CG5" s="669">
        <v>0</v>
      </c>
      <c r="CH5" s="669">
        <v>0</v>
      </c>
      <c r="CI5" s="669">
        <v>0</v>
      </c>
      <c r="CJ5" s="669">
        <v>0</v>
      </c>
      <c r="CK5" s="669">
        <v>0</v>
      </c>
      <c r="CL5" s="669">
        <v>0</v>
      </c>
      <c r="CM5" s="679">
        <v>0</v>
      </c>
      <c r="CN5" s="673">
        <v>0</v>
      </c>
      <c r="CO5" s="673">
        <v>0</v>
      </c>
      <c r="CP5" s="673">
        <v>0</v>
      </c>
      <c r="CQ5" s="673"/>
      <c r="CR5" s="673" t="s">
        <v>1561</v>
      </c>
      <c r="CS5" s="677" t="str">
        <f>CV5</f>
        <v>0%</v>
      </c>
      <c r="CT5" s="669"/>
      <c r="CU5" s="722">
        <f>CD5+CG5</f>
        <v>0</v>
      </c>
      <c r="CV5" s="677" t="str">
        <f>IF(CU5=0,"0%",IF(CU5=1,"100%",))</f>
        <v>0%</v>
      </c>
      <c r="CW5" s="584" t="s">
        <v>2206</v>
      </c>
      <c r="CX5" s="567"/>
      <c r="CY5" s="636"/>
      <c r="CZ5" s="669"/>
      <c r="DA5" s="636"/>
      <c r="DB5" s="124"/>
      <c r="DC5" s="125"/>
      <c r="DD5" s="125"/>
      <c r="DE5" s="125"/>
      <c r="DF5" s="679"/>
      <c r="DG5" s="679">
        <v>0</v>
      </c>
      <c r="DH5" s="679">
        <v>0</v>
      </c>
      <c r="DI5" s="679">
        <v>0</v>
      </c>
      <c r="DJ5" s="679"/>
      <c r="DK5" s="679" t="s">
        <v>1561</v>
      </c>
      <c r="DL5" s="677" t="str">
        <f>DO5</f>
        <v>0%</v>
      </c>
      <c r="DM5" s="669"/>
      <c r="DN5" s="722">
        <f>CU5+CZ5</f>
        <v>0</v>
      </c>
      <c r="DO5" s="677" t="str">
        <f>IF(DN5=0,"0%",IF(DN5=1,"100%",))</f>
        <v>0%</v>
      </c>
      <c r="DP5" s="584" t="s">
        <v>2206</v>
      </c>
      <c r="DQ5" s="567"/>
      <c r="DR5" s="636"/>
      <c r="DS5" s="669"/>
      <c r="DT5" s="124"/>
      <c r="DU5" s="124"/>
      <c r="DV5" s="124"/>
      <c r="DW5" s="124"/>
      <c r="DX5" s="679"/>
      <c r="DY5" s="680"/>
      <c r="DZ5" s="125">
        <v>0</v>
      </c>
      <c r="EA5" s="125">
        <v>0</v>
      </c>
      <c r="EB5" s="125">
        <v>0</v>
      </c>
      <c r="EC5" s="125"/>
      <c r="ED5" s="125" t="s">
        <v>1561</v>
      </c>
      <c r="EE5" s="677" t="str">
        <f>EH5</f>
        <v>0%</v>
      </c>
      <c r="EF5" s="669"/>
      <c r="EG5" s="722">
        <f>DN5+DS5</f>
        <v>0</v>
      </c>
      <c r="EH5" s="677" t="str">
        <f>IF(EG5=0,"0%",IF(EG5=1,"100%",))</f>
        <v>0%</v>
      </c>
      <c r="EI5" s="584" t="s">
        <v>2206</v>
      </c>
      <c r="EJ5" s="567"/>
      <c r="EK5" s="568"/>
      <c r="EL5" s="568"/>
      <c r="EM5" s="568"/>
      <c r="EN5" s="568"/>
      <c r="EO5" s="568"/>
      <c r="EP5" s="568"/>
      <c r="EQ5" s="568"/>
      <c r="ER5" s="568"/>
      <c r="ES5" s="568"/>
      <c r="ET5" s="568"/>
      <c r="EU5" s="568"/>
      <c r="EV5" s="568"/>
      <c r="EW5" s="279" t="s">
        <v>1561</v>
      </c>
      <c r="EX5" s="677" t="str">
        <f>FA5</f>
        <v>0%</v>
      </c>
      <c r="EY5" s="669"/>
      <c r="EZ5" s="722">
        <f>EG5+EL5</f>
        <v>0</v>
      </c>
      <c r="FA5" s="677" t="str">
        <f>IF(EZ5=0,"0%",IF(EZ5=1,"100%",))</f>
        <v>0%</v>
      </c>
      <c r="FB5" s="584" t="s">
        <v>2206</v>
      </c>
      <c r="FC5" s="567"/>
      <c r="FD5" s="568"/>
      <c r="FE5" s="568"/>
      <c r="FF5" s="568"/>
      <c r="FG5" s="568"/>
      <c r="FH5" s="568"/>
      <c r="FI5" s="568"/>
      <c r="FJ5" s="568"/>
      <c r="FK5" s="568"/>
      <c r="FL5" s="568"/>
      <c r="FM5" s="568"/>
      <c r="FN5" s="568"/>
      <c r="FO5" s="568"/>
      <c r="FP5" s="568"/>
      <c r="FQ5" s="677" t="str">
        <f>FT5</f>
        <v>0%</v>
      </c>
      <c r="FR5" s="669"/>
      <c r="FS5" s="722">
        <f>EZ5+FE5</f>
        <v>0</v>
      </c>
      <c r="FT5" s="677" t="str">
        <f>IF(FS5=0,"0%",IF(FS5=1,"100%",))</f>
        <v>0%</v>
      </c>
      <c r="FU5" s="568"/>
      <c r="FV5" s="568"/>
      <c r="FW5" s="568"/>
      <c r="FX5" s="568"/>
      <c r="FY5" s="568"/>
      <c r="FZ5" s="568"/>
      <c r="GA5" s="568"/>
      <c r="GB5" s="568"/>
      <c r="GC5" s="568"/>
      <c r="GD5" s="568"/>
      <c r="GE5" s="568"/>
      <c r="GF5" s="568"/>
      <c r="GG5" s="568"/>
      <c r="GH5" s="677" t="str">
        <f>GK5</f>
        <v>0%</v>
      </c>
      <c r="GI5" s="669"/>
      <c r="GJ5" s="722">
        <f>FS5+FV5</f>
        <v>0</v>
      </c>
      <c r="GK5" s="677" t="str">
        <f>IF(GJ5=0,"0%",IF(GJ5=1,"100%",))</f>
        <v>0%</v>
      </c>
      <c r="GL5" s="568"/>
      <c r="GM5" s="568"/>
      <c r="GN5" s="568"/>
      <c r="GO5" s="568"/>
      <c r="GP5" s="568"/>
      <c r="GQ5" s="568"/>
      <c r="GR5" s="568"/>
      <c r="GS5" s="568"/>
      <c r="GT5" s="568"/>
      <c r="GU5" s="568"/>
      <c r="GV5" s="568"/>
      <c r="GW5" s="568"/>
      <c r="GX5" s="568"/>
      <c r="GY5" s="677" t="str">
        <f>HB5</f>
        <v>0%</v>
      </c>
      <c r="GZ5" s="669"/>
      <c r="HA5" s="722">
        <f>GJ5+GM5</f>
        <v>0</v>
      </c>
      <c r="HB5" s="677" t="str">
        <f>IF(HA5=0,"0%",IF(HA5=1,"100%",))</f>
        <v>0%</v>
      </c>
      <c r="HC5" s="568"/>
      <c r="HD5" s="568"/>
      <c r="HE5" s="568"/>
      <c r="HF5" s="568"/>
      <c r="HG5" s="568"/>
      <c r="HH5" s="568"/>
      <c r="HI5" s="568"/>
      <c r="HJ5" s="568"/>
      <c r="HK5" s="568"/>
      <c r="HL5" s="568"/>
      <c r="HM5" s="568"/>
      <c r="HN5" s="568"/>
      <c r="HO5" s="568"/>
      <c r="HP5" s="677" t="str">
        <f>HS5</f>
        <v>0%</v>
      </c>
      <c r="HQ5" s="669"/>
      <c r="HR5" s="722">
        <f>HA5+HD5</f>
        <v>0</v>
      </c>
      <c r="HS5" s="677" t="str">
        <f>IF(HR5=0,"0%",IF(HR5=1,"100%",))</f>
        <v>0%</v>
      </c>
      <c r="HT5" s="560" t="s">
        <v>2207</v>
      </c>
      <c r="HU5" s="724" t="s">
        <v>5</v>
      </c>
      <c r="HV5" s="356" t="s">
        <v>11</v>
      </c>
    </row>
    <row r="6" spans="1:230" ht="294" customHeight="1">
      <c r="A6" s="628">
        <v>2</v>
      </c>
      <c r="B6" s="633" t="s">
        <v>2208</v>
      </c>
      <c r="C6" s="630" t="s">
        <v>2209</v>
      </c>
      <c r="D6" s="650" t="s">
        <v>2210</v>
      </c>
      <c r="E6" s="651" t="s">
        <v>1102</v>
      </c>
      <c r="F6" s="651" t="s">
        <v>1191</v>
      </c>
      <c r="G6" s="651" t="s">
        <v>1219</v>
      </c>
      <c r="H6" s="651" t="s">
        <v>2211</v>
      </c>
      <c r="I6" s="633" t="s">
        <v>2212</v>
      </c>
      <c r="J6" s="651" t="s">
        <v>5</v>
      </c>
      <c r="K6" s="725">
        <v>4</v>
      </c>
      <c r="L6" s="651" t="s">
        <v>2213</v>
      </c>
      <c r="M6" s="651" t="s">
        <v>1288</v>
      </c>
      <c r="N6" s="635" t="s">
        <v>1154</v>
      </c>
      <c r="O6" s="645" t="s">
        <v>2214</v>
      </c>
      <c r="P6" s="683"/>
      <c r="Q6" s="125">
        <v>0</v>
      </c>
      <c r="R6" s="124" t="s">
        <v>5</v>
      </c>
      <c r="S6" s="125" t="s">
        <v>5</v>
      </c>
      <c r="T6" s="125" t="s">
        <v>5</v>
      </c>
      <c r="U6" s="125" t="s">
        <v>5</v>
      </c>
      <c r="V6" s="125" t="s">
        <v>5</v>
      </c>
      <c r="W6" s="684"/>
      <c r="X6" s="683">
        <v>0</v>
      </c>
      <c r="Y6" s="685">
        <v>0</v>
      </c>
      <c r="Z6" s="685">
        <v>0</v>
      </c>
      <c r="AA6" s="685">
        <v>0</v>
      </c>
      <c r="AB6" s="685" t="s">
        <v>1111</v>
      </c>
      <c r="AC6" s="686"/>
      <c r="AD6" s="685">
        <v>0</v>
      </c>
      <c r="AE6" s="686"/>
      <c r="AF6" s="571"/>
      <c r="AG6" s="726" t="s">
        <v>2215</v>
      </c>
      <c r="AH6" s="727">
        <v>1</v>
      </c>
      <c r="AI6" s="728" t="s">
        <v>2216</v>
      </c>
      <c r="AJ6" s="684" t="s">
        <v>2217</v>
      </c>
      <c r="AK6" s="693" t="s">
        <v>5</v>
      </c>
      <c r="AL6" s="693">
        <v>0</v>
      </c>
      <c r="AM6" s="693">
        <v>0</v>
      </c>
      <c r="AN6" s="684" t="s">
        <v>2218</v>
      </c>
      <c r="AO6" s="679">
        <v>1</v>
      </c>
      <c r="AP6" s="679">
        <v>1</v>
      </c>
      <c r="AQ6" s="680">
        <v>1</v>
      </c>
      <c r="AR6" s="729" t="s">
        <v>1064</v>
      </c>
      <c r="AS6" s="730" t="s">
        <v>1262</v>
      </c>
      <c r="AT6" s="731">
        <v>0.25</v>
      </c>
      <c r="AU6" s="731" t="s">
        <v>849</v>
      </c>
      <c r="AV6" s="722">
        <v>2</v>
      </c>
      <c r="AW6" s="731" t="str">
        <f>IF(AV6=0,"0%",IF(AV6=1,"25%",IF(AV6&lt;=2,"50%",IF(AV6&lt;=3,"75%",IF(AV6&lt;=4,"100%")))))</f>
        <v>50%</v>
      </c>
      <c r="AX6" s="732" t="s">
        <v>2219</v>
      </c>
      <c r="AY6" s="733">
        <v>0</v>
      </c>
      <c r="AZ6" s="734" t="s">
        <v>5</v>
      </c>
      <c r="BA6" s="734">
        <v>0</v>
      </c>
      <c r="BB6" s="734">
        <v>0</v>
      </c>
      <c r="BC6" s="735" t="s">
        <v>5</v>
      </c>
      <c r="BD6" s="735">
        <v>0</v>
      </c>
      <c r="BE6" s="736" t="s">
        <v>2218</v>
      </c>
      <c r="BF6" s="124">
        <v>1</v>
      </c>
      <c r="BG6" s="125">
        <v>0</v>
      </c>
      <c r="BH6" s="125">
        <v>1</v>
      </c>
      <c r="BI6" s="693" t="s">
        <v>849</v>
      </c>
      <c r="BJ6" s="693" t="s">
        <v>1065</v>
      </c>
      <c r="BK6" s="731">
        <v>0</v>
      </c>
      <c r="BL6" s="669" t="s">
        <v>849</v>
      </c>
      <c r="BM6" s="722">
        <v>2</v>
      </c>
      <c r="BN6" s="731" t="str">
        <f>IF(BM6=0,"0%",IF(BM6=1,"25%",IF(BM6&lt;=2,"50%",IF(BM6&lt;=3,"75%",IF(BM6&lt;=4,"100%")))))</f>
        <v>50%</v>
      </c>
      <c r="BO6" s="281" t="s">
        <v>2220</v>
      </c>
      <c r="BP6" s="125">
        <v>0</v>
      </c>
      <c r="BQ6" s="281" t="s">
        <v>5</v>
      </c>
      <c r="BR6" s="125">
        <v>0</v>
      </c>
      <c r="BS6" s="125">
        <v>0</v>
      </c>
      <c r="BT6" s="125" t="s">
        <v>5</v>
      </c>
      <c r="BU6" s="125" t="s">
        <v>5</v>
      </c>
      <c r="BV6" s="684" t="s">
        <v>2221</v>
      </c>
      <c r="BW6" s="124">
        <v>1</v>
      </c>
      <c r="BX6" s="125">
        <v>0</v>
      </c>
      <c r="BY6" s="125">
        <v>1</v>
      </c>
      <c r="BZ6" s="125"/>
      <c r="CA6" s="125" t="s">
        <v>1065</v>
      </c>
      <c r="CB6" s="677" t="str">
        <f t="shared" ref="CB6:CB8" si="0">CE6</f>
        <v>50%</v>
      </c>
      <c r="CC6" s="731"/>
      <c r="CD6" s="722">
        <f t="shared" ref="CD6:CD8" si="1">BM6+BP6</f>
        <v>2</v>
      </c>
      <c r="CE6" s="731" t="str">
        <f>IF(CD6=0,"0%",IF(CD6=1,"25%",IF(CD6&lt;=2,"50%",IF(CD6&lt;=3,"75%",IF(CD6&lt;=4,"100%")))))</f>
        <v>50%</v>
      </c>
      <c r="CF6" s="636" t="s">
        <v>2222</v>
      </c>
      <c r="CG6" s="125">
        <v>0</v>
      </c>
      <c r="CH6" s="684" t="s">
        <v>5</v>
      </c>
      <c r="CI6" s="125" t="s">
        <v>5</v>
      </c>
      <c r="CJ6" s="125">
        <v>0</v>
      </c>
      <c r="CK6" s="125">
        <v>0</v>
      </c>
      <c r="CL6" s="125">
        <v>0</v>
      </c>
      <c r="CM6" s="679" t="s">
        <v>2223</v>
      </c>
      <c r="CN6" s="281">
        <v>1</v>
      </c>
      <c r="CO6" s="685">
        <v>0</v>
      </c>
      <c r="CP6" s="685">
        <v>1</v>
      </c>
      <c r="CQ6" s="685"/>
      <c r="CR6" s="685" t="s">
        <v>1065</v>
      </c>
      <c r="CS6" s="677" t="str">
        <f t="shared" ref="CS6:CS8" si="2">CV6</f>
        <v>50%</v>
      </c>
      <c r="CT6" s="731"/>
      <c r="CU6" s="722">
        <f t="shared" ref="CU6:CU8" si="3">CD6+CG6</f>
        <v>2</v>
      </c>
      <c r="CV6" s="731" t="str">
        <f>IF(CU6=0,"0%",IF(CU6=1,"25%",IF(CU6&lt;=2,"50%",IF(CU6&lt;=3,"75%",IF(CU6&lt;=4,"100%")))))</f>
        <v>50%</v>
      </c>
      <c r="CW6" s="584" t="s">
        <v>2224</v>
      </c>
      <c r="CX6" s="584" t="s">
        <v>2225</v>
      </c>
      <c r="CY6" s="124">
        <v>0</v>
      </c>
      <c r="CZ6" s="125">
        <v>0</v>
      </c>
      <c r="DA6" s="124">
        <v>0</v>
      </c>
      <c r="DB6" s="125">
        <v>0</v>
      </c>
      <c r="DC6" s="125">
        <v>0</v>
      </c>
      <c r="DD6" s="125">
        <v>0</v>
      </c>
      <c r="DE6" s="125">
        <v>0</v>
      </c>
      <c r="DF6" s="124">
        <v>0</v>
      </c>
      <c r="DG6" s="124">
        <v>0</v>
      </c>
      <c r="DH6" s="124">
        <v>0</v>
      </c>
      <c r="DI6" s="124">
        <v>0</v>
      </c>
      <c r="DJ6" s="124"/>
      <c r="DK6" s="124" t="s">
        <v>1065</v>
      </c>
      <c r="DL6" s="677" t="str">
        <f t="shared" ref="DL6:DL8" si="4">DO6</f>
        <v>50%</v>
      </c>
      <c r="DM6" s="731"/>
      <c r="DN6" s="722">
        <f t="shared" ref="DN6:DN8" si="5">CU6+CZ6</f>
        <v>2</v>
      </c>
      <c r="DO6" s="731" t="str">
        <f>IF(DN6=0,"0%",IF(DN6=1,"25%",IF(DN6&lt;=2,"50%",IF(DN6&lt;=3,"75%",IF(DN6&lt;=4,"100%")))))</f>
        <v>50%</v>
      </c>
      <c r="DP6" s="584" t="s">
        <v>2226</v>
      </c>
      <c r="DQ6" s="690"/>
      <c r="DR6" s="124" t="s">
        <v>2227</v>
      </c>
      <c r="DS6" s="124">
        <v>0</v>
      </c>
      <c r="DT6" s="124" t="s">
        <v>5</v>
      </c>
      <c r="DU6" s="125" t="s">
        <v>5</v>
      </c>
      <c r="DV6" s="125">
        <v>0</v>
      </c>
      <c r="DW6" s="125">
        <v>0</v>
      </c>
      <c r="DX6" s="125">
        <v>0</v>
      </c>
      <c r="DY6" s="737" t="s">
        <v>2228</v>
      </c>
      <c r="DZ6" s="124">
        <v>1</v>
      </c>
      <c r="EA6" s="124">
        <v>0</v>
      </c>
      <c r="EB6" s="124">
        <v>1</v>
      </c>
      <c r="EC6" s="124"/>
      <c r="ED6" s="124" t="s">
        <v>1065</v>
      </c>
      <c r="EE6" s="677" t="str">
        <f t="shared" ref="EE6:EE8" si="6">EH6</f>
        <v>50%</v>
      </c>
      <c r="EF6" s="731"/>
      <c r="EG6" s="722">
        <f t="shared" ref="EG6:EG8" si="7">DN6+DS6</f>
        <v>2</v>
      </c>
      <c r="EH6" s="731" t="str">
        <f>IF(EG6=0,"0%",IF(EG6=1,"25%",IF(EG6&lt;=2,"50%",IF(EG6&lt;=3,"75%",IF(EG6&lt;=4,"100%")))))</f>
        <v>50%</v>
      </c>
      <c r="EI6" s="584" t="s">
        <v>2229</v>
      </c>
      <c r="EJ6" s="584" t="s">
        <v>2230</v>
      </c>
      <c r="EK6" s="738" t="s">
        <v>2231</v>
      </c>
      <c r="EL6" s="568">
        <v>0</v>
      </c>
      <c r="EM6" s="568" t="s">
        <v>5</v>
      </c>
      <c r="EN6" s="568" t="s">
        <v>5</v>
      </c>
      <c r="EO6" s="568">
        <v>0</v>
      </c>
      <c r="EP6" s="568">
        <v>0</v>
      </c>
      <c r="EQ6" s="568">
        <v>0</v>
      </c>
      <c r="ER6" s="568"/>
      <c r="ES6" s="568"/>
      <c r="ET6" s="568"/>
      <c r="EU6" s="568"/>
      <c r="EV6" s="568"/>
      <c r="EW6" s="279" t="s">
        <v>1065</v>
      </c>
      <c r="EX6" s="677" t="str">
        <f t="shared" ref="EX6:EX8" si="8">FA6</f>
        <v>50%</v>
      </c>
      <c r="EY6" s="731"/>
      <c r="EZ6" s="722">
        <f t="shared" ref="EZ6:EZ8" si="9">EG6+EL6</f>
        <v>2</v>
      </c>
      <c r="FA6" s="731" t="str">
        <f>IF(EZ6=0,"0%",IF(EZ6=1,"25%",IF(EZ6&lt;=2,"50%",IF(EZ6&lt;=3,"75%",IF(EZ6&lt;=4,"100%")))))</f>
        <v>50%</v>
      </c>
      <c r="FB6" s="646" t="s">
        <v>2232</v>
      </c>
      <c r="FC6" s="584" t="s">
        <v>2233</v>
      </c>
      <c r="FD6" s="568"/>
      <c r="FE6" s="568"/>
      <c r="FF6" s="568"/>
      <c r="FG6" s="568"/>
      <c r="FH6" s="568"/>
      <c r="FI6" s="568"/>
      <c r="FJ6" s="568"/>
      <c r="FK6" s="568"/>
      <c r="FL6" s="568"/>
      <c r="FM6" s="568"/>
      <c r="FN6" s="568"/>
      <c r="FO6" s="568"/>
      <c r="FP6" s="568"/>
      <c r="FQ6" s="677" t="str">
        <f t="shared" ref="FQ6:FQ8" si="10">FT6</f>
        <v>50%</v>
      </c>
      <c r="FR6" s="731"/>
      <c r="FS6" s="722">
        <f t="shared" ref="FS6:FS8" si="11">EZ6+FE6</f>
        <v>2</v>
      </c>
      <c r="FT6" s="731" t="str">
        <f>IF(FS6=0,"0%",IF(FS6=1,"25%",IF(FS6&lt;=2,"50%",IF(FS6&lt;=3,"75%",IF(FS6&lt;=4,"100%")))))</f>
        <v>50%</v>
      </c>
      <c r="FU6" s="568"/>
      <c r="FV6" s="568"/>
      <c r="FW6" s="568"/>
      <c r="FX6" s="568"/>
      <c r="FY6" s="568"/>
      <c r="FZ6" s="568"/>
      <c r="GA6" s="568"/>
      <c r="GB6" s="568"/>
      <c r="GC6" s="568"/>
      <c r="GD6" s="568"/>
      <c r="GE6" s="568"/>
      <c r="GF6" s="568"/>
      <c r="GG6" s="568"/>
      <c r="GH6" s="677" t="str">
        <f t="shared" ref="GH6:GH8" si="12">GK6</f>
        <v>50%</v>
      </c>
      <c r="GI6" s="731"/>
      <c r="GJ6" s="722">
        <f t="shared" ref="GJ6:GJ8" si="13">FS6+FV6</f>
        <v>2</v>
      </c>
      <c r="GK6" s="731" t="str">
        <f>IF(GJ6=0,"0%",IF(GJ6=1,"25%",IF(GJ6&lt;=2,"50%",IF(GJ6&lt;=3,"75%",IF(GJ6&lt;=4,"100%")))))</f>
        <v>50%</v>
      </c>
      <c r="GL6" s="568"/>
      <c r="GM6" s="568"/>
      <c r="GN6" s="568"/>
      <c r="GO6" s="568"/>
      <c r="GP6" s="568"/>
      <c r="GQ6" s="568"/>
      <c r="GR6" s="568"/>
      <c r="GS6" s="568"/>
      <c r="GT6" s="568"/>
      <c r="GU6" s="568"/>
      <c r="GV6" s="568"/>
      <c r="GW6" s="568"/>
      <c r="GX6" s="568"/>
      <c r="GY6" s="677" t="str">
        <f t="shared" ref="GY6:GY8" si="14">HB6</f>
        <v>50%</v>
      </c>
      <c r="GZ6" s="731"/>
      <c r="HA6" s="722">
        <f t="shared" ref="HA6:HA8" si="15">GJ6+GM6</f>
        <v>2</v>
      </c>
      <c r="HB6" s="731" t="str">
        <f>IF(HA6=0,"0%",IF(HA6=1,"25%",IF(HA6&lt;=2,"50%",IF(HA6&lt;=3,"75%",IF(HA6&lt;=4,"100%")))))</f>
        <v>50%</v>
      </c>
      <c r="HC6" s="568"/>
      <c r="HD6" s="568"/>
      <c r="HE6" s="568"/>
      <c r="HF6" s="568"/>
      <c r="HG6" s="568"/>
      <c r="HH6" s="568"/>
      <c r="HI6" s="568"/>
      <c r="HJ6" s="568"/>
      <c r="HK6" s="568"/>
      <c r="HL6" s="568"/>
      <c r="HM6" s="568"/>
      <c r="HN6" s="568"/>
      <c r="HO6" s="568"/>
      <c r="HP6" s="677" t="str">
        <f t="shared" ref="HP6:HP8" si="16">HS6</f>
        <v>50%</v>
      </c>
      <c r="HQ6" s="731"/>
      <c r="HR6" s="722">
        <f t="shared" ref="HR6:HR8" si="17">HA6+HD6</f>
        <v>2</v>
      </c>
      <c r="HS6" s="731" t="str">
        <f>IF(HR6=0,"0%",IF(HR6=1,"25%",IF(HR6&lt;=2,"50%",IF(HR6&lt;=3,"75%",IF(HR6&lt;=4,"100%")))))</f>
        <v>50%</v>
      </c>
      <c r="HT6" s="560" t="s">
        <v>2234</v>
      </c>
      <c r="HU6" s="739" t="s">
        <v>2235</v>
      </c>
      <c r="HV6" s="356" t="s">
        <v>11</v>
      </c>
    </row>
    <row r="7" spans="1:230" ht="125.25" customHeight="1">
      <c r="A7" s="628">
        <v>3</v>
      </c>
      <c r="B7" s="652" t="s">
        <v>2236</v>
      </c>
      <c r="C7" s="630" t="s">
        <v>2237</v>
      </c>
      <c r="D7" s="650" t="s">
        <v>2238</v>
      </c>
      <c r="E7" s="651" t="s">
        <v>1247</v>
      </c>
      <c r="F7" s="651" t="s">
        <v>1247</v>
      </c>
      <c r="G7" s="651" t="s">
        <v>1192</v>
      </c>
      <c r="H7" s="651" t="s">
        <v>735</v>
      </c>
      <c r="I7" s="633" t="s">
        <v>2200</v>
      </c>
      <c r="J7" s="651" t="s">
        <v>5</v>
      </c>
      <c r="K7" s="725">
        <v>1</v>
      </c>
      <c r="L7" s="651" t="s">
        <v>2239</v>
      </c>
      <c r="M7" s="651" t="s">
        <v>1288</v>
      </c>
      <c r="N7" s="635" t="s">
        <v>1440</v>
      </c>
      <c r="O7" s="645" t="s">
        <v>1196</v>
      </c>
      <c r="P7" s="684"/>
      <c r="Q7" s="125"/>
      <c r="R7" s="683"/>
      <c r="S7" s="125"/>
      <c r="T7" s="125"/>
      <c r="U7" s="125"/>
      <c r="V7" s="125"/>
      <c r="W7" s="684"/>
      <c r="X7" s="683">
        <v>0</v>
      </c>
      <c r="Y7" s="685">
        <v>0</v>
      </c>
      <c r="Z7" s="685">
        <v>0</v>
      </c>
      <c r="AA7" s="685">
        <v>0</v>
      </c>
      <c r="AB7" s="685" t="s">
        <v>1111</v>
      </c>
      <c r="AC7" s="686">
        <v>0</v>
      </c>
      <c r="AD7" s="685" t="s">
        <v>849</v>
      </c>
      <c r="AE7" s="686">
        <v>0</v>
      </c>
      <c r="AF7" s="571">
        <v>0</v>
      </c>
      <c r="AG7" s="740" t="s">
        <v>2215</v>
      </c>
      <c r="AH7" s="741">
        <v>1</v>
      </c>
      <c r="AI7" s="742" t="s">
        <v>2240</v>
      </c>
      <c r="AJ7" s="683" t="s">
        <v>2241</v>
      </c>
      <c r="AK7" s="693">
        <v>0</v>
      </c>
      <c r="AL7" s="693">
        <v>0</v>
      </c>
      <c r="AM7" s="693">
        <v>0</v>
      </c>
      <c r="AN7" s="684" t="s">
        <v>2218</v>
      </c>
      <c r="AO7" s="679">
        <v>1</v>
      </c>
      <c r="AP7" s="679">
        <v>1</v>
      </c>
      <c r="AQ7" s="680">
        <v>1</v>
      </c>
      <c r="AR7" s="729" t="s">
        <v>1064</v>
      </c>
      <c r="AS7" s="730" t="s">
        <v>1262</v>
      </c>
      <c r="AT7" s="731">
        <v>1</v>
      </c>
      <c r="AU7" s="731" t="s">
        <v>849</v>
      </c>
      <c r="AV7" s="722">
        <v>1</v>
      </c>
      <c r="AW7" s="731" t="str">
        <f>IF(AV7=0,"0%",IF(AV7=1,"100%",))</f>
        <v>100%</v>
      </c>
      <c r="AX7" s="726" t="s">
        <v>2242</v>
      </c>
      <c r="AY7" s="735">
        <v>1</v>
      </c>
      <c r="AZ7" s="734" t="s">
        <v>2243</v>
      </c>
      <c r="BA7" s="734" t="s">
        <v>2244</v>
      </c>
      <c r="BB7" s="734">
        <v>55</v>
      </c>
      <c r="BC7" s="734" t="s">
        <v>2245</v>
      </c>
      <c r="BD7" s="735">
        <v>1</v>
      </c>
      <c r="BE7" s="736" t="s">
        <v>2246</v>
      </c>
      <c r="BF7" s="124">
        <v>1</v>
      </c>
      <c r="BG7" s="125">
        <v>1</v>
      </c>
      <c r="BH7" s="125">
        <v>1</v>
      </c>
      <c r="BI7" s="281" t="s">
        <v>2247</v>
      </c>
      <c r="BJ7" s="281" t="s">
        <v>2248</v>
      </c>
      <c r="BK7" s="731">
        <v>1</v>
      </c>
      <c r="BL7" s="669" t="s">
        <v>849</v>
      </c>
      <c r="BM7" s="722">
        <v>1</v>
      </c>
      <c r="BN7" s="731" t="str">
        <f>IF(BM7=0,"0%",IF(BM7=1,"100%",))</f>
        <v>100%</v>
      </c>
      <c r="BO7" s="281"/>
      <c r="BP7" s="125"/>
      <c r="BQ7" s="281"/>
      <c r="BR7" s="125"/>
      <c r="BS7" s="125"/>
      <c r="BT7" s="125"/>
      <c r="BU7" s="125"/>
      <c r="BV7" s="684"/>
      <c r="BW7" s="124"/>
      <c r="BX7" s="125"/>
      <c r="BY7" s="125"/>
      <c r="BZ7" s="125"/>
      <c r="CA7" s="125" t="s">
        <v>122</v>
      </c>
      <c r="CB7" s="677" t="str">
        <f t="shared" si="0"/>
        <v>100%</v>
      </c>
      <c r="CC7" s="731"/>
      <c r="CD7" s="722">
        <f t="shared" si="1"/>
        <v>1</v>
      </c>
      <c r="CE7" s="731" t="str">
        <f>IF(CD7=0,"0%",IF(CD7=1,"100%",))</f>
        <v>100%</v>
      </c>
      <c r="CF7" s="281"/>
      <c r="CG7" s="125"/>
      <c r="CH7" s="281"/>
      <c r="CI7" s="125"/>
      <c r="CJ7" s="125"/>
      <c r="CK7" s="125"/>
      <c r="CL7" s="125"/>
      <c r="CM7" s="684"/>
      <c r="CN7" s="281">
        <v>0</v>
      </c>
      <c r="CO7" s="685">
        <v>0</v>
      </c>
      <c r="CP7" s="685">
        <v>0</v>
      </c>
      <c r="CQ7" s="685"/>
      <c r="CR7" s="685" t="s">
        <v>122</v>
      </c>
      <c r="CS7" s="677" t="str">
        <f t="shared" si="2"/>
        <v>100%</v>
      </c>
      <c r="CT7" s="731"/>
      <c r="CU7" s="722">
        <f t="shared" si="3"/>
        <v>1</v>
      </c>
      <c r="CV7" s="731" t="str">
        <f>IF(CU7=0,"0%",IF(CU7=1,"100%",))</f>
        <v>100%</v>
      </c>
      <c r="CW7" s="584" t="s">
        <v>2249</v>
      </c>
      <c r="CX7" s="690"/>
      <c r="CY7" s="124"/>
      <c r="CZ7" s="125"/>
      <c r="DA7" s="124"/>
      <c r="DB7" s="125"/>
      <c r="DC7" s="125"/>
      <c r="DD7" s="125"/>
      <c r="DE7" s="125"/>
      <c r="DF7" s="124"/>
      <c r="DG7" s="124">
        <v>0</v>
      </c>
      <c r="DH7" s="124">
        <v>0</v>
      </c>
      <c r="DI7" s="124">
        <v>0</v>
      </c>
      <c r="DJ7" s="124"/>
      <c r="DK7" s="124" t="s">
        <v>122</v>
      </c>
      <c r="DL7" s="677" t="str">
        <f t="shared" si="4"/>
        <v>100%</v>
      </c>
      <c r="DM7" s="731"/>
      <c r="DN7" s="722">
        <f t="shared" si="5"/>
        <v>1</v>
      </c>
      <c r="DO7" s="731" t="str">
        <f>IF(DN7=0,"0%",IF(DN7=1,"100%",))</f>
        <v>100%</v>
      </c>
      <c r="DP7" s="584" t="s">
        <v>2249</v>
      </c>
      <c r="DQ7" s="690"/>
      <c r="DR7" s="124"/>
      <c r="DS7" s="124"/>
      <c r="DT7" s="124"/>
      <c r="DU7" s="125"/>
      <c r="DV7" s="125"/>
      <c r="DW7" s="125"/>
      <c r="DX7" s="125"/>
      <c r="DY7" s="691"/>
      <c r="DZ7" s="125">
        <v>0</v>
      </c>
      <c r="EA7" s="125">
        <v>0</v>
      </c>
      <c r="EB7" s="125">
        <v>0</v>
      </c>
      <c r="EC7" s="125"/>
      <c r="ED7" s="125" t="s">
        <v>122</v>
      </c>
      <c r="EE7" s="677" t="str">
        <f t="shared" si="6"/>
        <v>100%</v>
      </c>
      <c r="EF7" s="731"/>
      <c r="EG7" s="722">
        <f t="shared" si="7"/>
        <v>1</v>
      </c>
      <c r="EH7" s="731" t="str">
        <f>IF(EG7=0,"0%",IF(EG7=1,"100%",))</f>
        <v>100%</v>
      </c>
      <c r="EI7" s="584" t="s">
        <v>2249</v>
      </c>
      <c r="EJ7" s="690"/>
      <c r="EK7" s="568"/>
      <c r="EL7" s="568"/>
      <c r="EM7" s="568"/>
      <c r="EN7" s="568"/>
      <c r="EO7" s="568">
        <v>0</v>
      </c>
      <c r="EP7" s="568">
        <v>0</v>
      </c>
      <c r="EQ7" s="568">
        <v>0</v>
      </c>
      <c r="ER7" s="568"/>
      <c r="ES7" s="568"/>
      <c r="ET7" s="568"/>
      <c r="EU7" s="568"/>
      <c r="EV7" s="568"/>
      <c r="EW7" s="279" t="s">
        <v>122</v>
      </c>
      <c r="EX7" s="677" t="str">
        <f t="shared" si="8"/>
        <v>100%</v>
      </c>
      <c r="EY7" s="731"/>
      <c r="EZ7" s="722">
        <f t="shared" si="9"/>
        <v>1</v>
      </c>
      <c r="FA7" s="731" t="str">
        <f>IF(EZ7=0,"0%",IF(EZ7=1,"100%",))</f>
        <v>100%</v>
      </c>
      <c r="FB7" s="584" t="s">
        <v>2249</v>
      </c>
      <c r="FC7" s="690"/>
      <c r="FD7" s="568"/>
      <c r="FE7" s="568"/>
      <c r="FF7" s="568"/>
      <c r="FG7" s="568"/>
      <c r="FH7" s="568"/>
      <c r="FI7" s="568"/>
      <c r="FJ7" s="568"/>
      <c r="FK7" s="568"/>
      <c r="FL7" s="568"/>
      <c r="FM7" s="568"/>
      <c r="FN7" s="568"/>
      <c r="FO7" s="568"/>
      <c r="FP7" s="568"/>
      <c r="FQ7" s="677" t="str">
        <f t="shared" si="10"/>
        <v>100%</v>
      </c>
      <c r="FR7" s="731"/>
      <c r="FS7" s="722">
        <f t="shared" si="11"/>
        <v>1</v>
      </c>
      <c r="FT7" s="731" t="str">
        <f>IF(FS7=0,"0%",IF(FS7=1,"100%",))</f>
        <v>100%</v>
      </c>
      <c r="FU7" s="568"/>
      <c r="FV7" s="568"/>
      <c r="FW7" s="568"/>
      <c r="FX7" s="568"/>
      <c r="FY7" s="568"/>
      <c r="FZ7" s="568"/>
      <c r="GA7" s="568"/>
      <c r="GB7" s="568"/>
      <c r="GC7" s="568"/>
      <c r="GD7" s="568"/>
      <c r="GE7" s="568"/>
      <c r="GF7" s="568"/>
      <c r="GG7" s="568"/>
      <c r="GH7" s="677" t="str">
        <f t="shared" si="12"/>
        <v>100%</v>
      </c>
      <c r="GI7" s="731"/>
      <c r="GJ7" s="722">
        <f t="shared" si="13"/>
        <v>1</v>
      </c>
      <c r="GK7" s="731" t="str">
        <f>IF(GJ7=0,"0%",IF(GJ7=1,"100%",))</f>
        <v>100%</v>
      </c>
      <c r="GL7" s="568"/>
      <c r="GM7" s="568"/>
      <c r="GN7" s="568"/>
      <c r="GO7" s="568"/>
      <c r="GP7" s="568"/>
      <c r="GQ7" s="568"/>
      <c r="GR7" s="568"/>
      <c r="GS7" s="568"/>
      <c r="GT7" s="568"/>
      <c r="GU7" s="568"/>
      <c r="GV7" s="568"/>
      <c r="GW7" s="568"/>
      <c r="GX7" s="568"/>
      <c r="GY7" s="677" t="str">
        <f t="shared" si="14"/>
        <v>100%</v>
      </c>
      <c r="GZ7" s="731"/>
      <c r="HA7" s="722">
        <f t="shared" si="15"/>
        <v>1</v>
      </c>
      <c r="HB7" s="731" t="str">
        <f>IF(HA7=0,"0%",IF(HA7=1,"100%",))</f>
        <v>100%</v>
      </c>
      <c r="HC7" s="568"/>
      <c r="HD7" s="568"/>
      <c r="HE7" s="568"/>
      <c r="HF7" s="568"/>
      <c r="HG7" s="568"/>
      <c r="HH7" s="568"/>
      <c r="HI7" s="568"/>
      <c r="HJ7" s="568"/>
      <c r="HK7" s="568"/>
      <c r="HL7" s="568"/>
      <c r="HM7" s="568"/>
      <c r="HN7" s="568"/>
      <c r="HO7" s="568"/>
      <c r="HP7" s="677" t="str">
        <f t="shared" si="16"/>
        <v>100%</v>
      </c>
      <c r="HQ7" s="731"/>
      <c r="HR7" s="722">
        <f t="shared" si="17"/>
        <v>1</v>
      </c>
      <c r="HS7" s="731" t="str">
        <f>IF(HR7=0,"0%",IF(HR7=1,"100%",))</f>
        <v>100%</v>
      </c>
      <c r="HT7" s="560" t="s">
        <v>2250</v>
      </c>
      <c r="HU7" s="724" t="s">
        <v>5</v>
      </c>
      <c r="HV7" s="335" t="s">
        <v>7</v>
      </c>
    </row>
    <row r="8" spans="1:230" ht="117.75" customHeight="1" thickBot="1">
      <c r="A8" s="628">
        <v>4</v>
      </c>
      <c r="B8" s="652" t="s">
        <v>2251</v>
      </c>
      <c r="C8" s="630" t="s">
        <v>2252</v>
      </c>
      <c r="D8" s="743" t="s">
        <v>2253</v>
      </c>
      <c r="E8" s="258" t="s">
        <v>1284</v>
      </c>
      <c r="F8" s="700" t="s">
        <v>1048</v>
      </c>
      <c r="G8" s="258" t="s">
        <v>1192</v>
      </c>
      <c r="H8" s="258" t="s">
        <v>490</v>
      </c>
      <c r="I8" s="652" t="s">
        <v>2200</v>
      </c>
      <c r="J8" s="258" t="s">
        <v>5</v>
      </c>
      <c r="K8" s="725">
        <v>2</v>
      </c>
      <c r="L8" s="258" t="s">
        <v>2201</v>
      </c>
      <c r="M8" s="651" t="s">
        <v>1288</v>
      </c>
      <c r="N8" s="635" t="s">
        <v>1573</v>
      </c>
      <c r="O8" s="645" t="s">
        <v>1196</v>
      </c>
      <c r="P8" s="124"/>
      <c r="Q8" s="125"/>
      <c r="R8" s="125"/>
      <c r="S8" s="125"/>
      <c r="T8" s="125"/>
      <c r="U8" s="125"/>
      <c r="V8" s="125"/>
      <c r="W8" s="125"/>
      <c r="X8" s="685">
        <v>0</v>
      </c>
      <c r="Y8" s="685">
        <v>0</v>
      </c>
      <c r="Z8" s="685">
        <v>0</v>
      </c>
      <c r="AA8" s="685">
        <v>0</v>
      </c>
      <c r="AB8" s="685">
        <v>0</v>
      </c>
      <c r="AC8" s="686">
        <v>0</v>
      </c>
      <c r="AD8" s="685">
        <v>0</v>
      </c>
      <c r="AE8" s="685">
        <v>0</v>
      </c>
      <c r="AF8" s="685" t="str">
        <f>IF(AV5=0,"0%",IF(AV5=1,"50%",IF(AV5=2,"100%")))</f>
        <v>0%</v>
      </c>
      <c r="AG8" s="685">
        <v>0</v>
      </c>
      <c r="AH8" s="685"/>
      <c r="AI8" s="685">
        <v>0</v>
      </c>
      <c r="AJ8" s="685">
        <v>0</v>
      </c>
      <c r="AK8" s="685">
        <v>0</v>
      </c>
      <c r="AL8" s="685">
        <v>0</v>
      </c>
      <c r="AM8" s="685">
        <v>0</v>
      </c>
      <c r="AN8" s="685">
        <v>0</v>
      </c>
      <c r="AO8" s="679">
        <v>0</v>
      </c>
      <c r="AP8" s="679">
        <v>0</v>
      </c>
      <c r="AQ8" s="680">
        <v>0</v>
      </c>
      <c r="AR8" s="729" t="s">
        <v>849</v>
      </c>
      <c r="AS8" s="721" t="s">
        <v>1204</v>
      </c>
      <c r="AT8" s="125">
        <v>0</v>
      </c>
      <c r="AU8" s="125" t="s">
        <v>849</v>
      </c>
      <c r="AV8" s="678">
        <v>0</v>
      </c>
      <c r="AW8" s="125" t="str">
        <f>IF(AV8=0,"0%",IF(AV8=1,"50%",IF(AV8=2,"100%")))</f>
        <v>0%</v>
      </c>
      <c r="AX8" s="726" t="s">
        <v>2254</v>
      </c>
      <c r="AY8" s="733">
        <v>1</v>
      </c>
      <c r="AZ8" s="734" t="s">
        <v>2255</v>
      </c>
      <c r="BA8" s="734" t="s">
        <v>2256</v>
      </c>
      <c r="BB8" s="735">
        <v>0</v>
      </c>
      <c r="BC8" s="735" t="s">
        <v>5</v>
      </c>
      <c r="BD8" s="735" t="s">
        <v>5</v>
      </c>
      <c r="BE8" s="744" t="s">
        <v>5</v>
      </c>
      <c r="BF8" s="125">
        <v>0</v>
      </c>
      <c r="BG8" s="125">
        <v>0</v>
      </c>
      <c r="BH8" s="125">
        <v>0</v>
      </c>
      <c r="BI8" s="693" t="s">
        <v>849</v>
      </c>
      <c r="BJ8" s="693" t="s">
        <v>1204</v>
      </c>
      <c r="BK8" s="125">
        <v>0</v>
      </c>
      <c r="BL8" s="669" t="s">
        <v>849</v>
      </c>
      <c r="BM8" s="678">
        <v>0</v>
      </c>
      <c r="BN8" s="125" t="str">
        <f>IF(BM8=0,"0%",IF(BM8=1,"50%",IF(BM8=2,"100%")))</f>
        <v>0%</v>
      </c>
      <c r="BO8" s="124" t="s">
        <v>2257</v>
      </c>
      <c r="BP8" s="125">
        <v>1</v>
      </c>
      <c r="BQ8" s="281" t="s">
        <v>2258</v>
      </c>
      <c r="BR8" s="124" t="s">
        <v>2259</v>
      </c>
      <c r="BS8" s="125">
        <v>14</v>
      </c>
      <c r="BT8" s="125" t="s">
        <v>5</v>
      </c>
      <c r="BU8" s="125" t="s">
        <v>5</v>
      </c>
      <c r="BV8" s="702" t="s">
        <v>2260</v>
      </c>
      <c r="BW8" s="124">
        <v>0</v>
      </c>
      <c r="BX8" s="125">
        <v>1</v>
      </c>
      <c r="BY8" s="125">
        <v>1</v>
      </c>
      <c r="BZ8" s="125"/>
      <c r="CA8" s="125" t="s">
        <v>1065</v>
      </c>
      <c r="CB8" s="677" t="str">
        <f t="shared" si="0"/>
        <v>50%</v>
      </c>
      <c r="CC8" s="125"/>
      <c r="CD8" s="722">
        <f t="shared" si="1"/>
        <v>1</v>
      </c>
      <c r="CE8" s="125" t="str">
        <f>IF(CD8=0,"0%",IF(CD8=1,"50%",IF(CD8=2,"100%")))</f>
        <v>50%</v>
      </c>
      <c r="CF8" s="124" t="s">
        <v>2261</v>
      </c>
      <c r="CG8" s="125">
        <v>0</v>
      </c>
      <c r="CH8" s="281" t="s">
        <v>5</v>
      </c>
      <c r="CI8" s="125" t="s">
        <v>5</v>
      </c>
      <c r="CJ8" s="125">
        <v>0</v>
      </c>
      <c r="CK8" s="125">
        <v>0</v>
      </c>
      <c r="CL8" s="125">
        <v>0</v>
      </c>
      <c r="CM8" s="702" t="s">
        <v>2223</v>
      </c>
      <c r="CN8" s="281">
        <v>1</v>
      </c>
      <c r="CO8" s="685">
        <v>0</v>
      </c>
      <c r="CP8" s="685">
        <v>1</v>
      </c>
      <c r="CQ8" s="685"/>
      <c r="CR8" s="685" t="s">
        <v>1065</v>
      </c>
      <c r="CS8" s="677" t="str">
        <f t="shared" si="2"/>
        <v>50%</v>
      </c>
      <c r="CT8" s="125"/>
      <c r="CU8" s="722">
        <f t="shared" si="3"/>
        <v>1</v>
      </c>
      <c r="CV8" s="125" t="str">
        <f>IF(CU8=0,"0%",IF(CU8=1,"50%",IF(CU8=2,"100%")))</f>
        <v>50%</v>
      </c>
      <c r="CW8" s="584" t="s">
        <v>2262</v>
      </c>
      <c r="CX8" s="690"/>
      <c r="CY8" s="124">
        <v>0</v>
      </c>
      <c r="CZ8" s="125">
        <v>0</v>
      </c>
      <c r="DA8" s="124">
        <v>0</v>
      </c>
      <c r="DB8" s="125">
        <v>0</v>
      </c>
      <c r="DC8" s="125">
        <v>0</v>
      </c>
      <c r="DD8" s="125">
        <v>0</v>
      </c>
      <c r="DE8" s="125">
        <v>0</v>
      </c>
      <c r="DF8" s="701">
        <v>0</v>
      </c>
      <c r="DG8" s="702">
        <v>0</v>
      </c>
      <c r="DH8" s="702">
        <v>0</v>
      </c>
      <c r="DI8" s="702">
        <v>0</v>
      </c>
      <c r="DJ8" s="702"/>
      <c r="DK8" s="702" t="s">
        <v>1065</v>
      </c>
      <c r="DL8" s="677" t="str">
        <f t="shared" si="4"/>
        <v>50%</v>
      </c>
      <c r="DM8" s="125"/>
      <c r="DN8" s="722">
        <f t="shared" si="5"/>
        <v>1</v>
      </c>
      <c r="DO8" s="125" t="str">
        <f>IF(DN8=0,"0%",IF(DN8=1,"50%",IF(DN8=2,"100%")))</f>
        <v>50%</v>
      </c>
      <c r="DP8" s="584" t="s">
        <v>2263</v>
      </c>
      <c r="DQ8" s="690"/>
      <c r="DR8" s="124" t="s">
        <v>2264</v>
      </c>
      <c r="DS8" s="125">
        <v>0</v>
      </c>
      <c r="DT8" s="124" t="s">
        <v>5</v>
      </c>
      <c r="DU8" s="125" t="s">
        <v>5</v>
      </c>
      <c r="DV8" s="125">
        <v>0</v>
      </c>
      <c r="DW8" s="703">
        <v>0</v>
      </c>
      <c r="DX8" s="125">
        <v>0</v>
      </c>
      <c r="DY8" s="704">
        <v>0</v>
      </c>
      <c r="DZ8" s="125">
        <v>0</v>
      </c>
      <c r="EA8" s="125">
        <v>0</v>
      </c>
      <c r="EB8" s="125">
        <v>0</v>
      </c>
      <c r="EC8" s="125"/>
      <c r="ED8" s="125" t="s">
        <v>1065</v>
      </c>
      <c r="EE8" s="677" t="str">
        <f t="shared" si="6"/>
        <v>50%</v>
      </c>
      <c r="EF8" s="125"/>
      <c r="EG8" s="722">
        <f t="shared" si="7"/>
        <v>1</v>
      </c>
      <c r="EH8" s="125" t="str">
        <f>IF(EG8=0,"0%",IF(EG8=1,"50%",IF(EG8=2,"100%")))</f>
        <v>50%</v>
      </c>
      <c r="EI8" s="584" t="s">
        <v>2263</v>
      </c>
      <c r="EJ8" s="690"/>
      <c r="EK8" s="568"/>
      <c r="EL8" s="568">
        <v>0</v>
      </c>
      <c r="EM8" s="568">
        <v>0</v>
      </c>
      <c r="EN8" s="568">
        <v>0</v>
      </c>
      <c r="EO8" s="568">
        <v>0</v>
      </c>
      <c r="EP8" s="568">
        <v>0</v>
      </c>
      <c r="EQ8" s="568">
        <v>0</v>
      </c>
      <c r="ER8" s="568"/>
      <c r="ES8" s="568"/>
      <c r="ET8" s="568"/>
      <c r="EU8" s="568"/>
      <c r="EV8" s="568"/>
      <c r="EW8" s="279" t="s">
        <v>1065</v>
      </c>
      <c r="EX8" s="677" t="str">
        <f t="shared" si="8"/>
        <v>50%</v>
      </c>
      <c r="EY8" s="125"/>
      <c r="EZ8" s="722">
        <f t="shared" si="9"/>
        <v>1</v>
      </c>
      <c r="FA8" s="125" t="str">
        <f>IF(EZ8=0,"0%",IF(EZ8=1,"50%",IF(EZ8=2,"100%")))</f>
        <v>50%</v>
      </c>
      <c r="FB8" s="584" t="s">
        <v>2263</v>
      </c>
      <c r="FC8" s="690"/>
      <c r="FD8" s="568"/>
      <c r="FE8" s="568"/>
      <c r="FF8" s="568"/>
      <c r="FG8" s="568"/>
      <c r="FH8" s="568"/>
      <c r="FI8" s="568"/>
      <c r="FJ8" s="568"/>
      <c r="FK8" s="568"/>
      <c r="FL8" s="568"/>
      <c r="FM8" s="568"/>
      <c r="FN8" s="568"/>
      <c r="FO8" s="568"/>
      <c r="FP8" s="568"/>
      <c r="FQ8" s="677" t="str">
        <f t="shared" si="10"/>
        <v>50%</v>
      </c>
      <c r="FR8" s="125"/>
      <c r="FS8" s="722">
        <f t="shared" si="11"/>
        <v>1</v>
      </c>
      <c r="FT8" s="125" t="str">
        <f>IF(FS8=0,"0%",IF(FS8=1,"50%",IF(FS8=2,"100%")))</f>
        <v>50%</v>
      </c>
      <c r="FU8" s="568"/>
      <c r="FV8" s="568"/>
      <c r="FW8" s="568"/>
      <c r="FX8" s="568"/>
      <c r="FY8" s="568"/>
      <c r="FZ8" s="568"/>
      <c r="GA8" s="568"/>
      <c r="GB8" s="568"/>
      <c r="GC8" s="568"/>
      <c r="GD8" s="568"/>
      <c r="GE8" s="568"/>
      <c r="GF8" s="568"/>
      <c r="GG8" s="568"/>
      <c r="GH8" s="677" t="str">
        <f t="shared" si="12"/>
        <v>50%</v>
      </c>
      <c r="GI8" s="125"/>
      <c r="GJ8" s="722">
        <f t="shared" si="13"/>
        <v>1</v>
      </c>
      <c r="GK8" s="125" t="str">
        <f>IF(GJ8=0,"0%",IF(GJ8=1,"50%",IF(GJ8=2,"100%")))</f>
        <v>50%</v>
      </c>
      <c r="GL8" s="568"/>
      <c r="GM8" s="568"/>
      <c r="GN8" s="568"/>
      <c r="GO8" s="568"/>
      <c r="GP8" s="568"/>
      <c r="GQ8" s="568"/>
      <c r="GR8" s="568"/>
      <c r="GS8" s="568"/>
      <c r="GT8" s="568"/>
      <c r="GU8" s="568"/>
      <c r="GV8" s="568"/>
      <c r="GW8" s="568"/>
      <c r="GX8" s="568"/>
      <c r="GY8" s="677" t="str">
        <f t="shared" si="14"/>
        <v>50%</v>
      </c>
      <c r="GZ8" s="125"/>
      <c r="HA8" s="722">
        <f t="shared" si="15"/>
        <v>1</v>
      </c>
      <c r="HB8" s="125" t="str">
        <f>IF(HA8=0,"0%",IF(HA8=1,"50%",IF(HA8=2,"100%")))</f>
        <v>50%</v>
      </c>
      <c r="HC8" s="568"/>
      <c r="HD8" s="568"/>
      <c r="HE8" s="568"/>
      <c r="HF8" s="568"/>
      <c r="HG8" s="568"/>
      <c r="HH8" s="568"/>
      <c r="HI8" s="568"/>
      <c r="HJ8" s="568"/>
      <c r="HK8" s="568"/>
      <c r="HL8" s="568"/>
      <c r="HM8" s="568"/>
      <c r="HN8" s="568"/>
      <c r="HO8" s="568"/>
      <c r="HP8" s="677" t="str">
        <f t="shared" si="16"/>
        <v>50%</v>
      </c>
      <c r="HQ8" s="125"/>
      <c r="HR8" s="722">
        <f t="shared" si="17"/>
        <v>1</v>
      </c>
      <c r="HS8" s="125" t="str">
        <f>IF(HR8=0,"0%",IF(HR8=1,"50%",IF(HR8=2,"100%")))</f>
        <v>50%</v>
      </c>
      <c r="HT8" s="560" t="s">
        <v>1459</v>
      </c>
      <c r="HU8" s="724" t="s">
        <v>5</v>
      </c>
      <c r="HV8" s="479" t="s">
        <v>12</v>
      </c>
    </row>
    <row r="9" spans="1:230" ht="21.5" thickBot="1">
      <c r="C9" s="705"/>
      <c r="D9" s="708"/>
      <c r="E9" s="707"/>
      <c r="F9" s="745"/>
      <c r="K9" s="746">
        <f>SUM(K5:K8)</f>
        <v>8</v>
      </c>
      <c r="AV9" s="710">
        <f>SUM(AV5:AV8)</f>
        <v>3</v>
      </c>
      <c r="BM9" s="710">
        <f>SUM(BM5:BM8)</f>
        <v>3</v>
      </c>
      <c r="BN9" s="608">
        <f>BM9*100%/K9</f>
        <v>0.375</v>
      </c>
      <c r="CD9" s="747">
        <f>SUM(CD5:CD8)</f>
        <v>4</v>
      </c>
      <c r="CE9" s="608">
        <f>CD9*100%/$K$9</f>
        <v>0.5</v>
      </c>
      <c r="CU9" s="612">
        <f>SUM(CU5:CU8)</f>
        <v>4</v>
      </c>
      <c r="CV9" s="608">
        <f>CU9*100%/$K$9</f>
        <v>0.5</v>
      </c>
      <c r="DN9" s="747">
        <f>SUM(DN5:DN8)</f>
        <v>4</v>
      </c>
      <c r="DO9" s="608">
        <f>DN9*100%/$K$9</f>
        <v>0.5</v>
      </c>
      <c r="EG9" s="612">
        <f>SUM(EG5:EG8)</f>
        <v>4</v>
      </c>
      <c r="EH9" s="608">
        <f>EG9*100%/$K$9</f>
        <v>0.5</v>
      </c>
      <c r="EZ9" s="612">
        <f>SUM(EZ5:EZ8)</f>
        <v>4</v>
      </c>
      <c r="FA9" s="608">
        <f>EZ9*100%/$K$9</f>
        <v>0.5</v>
      </c>
      <c r="FS9" s="612">
        <f>SUM(FS5:FS8)</f>
        <v>4</v>
      </c>
      <c r="FT9" s="608">
        <f>FS9*100%/$K$9</f>
        <v>0.5</v>
      </c>
      <c r="GJ9">
        <f>SUM(GJ5:GJ8)</f>
        <v>4</v>
      </c>
      <c r="GK9" s="608">
        <f>GJ9*100%/$K$9</f>
        <v>0.5</v>
      </c>
      <c r="HA9" s="612">
        <f>SUM(HA5:HA8)</f>
        <v>4</v>
      </c>
      <c r="HB9" s="608">
        <f>HA9*100%/$K$9</f>
        <v>0.5</v>
      </c>
      <c r="HR9" s="612">
        <f>SUM(HR5:HR8)</f>
        <v>4</v>
      </c>
      <c r="HS9" s="608">
        <f>HR9*100%/$K$9</f>
        <v>0.5</v>
      </c>
      <c r="HT9" s="711"/>
      <c r="HU9" s="711"/>
    </row>
    <row r="10" spans="1:230">
      <c r="HT10" s="560"/>
    </row>
    <row r="11" spans="1:230">
      <c r="D11" s="619">
        <v>100</v>
      </c>
    </row>
  </sheetData>
  <mergeCells count="264">
    <mergeCell ref="A1:O1"/>
    <mergeCell ref="P1:W1"/>
    <mergeCell ref="X1:AB2"/>
    <mergeCell ref="AC1:AF2"/>
    <mergeCell ref="AG1:AN1"/>
    <mergeCell ref="AO1:AS2"/>
    <mergeCell ref="A2:A4"/>
    <mergeCell ref="B2:B4"/>
    <mergeCell ref="C2:C4"/>
    <mergeCell ref="D2:D4"/>
    <mergeCell ref="AT1:AW2"/>
    <mergeCell ref="AX1:BE1"/>
    <mergeCell ref="BF1:BJ2"/>
    <mergeCell ref="BK1:BN2"/>
    <mergeCell ref="BO1:BV1"/>
    <mergeCell ref="BW1:CA2"/>
    <mergeCell ref="AX2:AX4"/>
    <mergeCell ref="AY2:BE2"/>
    <mergeCell ref="BO2:BO4"/>
    <mergeCell ref="BP2:BV2"/>
    <mergeCell ref="CB1:CE2"/>
    <mergeCell ref="CF1:CM1"/>
    <mergeCell ref="CN1:CR2"/>
    <mergeCell ref="CS1:CV2"/>
    <mergeCell ref="CW1:CW4"/>
    <mergeCell ref="CX1:CX4"/>
    <mergeCell ref="CF2:CF4"/>
    <mergeCell ref="CG2:CM2"/>
    <mergeCell ref="CD3:CD4"/>
    <mergeCell ref="CE3:CE4"/>
    <mergeCell ref="ES1:EW2"/>
    <mergeCell ref="EK2:EK4"/>
    <mergeCell ref="EL2:ER2"/>
    <mergeCell ref="DZ3:DZ4"/>
    <mergeCell ref="EA3:EA4"/>
    <mergeCell ref="CY1:DF1"/>
    <mergeCell ref="DG1:DK2"/>
    <mergeCell ref="DL1:DO2"/>
    <mergeCell ref="DP1:DP4"/>
    <mergeCell ref="DQ1:DQ4"/>
    <mergeCell ref="DR1:DY1"/>
    <mergeCell ref="CY2:CY4"/>
    <mergeCell ref="CZ2:DF2"/>
    <mergeCell ref="DR2:DR4"/>
    <mergeCell ref="DS2:DY2"/>
    <mergeCell ref="HT1:HT4"/>
    <mergeCell ref="HU1:HU4"/>
    <mergeCell ref="HV1:HV4"/>
    <mergeCell ref="HC2:HC4"/>
    <mergeCell ref="HD2:HJ2"/>
    <mergeCell ref="HE3:HE4"/>
    <mergeCell ref="HF3:HG3"/>
    <mergeCell ref="FU1:GB1"/>
    <mergeCell ref="GC1:GG2"/>
    <mergeCell ref="GH1:GK2"/>
    <mergeCell ref="GL1:GS1"/>
    <mergeCell ref="GT1:GX2"/>
    <mergeCell ref="GY1:HB2"/>
    <mergeCell ref="FU2:FU4"/>
    <mergeCell ref="FV2:GB2"/>
    <mergeCell ref="GL2:GL4"/>
    <mergeCell ref="GM2:GS2"/>
    <mergeCell ref="E2:E4"/>
    <mergeCell ref="F2:F4"/>
    <mergeCell ref="G2:G4"/>
    <mergeCell ref="H2:H4"/>
    <mergeCell ref="I2:I4"/>
    <mergeCell ref="J2:J4"/>
    <mergeCell ref="HC1:HJ1"/>
    <mergeCell ref="HK1:HO2"/>
    <mergeCell ref="HP1:HS2"/>
    <mergeCell ref="EX1:FA2"/>
    <mergeCell ref="FB1:FB4"/>
    <mergeCell ref="FC1:FC4"/>
    <mergeCell ref="FD1:FK1"/>
    <mergeCell ref="FL1:FP2"/>
    <mergeCell ref="FQ1:FT2"/>
    <mergeCell ref="FD2:FD4"/>
    <mergeCell ref="FE2:FK2"/>
    <mergeCell ref="EX3:EX4"/>
    <mergeCell ref="EY3:EY4"/>
    <mergeCell ref="DZ1:ED2"/>
    <mergeCell ref="EE1:EH2"/>
    <mergeCell ref="EI1:EI4"/>
    <mergeCell ref="EJ1:EJ4"/>
    <mergeCell ref="EK1:ER1"/>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X3:BX4"/>
    <mergeCell ref="BY3:BY4"/>
    <mergeCell ref="BZ3:BZ4"/>
    <mergeCell ref="CA3:CA4"/>
    <mergeCell ref="CB3:CB4"/>
    <mergeCell ref="CC3:CC4"/>
    <mergeCell ref="CT3:CT4"/>
    <mergeCell ref="CU3:CU4"/>
    <mergeCell ref="CV3:CV4"/>
    <mergeCell ref="CZ3:CZ4"/>
    <mergeCell ref="DA3:DA4"/>
    <mergeCell ref="DB3:DC3"/>
    <mergeCell ref="CN3:CN4"/>
    <mergeCell ref="CO3:CO4"/>
    <mergeCell ref="CP3:CP4"/>
    <mergeCell ref="CQ3:CQ4"/>
    <mergeCell ref="CR3:CR4"/>
    <mergeCell ref="CS3:CS4"/>
    <mergeCell ref="DJ3:DJ4"/>
    <mergeCell ref="DK3:DK4"/>
    <mergeCell ref="DL3:DL4"/>
    <mergeCell ref="DM3:DM4"/>
    <mergeCell ref="DN3:DN4"/>
    <mergeCell ref="DO3:DO4"/>
    <mergeCell ref="DD3:DD4"/>
    <mergeCell ref="DE3:DE4"/>
    <mergeCell ref="DF3:DF4"/>
    <mergeCell ref="DG3:DG4"/>
    <mergeCell ref="DH3:DH4"/>
    <mergeCell ref="DI3:DI4"/>
    <mergeCell ref="EB3:EB4"/>
    <mergeCell ref="EC3:EC4"/>
    <mergeCell ref="ED3:ED4"/>
    <mergeCell ref="EE3:EE4"/>
    <mergeCell ref="EF3:EF4"/>
    <mergeCell ref="EG3:EG4"/>
    <mergeCell ref="DS3:DS4"/>
    <mergeCell ref="DT3:DT4"/>
    <mergeCell ref="DU3:DV3"/>
    <mergeCell ref="DW3:DW4"/>
    <mergeCell ref="DX3:DX4"/>
    <mergeCell ref="DY3:DY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dataValidations disablePrompts="1" count="2">
    <dataValidation type="list" allowBlank="1" showInputMessage="1" showErrorMessage="1" sqref="F5:F8" xr:uid="{45F1BC19-4B3E-4034-9151-6CE06EE6A38F}">
      <formula1>MOMENTO</formula1>
    </dataValidation>
    <dataValidation type="list" allowBlank="1" showInputMessage="1" showErrorMessage="1" sqref="E5:E8" xr:uid="{B1C2D7E3-E19E-4844-B2E7-B2E7102935A5}">
      <formula1>nivel</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B854-BFB5-4405-96B3-52ADE9764D28}">
  <dimension ref="A1:HV12"/>
  <sheetViews>
    <sheetView view="pageLayout" topLeftCell="A2" zoomScale="70" zoomScaleNormal="50" zoomScalePageLayoutView="70" workbookViewId="0">
      <selection sqref="M2"/>
    </sheetView>
  </sheetViews>
  <sheetFormatPr baseColWidth="10" defaultColWidth="11.453125" defaultRowHeight="14.5"/>
  <cols>
    <col min="2" max="2" width="18.453125" customWidth="1"/>
    <col min="3" max="3" width="57.26953125" customWidth="1"/>
    <col min="4" max="4" width="31.81640625" hidden="1" customWidth="1"/>
    <col min="5" max="5" width="18.453125" hidden="1" customWidth="1"/>
    <col min="6" max="6" width="28.26953125" hidden="1" customWidth="1"/>
    <col min="7" max="7" width="15.453125" hidden="1" customWidth="1"/>
    <col min="8" max="9" width="11.453125" hidden="1" customWidth="1"/>
    <col min="10" max="10" width="23.54296875" hidden="1" customWidth="1"/>
    <col min="12" max="12" width="24.81640625" customWidth="1"/>
    <col min="16" max="17" width="0" hidden="1" customWidth="1"/>
    <col min="18" max="18" width="22.54296875" hidden="1" customWidth="1"/>
    <col min="19" max="20" width="0" hidden="1" customWidth="1"/>
    <col min="21" max="21" width="14" hidden="1" customWidth="1"/>
    <col min="22" max="34" width="0" hidden="1" customWidth="1"/>
    <col min="35" max="35" width="23.26953125" hidden="1" customWidth="1"/>
    <col min="36" max="36" width="14.7265625" hidden="1" customWidth="1"/>
    <col min="37" max="43" width="0" hidden="1" customWidth="1"/>
    <col min="44" max="44" width="19.81640625" hidden="1" customWidth="1"/>
    <col min="45" max="49" width="0" hidden="1" customWidth="1"/>
    <col min="50" max="50" width="18.26953125" hidden="1" customWidth="1"/>
    <col min="51" max="51" width="0" hidden="1" customWidth="1"/>
    <col min="52" max="52" width="17.54296875" hidden="1" customWidth="1"/>
    <col min="53" max="56" width="0" hidden="1" customWidth="1"/>
    <col min="57" max="57" width="12.7265625" hidden="1" customWidth="1"/>
    <col min="58" max="66" width="0" hidden="1" customWidth="1"/>
    <col min="67" max="67" width="15.1796875" hidden="1" customWidth="1"/>
    <col min="68" max="68" width="0" hidden="1" customWidth="1"/>
    <col min="69" max="69" width="16.1796875" hidden="1" customWidth="1"/>
    <col min="70" max="83" width="0" hidden="1" customWidth="1"/>
    <col min="84" max="84" width="16" hidden="1" customWidth="1"/>
    <col min="85" max="88" width="0" hidden="1" customWidth="1"/>
    <col min="89" max="89" width="23.7265625" hidden="1" customWidth="1"/>
    <col min="90" max="90" width="25.7265625" hidden="1" customWidth="1"/>
    <col min="91" max="100" width="0" hidden="1" customWidth="1"/>
    <col min="101" max="101" width="45.54296875" style="611" hidden="1" customWidth="1"/>
    <col min="102" max="102" width="46.26953125" style="611" hidden="1" customWidth="1"/>
    <col min="103" max="119" width="0" hidden="1" customWidth="1"/>
    <col min="120" max="120" width="45.54296875" style="611" hidden="1" customWidth="1"/>
    <col min="121" max="121" width="46.26953125" style="611" hidden="1" customWidth="1"/>
    <col min="122" max="138" width="0" hidden="1" customWidth="1"/>
    <col min="139" max="139" width="45.54296875" style="611" hidden="1" customWidth="1"/>
    <col min="140" max="140" width="46.26953125" style="611" hidden="1" customWidth="1"/>
    <col min="141" max="141" width="16" hidden="1" customWidth="1"/>
    <col min="142" max="157" width="0" hidden="1" customWidth="1"/>
    <col min="158" max="158" width="45.54296875" style="611" hidden="1" customWidth="1"/>
    <col min="159" max="159" width="56.453125" style="611" hidden="1" customWidth="1"/>
    <col min="160" max="227" width="0" hidden="1" customWidth="1"/>
    <col min="228" max="228" width="77.81640625" style="618" customWidth="1"/>
    <col min="229" max="229" width="120.36328125" style="618" customWidth="1"/>
    <col min="230" max="230" width="26" style="158" customWidth="1"/>
  </cols>
  <sheetData>
    <row r="1" spans="1:230" ht="18.5">
      <c r="A1" s="1285" t="s">
        <v>2078</v>
      </c>
      <c r="B1" s="1286"/>
      <c r="C1" s="1286"/>
      <c r="D1" s="1286"/>
      <c r="E1" s="1286"/>
      <c r="F1" s="1286"/>
      <c r="G1" s="1286"/>
      <c r="H1" s="1286"/>
      <c r="I1" s="1287"/>
      <c r="J1" s="1285"/>
      <c r="K1" s="1286"/>
      <c r="L1" s="1286"/>
      <c r="M1" s="1286"/>
      <c r="N1" s="1286"/>
      <c r="O1" s="1287"/>
      <c r="P1" s="1197" t="s">
        <v>1861</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252" t="s">
        <v>1011</v>
      </c>
      <c r="HU1" s="1255" t="s">
        <v>1012</v>
      </c>
      <c r="HV1" s="1255" t="s">
        <v>1866</v>
      </c>
    </row>
    <row r="2" spans="1:230" ht="15.75" customHeight="1">
      <c r="A2" s="1276" t="s">
        <v>1016</v>
      </c>
      <c r="B2" s="1276" t="s">
        <v>1017</v>
      </c>
      <c r="C2" s="1277" t="s">
        <v>1867</v>
      </c>
      <c r="D2" s="1276" t="s">
        <v>1019</v>
      </c>
      <c r="E2" s="1276" t="s">
        <v>1868</v>
      </c>
      <c r="F2" s="1276" t="s">
        <v>1021</v>
      </c>
      <c r="G2" s="1276" t="s">
        <v>1022</v>
      </c>
      <c r="H2" s="1276" t="s">
        <v>1023</v>
      </c>
      <c r="I2" s="1280"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273"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253"/>
      <c r="HU2" s="1256"/>
      <c r="HV2" s="1256"/>
    </row>
    <row r="3" spans="1:230" ht="47.25" customHeight="1">
      <c r="A3" s="1276"/>
      <c r="B3" s="1276"/>
      <c r="C3" s="1278"/>
      <c r="D3" s="1276"/>
      <c r="E3" s="1276"/>
      <c r="F3" s="1276"/>
      <c r="G3" s="1276"/>
      <c r="H3" s="1276"/>
      <c r="I3" s="1280"/>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284"/>
      <c r="CZ3" s="1273"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253"/>
      <c r="HU3" s="1256"/>
      <c r="HV3" s="1256"/>
    </row>
    <row r="4" spans="1:230" ht="61.5" customHeight="1">
      <c r="A4" s="1276"/>
      <c r="B4" s="1276"/>
      <c r="C4" s="1279"/>
      <c r="D4" s="1276"/>
      <c r="E4" s="1276"/>
      <c r="F4" s="1276"/>
      <c r="G4" s="1276"/>
      <c r="H4" s="1276"/>
      <c r="I4" s="1280"/>
      <c r="J4" s="1276"/>
      <c r="K4" s="1276"/>
      <c r="L4" s="1276"/>
      <c r="M4" s="623" t="s">
        <v>327</v>
      </c>
      <c r="N4" s="624" t="s">
        <v>1027</v>
      </c>
      <c r="O4" s="625"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4"/>
      <c r="CZ4" s="1274"/>
      <c r="DA4" s="1273"/>
      <c r="DB4" s="626" t="s">
        <v>1030</v>
      </c>
      <c r="DC4" s="626" t="s">
        <v>1043</v>
      </c>
      <c r="DD4" s="1273"/>
      <c r="DE4" s="1273"/>
      <c r="DF4" s="1273"/>
      <c r="DG4" s="1196"/>
      <c r="DH4" s="1196"/>
      <c r="DI4" s="1196"/>
      <c r="DJ4" s="1196"/>
      <c r="DK4" s="1196"/>
      <c r="DL4" s="1193"/>
      <c r="DM4" s="1194"/>
      <c r="DN4" s="1194"/>
      <c r="DO4" s="1195"/>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254"/>
      <c r="HU4" s="1257"/>
      <c r="HV4" s="1257"/>
    </row>
    <row r="5" spans="1:230" ht="105" customHeight="1">
      <c r="A5" s="628">
        <v>1</v>
      </c>
      <c r="B5" s="633" t="s">
        <v>2265</v>
      </c>
      <c r="C5" s="748" t="s">
        <v>2266</v>
      </c>
      <c r="D5" s="650" t="s">
        <v>2267</v>
      </c>
      <c r="E5" s="632" t="s">
        <v>1190</v>
      </c>
      <c r="F5" s="632" t="s">
        <v>1191</v>
      </c>
      <c r="G5" s="632" t="s">
        <v>2268</v>
      </c>
      <c r="H5" s="632" t="s">
        <v>735</v>
      </c>
      <c r="I5" s="633" t="s">
        <v>2269</v>
      </c>
      <c r="J5" s="632" t="s">
        <v>2270</v>
      </c>
      <c r="K5" s="634">
        <v>1</v>
      </c>
      <c r="L5" s="632" t="s">
        <v>2271</v>
      </c>
      <c r="M5" s="124" t="s">
        <v>2272</v>
      </c>
      <c r="N5" s="124" t="s">
        <v>2273</v>
      </c>
      <c r="O5" s="645" t="s">
        <v>2274</v>
      </c>
      <c r="P5" s="683" t="s">
        <v>2275</v>
      </c>
      <c r="Q5" s="571">
        <v>0</v>
      </c>
      <c r="R5" s="683" t="s">
        <v>2275</v>
      </c>
      <c r="S5" s="683" t="s">
        <v>2276</v>
      </c>
      <c r="T5" s="571">
        <v>2</v>
      </c>
      <c r="U5" s="683" t="s">
        <v>2277</v>
      </c>
      <c r="V5" s="571" t="s">
        <v>1260</v>
      </c>
      <c r="W5" s="571" t="s">
        <v>2278</v>
      </c>
      <c r="X5" s="568">
        <v>1</v>
      </c>
      <c r="Y5" s="568">
        <v>0</v>
      </c>
      <c r="Z5" s="568">
        <v>1</v>
      </c>
      <c r="AA5" s="639" t="s">
        <v>2279</v>
      </c>
      <c r="AB5" s="568" t="s">
        <v>1561</v>
      </c>
      <c r="AC5" s="749">
        <v>0</v>
      </c>
      <c r="AD5" s="568" t="s">
        <v>849</v>
      </c>
      <c r="AE5" s="750">
        <v>0</v>
      </c>
      <c r="AF5" s="749">
        <v>0</v>
      </c>
      <c r="AG5" s="639" t="s">
        <v>2280</v>
      </c>
      <c r="AH5" s="279">
        <v>0</v>
      </c>
      <c r="AI5" s="751" t="s">
        <v>2281</v>
      </c>
      <c r="AJ5" s="639" t="s">
        <v>2282</v>
      </c>
      <c r="AK5" s="568">
        <v>7</v>
      </c>
      <c r="AL5" s="639" t="s">
        <v>2283</v>
      </c>
      <c r="AM5" s="568" t="s">
        <v>884</v>
      </c>
      <c r="AN5" s="752" t="s">
        <v>2278</v>
      </c>
      <c r="AO5" s="753">
        <v>1</v>
      </c>
      <c r="AP5" s="753">
        <v>0</v>
      </c>
      <c r="AQ5" s="754">
        <v>1</v>
      </c>
      <c r="AR5" s="755" t="s">
        <v>1890</v>
      </c>
      <c r="AS5" s="756" t="s">
        <v>1561</v>
      </c>
      <c r="AT5" s="757">
        <v>0</v>
      </c>
      <c r="AU5" s="757" t="s">
        <v>849</v>
      </c>
      <c r="AV5" s="758">
        <v>0</v>
      </c>
      <c r="AW5" s="757" t="str">
        <f>IF(AV5=0,"0%",IF(AV5=1,"100%",))</f>
        <v>0%</v>
      </c>
      <c r="AX5" s="639" t="s">
        <v>2284</v>
      </c>
      <c r="AY5" s="279">
        <v>1</v>
      </c>
      <c r="AZ5" s="639" t="s">
        <v>2285</v>
      </c>
      <c r="BA5" s="639" t="s">
        <v>2286</v>
      </c>
      <c r="BB5" s="568">
        <v>10</v>
      </c>
      <c r="BC5" s="568" t="s">
        <v>849</v>
      </c>
      <c r="BD5" s="568" t="s">
        <v>849</v>
      </c>
      <c r="BE5" s="639" t="s">
        <v>2287</v>
      </c>
      <c r="BF5" s="279">
        <v>0</v>
      </c>
      <c r="BG5" s="279">
        <v>1</v>
      </c>
      <c r="BH5" s="279">
        <v>1</v>
      </c>
      <c r="BI5" s="280" t="s">
        <v>2288</v>
      </c>
      <c r="BJ5" s="279" t="s">
        <v>122</v>
      </c>
      <c r="BK5" s="279">
        <v>100</v>
      </c>
      <c r="BL5" s="279" t="s">
        <v>849</v>
      </c>
      <c r="BM5" s="638">
        <v>1</v>
      </c>
      <c r="BN5" s="279" t="str">
        <f>IF(BM5=0,"0%",IF(BM5=1,"100%",))</f>
        <v>100%</v>
      </c>
      <c r="BO5" s="639" t="s">
        <v>2289</v>
      </c>
      <c r="BP5" s="279">
        <v>0</v>
      </c>
      <c r="BQ5" s="751" t="s">
        <v>2289</v>
      </c>
      <c r="BR5" s="279" t="s">
        <v>5</v>
      </c>
      <c r="BS5" s="279" t="s">
        <v>5</v>
      </c>
      <c r="BT5" s="279" t="s">
        <v>5</v>
      </c>
      <c r="BU5" s="279" t="s">
        <v>5</v>
      </c>
      <c r="BV5" s="639" t="s">
        <v>2290</v>
      </c>
      <c r="BW5" s="279">
        <v>1</v>
      </c>
      <c r="BX5" s="279">
        <v>0</v>
      </c>
      <c r="BY5" s="279">
        <v>0</v>
      </c>
      <c r="BZ5" s="759" t="s">
        <v>2291</v>
      </c>
      <c r="CA5" s="279" t="s">
        <v>122</v>
      </c>
      <c r="CB5" s="279" t="str">
        <f>CE5</f>
        <v>100%</v>
      </c>
      <c r="CC5" s="279" t="s">
        <v>849</v>
      </c>
      <c r="CD5" s="638">
        <f>BM5+BP5</f>
        <v>1</v>
      </c>
      <c r="CE5" s="279" t="str">
        <f>IF(CD5=0,"0%",IF(CD5=1,"100%",))</f>
        <v>100%</v>
      </c>
      <c r="CF5" s="568"/>
      <c r="CG5" s="568"/>
      <c r="CH5" s="760"/>
      <c r="CI5" s="568"/>
      <c r="CJ5" s="568"/>
      <c r="CK5" s="568"/>
      <c r="CL5" s="568"/>
      <c r="CM5" s="568"/>
      <c r="CN5" s="279">
        <v>0</v>
      </c>
      <c r="CO5" s="279">
        <v>0</v>
      </c>
      <c r="CP5" s="279">
        <v>0</v>
      </c>
      <c r="CQ5" s="279"/>
      <c r="CR5" s="279" t="s">
        <v>122</v>
      </c>
      <c r="CS5" s="279" t="str">
        <f>CV5</f>
        <v>100%</v>
      </c>
      <c r="CT5" s="279" t="s">
        <v>849</v>
      </c>
      <c r="CU5" s="638">
        <f>CD5+CG5</f>
        <v>1</v>
      </c>
      <c r="CV5" s="279" t="str">
        <f>IF(CU5=0,"0%",IF(CU5=1,"100%",))</f>
        <v>100%</v>
      </c>
      <c r="CW5" s="761"/>
      <c r="CX5" s="762"/>
      <c r="CY5" s="763"/>
      <c r="CZ5" s="763"/>
      <c r="DA5" s="763"/>
      <c r="DB5" s="763"/>
      <c r="DC5" s="763"/>
      <c r="DD5" s="763" t="s">
        <v>2292</v>
      </c>
      <c r="DE5" s="763"/>
      <c r="DF5" s="764"/>
      <c r="DG5" s="765">
        <v>0</v>
      </c>
      <c r="DH5" s="765">
        <v>0</v>
      </c>
      <c r="DI5" s="765">
        <v>0</v>
      </c>
      <c r="DJ5" s="765"/>
      <c r="DK5" s="765" t="s">
        <v>122</v>
      </c>
      <c r="DL5" s="765">
        <f>DO5</f>
        <v>1</v>
      </c>
      <c r="DM5" s="766">
        <f>DO5</f>
        <v>1</v>
      </c>
      <c r="DN5" s="767">
        <f>CU5+CZ5</f>
        <v>1</v>
      </c>
      <c r="DO5" s="766">
        <f>DN5*100%/K5</f>
        <v>1</v>
      </c>
      <c r="DP5" s="761"/>
      <c r="DQ5" s="762"/>
      <c r="DR5" s="764"/>
      <c r="DS5" s="764"/>
      <c r="DT5" s="764"/>
      <c r="DU5" s="764"/>
      <c r="DV5" s="764"/>
      <c r="DW5" s="764"/>
      <c r="DX5" s="764"/>
      <c r="DY5" s="764"/>
      <c r="DZ5" s="764"/>
      <c r="EA5" s="764"/>
      <c r="EB5" s="764"/>
      <c r="EC5" s="764"/>
      <c r="ED5" s="764" t="s">
        <v>122</v>
      </c>
      <c r="EE5" s="765" t="str">
        <f>EH5</f>
        <v>100%</v>
      </c>
      <c r="EF5" s="765" t="s">
        <v>849</v>
      </c>
      <c r="EG5" s="767">
        <f>DN5+DS5</f>
        <v>1</v>
      </c>
      <c r="EH5" s="765" t="str">
        <f>IF(EG5=0,"0%",IF(EG5=1,"100%",))</f>
        <v>100%</v>
      </c>
      <c r="EI5" s="761"/>
      <c r="EJ5" s="762"/>
      <c r="EK5" s="764"/>
      <c r="EL5" s="764"/>
      <c r="EM5" s="764"/>
      <c r="EN5" s="764"/>
      <c r="EO5" s="764"/>
      <c r="EP5" s="764"/>
      <c r="EQ5" s="764"/>
      <c r="ER5" s="764"/>
      <c r="ES5" s="764"/>
      <c r="ET5" s="764"/>
      <c r="EU5" s="764"/>
      <c r="EV5" s="764"/>
      <c r="EW5" s="765" t="s">
        <v>122</v>
      </c>
      <c r="EX5" s="765" t="str">
        <f>FA5</f>
        <v>100%</v>
      </c>
      <c r="EY5" s="765" t="s">
        <v>849</v>
      </c>
      <c r="EZ5" s="767">
        <f>EG5+EL5</f>
        <v>1</v>
      </c>
      <c r="FA5" s="765" t="str">
        <f>IF(EZ5=0,"0%",IF(EZ5=1,"100%",))</f>
        <v>100%</v>
      </c>
      <c r="FB5" s="761"/>
      <c r="FC5" s="762"/>
      <c r="FD5" s="764"/>
      <c r="FE5" s="764"/>
      <c r="FF5" s="764"/>
      <c r="FG5" s="764"/>
      <c r="FH5" s="764"/>
      <c r="FI5" s="764"/>
      <c r="FJ5" s="764"/>
      <c r="FK5" s="764"/>
      <c r="FL5" s="764"/>
      <c r="FM5" s="764"/>
      <c r="FN5" s="764"/>
      <c r="FO5" s="764"/>
      <c r="FP5" s="764"/>
      <c r="FQ5" s="765"/>
      <c r="FR5" s="765"/>
      <c r="FS5" s="767"/>
      <c r="FT5" s="765"/>
      <c r="FU5" s="764"/>
      <c r="FV5" s="764"/>
      <c r="FW5" s="764"/>
      <c r="FX5" s="764"/>
      <c r="FY5" s="764"/>
      <c r="FZ5" s="764"/>
      <c r="GA5" s="764"/>
      <c r="GB5" s="764"/>
      <c r="GC5" s="764"/>
      <c r="GD5" s="764"/>
      <c r="GE5" s="764"/>
      <c r="GF5" s="764"/>
      <c r="GG5" s="764"/>
      <c r="GH5" s="765"/>
      <c r="GI5" s="765"/>
      <c r="GJ5" s="767"/>
      <c r="GK5" s="765"/>
      <c r="GL5" s="764"/>
      <c r="GM5" s="764"/>
      <c r="GN5" s="764"/>
      <c r="GO5" s="764"/>
      <c r="GP5" s="764"/>
      <c r="GQ5" s="764"/>
      <c r="GR5" s="764"/>
      <c r="GS5" s="764"/>
      <c r="GT5" s="764"/>
      <c r="GU5" s="764"/>
      <c r="GV5" s="764"/>
      <c r="GW5" s="764"/>
      <c r="GX5" s="764"/>
      <c r="GY5" s="765"/>
      <c r="GZ5" s="765"/>
      <c r="HA5" s="767"/>
      <c r="HB5" s="765"/>
      <c r="HC5" s="764"/>
      <c r="HD5" s="764"/>
      <c r="HE5" s="764"/>
      <c r="HF5" s="764"/>
      <c r="HG5" s="764"/>
      <c r="HH5" s="764"/>
      <c r="HI5" s="764"/>
      <c r="HJ5" s="764"/>
      <c r="HK5" s="764"/>
      <c r="HL5" s="764"/>
      <c r="HM5" s="764"/>
      <c r="HN5" s="764"/>
      <c r="HO5" s="764"/>
      <c r="HP5" s="765"/>
      <c r="HQ5" s="765"/>
      <c r="HR5" s="767"/>
      <c r="HS5" s="765"/>
      <c r="HT5" s="768" t="s">
        <v>2293</v>
      </c>
      <c r="HU5" s="768" t="s">
        <v>5</v>
      </c>
      <c r="HV5" s="335" t="s">
        <v>7</v>
      </c>
    </row>
    <row r="6" spans="1:230" ht="263" customHeight="1">
      <c r="A6" s="628">
        <v>2</v>
      </c>
      <c r="B6" s="633" t="s">
        <v>2294</v>
      </c>
      <c r="C6" s="769" t="s">
        <v>2295</v>
      </c>
      <c r="D6" s="650" t="s">
        <v>2267</v>
      </c>
      <c r="E6" s="651" t="s">
        <v>1555</v>
      </c>
      <c r="F6" s="651" t="s">
        <v>1191</v>
      </c>
      <c r="G6" s="651" t="s">
        <v>2296</v>
      </c>
      <c r="H6" s="632" t="s">
        <v>735</v>
      </c>
      <c r="I6" s="633" t="s">
        <v>2297</v>
      </c>
      <c r="J6" s="632" t="s">
        <v>2270</v>
      </c>
      <c r="K6" s="644">
        <v>1</v>
      </c>
      <c r="L6" s="651" t="s">
        <v>2298</v>
      </c>
      <c r="M6" s="651" t="s">
        <v>2299</v>
      </c>
      <c r="N6" s="651" t="s">
        <v>2300</v>
      </c>
      <c r="O6" s="645" t="s">
        <v>1108</v>
      </c>
      <c r="P6" s="571"/>
      <c r="Q6" s="571"/>
      <c r="R6" s="571"/>
      <c r="S6" s="571"/>
      <c r="T6" s="571"/>
      <c r="U6" s="153"/>
      <c r="V6" s="683"/>
      <c r="W6" s="683"/>
      <c r="X6" s="568"/>
      <c r="Y6" s="568"/>
      <c r="Z6" s="568"/>
      <c r="AA6" s="568"/>
      <c r="AB6" s="568"/>
      <c r="AC6" s="568"/>
      <c r="AD6" s="568"/>
      <c r="AE6" s="750"/>
      <c r="AF6" s="568"/>
      <c r="AG6" s="568"/>
      <c r="AH6" s="770">
        <v>0</v>
      </c>
      <c r="AI6" s="771"/>
      <c r="AK6" s="568"/>
      <c r="AL6" s="568" t="s">
        <v>849</v>
      </c>
      <c r="AM6" s="568" t="s">
        <v>849</v>
      </c>
      <c r="AN6" s="568"/>
      <c r="AO6" s="753">
        <v>0</v>
      </c>
      <c r="AP6" s="753">
        <v>0</v>
      </c>
      <c r="AQ6" s="753">
        <v>0</v>
      </c>
      <c r="AR6" s="729" t="s">
        <v>849</v>
      </c>
      <c r="AS6" s="754" t="s">
        <v>1204</v>
      </c>
      <c r="AT6" s="757">
        <v>0</v>
      </c>
      <c r="AU6" s="280" t="s">
        <v>849</v>
      </c>
      <c r="AV6" s="758">
        <v>0</v>
      </c>
      <c r="AW6" s="757" t="str">
        <f>IF(AV6=0,"0%",IF(AV6=1,"100%",))</f>
        <v>0%</v>
      </c>
      <c r="AX6" s="639" t="s">
        <v>2301</v>
      </c>
      <c r="AY6" s="279">
        <v>0</v>
      </c>
      <c r="AZ6" s="639" t="s">
        <v>2301</v>
      </c>
      <c r="BA6" s="568" t="s">
        <v>849</v>
      </c>
      <c r="BB6" s="568" t="s">
        <v>849</v>
      </c>
      <c r="BC6" s="568" t="s">
        <v>849</v>
      </c>
      <c r="BD6" s="568" t="s">
        <v>849</v>
      </c>
      <c r="BE6" s="568" t="s">
        <v>2302</v>
      </c>
      <c r="BF6" s="279">
        <v>1</v>
      </c>
      <c r="BG6" s="279">
        <v>0</v>
      </c>
      <c r="BH6" s="279">
        <v>1</v>
      </c>
      <c r="BI6" s="280" t="s">
        <v>2288</v>
      </c>
      <c r="BJ6" s="279" t="s">
        <v>2303</v>
      </c>
      <c r="BK6" s="279">
        <v>0</v>
      </c>
      <c r="BL6" s="279" t="s">
        <v>849</v>
      </c>
      <c r="BM6" s="638">
        <v>0</v>
      </c>
      <c r="BN6" s="279" t="str">
        <f>IF(BM6=0,"0%",IF(BM6=1,"100%",))</f>
        <v>0%</v>
      </c>
      <c r="BO6" s="639" t="s">
        <v>2301</v>
      </c>
      <c r="BP6" s="772">
        <v>0</v>
      </c>
      <c r="BQ6" s="773" t="s">
        <v>2301</v>
      </c>
      <c r="BR6" s="279" t="s">
        <v>5</v>
      </c>
      <c r="BS6" s="279" t="s">
        <v>5</v>
      </c>
      <c r="BT6" s="279" t="s">
        <v>5</v>
      </c>
      <c r="BU6" s="279" t="s">
        <v>5</v>
      </c>
      <c r="BV6" s="279" t="s">
        <v>2278</v>
      </c>
      <c r="BW6" s="279">
        <v>1</v>
      </c>
      <c r="BX6" s="279">
        <v>0</v>
      </c>
      <c r="BY6" s="770">
        <v>1</v>
      </c>
      <c r="BZ6" s="774" t="s">
        <v>2304</v>
      </c>
      <c r="CA6" s="775" t="s">
        <v>1561</v>
      </c>
      <c r="CB6" s="279" t="str">
        <f t="shared" ref="CB6:CB8" si="0">CE6</f>
        <v>0%</v>
      </c>
      <c r="CC6" s="279" t="s">
        <v>849</v>
      </c>
      <c r="CD6" s="638">
        <f>BM6+BP6</f>
        <v>0</v>
      </c>
      <c r="CE6" s="279" t="str">
        <f>IF(CD6=0,"0%",IF(CD6=1,"100%",))</f>
        <v>0%</v>
      </c>
      <c r="CF6" s="683" t="s">
        <v>2305</v>
      </c>
      <c r="CG6" s="776">
        <v>1</v>
      </c>
      <c r="CH6" s="777" t="s">
        <v>2306</v>
      </c>
      <c r="CI6" s="778" t="s">
        <v>2307</v>
      </c>
      <c r="CJ6" s="571">
        <v>128</v>
      </c>
      <c r="CK6" s="153" t="s">
        <v>2308</v>
      </c>
      <c r="CL6" s="683" t="s">
        <v>2309</v>
      </c>
      <c r="CM6" s="683" t="s">
        <v>2310</v>
      </c>
      <c r="CN6" s="279">
        <v>0</v>
      </c>
      <c r="CO6" s="279">
        <v>1</v>
      </c>
      <c r="CP6" s="279">
        <v>1</v>
      </c>
      <c r="CQ6" s="279"/>
      <c r="CR6" s="279" t="s">
        <v>122</v>
      </c>
      <c r="CS6" s="279" t="str">
        <f t="shared" ref="CS6:CS8" si="1">CV6</f>
        <v>100%</v>
      </c>
      <c r="CT6" s="279" t="s">
        <v>849</v>
      </c>
      <c r="CU6" s="638">
        <f>CD6+CG6</f>
        <v>1</v>
      </c>
      <c r="CV6" s="770" t="str">
        <f>IF(CU6=0,"0%",IF(CU6=1,"100%",))</f>
        <v>100%</v>
      </c>
      <c r="CW6" s="779" t="s">
        <v>2311</v>
      </c>
      <c r="CX6" s="779" t="s">
        <v>2312</v>
      </c>
      <c r="CY6" s="780"/>
      <c r="CZ6" s="780"/>
      <c r="DA6" s="780"/>
      <c r="DB6" s="780"/>
      <c r="DC6" s="780"/>
      <c r="DD6" s="780" t="s">
        <v>2313</v>
      </c>
      <c r="DE6" s="781"/>
      <c r="DF6" s="782"/>
      <c r="DG6" s="765">
        <v>0</v>
      </c>
      <c r="DH6" s="765">
        <v>0</v>
      </c>
      <c r="DI6" s="765">
        <v>0</v>
      </c>
      <c r="DJ6" s="765"/>
      <c r="DK6" s="765" t="s">
        <v>122</v>
      </c>
      <c r="DL6" s="765">
        <f t="shared" ref="DL6:DL8" si="2">DO6</f>
        <v>1</v>
      </c>
      <c r="DM6" s="766">
        <f t="shared" ref="DM6:DM8" si="3">DO6</f>
        <v>1</v>
      </c>
      <c r="DN6" s="767">
        <v>1</v>
      </c>
      <c r="DO6" s="766">
        <f t="shared" ref="DO6:DO8" si="4">DN6*100%/K6</f>
        <v>1</v>
      </c>
      <c r="DP6" s="761"/>
      <c r="DQ6" s="761"/>
      <c r="DR6" s="764"/>
      <c r="DS6" s="764"/>
      <c r="DT6" s="764"/>
      <c r="DU6" s="763"/>
      <c r="DV6" s="764"/>
      <c r="DW6" s="764"/>
      <c r="DX6" s="764"/>
      <c r="DY6" s="764"/>
      <c r="DZ6" s="764"/>
      <c r="EA6" s="764"/>
      <c r="EB6" s="764"/>
      <c r="EC6" s="764"/>
      <c r="ED6" s="764" t="s">
        <v>122</v>
      </c>
      <c r="EE6" s="765" t="str">
        <f t="shared" ref="EE6:EE8" si="5">EH6</f>
        <v>100%</v>
      </c>
      <c r="EF6" s="765" t="s">
        <v>849</v>
      </c>
      <c r="EG6" s="767">
        <f t="shared" ref="EG6:EG8" si="6">DN6+DS6</f>
        <v>1</v>
      </c>
      <c r="EH6" s="765" t="str">
        <f>IF(EG6=0,"0%",IF(EG6=1,"100%",))</f>
        <v>100%</v>
      </c>
      <c r="EI6" s="761"/>
      <c r="EJ6" s="761"/>
      <c r="EK6" s="764"/>
      <c r="EL6" s="764"/>
      <c r="EM6" s="764"/>
      <c r="EN6" s="763"/>
      <c r="EO6" s="763"/>
      <c r="EP6" s="764"/>
      <c r="EQ6" s="764"/>
      <c r="ER6" s="764"/>
      <c r="ES6" s="764"/>
      <c r="ET6" s="764"/>
      <c r="EU6" s="764"/>
      <c r="EV6" s="764"/>
      <c r="EW6" s="765" t="s">
        <v>122</v>
      </c>
      <c r="EX6" s="765" t="str">
        <f t="shared" ref="EX6" si="7">FA6</f>
        <v>100%</v>
      </c>
      <c r="EY6" s="765" t="s">
        <v>849</v>
      </c>
      <c r="EZ6" s="767">
        <f t="shared" ref="EZ6:EZ8" si="8">EG6+EL6</f>
        <v>1</v>
      </c>
      <c r="FA6" s="765" t="str">
        <f>IF(EZ6=0,"0%",IF(EZ6=1,"100%",))</f>
        <v>100%</v>
      </c>
      <c r="FB6" s="761"/>
      <c r="FC6" s="761"/>
      <c r="FD6" s="764"/>
      <c r="FE6" s="764"/>
      <c r="FF6" s="764"/>
      <c r="FG6" s="764"/>
      <c r="FH6" s="764"/>
      <c r="FI6" s="764"/>
      <c r="FJ6" s="764"/>
      <c r="FK6" s="764"/>
      <c r="FL6" s="764"/>
      <c r="FM6" s="764"/>
      <c r="FN6" s="764"/>
      <c r="FO6" s="764"/>
      <c r="FP6" s="764"/>
      <c r="FQ6" s="765" t="str">
        <f t="shared" ref="FQ6" si="9">FT6</f>
        <v>100%</v>
      </c>
      <c r="FR6" s="765" t="s">
        <v>849</v>
      </c>
      <c r="FS6" s="767">
        <f t="shared" ref="FS6" si="10">EZ6+FE6</f>
        <v>1</v>
      </c>
      <c r="FT6" s="765" t="str">
        <f>IF(FS6=0,"0%",IF(FS6=1,"100%",))</f>
        <v>100%</v>
      </c>
      <c r="FU6" s="764"/>
      <c r="FV6" s="764"/>
      <c r="FW6" s="764"/>
      <c r="FX6" s="764"/>
      <c r="FY6" s="764"/>
      <c r="FZ6" s="764"/>
      <c r="GA6" s="764"/>
      <c r="GB6" s="764"/>
      <c r="GC6" s="764"/>
      <c r="GD6" s="764"/>
      <c r="GE6" s="764"/>
      <c r="GF6" s="764"/>
      <c r="GG6" s="764"/>
      <c r="GH6" s="765" t="str">
        <f t="shared" ref="GH6" si="11">GK6</f>
        <v>100%</v>
      </c>
      <c r="GI6" s="765" t="s">
        <v>849</v>
      </c>
      <c r="GJ6" s="767">
        <f t="shared" ref="GJ6" si="12">FS6+FV6</f>
        <v>1</v>
      </c>
      <c r="GK6" s="765" t="str">
        <f>IF(GJ6=0,"0%",IF(GJ6=1,"100%",))</f>
        <v>100%</v>
      </c>
      <c r="GL6" s="764"/>
      <c r="GM6" s="764"/>
      <c r="GN6" s="764"/>
      <c r="GO6" s="764"/>
      <c r="GP6" s="764"/>
      <c r="GQ6" s="764"/>
      <c r="GR6" s="764"/>
      <c r="GS6" s="764"/>
      <c r="GT6" s="764"/>
      <c r="GU6" s="764"/>
      <c r="GV6" s="764"/>
      <c r="GW6" s="764"/>
      <c r="GX6" s="764"/>
      <c r="GY6" s="765" t="str">
        <f t="shared" ref="GY6" si="13">HB6</f>
        <v>100%</v>
      </c>
      <c r="GZ6" s="765" t="s">
        <v>849</v>
      </c>
      <c r="HA6" s="767">
        <f t="shared" ref="HA6" si="14">GJ6+GM6</f>
        <v>1</v>
      </c>
      <c r="HB6" s="765" t="str">
        <f>IF(HA6=0,"0%",IF(HA6=1,"100%",))</f>
        <v>100%</v>
      </c>
      <c r="HC6" s="764"/>
      <c r="HD6" s="764"/>
      <c r="HE6" s="764"/>
      <c r="HF6" s="764"/>
      <c r="HG6" s="764"/>
      <c r="HH6" s="764"/>
      <c r="HI6" s="764"/>
      <c r="HJ6" s="764"/>
      <c r="HK6" s="764"/>
      <c r="HL6" s="764"/>
      <c r="HM6" s="764"/>
      <c r="HN6" s="764"/>
      <c r="HO6" s="764"/>
      <c r="HP6" s="765" t="str">
        <f t="shared" ref="HP6" si="15">HS6</f>
        <v>100%</v>
      </c>
      <c r="HQ6" s="765" t="s">
        <v>849</v>
      </c>
      <c r="HR6" s="767">
        <f t="shared" ref="HR6" si="16">HA6+HD6</f>
        <v>1</v>
      </c>
      <c r="HS6" s="765" t="str">
        <f>IF(HR6=0,"0%",IF(HR6=1,"100%",))</f>
        <v>100%</v>
      </c>
      <c r="HT6" s="783" t="s">
        <v>2314</v>
      </c>
      <c r="HU6" s="560" t="s">
        <v>2315</v>
      </c>
      <c r="HV6" s="335" t="s">
        <v>7</v>
      </c>
    </row>
    <row r="7" spans="1:230" ht="409.5" customHeight="1">
      <c r="A7" s="628">
        <v>3</v>
      </c>
      <c r="B7" s="652" t="s">
        <v>2316</v>
      </c>
      <c r="C7" s="748" t="s">
        <v>2317</v>
      </c>
      <c r="D7" s="650" t="s">
        <v>2267</v>
      </c>
      <c r="E7" s="651" t="s">
        <v>1102</v>
      </c>
      <c r="F7" s="651" t="s">
        <v>1247</v>
      </c>
      <c r="G7" s="651" t="s">
        <v>2318</v>
      </c>
      <c r="H7" s="632" t="s">
        <v>735</v>
      </c>
      <c r="I7" s="633" t="s">
        <v>2297</v>
      </c>
      <c r="J7" s="632" t="s">
        <v>2270</v>
      </c>
      <c r="K7" s="644">
        <v>1</v>
      </c>
      <c r="L7" s="651" t="s">
        <v>2319</v>
      </c>
      <c r="M7" s="651" t="s">
        <v>2320</v>
      </c>
      <c r="N7" s="651" t="s">
        <v>2321</v>
      </c>
      <c r="O7" s="645" t="s">
        <v>1108</v>
      </c>
      <c r="P7" s="571"/>
      <c r="Q7" s="571"/>
      <c r="R7" s="571"/>
      <c r="S7" s="571"/>
      <c r="T7" s="571"/>
      <c r="U7" s="571"/>
      <c r="V7" s="571"/>
      <c r="W7" s="571"/>
      <c r="X7" s="568"/>
      <c r="Y7" s="568"/>
      <c r="Z7" s="568"/>
      <c r="AA7" s="568"/>
      <c r="AB7" s="568"/>
      <c r="AC7" s="568"/>
      <c r="AD7" s="568"/>
      <c r="AE7" s="750"/>
      <c r="AF7" s="568"/>
      <c r="AG7" s="568"/>
      <c r="AH7" s="279">
        <v>0</v>
      </c>
      <c r="AI7" s="784"/>
      <c r="AJ7" s="568"/>
      <c r="AK7" s="568"/>
      <c r="AL7" s="568"/>
      <c r="AM7" s="568"/>
      <c r="AN7" s="568"/>
      <c r="AO7" s="753">
        <v>0</v>
      </c>
      <c r="AP7" s="753">
        <v>0</v>
      </c>
      <c r="AQ7" s="753">
        <v>0</v>
      </c>
      <c r="AR7" s="729" t="s">
        <v>849</v>
      </c>
      <c r="AS7" s="754" t="s">
        <v>1204</v>
      </c>
      <c r="AT7" s="757">
        <v>0</v>
      </c>
      <c r="AU7" s="280" t="s">
        <v>849</v>
      </c>
      <c r="AV7" s="758">
        <v>0</v>
      </c>
      <c r="AW7" s="757" t="str">
        <f>IF(AV7=0,"0%",IF(AV7=1,"100%",))</f>
        <v>0%</v>
      </c>
      <c r="AX7" s="639" t="s">
        <v>2322</v>
      </c>
      <c r="AY7" s="279">
        <v>0</v>
      </c>
      <c r="AZ7" s="639" t="s">
        <v>2322</v>
      </c>
      <c r="BA7" s="568" t="s">
        <v>849</v>
      </c>
      <c r="BB7" s="568" t="s">
        <v>849</v>
      </c>
      <c r="BC7" s="568" t="s">
        <v>849</v>
      </c>
      <c r="BD7" s="568" t="s">
        <v>849</v>
      </c>
      <c r="BE7" s="568" t="s">
        <v>2302</v>
      </c>
      <c r="BF7" s="279">
        <v>1</v>
      </c>
      <c r="BG7" s="279">
        <v>0</v>
      </c>
      <c r="BH7" s="279">
        <v>1</v>
      </c>
      <c r="BI7" s="280" t="s">
        <v>2288</v>
      </c>
      <c r="BJ7" s="279" t="s">
        <v>2303</v>
      </c>
      <c r="BK7" s="279">
        <v>0</v>
      </c>
      <c r="BL7" s="279" t="s">
        <v>849</v>
      </c>
      <c r="BM7" s="638">
        <v>0</v>
      </c>
      <c r="BN7" s="279" t="str">
        <f>IF(BM7=0,"0%",IF(BM7=1,"100%",))</f>
        <v>0%</v>
      </c>
      <c r="BO7" s="639" t="s">
        <v>2301</v>
      </c>
      <c r="BP7" s="279">
        <v>0</v>
      </c>
      <c r="BQ7" s="773" t="s">
        <v>2301</v>
      </c>
      <c r="BR7" s="279" t="s">
        <v>5</v>
      </c>
      <c r="BS7" s="279" t="s">
        <v>5</v>
      </c>
      <c r="BT7" s="279" t="s">
        <v>5</v>
      </c>
      <c r="BU7" s="279" t="s">
        <v>5</v>
      </c>
      <c r="BV7" s="279" t="s">
        <v>2278</v>
      </c>
      <c r="BW7" s="279">
        <v>1</v>
      </c>
      <c r="BX7" s="279">
        <v>0</v>
      </c>
      <c r="BY7" s="770">
        <v>1</v>
      </c>
      <c r="BZ7" s="774" t="s">
        <v>2304</v>
      </c>
      <c r="CA7" s="775" t="s">
        <v>1561</v>
      </c>
      <c r="CB7" s="279" t="str">
        <f t="shared" si="0"/>
        <v>0%</v>
      </c>
      <c r="CC7" s="279" t="s">
        <v>849</v>
      </c>
      <c r="CD7" s="638">
        <f t="shared" ref="CD7:CD8" si="17">BM7+BP7</f>
        <v>0</v>
      </c>
      <c r="CE7" s="279" t="str">
        <f>IF(CD7=0,"0%",IF(CD7=1,"100%",))</f>
        <v>0%</v>
      </c>
      <c r="CF7" s="639" t="s">
        <v>2323</v>
      </c>
      <c r="CG7" s="785">
        <v>0</v>
      </c>
      <c r="CH7" s="773" t="s">
        <v>2323</v>
      </c>
      <c r="CI7" s="778" t="s">
        <v>2307</v>
      </c>
      <c r="CJ7" s="571">
        <v>128</v>
      </c>
      <c r="CK7" s="639" t="s">
        <v>2324</v>
      </c>
      <c r="CL7" s="683" t="s">
        <v>2309</v>
      </c>
      <c r="CM7" s="639" t="s">
        <v>2325</v>
      </c>
      <c r="CN7" s="279">
        <v>1</v>
      </c>
      <c r="CO7" s="279">
        <v>0</v>
      </c>
      <c r="CP7" s="279">
        <v>1</v>
      </c>
      <c r="CQ7" s="279"/>
      <c r="CR7" s="279" t="s">
        <v>1561</v>
      </c>
      <c r="CS7" s="279" t="str">
        <f t="shared" si="1"/>
        <v>0%</v>
      </c>
      <c r="CT7" s="279" t="s">
        <v>849</v>
      </c>
      <c r="CU7" s="638">
        <f>CD7+CG7</f>
        <v>0</v>
      </c>
      <c r="CV7" s="770" t="str">
        <f>IF(CU7=0,"0%",IF(CU7=1,"100%",))</f>
        <v>0%</v>
      </c>
      <c r="CW7" s="779" t="s">
        <v>2326</v>
      </c>
      <c r="CX7" s="779" t="s">
        <v>2327</v>
      </c>
      <c r="CY7" s="786" t="s">
        <v>2328</v>
      </c>
      <c r="CZ7" s="780">
        <v>0</v>
      </c>
      <c r="DA7" s="787" t="s">
        <v>2329</v>
      </c>
      <c r="DB7" s="787" t="s">
        <v>2330</v>
      </c>
      <c r="DC7" s="780">
        <v>3</v>
      </c>
      <c r="DD7" s="788" t="s">
        <v>1259</v>
      </c>
      <c r="DE7" s="789" t="s">
        <v>2331</v>
      </c>
      <c r="DF7" s="790" t="s">
        <v>2278</v>
      </c>
      <c r="DG7" s="765">
        <v>1</v>
      </c>
      <c r="DH7" s="765">
        <v>0</v>
      </c>
      <c r="DI7" s="765">
        <v>1</v>
      </c>
      <c r="DJ7" s="765"/>
      <c r="DK7" s="765" t="s">
        <v>1561</v>
      </c>
      <c r="DL7" s="765">
        <f t="shared" si="2"/>
        <v>0</v>
      </c>
      <c r="DM7" s="766">
        <f t="shared" si="3"/>
        <v>0</v>
      </c>
      <c r="DN7" s="767">
        <f>CU7+CG7</f>
        <v>0</v>
      </c>
      <c r="DO7" s="766">
        <f t="shared" si="4"/>
        <v>0</v>
      </c>
      <c r="DP7" s="779" t="s">
        <v>2332</v>
      </c>
      <c r="DQ7" s="779" t="s">
        <v>2333</v>
      </c>
      <c r="DR7" s="764">
        <v>0</v>
      </c>
      <c r="DS7" s="764">
        <v>0</v>
      </c>
      <c r="DT7" s="791" t="s">
        <v>2334</v>
      </c>
      <c r="DU7" s="792" t="s">
        <v>2335</v>
      </c>
      <c r="DV7" s="793">
        <v>3</v>
      </c>
      <c r="DW7" s="794" t="s">
        <v>2336</v>
      </c>
      <c r="DX7" s="764"/>
      <c r="DY7" s="795" t="s">
        <v>2278</v>
      </c>
      <c r="DZ7" s="795">
        <v>1</v>
      </c>
      <c r="EA7" s="795">
        <v>0</v>
      </c>
      <c r="EB7" s="795">
        <v>1</v>
      </c>
      <c r="EC7" s="795"/>
      <c r="ED7" s="795" t="s">
        <v>1561</v>
      </c>
      <c r="EE7" s="765" t="str">
        <f t="shared" si="5"/>
        <v>0%</v>
      </c>
      <c r="EF7" s="765" t="s">
        <v>849</v>
      </c>
      <c r="EG7" s="767">
        <f t="shared" si="6"/>
        <v>0</v>
      </c>
      <c r="EH7" s="765" t="str">
        <f>IF(EG7=0,"0%",IF(EG7=1,"100%",))</f>
        <v>0%</v>
      </c>
      <c r="EI7" s="779" t="s">
        <v>2337</v>
      </c>
      <c r="EJ7" s="779" t="s">
        <v>2338</v>
      </c>
      <c r="EK7" s="796" t="s">
        <v>2339</v>
      </c>
      <c r="EL7" s="764">
        <v>1</v>
      </c>
      <c r="EM7" s="791" t="s">
        <v>2340</v>
      </c>
      <c r="EN7" s="797" t="s">
        <v>2307</v>
      </c>
      <c r="EO7" s="798">
        <v>79</v>
      </c>
      <c r="EP7" s="799" t="s">
        <v>2341</v>
      </c>
      <c r="EQ7" s="794" t="s">
        <v>2342</v>
      </c>
      <c r="ER7" s="794" t="s">
        <v>2343</v>
      </c>
      <c r="ES7" s="765">
        <v>0</v>
      </c>
      <c r="ET7" s="765">
        <v>1</v>
      </c>
      <c r="EU7" s="765">
        <v>1</v>
      </c>
      <c r="EV7" s="765"/>
      <c r="EW7" s="765" t="s">
        <v>122</v>
      </c>
      <c r="EX7" s="765" cm="1">
        <f t="array" aca="1" ref="EX7" ca="1">FA7+EV7:EX7</f>
        <v>0</v>
      </c>
      <c r="EY7" s="765" t="s">
        <v>849</v>
      </c>
      <c r="EZ7" s="767">
        <f t="shared" si="8"/>
        <v>1</v>
      </c>
      <c r="FA7" s="765" t="str">
        <f>IF(EZ7=0,"0%",IF(EZ7=1,"100%",))</f>
        <v>100%</v>
      </c>
      <c r="FB7" s="779" t="s">
        <v>2344</v>
      </c>
      <c r="FC7" s="779" t="s">
        <v>2345</v>
      </c>
      <c r="FD7" s="800"/>
      <c r="FE7" s="800"/>
      <c r="FF7" s="800"/>
      <c r="FG7" s="800"/>
      <c r="FH7" s="800"/>
      <c r="FI7" s="800"/>
      <c r="FJ7" s="800"/>
      <c r="FK7" s="800"/>
      <c r="FL7" s="800"/>
      <c r="FM7" s="800"/>
      <c r="FN7" s="800"/>
      <c r="FO7" s="800"/>
      <c r="FP7" s="800"/>
      <c r="FQ7" s="801"/>
      <c r="FR7" s="801"/>
      <c r="FS7" s="802"/>
      <c r="FT7" s="801"/>
      <c r="FU7" s="800"/>
      <c r="FV7" s="800"/>
      <c r="FW7" s="800"/>
      <c r="FX7" s="800"/>
      <c r="FY7" s="800"/>
      <c r="FZ7" s="800"/>
      <c r="GA7" s="800"/>
      <c r="GB7" s="800"/>
      <c r="GC7" s="800"/>
      <c r="GD7" s="800"/>
      <c r="GE7" s="800"/>
      <c r="GF7" s="800"/>
      <c r="GG7" s="800"/>
      <c r="GH7" s="801"/>
      <c r="GI7" s="801"/>
      <c r="GJ7" s="802"/>
      <c r="GK7" s="801"/>
      <c r="GL7" s="800"/>
      <c r="GM7" s="800"/>
      <c r="GN7" s="800"/>
      <c r="GO7" s="800"/>
      <c r="GP7" s="800"/>
      <c r="GQ7" s="800"/>
      <c r="GR7" s="800"/>
      <c r="GS7" s="800"/>
      <c r="GT7" s="800"/>
      <c r="GU7" s="800"/>
      <c r="GV7" s="800"/>
      <c r="GW7" s="800"/>
      <c r="GX7" s="800"/>
      <c r="GY7" s="801"/>
      <c r="GZ7" s="801"/>
      <c r="HA7" s="802"/>
      <c r="HB7" s="801"/>
      <c r="HC7" s="800"/>
      <c r="HD7" s="800"/>
      <c r="HE7" s="800"/>
      <c r="HF7" s="800"/>
      <c r="HG7" s="800"/>
      <c r="HH7" s="800"/>
      <c r="HI7" s="800"/>
      <c r="HJ7" s="800"/>
      <c r="HK7" s="800"/>
      <c r="HL7" s="800"/>
      <c r="HM7" s="800"/>
      <c r="HN7" s="800"/>
      <c r="HO7" s="800"/>
      <c r="HP7" s="801"/>
      <c r="HQ7" s="801"/>
      <c r="HR7" s="802"/>
      <c r="HS7" s="801"/>
      <c r="HT7" s="783" t="s">
        <v>2346</v>
      </c>
      <c r="HU7" s="803" t="s">
        <v>2347</v>
      </c>
      <c r="HV7" s="356" t="s">
        <v>11</v>
      </c>
    </row>
    <row r="8" spans="1:230" ht="194.25" customHeight="1" thickBot="1">
      <c r="A8" s="628">
        <v>4</v>
      </c>
      <c r="B8" s="652" t="s">
        <v>2348</v>
      </c>
      <c r="C8" s="769" t="s">
        <v>2349</v>
      </c>
      <c r="D8" s="743" t="s">
        <v>2267</v>
      </c>
      <c r="E8" s="258" t="s">
        <v>1284</v>
      </c>
      <c r="F8" s="700" t="s">
        <v>1218</v>
      </c>
      <c r="G8" s="651" t="s">
        <v>2318</v>
      </c>
      <c r="H8" s="632" t="s">
        <v>735</v>
      </c>
      <c r="I8" s="652" t="s">
        <v>2350</v>
      </c>
      <c r="J8" s="632" t="s">
        <v>2270</v>
      </c>
      <c r="K8" s="644">
        <v>1</v>
      </c>
      <c r="L8" s="258" t="s">
        <v>2351</v>
      </c>
      <c r="M8" s="651" t="s">
        <v>2352</v>
      </c>
      <c r="N8" s="651" t="s">
        <v>2353</v>
      </c>
      <c r="O8" s="645" t="s">
        <v>1108</v>
      </c>
      <c r="P8" s="571"/>
      <c r="Q8" s="571"/>
      <c r="R8" s="571"/>
      <c r="S8" s="571"/>
      <c r="T8" s="571"/>
      <c r="U8" s="571"/>
      <c r="V8" s="571"/>
      <c r="W8" s="571"/>
      <c r="X8" s="568"/>
      <c r="Y8" s="568"/>
      <c r="Z8" s="568"/>
      <c r="AA8" s="568"/>
      <c r="AB8" s="568"/>
      <c r="AC8" s="568"/>
      <c r="AD8" s="568"/>
      <c r="AE8" s="750"/>
      <c r="AF8" s="568"/>
      <c r="AG8" s="568"/>
      <c r="AH8" s="279">
        <v>0</v>
      </c>
      <c r="AI8" s="568"/>
      <c r="AJ8" s="568"/>
      <c r="AK8" s="568"/>
      <c r="AL8" s="568"/>
      <c r="AM8" s="568"/>
      <c r="AN8" s="568"/>
      <c r="AO8" s="753">
        <v>0</v>
      </c>
      <c r="AP8" s="753">
        <v>0</v>
      </c>
      <c r="AQ8" s="753">
        <v>0</v>
      </c>
      <c r="AR8" s="729" t="s">
        <v>849</v>
      </c>
      <c r="AS8" s="754" t="s">
        <v>1204</v>
      </c>
      <c r="AT8" s="757">
        <v>0</v>
      </c>
      <c r="AU8" s="280" t="s">
        <v>849</v>
      </c>
      <c r="AV8" s="758">
        <v>0</v>
      </c>
      <c r="AW8" s="757" t="str">
        <f>IF(AV8=0,"0%",IF(AV8=1,"100%",))</f>
        <v>0%</v>
      </c>
      <c r="AX8" s="639" t="s">
        <v>2354</v>
      </c>
      <c r="AY8" s="279">
        <v>0</v>
      </c>
      <c r="AZ8" s="639" t="s">
        <v>2354</v>
      </c>
      <c r="BA8" s="568" t="s">
        <v>849</v>
      </c>
      <c r="BB8" s="568" t="s">
        <v>849</v>
      </c>
      <c r="BC8" s="568" t="s">
        <v>849</v>
      </c>
      <c r="BD8" s="568" t="s">
        <v>849</v>
      </c>
      <c r="BE8" s="568" t="s">
        <v>2302</v>
      </c>
      <c r="BF8" s="279">
        <v>1</v>
      </c>
      <c r="BG8" s="279">
        <v>0</v>
      </c>
      <c r="BH8" s="279">
        <v>1</v>
      </c>
      <c r="BI8" s="280" t="s">
        <v>2288</v>
      </c>
      <c r="BJ8" s="279" t="s">
        <v>2303</v>
      </c>
      <c r="BK8" s="279">
        <v>0</v>
      </c>
      <c r="BL8" s="279" t="s">
        <v>849</v>
      </c>
      <c r="BM8" s="638">
        <v>0</v>
      </c>
      <c r="BN8" s="279" t="str">
        <f>IF(BM8=0,"0%",IF(BM8=1,"100%",))</f>
        <v>0%</v>
      </c>
      <c r="BO8" s="639" t="s">
        <v>2301</v>
      </c>
      <c r="BP8" s="279">
        <v>0</v>
      </c>
      <c r="BQ8" s="804" t="s">
        <v>2301</v>
      </c>
      <c r="BR8" s="279" t="s">
        <v>5</v>
      </c>
      <c r="BS8" s="279" t="s">
        <v>5</v>
      </c>
      <c r="BT8" s="279" t="s">
        <v>5</v>
      </c>
      <c r="BU8" s="279" t="s">
        <v>5</v>
      </c>
      <c r="BV8" s="279" t="s">
        <v>2278</v>
      </c>
      <c r="BW8" s="279">
        <v>1</v>
      </c>
      <c r="BX8" s="279">
        <v>0</v>
      </c>
      <c r="BY8" s="770">
        <v>1</v>
      </c>
      <c r="BZ8" s="774" t="s">
        <v>2304</v>
      </c>
      <c r="CA8" s="775" t="s">
        <v>1561</v>
      </c>
      <c r="CB8" s="279" t="str">
        <f t="shared" si="0"/>
        <v>0%</v>
      </c>
      <c r="CC8" s="279" t="s">
        <v>849</v>
      </c>
      <c r="CD8" s="638">
        <f t="shared" si="17"/>
        <v>0</v>
      </c>
      <c r="CE8" s="279" t="str">
        <f>IF(CD8=0,"0%",IF(CD8=1,"100%",))</f>
        <v>0%</v>
      </c>
      <c r="CF8" s="639" t="s">
        <v>2323</v>
      </c>
      <c r="CG8" s="785">
        <v>0</v>
      </c>
      <c r="CH8" s="805" t="s">
        <v>2323</v>
      </c>
      <c r="CI8" s="778" t="s">
        <v>2307</v>
      </c>
      <c r="CJ8" s="571">
        <v>128</v>
      </c>
      <c r="CK8" s="639" t="s">
        <v>2324</v>
      </c>
      <c r="CL8" s="683" t="s">
        <v>2309</v>
      </c>
      <c r="CM8" s="639" t="s">
        <v>2325</v>
      </c>
      <c r="CN8" s="279">
        <v>1</v>
      </c>
      <c r="CO8" s="279">
        <v>0</v>
      </c>
      <c r="CP8" s="279">
        <v>1</v>
      </c>
      <c r="CQ8" s="279"/>
      <c r="CR8" s="279" t="s">
        <v>1561</v>
      </c>
      <c r="CS8" s="279" t="str">
        <f t="shared" si="1"/>
        <v>0%</v>
      </c>
      <c r="CT8" s="279" t="s">
        <v>849</v>
      </c>
      <c r="CU8" s="638">
        <f t="shared" ref="CU8" si="18">CD8+CG8</f>
        <v>0</v>
      </c>
      <c r="CV8" s="279" t="str">
        <f>IF(CU8=0,"0%",IF(CU8=1,"100%",))</f>
        <v>0%</v>
      </c>
      <c r="CW8" s="779" t="s">
        <v>2326</v>
      </c>
      <c r="CX8" s="779" t="s">
        <v>2327</v>
      </c>
      <c r="CY8" s="806" t="s">
        <v>2328</v>
      </c>
      <c r="CZ8" s="807">
        <v>0</v>
      </c>
      <c r="DA8" s="792" t="s">
        <v>2329</v>
      </c>
      <c r="DB8" s="786" t="s">
        <v>2330</v>
      </c>
      <c r="DC8" s="808">
        <v>3</v>
      </c>
      <c r="DD8" s="809" t="s">
        <v>1259</v>
      </c>
      <c r="DE8" s="810" t="s">
        <v>2331</v>
      </c>
      <c r="DF8" s="764" t="s">
        <v>2278</v>
      </c>
      <c r="DG8" s="765">
        <v>0</v>
      </c>
      <c r="DH8" s="765">
        <v>0</v>
      </c>
      <c r="DI8" s="765">
        <v>0</v>
      </c>
      <c r="DJ8" s="765"/>
      <c r="DK8" s="765" t="s">
        <v>1561</v>
      </c>
      <c r="DL8" s="765">
        <f t="shared" si="2"/>
        <v>0</v>
      </c>
      <c r="DM8" s="766">
        <f t="shared" si="3"/>
        <v>0</v>
      </c>
      <c r="DN8" s="767">
        <f t="shared" ref="DN8" si="19">CU8+CZ8</f>
        <v>0</v>
      </c>
      <c r="DO8" s="766">
        <f t="shared" si="4"/>
        <v>0</v>
      </c>
      <c r="DP8" s="779" t="s">
        <v>2355</v>
      </c>
      <c r="DQ8" s="779" t="s">
        <v>2333</v>
      </c>
      <c r="DR8" s="764">
        <v>0</v>
      </c>
      <c r="DS8" s="764">
        <v>0</v>
      </c>
      <c r="DT8" s="791" t="s">
        <v>2334</v>
      </c>
      <c r="DU8" s="792" t="s">
        <v>2335</v>
      </c>
      <c r="DV8" s="793">
        <v>3</v>
      </c>
      <c r="DW8" s="794" t="s">
        <v>2336</v>
      </c>
      <c r="DX8" s="764"/>
      <c r="DY8" s="795" t="s">
        <v>2278</v>
      </c>
      <c r="DZ8" s="795">
        <v>1</v>
      </c>
      <c r="EA8" s="795">
        <v>0</v>
      </c>
      <c r="EB8" s="795">
        <v>1</v>
      </c>
      <c r="EC8" s="795"/>
      <c r="ED8" s="795" t="s">
        <v>1561</v>
      </c>
      <c r="EE8" s="765" t="str">
        <f t="shared" si="5"/>
        <v>0%</v>
      </c>
      <c r="EF8" s="765" t="s">
        <v>849</v>
      </c>
      <c r="EG8" s="767">
        <f t="shared" si="6"/>
        <v>0</v>
      </c>
      <c r="EH8" s="765" t="str">
        <f>IF(EG8=0,"0%",IF(EG8=1,"100%",))</f>
        <v>0%</v>
      </c>
      <c r="EI8" s="779" t="s">
        <v>2337</v>
      </c>
      <c r="EJ8" s="779" t="s">
        <v>2338</v>
      </c>
      <c r="EK8" s="794" t="s">
        <v>2356</v>
      </c>
      <c r="EL8" s="764">
        <v>0</v>
      </c>
      <c r="EM8" s="811" t="s">
        <v>2357</v>
      </c>
      <c r="EN8" s="812" t="s">
        <v>2358</v>
      </c>
      <c r="EO8" s="792" t="s">
        <v>2359</v>
      </c>
      <c r="EP8" s="792" t="s">
        <v>2360</v>
      </c>
      <c r="EQ8" s="813" t="s">
        <v>2361</v>
      </c>
      <c r="ER8" s="794" t="s">
        <v>2362</v>
      </c>
      <c r="ES8" s="765">
        <v>1</v>
      </c>
      <c r="ET8" s="765">
        <v>0</v>
      </c>
      <c r="EU8" s="765">
        <v>1</v>
      </c>
      <c r="EV8" s="765"/>
      <c r="EW8" s="765" t="s">
        <v>1561</v>
      </c>
      <c r="EX8" s="765" t="str">
        <f t="shared" ref="EX8" si="20">FA8</f>
        <v>0%</v>
      </c>
      <c r="EY8" s="765" t="s">
        <v>849</v>
      </c>
      <c r="EZ8" s="767">
        <f t="shared" si="8"/>
        <v>0</v>
      </c>
      <c r="FA8" s="765" t="str">
        <f>IF(EZ8=0,"0%",IF(EZ8=1,"100%",))</f>
        <v>0%</v>
      </c>
      <c r="FB8" s="761" t="s">
        <v>2363</v>
      </c>
      <c r="FC8" s="779" t="s">
        <v>2364</v>
      </c>
      <c r="FD8" s="764"/>
      <c r="FE8" s="764"/>
      <c r="FF8" s="764"/>
      <c r="FG8" s="764"/>
      <c r="FH8" s="764"/>
      <c r="FI8" s="764"/>
      <c r="FJ8" s="764"/>
      <c r="FK8" s="764"/>
      <c r="FL8" s="764"/>
      <c r="FM8" s="764"/>
      <c r="FN8" s="764"/>
      <c r="FO8" s="764"/>
      <c r="FP8" s="764"/>
      <c r="FQ8" s="765" t="str">
        <f t="shared" ref="FQ8" si="21">FT8</f>
        <v>0%</v>
      </c>
      <c r="FR8" s="765" t="s">
        <v>849</v>
      </c>
      <c r="FS8" s="767">
        <f t="shared" ref="FS8" si="22">EZ8+FE8</f>
        <v>0</v>
      </c>
      <c r="FT8" s="765" t="str">
        <f>IF(FS8=0,"0%",IF(FS8=1,"100%",))</f>
        <v>0%</v>
      </c>
      <c r="FU8" s="764"/>
      <c r="FV8" s="764"/>
      <c r="FW8" s="764"/>
      <c r="FX8" s="764"/>
      <c r="FY8" s="764"/>
      <c r="FZ8" s="764"/>
      <c r="GA8" s="764"/>
      <c r="GB8" s="764"/>
      <c r="GC8" s="764"/>
      <c r="GD8" s="764"/>
      <c r="GE8" s="764"/>
      <c r="GF8" s="764"/>
      <c r="GG8" s="764"/>
      <c r="GH8" s="765" t="str">
        <f t="shared" ref="GH8" si="23">GK8</f>
        <v>0%</v>
      </c>
      <c r="GI8" s="765" t="s">
        <v>849</v>
      </c>
      <c r="GJ8" s="767">
        <f t="shared" ref="GJ8" si="24">FS8+FV8</f>
        <v>0</v>
      </c>
      <c r="GK8" s="765" t="str">
        <f>IF(GJ8=0,"0%",IF(GJ8=1,"100%",))</f>
        <v>0%</v>
      </c>
      <c r="GL8" s="764"/>
      <c r="GM8" s="764"/>
      <c r="GN8" s="764"/>
      <c r="GO8" s="764"/>
      <c r="GP8" s="764"/>
      <c r="GQ8" s="764"/>
      <c r="GR8" s="764"/>
      <c r="GS8" s="764"/>
      <c r="GT8" s="764"/>
      <c r="GU8" s="764"/>
      <c r="GV8" s="764"/>
      <c r="GW8" s="764"/>
      <c r="GX8" s="764"/>
      <c r="GY8" s="765" t="str">
        <f t="shared" ref="GY8" si="25">HB8</f>
        <v>0%</v>
      </c>
      <c r="GZ8" s="765" t="s">
        <v>849</v>
      </c>
      <c r="HA8" s="767">
        <f t="shared" ref="HA8" si="26">GJ8+GM8</f>
        <v>0</v>
      </c>
      <c r="HB8" s="765" t="str">
        <f>IF(HA8=0,"0%",IF(HA8=1,"100%",))</f>
        <v>0%</v>
      </c>
      <c r="HC8" s="764"/>
      <c r="HD8" s="764"/>
      <c r="HE8" s="764"/>
      <c r="HF8" s="764"/>
      <c r="HG8" s="764"/>
      <c r="HH8" s="764"/>
      <c r="HI8" s="764"/>
      <c r="HJ8" s="764"/>
      <c r="HK8" s="764"/>
      <c r="HL8" s="764"/>
      <c r="HM8" s="764"/>
      <c r="HN8" s="764"/>
      <c r="HO8" s="764"/>
      <c r="HP8" s="765" t="str">
        <f t="shared" ref="HP8" si="27">HS8</f>
        <v>0%</v>
      </c>
      <c r="HQ8" s="765" t="s">
        <v>849</v>
      </c>
      <c r="HR8" s="767">
        <f t="shared" ref="HR8" si="28">HA8+HD8</f>
        <v>0</v>
      </c>
      <c r="HS8" s="765" t="str">
        <f>IF(HR8=0,"0%",IF(HR8=1,"100%",))</f>
        <v>0%</v>
      </c>
      <c r="HT8" s="560" t="s">
        <v>2365</v>
      </c>
      <c r="HU8" s="560" t="s">
        <v>2366</v>
      </c>
      <c r="HV8" s="356" t="s">
        <v>11</v>
      </c>
    </row>
    <row r="9" spans="1:230" ht="19" thickBot="1">
      <c r="C9" s="814"/>
      <c r="D9" s="815"/>
      <c r="E9" s="816"/>
      <c r="F9" s="745"/>
      <c r="K9" s="817">
        <f>SUM(K5:K8)</f>
        <v>4</v>
      </c>
      <c r="AE9" s="612"/>
      <c r="AV9" s="710">
        <f>SUM(AV5:AV8)</f>
        <v>0</v>
      </c>
      <c r="BM9" s="710">
        <v>1</v>
      </c>
      <c r="BN9" s="608">
        <f>BM9*100%/$K$9</f>
        <v>0.25</v>
      </c>
      <c r="CD9" s="612">
        <f>SUM(CD5:CD8)</f>
        <v>1</v>
      </c>
      <c r="CE9" s="608">
        <f>CD9*100%/$K$9</f>
        <v>0.25</v>
      </c>
      <c r="CU9" s="612">
        <f>SUM(CU5:CU8)</f>
        <v>2</v>
      </c>
      <c r="CV9" s="608">
        <f>CU9*100%/$K$9</f>
        <v>0.5</v>
      </c>
      <c r="DN9" s="612">
        <f>SUM(DN5:DN8)</f>
        <v>2</v>
      </c>
      <c r="DO9" s="608">
        <f>DN9*100%/$K$9</f>
        <v>0.5</v>
      </c>
      <c r="EG9" s="612">
        <f>SUM(EG5:EG8)</f>
        <v>2</v>
      </c>
      <c r="EH9" s="608">
        <f>EG9*100%/$K$9</f>
        <v>0.5</v>
      </c>
      <c r="EZ9" s="612">
        <f>SUM(EZ5:EZ8)</f>
        <v>3</v>
      </c>
      <c r="FA9" s="608">
        <f>EZ9*100%/$K$9</f>
        <v>0.75</v>
      </c>
      <c r="FD9" s="568"/>
      <c r="FE9" s="568"/>
      <c r="FF9" s="568"/>
      <c r="FG9" s="568"/>
      <c r="FH9" s="568"/>
      <c r="FI9" s="568"/>
      <c r="FJ9" s="568"/>
      <c r="FK9" s="568"/>
      <c r="FL9" s="568"/>
      <c r="FM9" s="568"/>
      <c r="FN9" s="568"/>
      <c r="FO9" s="568"/>
      <c r="FP9" s="568"/>
      <c r="FQ9" s="279"/>
      <c r="FR9" s="279"/>
      <c r="FS9" s="638"/>
      <c r="FT9" s="279"/>
      <c r="FU9" s="568"/>
      <c r="FV9" s="568"/>
      <c r="FW9" s="568"/>
      <c r="FX9" s="568"/>
      <c r="FY9" s="568"/>
      <c r="FZ9" s="568"/>
      <c r="GA9" s="568"/>
      <c r="GB9" s="568"/>
      <c r="GC9" s="568"/>
      <c r="GD9" s="568"/>
      <c r="GE9" s="568"/>
      <c r="GF9" s="568"/>
      <c r="GG9" s="568"/>
      <c r="GH9" s="279"/>
      <c r="GI9" s="279"/>
      <c r="GJ9" s="638"/>
      <c r="GK9" s="279"/>
      <c r="GL9" s="568"/>
      <c r="GM9" s="568"/>
      <c r="GN9" s="568"/>
      <c r="GO9" s="568"/>
      <c r="GP9" s="568"/>
      <c r="GQ9" s="568"/>
      <c r="GR9" s="568"/>
      <c r="GS9" s="568"/>
      <c r="GT9" s="568"/>
      <c r="GU9" s="568"/>
      <c r="GV9" s="568"/>
      <c r="GW9" s="568"/>
      <c r="GX9" s="568"/>
      <c r="GY9" s="279"/>
      <c r="GZ9" s="279"/>
      <c r="HA9" s="638"/>
      <c r="HB9" s="279"/>
      <c r="HC9" s="568"/>
      <c r="HD9" s="568"/>
      <c r="HE9" s="568"/>
      <c r="HF9" s="568"/>
      <c r="HG9" s="568"/>
      <c r="HH9" s="568"/>
      <c r="HI9" s="568"/>
      <c r="HJ9" s="568"/>
      <c r="HK9" s="568"/>
      <c r="HL9" s="568"/>
      <c r="HM9" s="568"/>
      <c r="HN9" s="568"/>
      <c r="HO9" s="568"/>
      <c r="HP9" s="279"/>
      <c r="HQ9" s="279"/>
      <c r="HR9" s="638"/>
      <c r="HS9" s="770"/>
      <c r="HT9" s="818"/>
      <c r="HU9" s="818"/>
    </row>
    <row r="10" spans="1:230">
      <c r="HT10" s="818"/>
      <c r="HU10" s="818"/>
    </row>
    <row r="11" spans="1:230">
      <c r="C11" s="619">
        <v>100</v>
      </c>
      <c r="HT11" s="818"/>
      <c r="HU11" s="818"/>
    </row>
    <row r="12" spans="1:230">
      <c r="HT12" s="818"/>
      <c r="HU12" s="818"/>
    </row>
  </sheetData>
  <mergeCells count="265">
    <mergeCell ref="A1:I1"/>
    <mergeCell ref="J1:O1"/>
    <mergeCell ref="P1:W1"/>
    <mergeCell ref="X1:AB2"/>
    <mergeCell ref="AC1:AF2"/>
    <mergeCell ref="AG1:AN1"/>
    <mergeCell ref="J2:J4"/>
    <mergeCell ref="K2:K4"/>
    <mergeCell ref="L2:L4"/>
    <mergeCell ref="P2:P4"/>
    <mergeCell ref="DG1:DK2"/>
    <mergeCell ref="DL1:DO2"/>
    <mergeCell ref="DP1:DP4"/>
    <mergeCell ref="DQ1:DQ4"/>
    <mergeCell ref="CY2:CY4"/>
    <mergeCell ref="CZ2:DF2"/>
    <mergeCell ref="DD3:DD4"/>
    <mergeCell ref="DE3:DE4"/>
    <mergeCell ref="BW1:CA2"/>
    <mergeCell ref="CB1:CE2"/>
    <mergeCell ref="CF1:CM1"/>
    <mergeCell ref="CN1:CR2"/>
    <mergeCell ref="CS1:CV2"/>
    <mergeCell ref="CW1:CW4"/>
    <mergeCell ref="CF2:CF4"/>
    <mergeCell ref="CG2:CM2"/>
    <mergeCell ref="BX3:BX4"/>
    <mergeCell ref="BY3:BY4"/>
    <mergeCell ref="DR1:DY1"/>
    <mergeCell ref="DZ1:ED2"/>
    <mergeCell ref="EE1:EH2"/>
    <mergeCell ref="EI1:EI4"/>
    <mergeCell ref="EJ1:EJ4"/>
    <mergeCell ref="EK1:ER1"/>
    <mergeCell ref="DR2:DR4"/>
    <mergeCell ref="DS2:DY2"/>
    <mergeCell ref="EK2:EK4"/>
    <mergeCell ref="EL2:ER2"/>
    <mergeCell ref="GL1:GS1"/>
    <mergeCell ref="GT1:GX2"/>
    <mergeCell ref="FU2:FU4"/>
    <mergeCell ref="FV2:GB2"/>
    <mergeCell ref="GL2:GL4"/>
    <mergeCell ref="GM2:GS2"/>
    <mergeCell ref="ES1:EW2"/>
    <mergeCell ref="EX1:FA2"/>
    <mergeCell ref="FB1:FB4"/>
    <mergeCell ref="FC1:FC4"/>
    <mergeCell ref="FD1:FK1"/>
    <mergeCell ref="FL1:FP2"/>
    <mergeCell ref="FD2:FD4"/>
    <mergeCell ref="FE2:FK2"/>
    <mergeCell ref="EX3:EX4"/>
    <mergeCell ref="EY3:EY4"/>
    <mergeCell ref="HV1:HV4"/>
    <mergeCell ref="A2:A4"/>
    <mergeCell ref="B2:B4"/>
    <mergeCell ref="C2:C4"/>
    <mergeCell ref="D2:D4"/>
    <mergeCell ref="E2:E4"/>
    <mergeCell ref="F2:F4"/>
    <mergeCell ref="G2:G4"/>
    <mergeCell ref="H2:H4"/>
    <mergeCell ref="I2:I4"/>
    <mergeCell ref="GY1:HB2"/>
    <mergeCell ref="HC1:HJ1"/>
    <mergeCell ref="HK1:HO2"/>
    <mergeCell ref="HP1:HS2"/>
    <mergeCell ref="HT1:HT4"/>
    <mergeCell ref="HU1:HU4"/>
    <mergeCell ref="HC2:HC4"/>
    <mergeCell ref="HD2:HJ2"/>
    <mergeCell ref="HE3:HE4"/>
    <mergeCell ref="HF3:HG3"/>
    <mergeCell ref="FQ1:FT2"/>
    <mergeCell ref="FU1:GB1"/>
    <mergeCell ref="GC1:GG2"/>
    <mergeCell ref="GH1:GK2"/>
    <mergeCell ref="Q2:W2"/>
    <mergeCell ref="AG2:AG4"/>
    <mergeCell ref="AH2:AN2"/>
    <mergeCell ref="AX2:AX4"/>
    <mergeCell ref="AY2:BE2"/>
    <mergeCell ref="BO2:BO4"/>
    <mergeCell ref="Q3:Q4"/>
    <mergeCell ref="R3:R4"/>
    <mergeCell ref="S3:T3"/>
    <mergeCell ref="U3:U4"/>
    <mergeCell ref="AO1:AS2"/>
    <mergeCell ref="AT1:AW2"/>
    <mergeCell ref="AX1:BE1"/>
    <mergeCell ref="BF1:BJ2"/>
    <mergeCell ref="BK1:BN2"/>
    <mergeCell ref="BO1:BV1"/>
    <mergeCell ref="BP2:BV2"/>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Z3:BZ4"/>
    <mergeCell ref="CA3:CA4"/>
    <mergeCell ref="CB3:CB4"/>
    <mergeCell ref="CC3:CC4"/>
    <mergeCell ref="CD3:CD4"/>
    <mergeCell ref="CE3:CE4"/>
    <mergeCell ref="CT3:CT4"/>
    <mergeCell ref="CU3:CU4"/>
    <mergeCell ref="CV3:CV4"/>
    <mergeCell ref="CZ3:CZ4"/>
    <mergeCell ref="DA3:DA4"/>
    <mergeCell ref="DB3:DC3"/>
    <mergeCell ref="CN3:CN4"/>
    <mergeCell ref="CO3:CO4"/>
    <mergeCell ref="CP3:CP4"/>
    <mergeCell ref="CQ3:CQ4"/>
    <mergeCell ref="CR3:CR4"/>
    <mergeCell ref="CS3:CS4"/>
    <mergeCell ref="CX1:CX4"/>
    <mergeCell ref="CY1:DF1"/>
    <mergeCell ref="DL3:DL4"/>
    <mergeCell ref="DM3:DM4"/>
    <mergeCell ref="DN3:DN4"/>
    <mergeCell ref="DO3:DO4"/>
    <mergeCell ref="DS3:DS4"/>
    <mergeCell ref="DT3:DT4"/>
    <mergeCell ref="DF3:DF4"/>
    <mergeCell ref="DG3:DG4"/>
    <mergeCell ref="DH3:DH4"/>
    <mergeCell ref="DI3:DI4"/>
    <mergeCell ref="DJ3:DJ4"/>
    <mergeCell ref="DK3:DK4"/>
    <mergeCell ref="EB3:EB4"/>
    <mergeCell ref="EC3:EC4"/>
    <mergeCell ref="ED3:ED4"/>
    <mergeCell ref="EE3:EE4"/>
    <mergeCell ref="EF3:EF4"/>
    <mergeCell ref="EG3:EG4"/>
    <mergeCell ref="DU3:DV3"/>
    <mergeCell ref="DW3:DW4"/>
    <mergeCell ref="DX3:DX4"/>
    <mergeCell ref="DY3:DY4"/>
    <mergeCell ref="DZ3:DZ4"/>
    <mergeCell ref="EA3:EA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dataValidations disablePrompts="1" count="2">
    <dataValidation type="list" allowBlank="1" showInputMessage="1" showErrorMessage="1" sqref="E5:E8" xr:uid="{1C33B306-1887-4F47-B40D-3F757AEE9A22}">
      <formula1>nivel</formula1>
    </dataValidation>
    <dataValidation type="list" allowBlank="1" showInputMessage="1" showErrorMessage="1" sqref="F5:F8" xr:uid="{37704DB8-E1E9-405A-BFB6-273EF50A7801}">
      <formula1>MOMENTO</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C11F-3C96-406B-9088-90D3C22D04F4}">
  <dimension ref="A1:HV11"/>
  <sheetViews>
    <sheetView view="pageBreakPreview" zoomScale="70" zoomScaleNormal="60" zoomScaleSheetLayoutView="70" workbookViewId="0">
      <selection sqref="M2"/>
    </sheetView>
  </sheetViews>
  <sheetFormatPr baseColWidth="10" defaultColWidth="11.453125" defaultRowHeight="14.5"/>
  <cols>
    <col min="2" max="2" width="26.26953125" customWidth="1"/>
    <col min="3" max="3" width="29.81640625" customWidth="1"/>
    <col min="4" max="4" width="22" customWidth="1"/>
    <col min="5" max="5" width="18.453125" customWidth="1"/>
    <col min="6" max="6" width="16.81640625" customWidth="1"/>
    <col min="7" max="7" width="18.54296875" customWidth="1"/>
    <col min="8" max="8" width="11.453125" customWidth="1"/>
    <col min="9" max="9" width="14.7265625" customWidth="1"/>
    <col min="10" max="10" width="13.453125" customWidth="1"/>
    <col min="12" max="12" width="15.453125" customWidth="1"/>
    <col min="13" max="13" width="15" customWidth="1"/>
    <col min="14" max="14" width="18.54296875" customWidth="1"/>
    <col min="15" max="15" width="11.453125" customWidth="1"/>
    <col min="16" max="16" width="21.54296875" hidden="1" customWidth="1"/>
    <col min="17" max="17" width="12.26953125" hidden="1" customWidth="1"/>
    <col min="18" max="18" width="13.54296875" hidden="1" customWidth="1"/>
    <col min="19" max="49" width="11.453125" hidden="1" customWidth="1"/>
    <col min="50" max="50" width="38.1796875" hidden="1" customWidth="1"/>
    <col min="51" max="51" width="11.453125" hidden="1" customWidth="1"/>
    <col min="52" max="52" width="41.453125" hidden="1" customWidth="1"/>
    <col min="53" max="54" width="11.453125" hidden="1" customWidth="1"/>
    <col min="55" max="55" width="14.1796875" hidden="1" customWidth="1"/>
    <col min="56" max="56" width="13.7265625" hidden="1" customWidth="1"/>
    <col min="57" max="57" width="13.81640625" hidden="1" customWidth="1"/>
    <col min="58" max="58" width="34.26953125" hidden="1" customWidth="1"/>
    <col min="59" max="60" width="11.453125" hidden="1" customWidth="1"/>
    <col min="61" max="61" width="26.26953125" hidden="1" customWidth="1"/>
    <col min="62" max="66" width="11.453125" hidden="1" customWidth="1"/>
    <col min="67" max="67" width="70.26953125" hidden="1" customWidth="1"/>
    <col min="68" max="68" width="11.453125" hidden="1" customWidth="1"/>
    <col min="69" max="69" width="26.81640625" hidden="1" customWidth="1"/>
    <col min="70" max="70" width="25.26953125" hidden="1" customWidth="1"/>
    <col min="71" max="71" width="11.453125" hidden="1" customWidth="1"/>
    <col min="72" max="72" width="14.1796875" hidden="1" customWidth="1"/>
    <col min="73" max="73" width="14" hidden="1" customWidth="1"/>
    <col min="74" max="74" width="14.7265625" hidden="1" customWidth="1"/>
    <col min="75" max="77" width="11.453125" hidden="1" customWidth="1"/>
    <col min="78" max="78" width="36.1796875" hidden="1" customWidth="1"/>
    <col min="79" max="83" width="11.453125" hidden="1" customWidth="1"/>
    <col min="84" max="84" width="38.26953125" hidden="1" customWidth="1"/>
    <col min="85" max="85" width="11.453125" hidden="1" customWidth="1"/>
    <col min="86" max="86" width="21.7265625" hidden="1" customWidth="1"/>
    <col min="87" max="87" width="16.453125" hidden="1" customWidth="1"/>
    <col min="88" max="94" width="11.453125" hidden="1" customWidth="1"/>
    <col min="95" max="95" width="32.81640625" hidden="1" customWidth="1"/>
    <col min="96" max="100" width="11.453125" hidden="1" customWidth="1"/>
    <col min="101" max="101" width="45.54296875" style="611" hidden="1" customWidth="1"/>
    <col min="102" max="102" width="46.26953125" style="611" hidden="1" customWidth="1"/>
    <col min="103" max="103" width="23.26953125" hidden="1" customWidth="1"/>
    <col min="104" max="104" width="11.453125" hidden="1" customWidth="1"/>
    <col min="105" max="105" width="16.26953125" hidden="1" customWidth="1"/>
    <col min="106" max="109" width="11.453125" hidden="1" customWidth="1"/>
    <col min="110" max="110" width="29.7265625" hidden="1" customWidth="1"/>
    <col min="111" max="111" width="14.453125" hidden="1" customWidth="1"/>
    <col min="112" max="112" width="13" hidden="1" customWidth="1"/>
    <col min="113" max="113" width="13.26953125" hidden="1" customWidth="1"/>
    <col min="114" max="114" width="14" hidden="1" customWidth="1"/>
    <col min="115" max="115" width="12.54296875" hidden="1" customWidth="1"/>
    <col min="116" max="116" width="15.453125" hidden="1" customWidth="1"/>
    <col min="117" max="117" width="12" hidden="1" customWidth="1"/>
    <col min="118" max="118" width="12.54296875" hidden="1" customWidth="1"/>
    <col min="119" max="119" width="15.26953125" hidden="1" customWidth="1"/>
    <col min="120" max="120" width="45.54296875" style="611" hidden="1" customWidth="1"/>
    <col min="121" max="121" width="46.26953125" style="611" hidden="1" customWidth="1"/>
    <col min="122" max="122" width="26.54296875" hidden="1" customWidth="1"/>
    <col min="123" max="125" width="11.453125" hidden="1" customWidth="1"/>
    <col min="126" max="126" width="31.54296875" hidden="1" customWidth="1"/>
    <col min="127" max="127" width="25.26953125" hidden="1" customWidth="1"/>
    <col min="128" max="128" width="11.453125" hidden="1" customWidth="1"/>
    <col min="129" max="129" width="26.81640625" hidden="1" customWidth="1"/>
    <col min="130" max="132" width="11.453125" hidden="1" customWidth="1"/>
    <col min="133" max="133" width="15.453125" hidden="1" customWidth="1"/>
    <col min="134" max="137" width="11.453125" hidden="1" customWidth="1"/>
    <col min="138" max="138" width="11.453125" style="608" hidden="1" customWidth="1"/>
    <col min="139" max="139" width="45.54296875" style="611" hidden="1" customWidth="1"/>
    <col min="140" max="140" width="46.26953125" style="611" hidden="1" customWidth="1"/>
    <col min="141" max="157" width="11.453125" hidden="1" customWidth="1"/>
    <col min="158" max="158" width="45.54296875" style="611" hidden="1" customWidth="1"/>
    <col min="159" max="159" width="46.26953125" style="611" hidden="1" customWidth="1"/>
    <col min="160" max="227" width="11.453125" hidden="1" customWidth="1"/>
    <col min="228" max="228" width="73.08984375" style="712" customWidth="1"/>
    <col min="229" max="229" width="75.7265625" style="712" customWidth="1"/>
    <col min="230" max="230" width="30.453125" customWidth="1"/>
  </cols>
  <sheetData>
    <row r="1" spans="1:230" ht="31.5" customHeight="1">
      <c r="A1" s="1288" t="s">
        <v>2078</v>
      </c>
      <c r="B1" s="1288"/>
      <c r="C1" s="1288"/>
      <c r="D1" s="1288"/>
      <c r="E1" s="1288"/>
      <c r="F1" s="1288"/>
      <c r="G1" s="1288"/>
      <c r="H1" s="1288"/>
      <c r="I1" s="1288"/>
      <c r="J1" s="1288"/>
      <c r="K1" s="1288"/>
      <c r="L1" s="1288"/>
      <c r="M1" s="1288"/>
      <c r="N1" s="1288"/>
      <c r="O1" s="1288"/>
      <c r="P1" s="1197" t="s">
        <v>1861</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281" t="s">
        <v>1011</v>
      </c>
      <c r="HU1" s="1258" t="s">
        <v>1012</v>
      </c>
      <c r="HV1" s="1299" t="s">
        <v>1866</v>
      </c>
    </row>
    <row r="2" spans="1:230" ht="15.75" customHeight="1">
      <c r="A2" s="1276" t="s">
        <v>1016</v>
      </c>
      <c r="B2" s="1276" t="s">
        <v>1017</v>
      </c>
      <c r="C2" s="1277" t="s">
        <v>1867</v>
      </c>
      <c r="D2" s="1276" t="s">
        <v>1019</v>
      </c>
      <c r="E2" s="1276" t="s">
        <v>1868</v>
      </c>
      <c r="F2" s="1276" t="s">
        <v>1021</v>
      </c>
      <c r="G2" s="1276" t="s">
        <v>1022</v>
      </c>
      <c r="H2" s="1276" t="s">
        <v>1023</v>
      </c>
      <c r="I2" s="1280"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197"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282"/>
      <c r="HU2" s="1259"/>
      <c r="HV2" s="1299"/>
    </row>
    <row r="3" spans="1:230" ht="30.75" customHeight="1">
      <c r="A3" s="1276"/>
      <c r="B3" s="1276"/>
      <c r="C3" s="1278"/>
      <c r="D3" s="1276"/>
      <c r="E3" s="1276"/>
      <c r="F3" s="1276"/>
      <c r="G3" s="1276"/>
      <c r="H3" s="1276"/>
      <c r="I3" s="1280"/>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197"/>
      <c r="CZ3" s="1197"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282"/>
      <c r="HU3" s="1259"/>
      <c r="HV3" s="1299"/>
    </row>
    <row r="4" spans="1:230" ht="38.25" customHeight="1">
      <c r="A4" s="1276"/>
      <c r="B4" s="1276"/>
      <c r="C4" s="1279"/>
      <c r="D4" s="1276"/>
      <c r="E4" s="1276"/>
      <c r="F4" s="1276"/>
      <c r="G4" s="1276"/>
      <c r="H4" s="1276"/>
      <c r="I4" s="1280"/>
      <c r="J4" s="1276"/>
      <c r="K4" s="1276"/>
      <c r="L4" s="1276"/>
      <c r="M4" s="623" t="s">
        <v>327</v>
      </c>
      <c r="N4" s="624" t="s">
        <v>1027</v>
      </c>
      <c r="O4" s="625"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3"/>
      <c r="CZ4" s="1273"/>
      <c r="DA4" s="1273"/>
      <c r="DB4" s="626" t="s">
        <v>1030</v>
      </c>
      <c r="DC4" s="626" t="s">
        <v>1043</v>
      </c>
      <c r="DD4" s="1273"/>
      <c r="DE4" s="1273"/>
      <c r="DF4" s="1273"/>
      <c r="DG4" s="1198"/>
      <c r="DH4" s="1198"/>
      <c r="DI4" s="1198"/>
      <c r="DJ4" s="1198"/>
      <c r="DK4" s="1198"/>
      <c r="DL4" s="1202"/>
      <c r="DM4" s="1203"/>
      <c r="DN4" s="1203"/>
      <c r="DO4" s="1204"/>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283"/>
      <c r="HU4" s="1260"/>
      <c r="HV4" s="1299"/>
    </row>
    <row r="5" spans="1:230" ht="303" customHeight="1">
      <c r="A5" s="628">
        <v>1</v>
      </c>
      <c r="B5" s="665" t="s">
        <v>2367</v>
      </c>
      <c r="C5" s="630" t="s">
        <v>2368</v>
      </c>
      <c r="D5" s="651" t="s">
        <v>2267</v>
      </c>
      <c r="E5" s="632" t="s">
        <v>1247</v>
      </c>
      <c r="F5" s="632" t="s">
        <v>1191</v>
      </c>
      <c r="G5" s="632" t="s">
        <v>1219</v>
      </c>
      <c r="H5" s="632" t="s">
        <v>735</v>
      </c>
      <c r="I5" s="633" t="s">
        <v>2369</v>
      </c>
      <c r="J5" s="632" t="s">
        <v>5</v>
      </c>
      <c r="K5" s="634">
        <v>4</v>
      </c>
      <c r="L5" s="632" t="s">
        <v>2370</v>
      </c>
      <c r="M5" s="666">
        <v>44621</v>
      </c>
      <c r="N5" s="667">
        <v>44895</v>
      </c>
      <c r="O5" s="679" t="s">
        <v>1616</v>
      </c>
      <c r="P5" s="668" t="s">
        <v>2371</v>
      </c>
      <c r="Q5" s="819">
        <v>0</v>
      </c>
      <c r="R5" s="819" t="s">
        <v>5</v>
      </c>
      <c r="S5" s="819">
        <v>0</v>
      </c>
      <c r="T5" s="819">
        <v>0</v>
      </c>
      <c r="U5" s="819" t="s">
        <v>5</v>
      </c>
      <c r="V5" s="819">
        <v>0</v>
      </c>
      <c r="W5" s="819" t="s">
        <v>5</v>
      </c>
      <c r="X5" s="819">
        <v>0</v>
      </c>
      <c r="Y5" s="819">
        <v>0</v>
      </c>
      <c r="Z5" s="819">
        <v>0</v>
      </c>
      <c r="AA5" s="819">
        <v>0</v>
      </c>
      <c r="AB5" s="819">
        <v>0</v>
      </c>
      <c r="AC5" s="819">
        <v>0</v>
      </c>
      <c r="AD5" s="819">
        <v>0</v>
      </c>
      <c r="AE5" s="820">
        <v>0</v>
      </c>
      <c r="AF5" s="821"/>
      <c r="AG5" s="822">
        <v>0</v>
      </c>
      <c r="AH5" s="822">
        <v>0</v>
      </c>
      <c r="AI5" s="822">
        <v>0</v>
      </c>
      <c r="AJ5" s="822">
        <v>0</v>
      </c>
      <c r="AK5" s="822">
        <v>0</v>
      </c>
      <c r="AL5" s="822">
        <v>0</v>
      </c>
      <c r="AM5" s="822">
        <v>0</v>
      </c>
      <c r="AN5" s="822">
        <v>0</v>
      </c>
      <c r="AO5" s="819">
        <v>0</v>
      </c>
      <c r="AP5" s="819">
        <v>0</v>
      </c>
      <c r="AQ5" s="819">
        <v>0</v>
      </c>
      <c r="AR5" s="819"/>
      <c r="AS5" s="819" t="s">
        <v>1111</v>
      </c>
      <c r="AT5" s="823">
        <v>0</v>
      </c>
      <c r="AU5" s="819" t="s">
        <v>849</v>
      </c>
      <c r="AV5" s="820">
        <v>0</v>
      </c>
      <c r="AW5" s="823" t="str">
        <f>IF(AV5=0,"0%",IF(AV5=1,"25%",IF(AV5&lt;=2,"50%",IF(AV5&lt;=3,"75%",IF(AV5&lt;=4,"100%")))))</f>
        <v>0%</v>
      </c>
      <c r="AX5" s="824" t="s">
        <v>2372</v>
      </c>
      <c r="AY5" s="669">
        <v>1</v>
      </c>
      <c r="AZ5" s="669">
        <v>0</v>
      </c>
      <c r="BA5" s="669">
        <v>0</v>
      </c>
      <c r="BB5" s="669">
        <v>0</v>
      </c>
      <c r="BC5" s="669">
        <v>0</v>
      </c>
      <c r="BD5" s="669">
        <v>0</v>
      </c>
      <c r="BE5" s="825" t="s">
        <v>2373</v>
      </c>
      <c r="BF5" s="819">
        <v>1</v>
      </c>
      <c r="BG5" s="819">
        <v>1</v>
      </c>
      <c r="BH5" s="819">
        <v>1</v>
      </c>
      <c r="BI5" s="826" t="s">
        <v>2374</v>
      </c>
      <c r="BJ5" s="822" t="s">
        <v>2375</v>
      </c>
      <c r="BK5" s="827">
        <v>0.25</v>
      </c>
      <c r="BL5" s="822" t="s">
        <v>849</v>
      </c>
      <c r="BM5" s="828">
        <v>1</v>
      </c>
      <c r="BN5" s="829">
        <v>0.25</v>
      </c>
      <c r="BO5" s="668" t="s">
        <v>2376</v>
      </c>
      <c r="BP5" s="819">
        <v>1</v>
      </c>
      <c r="BQ5" s="819">
        <v>0</v>
      </c>
      <c r="BR5" s="819">
        <v>0</v>
      </c>
      <c r="BS5" s="819">
        <v>0</v>
      </c>
      <c r="BT5" s="819">
        <v>0</v>
      </c>
      <c r="BU5" s="819">
        <v>0</v>
      </c>
      <c r="BV5" s="826" t="s">
        <v>2377</v>
      </c>
      <c r="BW5" s="822">
        <v>1</v>
      </c>
      <c r="BX5" s="822">
        <v>1</v>
      </c>
      <c r="BY5" s="822">
        <v>1</v>
      </c>
      <c r="BZ5" s="668" t="s">
        <v>2378</v>
      </c>
      <c r="CA5" s="822" t="s">
        <v>1561</v>
      </c>
      <c r="CB5" s="827">
        <f>CE5</f>
        <v>0.5</v>
      </c>
      <c r="CC5" s="822"/>
      <c r="CD5" s="828">
        <f>BM5+BP5</f>
        <v>2</v>
      </c>
      <c r="CE5" s="827">
        <f>CD5*100%/K5</f>
        <v>0.5</v>
      </c>
      <c r="CF5" s="668" t="s">
        <v>2379</v>
      </c>
      <c r="CG5" s="819">
        <v>1</v>
      </c>
      <c r="CH5" s="819">
        <v>0</v>
      </c>
      <c r="CI5" s="819">
        <v>0</v>
      </c>
      <c r="CJ5" s="819">
        <v>0</v>
      </c>
      <c r="CK5" s="819">
        <v>0</v>
      </c>
      <c r="CL5" s="819">
        <v>0</v>
      </c>
      <c r="CM5" s="826" t="s">
        <v>2380</v>
      </c>
      <c r="CN5" s="822">
        <v>1</v>
      </c>
      <c r="CO5" s="822">
        <v>1</v>
      </c>
      <c r="CP5" s="822">
        <v>1</v>
      </c>
      <c r="CQ5" s="668" t="s">
        <v>2381</v>
      </c>
      <c r="CR5" s="822" t="s">
        <v>1065</v>
      </c>
      <c r="CS5" s="819">
        <f>CV5</f>
        <v>0.75</v>
      </c>
      <c r="CT5" s="822"/>
      <c r="CU5" s="828">
        <f>CD5+CG5</f>
        <v>3</v>
      </c>
      <c r="CV5" s="827">
        <f>CU5*100%/K5</f>
        <v>0.75</v>
      </c>
      <c r="CW5" s="779" t="s">
        <v>2382</v>
      </c>
      <c r="CX5" s="779" t="s">
        <v>2383</v>
      </c>
      <c r="CY5" s="830" t="s">
        <v>2384</v>
      </c>
      <c r="CZ5" s="819">
        <v>1</v>
      </c>
      <c r="DA5" s="668">
        <v>0</v>
      </c>
      <c r="DB5" s="632">
        <v>0</v>
      </c>
      <c r="DC5" s="635">
        <v>0</v>
      </c>
      <c r="DD5" s="635">
        <v>0</v>
      </c>
      <c r="DE5" s="635">
        <v>0</v>
      </c>
      <c r="DF5" s="826" t="s">
        <v>2385</v>
      </c>
      <c r="DG5" s="826">
        <v>1</v>
      </c>
      <c r="DH5" s="826">
        <v>1</v>
      </c>
      <c r="DI5" s="826"/>
      <c r="DJ5" s="826"/>
      <c r="DK5" s="826" t="s">
        <v>122</v>
      </c>
      <c r="DL5" s="826">
        <f>DO5</f>
        <v>1</v>
      </c>
      <c r="DM5" s="826"/>
      <c r="DN5" s="831">
        <f>CU5+CZ5</f>
        <v>4</v>
      </c>
      <c r="DO5" s="832">
        <f>DN5*100%/K5</f>
        <v>1</v>
      </c>
      <c r="DP5" s="779" t="s">
        <v>2386</v>
      </c>
      <c r="DQ5" s="779" t="s">
        <v>2387</v>
      </c>
      <c r="DR5" s="679" t="s">
        <v>2388</v>
      </c>
      <c r="DS5" s="819">
        <v>0</v>
      </c>
      <c r="DT5" s="632">
        <v>0</v>
      </c>
      <c r="DU5" s="632">
        <v>0</v>
      </c>
      <c r="DV5" s="124">
        <v>0</v>
      </c>
      <c r="DW5" s="632">
        <v>0</v>
      </c>
      <c r="DX5" s="826">
        <v>0</v>
      </c>
      <c r="DY5" s="825">
        <v>0</v>
      </c>
      <c r="DZ5" s="568"/>
      <c r="EA5" s="568"/>
      <c r="EB5" s="568"/>
      <c r="EC5" s="280" t="s">
        <v>2389</v>
      </c>
      <c r="ED5" s="568" t="s">
        <v>122</v>
      </c>
      <c r="EE5" s="279">
        <f>EH5</f>
        <v>1</v>
      </c>
      <c r="EF5" s="568"/>
      <c r="EG5" s="638">
        <f>DN5+DS5</f>
        <v>4</v>
      </c>
      <c r="EH5" s="588">
        <f>EG5*100%/K5</f>
        <v>1</v>
      </c>
      <c r="EI5" s="833"/>
      <c r="EJ5" s="834"/>
      <c r="EK5" s="835" t="s">
        <v>2390</v>
      </c>
      <c r="EL5" s="280">
        <v>0</v>
      </c>
      <c r="EM5" s="280">
        <v>0</v>
      </c>
      <c r="EN5" s="280">
        <v>0</v>
      </c>
      <c r="EO5" s="280">
        <v>0</v>
      </c>
      <c r="EP5" s="280">
        <v>0</v>
      </c>
      <c r="EQ5" s="280">
        <v>0</v>
      </c>
      <c r="ER5" s="280">
        <v>0</v>
      </c>
      <c r="ES5" s="568"/>
      <c r="ET5" s="568"/>
      <c r="EU5" s="568"/>
      <c r="EV5" s="568"/>
      <c r="EW5" s="568" t="s">
        <v>122</v>
      </c>
      <c r="EX5" s="588">
        <f>FA5</f>
        <v>1</v>
      </c>
      <c r="EY5" s="568"/>
      <c r="EZ5" s="638">
        <f>EG5+EL5</f>
        <v>4</v>
      </c>
      <c r="FA5" s="588">
        <f>EZ5*100%/K5</f>
        <v>1</v>
      </c>
      <c r="FB5" s="833"/>
      <c r="FC5" s="834"/>
      <c r="FD5" s="568"/>
      <c r="FE5" s="568"/>
      <c r="FF5" s="568"/>
      <c r="FG5" s="568"/>
      <c r="FH5" s="568"/>
      <c r="FI5" s="568"/>
      <c r="FJ5" s="568"/>
      <c r="FK5" s="568"/>
      <c r="FL5" s="568"/>
      <c r="FM5" s="568"/>
      <c r="FN5" s="568"/>
      <c r="FO5" s="568"/>
      <c r="FP5" s="568"/>
      <c r="FQ5" s="279">
        <f>FT5</f>
        <v>1</v>
      </c>
      <c r="FR5" s="568"/>
      <c r="FS5" s="638">
        <f>EZ5+FE5</f>
        <v>4</v>
      </c>
      <c r="FT5" s="588">
        <f>FS5*100%/K5</f>
        <v>1</v>
      </c>
      <c r="FU5" s="568"/>
      <c r="FV5" s="568"/>
      <c r="FW5" s="568"/>
      <c r="FX5" s="568"/>
      <c r="FY5" s="568"/>
      <c r="FZ5" s="568"/>
      <c r="GA5" s="568"/>
      <c r="GB5" s="568"/>
      <c r="GC5" s="568"/>
      <c r="GD5" s="568"/>
      <c r="GE5" s="568"/>
      <c r="GF5" s="568"/>
      <c r="GG5" s="568"/>
      <c r="GH5" s="588">
        <f>GK5</f>
        <v>1</v>
      </c>
      <c r="GI5" s="568"/>
      <c r="GJ5" s="638">
        <f>FS5+FV5</f>
        <v>4</v>
      </c>
      <c r="GK5" s="588">
        <f>GJ5*100%/K5</f>
        <v>1</v>
      </c>
      <c r="GL5" s="568"/>
      <c r="GM5" s="568"/>
      <c r="GN5" s="568"/>
      <c r="GO5" s="568"/>
      <c r="GP5" s="568"/>
      <c r="GQ5" s="568"/>
      <c r="GR5" s="568"/>
      <c r="GS5" s="568"/>
      <c r="GT5" s="568"/>
      <c r="GU5" s="568"/>
      <c r="GV5" s="568"/>
      <c r="GW5" s="568"/>
      <c r="GX5" s="568"/>
      <c r="GY5" s="588">
        <f>HB5</f>
        <v>1</v>
      </c>
      <c r="GZ5" s="568"/>
      <c r="HA5" s="638">
        <f>GJ5+GM5</f>
        <v>4</v>
      </c>
      <c r="HB5" s="588">
        <f>HA5*100%/K5</f>
        <v>1</v>
      </c>
      <c r="HC5" s="568"/>
      <c r="HD5" s="568"/>
      <c r="HE5" s="568"/>
      <c r="HF5" s="568"/>
      <c r="HG5" s="568"/>
      <c r="HH5" s="568"/>
      <c r="HI5" s="568"/>
      <c r="HJ5" s="568"/>
      <c r="HK5" s="568"/>
      <c r="HL5" s="568"/>
      <c r="HM5" s="568"/>
      <c r="HN5" s="568"/>
      <c r="HO5" s="568"/>
      <c r="HP5" s="588">
        <f>HS5</f>
        <v>1</v>
      </c>
      <c r="HQ5" s="568"/>
      <c r="HR5" s="638">
        <f>HA5+HD5</f>
        <v>4</v>
      </c>
      <c r="HS5" s="588">
        <f>HR5*100%/K5</f>
        <v>1</v>
      </c>
      <c r="HT5" s="836" t="s">
        <v>2391</v>
      </c>
      <c r="HU5" s="837" t="s">
        <v>2392</v>
      </c>
      <c r="HV5" s="356" t="s">
        <v>11</v>
      </c>
    </row>
    <row r="6" spans="1:230" ht="217.5" customHeight="1">
      <c r="A6" s="628">
        <v>2</v>
      </c>
      <c r="B6" s="665" t="s">
        <v>2393</v>
      </c>
      <c r="C6" s="630" t="s">
        <v>2368</v>
      </c>
      <c r="D6" s="651" t="s">
        <v>2267</v>
      </c>
      <c r="E6" s="651" t="s">
        <v>1102</v>
      </c>
      <c r="F6" s="651" t="s">
        <v>1247</v>
      </c>
      <c r="G6" s="651" t="s">
        <v>2394</v>
      </c>
      <c r="H6" s="632" t="s">
        <v>735</v>
      </c>
      <c r="I6" s="633" t="s">
        <v>2369</v>
      </c>
      <c r="J6" s="651" t="s">
        <v>5</v>
      </c>
      <c r="K6" s="644">
        <v>1</v>
      </c>
      <c r="L6" s="651" t="s">
        <v>2395</v>
      </c>
      <c r="M6" s="682">
        <v>44713</v>
      </c>
      <c r="N6" s="667">
        <v>44713</v>
      </c>
      <c r="O6" s="651" t="s">
        <v>1616</v>
      </c>
      <c r="P6" s="632">
        <v>0</v>
      </c>
      <c r="Q6" s="635">
        <v>0</v>
      </c>
      <c r="R6" s="632">
        <v>0</v>
      </c>
      <c r="S6" s="635" t="s">
        <v>5</v>
      </c>
      <c r="T6" s="635" t="s">
        <v>5</v>
      </c>
      <c r="U6" s="635" t="s">
        <v>5</v>
      </c>
      <c r="V6" s="635" t="s">
        <v>5</v>
      </c>
      <c r="W6" s="632">
        <v>0</v>
      </c>
      <c r="X6" s="819">
        <v>0</v>
      </c>
      <c r="Y6" s="819">
        <v>0</v>
      </c>
      <c r="Z6" s="819">
        <v>0</v>
      </c>
      <c r="AA6" s="819">
        <v>0</v>
      </c>
      <c r="AB6" s="819">
        <v>0</v>
      </c>
      <c r="AC6" s="819">
        <v>0</v>
      </c>
      <c r="AD6" s="819">
        <v>0</v>
      </c>
      <c r="AE6" s="820">
        <v>0</v>
      </c>
      <c r="AF6" s="635">
        <v>0</v>
      </c>
      <c r="AG6" s="635">
        <v>0</v>
      </c>
      <c r="AH6" s="635">
        <v>0</v>
      </c>
      <c r="AI6" s="635">
        <v>0</v>
      </c>
      <c r="AJ6" s="838">
        <v>0</v>
      </c>
      <c r="AK6" s="635">
        <v>0</v>
      </c>
      <c r="AL6" s="635">
        <v>0</v>
      </c>
      <c r="AM6" s="635">
        <v>0</v>
      </c>
      <c r="AN6" s="635">
        <v>0</v>
      </c>
      <c r="AO6" s="635">
        <v>0</v>
      </c>
      <c r="AP6" s="635">
        <v>0</v>
      </c>
      <c r="AQ6" s="635">
        <v>0</v>
      </c>
      <c r="AR6" s="635"/>
      <c r="AS6" s="635" t="s">
        <v>1111</v>
      </c>
      <c r="AT6" s="839">
        <v>0</v>
      </c>
      <c r="AU6" s="635" t="s">
        <v>849</v>
      </c>
      <c r="AV6" s="840">
        <v>0</v>
      </c>
      <c r="AW6" s="839" t="str">
        <f>IF(AV6=0,"0%",IF(AV6=1,"100%",))</f>
        <v>0%</v>
      </c>
      <c r="AX6" s="124">
        <v>0</v>
      </c>
      <c r="AY6" s="125">
        <v>0</v>
      </c>
      <c r="AZ6" s="124">
        <v>0</v>
      </c>
      <c r="BA6" s="124">
        <v>0</v>
      </c>
      <c r="BB6" s="124">
        <v>0</v>
      </c>
      <c r="BC6" s="125">
        <v>0</v>
      </c>
      <c r="BD6" s="125">
        <v>0</v>
      </c>
      <c r="BE6" s="841">
        <v>0</v>
      </c>
      <c r="BF6" s="632">
        <v>0</v>
      </c>
      <c r="BG6" s="635">
        <v>0</v>
      </c>
      <c r="BH6" s="635">
        <v>0</v>
      </c>
      <c r="BI6" s="635">
        <v>0</v>
      </c>
      <c r="BJ6" s="635" t="s">
        <v>1111</v>
      </c>
      <c r="BK6" s="842">
        <v>0</v>
      </c>
      <c r="BL6" s="635" t="s">
        <v>849</v>
      </c>
      <c r="BM6" s="843">
        <v>0</v>
      </c>
      <c r="BN6" s="844">
        <v>0</v>
      </c>
      <c r="BO6" s="632">
        <v>0</v>
      </c>
      <c r="BP6" s="635">
        <v>0</v>
      </c>
      <c r="BQ6" s="632">
        <v>0</v>
      </c>
      <c r="BR6" s="635">
        <v>0</v>
      </c>
      <c r="BS6" s="635">
        <v>0</v>
      </c>
      <c r="BT6" s="635">
        <v>0</v>
      </c>
      <c r="BU6" s="635">
        <v>0</v>
      </c>
      <c r="BV6" s="845">
        <v>0</v>
      </c>
      <c r="BW6" s="846">
        <v>0</v>
      </c>
      <c r="BX6" s="847">
        <v>0</v>
      </c>
      <c r="BY6" s="847">
        <v>0</v>
      </c>
      <c r="BZ6" s="847" t="s">
        <v>1293</v>
      </c>
      <c r="CA6" s="847" t="s">
        <v>1204</v>
      </c>
      <c r="CB6" s="827">
        <f t="shared" ref="CB6:CB8" si="0">CE6</f>
        <v>0</v>
      </c>
      <c r="CC6" s="847"/>
      <c r="CD6" s="828">
        <f t="shared" ref="CD6:CD8" si="1">BM6+BP6</f>
        <v>0</v>
      </c>
      <c r="CE6" s="827">
        <f t="shared" ref="CE6:CE8" si="2">CD6*100%/K6</f>
        <v>0</v>
      </c>
      <c r="CF6" s="846">
        <v>0</v>
      </c>
      <c r="CG6" s="635">
        <v>0</v>
      </c>
      <c r="CH6" s="846">
        <v>0</v>
      </c>
      <c r="CI6" s="635">
        <v>0</v>
      </c>
      <c r="CJ6" s="635">
        <v>0</v>
      </c>
      <c r="CK6" s="635">
        <v>0</v>
      </c>
      <c r="CL6" s="635">
        <v>0</v>
      </c>
      <c r="CM6" s="845">
        <v>0</v>
      </c>
      <c r="CN6" s="846">
        <v>0</v>
      </c>
      <c r="CO6" s="847">
        <v>0</v>
      </c>
      <c r="CP6" s="847">
        <v>0</v>
      </c>
      <c r="CQ6" s="668" t="s">
        <v>2396</v>
      </c>
      <c r="CR6" s="847" t="s">
        <v>1204</v>
      </c>
      <c r="CS6" s="819">
        <f t="shared" ref="CS6:CS8" si="3">CV6</f>
        <v>0</v>
      </c>
      <c r="CT6" s="847"/>
      <c r="CU6" s="828">
        <f t="shared" ref="CU6:CU7" si="4">CD6+CG6</f>
        <v>0</v>
      </c>
      <c r="CV6" s="827">
        <f t="shared" ref="CV6:CV8" si="5">CU6*100%/K6</f>
        <v>0</v>
      </c>
      <c r="CW6" s="848" t="s">
        <v>2397</v>
      </c>
      <c r="CX6" s="848" t="s">
        <v>1110</v>
      </c>
      <c r="CY6" s="124" t="s">
        <v>2398</v>
      </c>
      <c r="CZ6" s="125">
        <v>1</v>
      </c>
      <c r="DA6" s="124">
        <v>0</v>
      </c>
      <c r="DB6" s="125">
        <v>0</v>
      </c>
      <c r="DC6" s="125">
        <v>0</v>
      </c>
      <c r="DD6" s="125">
        <v>0</v>
      </c>
      <c r="DE6" s="125">
        <v>0</v>
      </c>
      <c r="DF6" s="826" t="s">
        <v>2399</v>
      </c>
      <c r="DG6" s="124">
        <v>1</v>
      </c>
      <c r="DH6" s="124">
        <v>1</v>
      </c>
      <c r="DI6" s="124"/>
      <c r="DJ6" s="124"/>
      <c r="DK6" s="124" t="s">
        <v>122</v>
      </c>
      <c r="DL6" s="826">
        <f t="shared" ref="DL6:DL7" si="6">DO6</f>
        <v>1</v>
      </c>
      <c r="DM6" s="124"/>
      <c r="DN6" s="831">
        <f t="shared" ref="DN6:DN8" si="7">CU6+CZ6</f>
        <v>1</v>
      </c>
      <c r="DO6" s="832">
        <f t="shared" ref="DO6:DO8" si="8">DN6*100%/K6</f>
        <v>1</v>
      </c>
      <c r="DP6" s="779" t="s">
        <v>2400</v>
      </c>
      <c r="DQ6" s="779" t="s">
        <v>2401</v>
      </c>
      <c r="DR6" s="849" t="s">
        <v>2388</v>
      </c>
      <c r="DS6" s="124">
        <v>0</v>
      </c>
      <c r="DT6" s="124">
        <v>0</v>
      </c>
      <c r="DU6" s="125">
        <v>0</v>
      </c>
      <c r="DV6" s="125">
        <v>0</v>
      </c>
      <c r="DW6" s="125">
        <v>0</v>
      </c>
      <c r="DX6" s="635">
        <v>0</v>
      </c>
      <c r="DY6" s="850">
        <v>0</v>
      </c>
      <c r="DZ6" s="568"/>
      <c r="EA6" s="568"/>
      <c r="EB6" s="568"/>
      <c r="EC6" s="280" t="s">
        <v>2389</v>
      </c>
      <c r="ED6" s="568" t="s">
        <v>122</v>
      </c>
      <c r="EE6" s="279">
        <f t="shared" ref="EE6:EE8" si="9">EH6</f>
        <v>1</v>
      </c>
      <c r="EF6" s="568"/>
      <c r="EG6" s="638">
        <f t="shared" ref="EG6:EG8" si="10">DN6+DS6</f>
        <v>1</v>
      </c>
      <c r="EH6" s="588">
        <f t="shared" ref="EH6:EH8" si="11">EG6*100%/K6</f>
        <v>1</v>
      </c>
      <c r="EI6" s="833"/>
      <c r="EJ6" s="833"/>
      <c r="EK6" s="835" t="s">
        <v>2390</v>
      </c>
      <c r="EL6" s="280">
        <v>0</v>
      </c>
      <c r="EM6" s="280">
        <v>0</v>
      </c>
      <c r="EN6" s="280">
        <v>0</v>
      </c>
      <c r="EO6" s="280">
        <v>0</v>
      </c>
      <c r="EP6" s="280">
        <v>0</v>
      </c>
      <c r="EQ6" s="280">
        <v>0</v>
      </c>
      <c r="ER6" s="280">
        <v>0</v>
      </c>
      <c r="ES6" s="568"/>
      <c r="ET6" s="568"/>
      <c r="EU6" s="568"/>
      <c r="EV6" s="568"/>
      <c r="EW6" s="568" t="s">
        <v>122</v>
      </c>
      <c r="EX6" s="588">
        <f t="shared" ref="EX6:EX8" si="12">FA6</f>
        <v>1</v>
      </c>
      <c r="EY6" s="568"/>
      <c r="EZ6" s="638">
        <f t="shared" ref="EZ6:EZ8" si="13">EG6+EL6</f>
        <v>1</v>
      </c>
      <c r="FA6" s="588">
        <f t="shared" ref="FA6:FA8" si="14">EZ6*100%/K6</f>
        <v>1</v>
      </c>
      <c r="FB6" s="833"/>
      <c r="FC6" s="833"/>
      <c r="FD6" s="568"/>
      <c r="FE6" s="568"/>
      <c r="FF6" s="568"/>
      <c r="FG6" s="568"/>
      <c r="FH6" s="568"/>
      <c r="FI6" s="568"/>
      <c r="FJ6" s="568"/>
      <c r="FK6" s="568"/>
      <c r="FL6" s="568"/>
      <c r="FM6" s="568"/>
      <c r="FN6" s="568"/>
      <c r="FO6" s="568"/>
      <c r="FP6" s="568"/>
      <c r="FQ6" s="279">
        <f t="shared" ref="FQ6:FQ8" si="15">FT6</f>
        <v>1</v>
      </c>
      <c r="FR6" s="568"/>
      <c r="FS6" s="638">
        <f t="shared" ref="FS6:FS8" si="16">EZ6+FE6</f>
        <v>1</v>
      </c>
      <c r="FT6" s="588">
        <f t="shared" ref="FT6:FT8" si="17">FS6*100%/K6</f>
        <v>1</v>
      </c>
      <c r="FU6" s="568"/>
      <c r="FV6" s="568"/>
      <c r="FW6" s="568"/>
      <c r="FX6" s="568"/>
      <c r="FY6" s="568"/>
      <c r="FZ6" s="568"/>
      <c r="GA6" s="568"/>
      <c r="GB6" s="568"/>
      <c r="GC6" s="568"/>
      <c r="GD6" s="568"/>
      <c r="GE6" s="568"/>
      <c r="GF6" s="568"/>
      <c r="GG6" s="568"/>
      <c r="GH6" s="588">
        <f t="shared" ref="GH6:GH8" si="18">GK6</f>
        <v>1</v>
      </c>
      <c r="GI6" s="568"/>
      <c r="GJ6" s="638">
        <f t="shared" ref="GJ6:GJ8" si="19">FS6+FV6</f>
        <v>1</v>
      </c>
      <c r="GK6" s="588">
        <f t="shared" ref="GK6:GK8" si="20">GJ6*100%/K6</f>
        <v>1</v>
      </c>
      <c r="GL6" s="568"/>
      <c r="GM6" s="568"/>
      <c r="GN6" s="568"/>
      <c r="GO6" s="568"/>
      <c r="GP6" s="568"/>
      <c r="GQ6" s="568"/>
      <c r="GR6" s="568"/>
      <c r="GS6" s="568"/>
      <c r="GT6" s="568"/>
      <c r="GU6" s="568"/>
      <c r="GV6" s="568"/>
      <c r="GW6" s="568"/>
      <c r="GX6" s="568"/>
      <c r="GY6" s="588">
        <f t="shared" ref="GY6:GY8" si="21">HB6</f>
        <v>1</v>
      </c>
      <c r="GZ6" s="568"/>
      <c r="HA6" s="638">
        <f t="shared" ref="HA6:HA8" si="22">GJ6+GM6</f>
        <v>1</v>
      </c>
      <c r="HB6" s="588">
        <f t="shared" ref="HB6:HB8" si="23">HA6*100%/K6</f>
        <v>1</v>
      </c>
      <c r="HC6" s="568"/>
      <c r="HD6" s="568"/>
      <c r="HE6" s="568"/>
      <c r="HF6" s="568"/>
      <c r="HG6" s="568"/>
      <c r="HH6" s="568"/>
      <c r="HI6" s="568"/>
      <c r="HJ6" s="568"/>
      <c r="HK6" s="568"/>
      <c r="HL6" s="568"/>
      <c r="HM6" s="568"/>
      <c r="HN6" s="568"/>
      <c r="HO6" s="568"/>
      <c r="HP6" s="588">
        <f t="shared" ref="HP6:HP8" si="24">HS6</f>
        <v>1</v>
      </c>
      <c r="HQ6" s="568"/>
      <c r="HR6" s="638">
        <f t="shared" ref="HR6:HR8" si="25">HA6+HD6</f>
        <v>1</v>
      </c>
      <c r="HS6" s="588">
        <f t="shared" ref="HS6:HS8" si="26">HR6*100%/K6</f>
        <v>1</v>
      </c>
      <c r="HT6" s="836" t="s">
        <v>2400</v>
      </c>
      <c r="HU6" s="836" t="s">
        <v>2402</v>
      </c>
      <c r="HV6" s="335" t="s">
        <v>7</v>
      </c>
    </row>
    <row r="7" spans="1:230" ht="178.5" customHeight="1">
      <c r="A7" s="628">
        <v>3</v>
      </c>
      <c r="B7" s="652" t="s">
        <v>2403</v>
      </c>
      <c r="C7" s="630" t="s">
        <v>2368</v>
      </c>
      <c r="D7" s="651" t="s">
        <v>2267</v>
      </c>
      <c r="E7" s="651" t="s">
        <v>1875</v>
      </c>
      <c r="F7" s="651" t="s">
        <v>1191</v>
      </c>
      <c r="G7" s="651" t="s">
        <v>1192</v>
      </c>
      <c r="H7" s="632" t="s">
        <v>735</v>
      </c>
      <c r="I7" s="652" t="s">
        <v>2369</v>
      </c>
      <c r="J7" s="651" t="s">
        <v>5</v>
      </c>
      <c r="K7" s="644">
        <v>1</v>
      </c>
      <c r="L7" s="651" t="s">
        <v>2404</v>
      </c>
      <c r="M7" s="682">
        <v>44593</v>
      </c>
      <c r="N7" s="682">
        <v>44593</v>
      </c>
      <c r="O7" s="651" t="s">
        <v>1616</v>
      </c>
      <c r="P7" s="632">
        <v>0</v>
      </c>
      <c r="Q7" s="635">
        <v>0</v>
      </c>
      <c r="R7" s="635">
        <v>0</v>
      </c>
      <c r="S7" s="635">
        <v>0</v>
      </c>
      <c r="T7" s="635">
        <v>0</v>
      </c>
      <c r="U7" s="635">
        <v>0</v>
      </c>
      <c r="V7" s="635">
        <v>0</v>
      </c>
      <c r="W7" s="819">
        <v>0</v>
      </c>
      <c r="X7" s="819">
        <v>0</v>
      </c>
      <c r="Y7" s="819">
        <v>0</v>
      </c>
      <c r="Z7" s="819">
        <v>0</v>
      </c>
      <c r="AA7" s="819">
        <v>0</v>
      </c>
      <c r="AB7" s="819">
        <v>0</v>
      </c>
      <c r="AC7" s="819">
        <v>0</v>
      </c>
      <c r="AD7" s="819">
        <v>0</v>
      </c>
      <c r="AE7" s="840">
        <v>0</v>
      </c>
      <c r="AF7" s="635">
        <v>0</v>
      </c>
      <c r="AG7" s="851" t="s">
        <v>2405</v>
      </c>
      <c r="AH7" s="635">
        <v>1</v>
      </c>
      <c r="AI7" s="852" t="s">
        <v>2406</v>
      </c>
      <c r="AJ7" s="853">
        <v>0</v>
      </c>
      <c r="AK7" s="854">
        <v>0</v>
      </c>
      <c r="AL7" s="635">
        <v>0</v>
      </c>
      <c r="AM7" s="635">
        <v>0</v>
      </c>
      <c r="AN7" s="851" t="s">
        <v>2407</v>
      </c>
      <c r="AO7" s="635">
        <v>1</v>
      </c>
      <c r="AP7" s="635">
        <v>1</v>
      </c>
      <c r="AQ7" s="635">
        <v>1</v>
      </c>
      <c r="AR7" s="635"/>
      <c r="AS7" s="635" t="s">
        <v>2388</v>
      </c>
      <c r="AT7" s="839">
        <v>1</v>
      </c>
      <c r="AU7" s="635" t="s">
        <v>849</v>
      </c>
      <c r="AV7" s="840">
        <v>1</v>
      </c>
      <c r="AW7" s="839" t="str">
        <f>IF(AV7=0,"0%",IF(AV7=1,"100%",))</f>
        <v>100%</v>
      </c>
      <c r="AX7" s="281" t="s">
        <v>2408</v>
      </c>
      <c r="AY7" s="125">
        <v>1</v>
      </c>
      <c r="AZ7" s="125">
        <v>0</v>
      </c>
      <c r="BA7" s="125">
        <v>0</v>
      </c>
      <c r="BB7" s="125">
        <v>0</v>
      </c>
      <c r="BC7" s="125">
        <v>0</v>
      </c>
      <c r="BD7" s="125">
        <v>0</v>
      </c>
      <c r="BE7" s="855" t="s">
        <v>2409</v>
      </c>
      <c r="BF7" s="635">
        <v>1</v>
      </c>
      <c r="BG7" s="635">
        <v>1</v>
      </c>
      <c r="BH7" s="635">
        <v>1</v>
      </c>
      <c r="BI7" s="635">
        <v>0</v>
      </c>
      <c r="BJ7" s="856" t="s">
        <v>2388</v>
      </c>
      <c r="BK7" s="635">
        <v>0</v>
      </c>
      <c r="BL7" s="856" t="s">
        <v>849</v>
      </c>
      <c r="BM7" s="857">
        <v>1</v>
      </c>
      <c r="BN7" s="844">
        <v>1</v>
      </c>
      <c r="BO7" s="845" t="s">
        <v>2388</v>
      </c>
      <c r="BP7" s="635">
        <v>0</v>
      </c>
      <c r="BQ7" s="635">
        <v>0</v>
      </c>
      <c r="BR7" s="635">
        <v>0</v>
      </c>
      <c r="BS7" s="635">
        <v>0</v>
      </c>
      <c r="BT7" s="635">
        <v>0</v>
      </c>
      <c r="BU7" s="635">
        <v>0</v>
      </c>
      <c r="BV7" s="635">
        <v>0</v>
      </c>
      <c r="BW7" s="856"/>
      <c r="BX7" s="856"/>
      <c r="BY7" s="856"/>
      <c r="BZ7" s="847" t="s">
        <v>2410</v>
      </c>
      <c r="CA7" s="856" t="s">
        <v>122</v>
      </c>
      <c r="CB7" s="827">
        <f t="shared" si="0"/>
        <v>1</v>
      </c>
      <c r="CC7" s="856"/>
      <c r="CD7" s="828">
        <f t="shared" si="1"/>
        <v>1</v>
      </c>
      <c r="CE7" s="827">
        <f t="shared" si="2"/>
        <v>1</v>
      </c>
      <c r="CF7" s="845" t="s">
        <v>2388</v>
      </c>
      <c r="CG7" s="635">
        <v>0</v>
      </c>
      <c r="CH7" s="858">
        <v>0</v>
      </c>
      <c r="CI7" s="845">
        <v>0</v>
      </c>
      <c r="CJ7" s="859">
        <v>0</v>
      </c>
      <c r="CK7" s="856">
        <v>0</v>
      </c>
      <c r="CL7" s="856">
        <v>0</v>
      </c>
      <c r="CM7" s="845">
        <v>0</v>
      </c>
      <c r="CN7" s="856">
        <v>1</v>
      </c>
      <c r="CO7" s="856">
        <v>0</v>
      </c>
      <c r="CP7" s="856">
        <v>0</v>
      </c>
      <c r="CQ7" s="845" t="s">
        <v>2411</v>
      </c>
      <c r="CR7" s="856" t="s">
        <v>122</v>
      </c>
      <c r="CS7" s="819">
        <f t="shared" si="3"/>
        <v>1</v>
      </c>
      <c r="CT7" s="856"/>
      <c r="CU7" s="828">
        <f t="shared" si="4"/>
        <v>1</v>
      </c>
      <c r="CV7" s="827">
        <f t="shared" si="5"/>
        <v>1</v>
      </c>
      <c r="CW7" s="833"/>
      <c r="CX7" s="833"/>
      <c r="CY7" s="684" t="s">
        <v>2388</v>
      </c>
      <c r="CZ7" s="125">
        <v>0</v>
      </c>
      <c r="DA7" s="860">
        <v>0</v>
      </c>
      <c r="DB7" s="124">
        <v>0</v>
      </c>
      <c r="DC7" s="124">
        <v>0</v>
      </c>
      <c r="DD7" s="125">
        <v>0</v>
      </c>
      <c r="DE7" s="125">
        <v>0</v>
      </c>
      <c r="DF7" s="124">
        <v>0</v>
      </c>
      <c r="DG7" s="684">
        <v>0</v>
      </c>
      <c r="DH7" s="684">
        <v>0</v>
      </c>
      <c r="DI7" s="684"/>
      <c r="DJ7" s="684"/>
      <c r="DK7" s="684" t="s">
        <v>122</v>
      </c>
      <c r="DL7" s="826">
        <f t="shared" si="6"/>
        <v>1</v>
      </c>
      <c r="DM7" s="684"/>
      <c r="DN7" s="831">
        <f t="shared" si="7"/>
        <v>1</v>
      </c>
      <c r="DO7" s="832">
        <f t="shared" si="8"/>
        <v>1</v>
      </c>
      <c r="DP7" s="761"/>
      <c r="DQ7" s="761"/>
      <c r="DR7" s="124" t="s">
        <v>2388</v>
      </c>
      <c r="DS7" s="125">
        <v>0</v>
      </c>
      <c r="DT7" s="124">
        <v>0</v>
      </c>
      <c r="DU7" s="124">
        <v>0</v>
      </c>
      <c r="DV7" s="124">
        <v>0</v>
      </c>
      <c r="DW7" s="125">
        <v>0</v>
      </c>
      <c r="DX7" s="635">
        <v>0</v>
      </c>
      <c r="DY7" s="841">
        <v>0</v>
      </c>
      <c r="DZ7" s="568"/>
      <c r="EA7" s="568"/>
      <c r="EB7" s="568"/>
      <c r="EC7" s="280" t="s">
        <v>2389</v>
      </c>
      <c r="ED7" s="568" t="s">
        <v>122</v>
      </c>
      <c r="EE7" s="279">
        <f t="shared" si="9"/>
        <v>1</v>
      </c>
      <c r="EF7" s="568"/>
      <c r="EG7" s="638">
        <f t="shared" si="10"/>
        <v>1</v>
      </c>
      <c r="EH7" s="588">
        <f t="shared" si="11"/>
        <v>1</v>
      </c>
      <c r="EI7" s="833"/>
      <c r="EJ7" s="833"/>
      <c r="EK7" s="738" t="s">
        <v>2412</v>
      </c>
      <c r="EL7" s="279">
        <v>0</v>
      </c>
      <c r="EM7" s="279">
        <v>0</v>
      </c>
      <c r="EN7" s="279">
        <v>0</v>
      </c>
      <c r="EO7" s="279">
        <v>0</v>
      </c>
      <c r="EP7" s="279">
        <v>0</v>
      </c>
      <c r="EQ7" s="279">
        <v>0</v>
      </c>
      <c r="ER7" s="279">
        <v>0</v>
      </c>
      <c r="ES7" s="568"/>
      <c r="ET7" s="568"/>
      <c r="EU7" s="568"/>
      <c r="EV7" s="568"/>
      <c r="EW7" s="568" t="s">
        <v>122</v>
      </c>
      <c r="EX7" s="588">
        <f t="shared" si="12"/>
        <v>1</v>
      </c>
      <c r="EY7" s="568"/>
      <c r="EZ7" s="638">
        <f t="shared" si="13"/>
        <v>1</v>
      </c>
      <c r="FA7" s="588">
        <f t="shared" si="14"/>
        <v>1</v>
      </c>
      <c r="FB7" s="833"/>
      <c r="FC7" s="833"/>
      <c r="FD7" s="568"/>
      <c r="FE7" s="568"/>
      <c r="FF7" s="568"/>
      <c r="FG7" s="568"/>
      <c r="FH7" s="568"/>
      <c r="FI7" s="568"/>
      <c r="FJ7" s="568"/>
      <c r="FK7" s="568"/>
      <c r="FL7" s="568"/>
      <c r="FM7" s="568"/>
      <c r="FN7" s="568"/>
      <c r="FO7" s="568"/>
      <c r="FP7" s="568"/>
      <c r="FQ7" s="279">
        <f t="shared" si="15"/>
        <v>1</v>
      </c>
      <c r="FR7" s="568"/>
      <c r="FS7" s="638">
        <f t="shared" si="16"/>
        <v>1</v>
      </c>
      <c r="FT7" s="588">
        <f t="shared" si="17"/>
        <v>1</v>
      </c>
      <c r="FU7" s="568"/>
      <c r="FV7" s="568"/>
      <c r="FW7" s="568"/>
      <c r="FX7" s="568"/>
      <c r="FY7" s="568"/>
      <c r="FZ7" s="568"/>
      <c r="GA7" s="568"/>
      <c r="GB7" s="568"/>
      <c r="GC7" s="568"/>
      <c r="GD7" s="568"/>
      <c r="GE7" s="568"/>
      <c r="GF7" s="568"/>
      <c r="GG7" s="568"/>
      <c r="GH7" s="588">
        <f t="shared" si="18"/>
        <v>1</v>
      </c>
      <c r="GI7" s="568"/>
      <c r="GJ7" s="638">
        <f t="shared" si="19"/>
        <v>1</v>
      </c>
      <c r="GK7" s="588">
        <f t="shared" si="20"/>
        <v>1</v>
      </c>
      <c r="GL7" s="568"/>
      <c r="GM7" s="568"/>
      <c r="GN7" s="568"/>
      <c r="GO7" s="568"/>
      <c r="GP7" s="568"/>
      <c r="GQ7" s="568"/>
      <c r="GR7" s="568"/>
      <c r="GS7" s="568"/>
      <c r="GT7" s="568"/>
      <c r="GU7" s="568"/>
      <c r="GV7" s="568"/>
      <c r="GW7" s="568"/>
      <c r="GX7" s="568"/>
      <c r="GY7" s="588">
        <f t="shared" si="21"/>
        <v>1</v>
      </c>
      <c r="GZ7" s="568"/>
      <c r="HA7" s="638">
        <f t="shared" si="22"/>
        <v>1</v>
      </c>
      <c r="HB7" s="588">
        <f t="shared" si="23"/>
        <v>1</v>
      </c>
      <c r="HC7" s="568"/>
      <c r="HD7" s="568"/>
      <c r="HE7" s="568"/>
      <c r="HF7" s="568"/>
      <c r="HG7" s="568"/>
      <c r="HH7" s="568"/>
      <c r="HI7" s="568"/>
      <c r="HJ7" s="568"/>
      <c r="HK7" s="568"/>
      <c r="HL7" s="568"/>
      <c r="HM7" s="568"/>
      <c r="HN7" s="568"/>
      <c r="HO7" s="568"/>
      <c r="HP7" s="588">
        <f t="shared" si="24"/>
        <v>1</v>
      </c>
      <c r="HQ7" s="568"/>
      <c r="HR7" s="638">
        <f t="shared" si="25"/>
        <v>1</v>
      </c>
      <c r="HS7" s="588">
        <f t="shared" si="26"/>
        <v>1</v>
      </c>
      <c r="HT7" s="560" t="s">
        <v>2413</v>
      </c>
      <c r="HU7" s="681" t="s">
        <v>5</v>
      </c>
      <c r="HV7" s="335" t="s">
        <v>7</v>
      </c>
    </row>
    <row r="8" spans="1:230" ht="318" customHeight="1">
      <c r="A8" s="628">
        <v>4</v>
      </c>
      <c r="B8" s="652" t="s">
        <v>2414</v>
      </c>
      <c r="C8" s="630" t="s">
        <v>2415</v>
      </c>
      <c r="D8" s="651" t="s">
        <v>2416</v>
      </c>
      <c r="E8" s="258" t="s">
        <v>1247</v>
      </c>
      <c r="F8" s="258" t="s">
        <v>1048</v>
      </c>
      <c r="G8" s="258" t="s">
        <v>2417</v>
      </c>
      <c r="H8" s="632" t="s">
        <v>735</v>
      </c>
      <c r="I8" s="652" t="s">
        <v>2369</v>
      </c>
      <c r="J8" s="258" t="s">
        <v>2418</v>
      </c>
      <c r="K8" s="644">
        <v>1</v>
      </c>
      <c r="L8" s="258" t="s">
        <v>2419</v>
      </c>
      <c r="M8" s="682">
        <v>44621</v>
      </c>
      <c r="N8" s="667">
        <v>44895</v>
      </c>
      <c r="O8" s="651" t="s">
        <v>1616</v>
      </c>
      <c r="P8" s="632">
        <v>0</v>
      </c>
      <c r="Q8" s="635">
        <v>0</v>
      </c>
      <c r="R8" s="635">
        <v>0</v>
      </c>
      <c r="S8" s="635">
        <v>0</v>
      </c>
      <c r="T8" s="635">
        <v>0</v>
      </c>
      <c r="U8" s="635">
        <v>0</v>
      </c>
      <c r="V8" s="635">
        <v>0</v>
      </c>
      <c r="W8" s="819">
        <v>0</v>
      </c>
      <c r="X8" s="819">
        <v>0</v>
      </c>
      <c r="Y8" s="819">
        <v>0</v>
      </c>
      <c r="Z8" s="819">
        <v>0</v>
      </c>
      <c r="AA8" s="819">
        <v>0</v>
      </c>
      <c r="AB8" s="819">
        <v>0</v>
      </c>
      <c r="AC8" s="819">
        <v>0</v>
      </c>
      <c r="AD8" s="819">
        <v>0</v>
      </c>
      <c r="AE8" s="840">
        <v>0</v>
      </c>
      <c r="AF8" s="635">
        <v>0</v>
      </c>
      <c r="AG8" s="635">
        <v>0</v>
      </c>
      <c r="AH8" s="635">
        <v>0</v>
      </c>
      <c r="AI8" s="635">
        <v>0</v>
      </c>
      <c r="AJ8" s="819">
        <v>0</v>
      </c>
      <c r="AK8" s="635">
        <v>0</v>
      </c>
      <c r="AL8" s="635">
        <v>0</v>
      </c>
      <c r="AM8" s="635">
        <v>0</v>
      </c>
      <c r="AN8" s="635">
        <v>0</v>
      </c>
      <c r="AO8" s="635">
        <v>0</v>
      </c>
      <c r="AP8" s="635">
        <v>0</v>
      </c>
      <c r="AQ8" s="635">
        <v>0</v>
      </c>
      <c r="AR8" s="635"/>
      <c r="AS8" s="635" t="s">
        <v>1111</v>
      </c>
      <c r="AT8" s="839">
        <v>0</v>
      </c>
      <c r="AU8" s="635" t="s">
        <v>849</v>
      </c>
      <c r="AV8" s="840">
        <v>0</v>
      </c>
      <c r="AW8" s="839" t="str">
        <f>IF(AV8=0,"0%",IF(AV8=1,"100%",))</f>
        <v>0%</v>
      </c>
      <c r="AX8" s="697" t="s">
        <v>2420</v>
      </c>
      <c r="AY8" s="125">
        <v>0</v>
      </c>
      <c r="AZ8" s="125">
        <v>0</v>
      </c>
      <c r="BA8" s="125">
        <v>0</v>
      </c>
      <c r="BB8" s="125">
        <v>0</v>
      </c>
      <c r="BC8" s="125">
        <v>0</v>
      </c>
      <c r="BD8" s="125">
        <v>0</v>
      </c>
      <c r="BE8" s="841" t="s">
        <v>2421</v>
      </c>
      <c r="BF8" s="635">
        <v>1</v>
      </c>
      <c r="BG8" s="635">
        <v>1</v>
      </c>
      <c r="BH8" s="635">
        <v>1</v>
      </c>
      <c r="BI8" s="635">
        <v>0</v>
      </c>
      <c r="BJ8" s="856" t="s">
        <v>2388</v>
      </c>
      <c r="BK8" s="842"/>
      <c r="BL8" s="856" t="s">
        <v>849</v>
      </c>
      <c r="BM8" s="857"/>
      <c r="BN8" s="844"/>
      <c r="BO8" s="632" t="s">
        <v>2422</v>
      </c>
      <c r="BP8" s="635">
        <v>0</v>
      </c>
      <c r="BQ8" s="845">
        <v>0</v>
      </c>
      <c r="BR8" s="635">
        <v>0</v>
      </c>
      <c r="BS8" s="635">
        <v>0</v>
      </c>
      <c r="BT8" s="635">
        <v>0</v>
      </c>
      <c r="BU8" s="635">
        <v>0</v>
      </c>
      <c r="BV8" s="861" t="s">
        <v>2423</v>
      </c>
      <c r="BW8" s="846">
        <v>1</v>
      </c>
      <c r="BX8" s="847">
        <v>1</v>
      </c>
      <c r="BY8" s="847">
        <v>1</v>
      </c>
      <c r="BZ8" s="847" t="s">
        <v>2410</v>
      </c>
      <c r="CA8" s="847" t="s">
        <v>122</v>
      </c>
      <c r="CB8" s="827">
        <f t="shared" si="0"/>
        <v>0</v>
      </c>
      <c r="CC8" s="847"/>
      <c r="CD8" s="828">
        <f t="shared" si="1"/>
        <v>0</v>
      </c>
      <c r="CE8" s="827">
        <f t="shared" si="2"/>
        <v>0</v>
      </c>
      <c r="CF8" s="632" t="s">
        <v>2422</v>
      </c>
      <c r="CG8" s="635">
        <v>0</v>
      </c>
      <c r="CH8" s="845">
        <v>0</v>
      </c>
      <c r="CI8" s="635">
        <v>0</v>
      </c>
      <c r="CJ8" s="635">
        <v>0</v>
      </c>
      <c r="CK8" s="635">
        <v>0</v>
      </c>
      <c r="CL8" s="635">
        <v>0</v>
      </c>
      <c r="CM8" s="862" t="s">
        <v>2423</v>
      </c>
      <c r="CN8" s="846">
        <v>1</v>
      </c>
      <c r="CO8" s="847">
        <v>0</v>
      </c>
      <c r="CP8" s="847">
        <v>1</v>
      </c>
      <c r="CQ8" s="845" t="s">
        <v>2424</v>
      </c>
      <c r="CR8" s="847" t="s">
        <v>122</v>
      </c>
      <c r="CS8" s="819">
        <f t="shared" si="3"/>
        <v>0</v>
      </c>
      <c r="CT8" s="847"/>
      <c r="CU8" s="828">
        <f>CD8+CG8</f>
        <v>0</v>
      </c>
      <c r="CV8" s="827">
        <f t="shared" si="5"/>
        <v>0</v>
      </c>
      <c r="CW8" s="779" t="s">
        <v>2425</v>
      </c>
      <c r="CX8" s="779" t="s">
        <v>2426</v>
      </c>
      <c r="CY8" s="124" t="s">
        <v>2427</v>
      </c>
      <c r="CZ8" s="125">
        <v>0</v>
      </c>
      <c r="DA8" s="124">
        <v>0</v>
      </c>
      <c r="DB8" s="125">
        <v>0</v>
      </c>
      <c r="DC8" s="125">
        <v>0</v>
      </c>
      <c r="DD8" s="125">
        <v>0</v>
      </c>
      <c r="DE8" s="125">
        <v>0</v>
      </c>
      <c r="DF8" s="863" t="s">
        <v>2428</v>
      </c>
      <c r="DG8" s="864">
        <v>1</v>
      </c>
      <c r="DH8" s="864">
        <v>0</v>
      </c>
      <c r="DI8" s="864"/>
      <c r="DJ8" s="864"/>
      <c r="DK8" s="864" t="s">
        <v>1561</v>
      </c>
      <c r="DL8" s="826"/>
      <c r="DM8" s="702"/>
      <c r="DN8" s="831">
        <f t="shared" si="7"/>
        <v>0</v>
      </c>
      <c r="DO8" s="832">
        <f t="shared" si="8"/>
        <v>0</v>
      </c>
      <c r="DP8" s="779" t="s">
        <v>2429</v>
      </c>
      <c r="DQ8" s="779" t="s">
        <v>2430</v>
      </c>
      <c r="DR8" s="124" t="s">
        <v>2431</v>
      </c>
      <c r="DS8" s="125">
        <v>1</v>
      </c>
      <c r="DT8" s="124">
        <v>0</v>
      </c>
      <c r="DU8" s="125">
        <v>0</v>
      </c>
      <c r="DV8" s="125">
        <v>0</v>
      </c>
      <c r="DW8" s="125">
        <v>0</v>
      </c>
      <c r="DX8" s="635">
        <v>0</v>
      </c>
      <c r="DY8" s="865" t="s">
        <v>2432</v>
      </c>
      <c r="DZ8" s="568">
        <v>1</v>
      </c>
      <c r="EA8" s="568">
        <v>0</v>
      </c>
      <c r="EB8" s="568">
        <v>1</v>
      </c>
      <c r="EC8" s="280" t="s">
        <v>2433</v>
      </c>
      <c r="ED8" s="568" t="s">
        <v>122</v>
      </c>
      <c r="EE8" s="279">
        <f t="shared" si="9"/>
        <v>1</v>
      </c>
      <c r="EF8" s="568"/>
      <c r="EG8" s="638">
        <f t="shared" si="10"/>
        <v>1</v>
      </c>
      <c r="EH8" s="588">
        <f t="shared" si="11"/>
        <v>1</v>
      </c>
      <c r="EI8" s="779" t="s">
        <v>2434</v>
      </c>
      <c r="EJ8" s="779" t="s">
        <v>2435</v>
      </c>
      <c r="EK8" s="866" t="s">
        <v>2436</v>
      </c>
      <c r="EL8" s="279">
        <v>0</v>
      </c>
      <c r="EM8" s="279">
        <v>0</v>
      </c>
      <c r="EN8" s="279">
        <v>0</v>
      </c>
      <c r="EO8" s="279">
        <v>0</v>
      </c>
      <c r="EP8" s="279">
        <v>0</v>
      </c>
      <c r="EQ8" s="279">
        <v>0</v>
      </c>
      <c r="ER8" s="279">
        <v>0</v>
      </c>
      <c r="ES8" s="568"/>
      <c r="ET8" s="568"/>
      <c r="EU8" s="568"/>
      <c r="EV8" s="568"/>
      <c r="EW8" s="568" t="s">
        <v>122</v>
      </c>
      <c r="EX8" s="588">
        <f t="shared" si="12"/>
        <v>1</v>
      </c>
      <c r="EY8" s="568"/>
      <c r="EZ8" s="638">
        <f t="shared" si="13"/>
        <v>1</v>
      </c>
      <c r="FA8" s="588">
        <f t="shared" si="14"/>
        <v>1</v>
      </c>
      <c r="FB8" s="833"/>
      <c r="FC8" s="833"/>
      <c r="FD8" s="568"/>
      <c r="FE8" s="568"/>
      <c r="FF8" s="568"/>
      <c r="FG8" s="568"/>
      <c r="FH8" s="568"/>
      <c r="FI8" s="568"/>
      <c r="FJ8" s="568"/>
      <c r="FK8" s="568"/>
      <c r="FL8" s="568"/>
      <c r="FM8" s="568"/>
      <c r="FN8" s="568"/>
      <c r="FO8" s="568"/>
      <c r="FP8" s="568"/>
      <c r="FQ8" s="279">
        <f t="shared" si="15"/>
        <v>1</v>
      </c>
      <c r="FR8" s="568"/>
      <c r="FS8" s="638">
        <f t="shared" si="16"/>
        <v>1</v>
      </c>
      <c r="FT8" s="588">
        <f t="shared" si="17"/>
        <v>1</v>
      </c>
      <c r="FU8" s="568"/>
      <c r="FV8" s="568"/>
      <c r="FW8" s="568"/>
      <c r="FX8" s="568"/>
      <c r="FY8" s="568"/>
      <c r="FZ8" s="568"/>
      <c r="GA8" s="568"/>
      <c r="GB8" s="568"/>
      <c r="GC8" s="568"/>
      <c r="GD8" s="568"/>
      <c r="GE8" s="568"/>
      <c r="GF8" s="568"/>
      <c r="GG8" s="568"/>
      <c r="GH8" s="588">
        <f t="shared" si="18"/>
        <v>1</v>
      </c>
      <c r="GI8" s="568"/>
      <c r="GJ8" s="638">
        <f t="shared" si="19"/>
        <v>1</v>
      </c>
      <c r="GK8" s="588">
        <f t="shared" si="20"/>
        <v>1</v>
      </c>
      <c r="GL8" s="568"/>
      <c r="GM8" s="568"/>
      <c r="GN8" s="568"/>
      <c r="GO8" s="568"/>
      <c r="GP8" s="568"/>
      <c r="GQ8" s="568"/>
      <c r="GR8" s="568"/>
      <c r="GS8" s="568"/>
      <c r="GT8" s="568"/>
      <c r="GU8" s="568"/>
      <c r="GV8" s="568"/>
      <c r="GW8" s="568"/>
      <c r="GX8" s="568"/>
      <c r="GY8" s="588">
        <f t="shared" si="21"/>
        <v>1</v>
      </c>
      <c r="GZ8" s="568"/>
      <c r="HA8" s="638">
        <f t="shared" si="22"/>
        <v>1</v>
      </c>
      <c r="HB8" s="588">
        <f t="shared" si="23"/>
        <v>1</v>
      </c>
      <c r="HC8" s="568"/>
      <c r="HD8" s="568"/>
      <c r="HE8" s="568"/>
      <c r="HF8" s="568"/>
      <c r="HG8" s="568"/>
      <c r="HH8" s="568"/>
      <c r="HI8" s="568"/>
      <c r="HJ8" s="568"/>
      <c r="HK8" s="568"/>
      <c r="HL8" s="568"/>
      <c r="HM8" s="568"/>
      <c r="HN8" s="568"/>
      <c r="HO8" s="568"/>
      <c r="HP8" s="588">
        <f t="shared" si="24"/>
        <v>1</v>
      </c>
      <c r="HQ8" s="568"/>
      <c r="HR8" s="638">
        <f t="shared" si="25"/>
        <v>1</v>
      </c>
      <c r="HS8" s="588">
        <f t="shared" si="26"/>
        <v>1</v>
      </c>
      <c r="HT8" s="867" t="s">
        <v>2437</v>
      </c>
      <c r="HU8" s="867" t="s">
        <v>2438</v>
      </c>
      <c r="HV8" s="356" t="s">
        <v>11</v>
      </c>
    </row>
    <row r="9" spans="1:230" ht="18.5">
      <c r="A9" s="1297"/>
      <c r="B9" s="1298"/>
      <c r="C9" s="868"/>
      <c r="D9" s="869"/>
      <c r="E9" s="870"/>
      <c r="F9" s="772"/>
      <c r="K9" s="747">
        <f>SUM(K5:K8)</f>
        <v>7</v>
      </c>
      <c r="Q9" s="747">
        <f>SUM(Q5:Q8)</f>
        <v>0</v>
      </c>
      <c r="AE9" s="612"/>
      <c r="AH9" s="709"/>
      <c r="AV9" s="710">
        <f>SUM(AV5:AV8)</f>
        <v>1</v>
      </c>
      <c r="AW9" s="871"/>
      <c r="AY9" s="747">
        <f>SUM(AY5:AY8)</f>
        <v>2</v>
      </c>
      <c r="BM9" s="612">
        <f>SUM(BM5:BM8)</f>
        <v>2</v>
      </c>
      <c r="BN9" s="608">
        <f>BM9*100%/$K$9</f>
        <v>0.2857142857142857</v>
      </c>
      <c r="CD9" s="612">
        <f>SUM(CD5:CD8)</f>
        <v>3</v>
      </c>
      <c r="CE9" s="608">
        <f>CD9*100%/$K$9</f>
        <v>0.42857142857142855</v>
      </c>
      <c r="CU9" s="612">
        <f>SUM(CU5:CU8)</f>
        <v>4</v>
      </c>
      <c r="CV9" s="608">
        <f>CU9*100%/$K$9</f>
        <v>0.5714285714285714</v>
      </c>
      <c r="DN9" s="612">
        <f>SUM(DN5:DN8)</f>
        <v>6</v>
      </c>
      <c r="DO9" s="608">
        <f>DN9*100%/$K$9</f>
        <v>0.8571428571428571</v>
      </c>
      <c r="EG9" s="612">
        <f>SUM(EG5:EG8)</f>
        <v>7</v>
      </c>
      <c r="EH9" s="608">
        <f>EG9*100%/$K$9</f>
        <v>1</v>
      </c>
      <c r="EZ9" s="710">
        <f>SUM(EZ5:EZ8)</f>
        <v>7</v>
      </c>
      <c r="FA9">
        <f>EZ9*100%/$K$9</f>
        <v>1</v>
      </c>
      <c r="FS9" s="710">
        <f>SUM(FS5:FS8)</f>
        <v>7</v>
      </c>
      <c r="FT9" s="608">
        <f>FS9*100%/$K$9</f>
        <v>1</v>
      </c>
      <c r="GJ9" s="612">
        <f>SUM(GJ5:GJ8)</f>
        <v>7</v>
      </c>
      <c r="GK9" s="608">
        <f>GJ9*100%/$K$9</f>
        <v>1</v>
      </c>
      <c r="HA9" s="612">
        <f>SUM(HA5:HA8)</f>
        <v>7</v>
      </c>
      <c r="HB9" s="608">
        <f>HA9*100%/$K$9</f>
        <v>1</v>
      </c>
      <c r="HR9" s="612">
        <f>SUM(HR5:HR8)</f>
        <v>7</v>
      </c>
      <c r="HS9" s="608">
        <f>HR9*100%/$K$9</f>
        <v>1</v>
      </c>
      <c r="HT9" s="872"/>
      <c r="HU9" s="872"/>
    </row>
    <row r="11" spans="1:230">
      <c r="D11" s="619">
        <v>100</v>
      </c>
    </row>
  </sheetData>
  <mergeCells count="265">
    <mergeCell ref="A1:O1"/>
    <mergeCell ref="P1:W1"/>
    <mergeCell ref="X1:AB2"/>
    <mergeCell ref="AC1:AF2"/>
    <mergeCell ref="AG1:AN1"/>
    <mergeCell ref="AO1:AS2"/>
    <mergeCell ref="A2:A4"/>
    <mergeCell ref="B2:B4"/>
    <mergeCell ref="C2:C4"/>
    <mergeCell ref="D2:D4"/>
    <mergeCell ref="AT1:AW2"/>
    <mergeCell ref="AX1:BE1"/>
    <mergeCell ref="BF1:BJ2"/>
    <mergeCell ref="BK1:BN2"/>
    <mergeCell ref="BO1:BV1"/>
    <mergeCell ref="BW1:CA2"/>
    <mergeCell ref="AX2:AX4"/>
    <mergeCell ref="AY2:BE2"/>
    <mergeCell ref="BO2:BO4"/>
    <mergeCell ref="BP2:BV2"/>
    <mergeCell ref="CB1:CE2"/>
    <mergeCell ref="CF1:CM1"/>
    <mergeCell ref="CN1:CR2"/>
    <mergeCell ref="CS1:CV2"/>
    <mergeCell ref="CW1:CW4"/>
    <mergeCell ref="CX1:CX4"/>
    <mergeCell ref="CF2:CF4"/>
    <mergeCell ref="CG2:CM2"/>
    <mergeCell ref="CD3:CD4"/>
    <mergeCell ref="CE3:CE4"/>
    <mergeCell ref="ES1:EW2"/>
    <mergeCell ref="EK2:EK4"/>
    <mergeCell ref="EL2:ER2"/>
    <mergeCell ref="DZ3:DZ4"/>
    <mergeCell ref="EA3:EA4"/>
    <mergeCell ref="CY1:DF1"/>
    <mergeCell ref="DG1:DK2"/>
    <mergeCell ref="DL1:DO2"/>
    <mergeCell ref="DP1:DP4"/>
    <mergeCell ref="DQ1:DQ4"/>
    <mergeCell ref="DR1:DY1"/>
    <mergeCell ref="CY2:CY4"/>
    <mergeCell ref="CZ2:DF2"/>
    <mergeCell ref="DR2:DR4"/>
    <mergeCell ref="DS2:DY2"/>
    <mergeCell ref="HT1:HT4"/>
    <mergeCell ref="HU1:HU4"/>
    <mergeCell ref="HV1:HV4"/>
    <mergeCell ref="HC2:HC4"/>
    <mergeCell ref="HD2:HJ2"/>
    <mergeCell ref="HE3:HE4"/>
    <mergeCell ref="HF3:HG3"/>
    <mergeCell ref="FU1:GB1"/>
    <mergeCell ref="GC1:GG2"/>
    <mergeCell ref="GH1:GK2"/>
    <mergeCell ref="GL1:GS1"/>
    <mergeCell ref="GT1:GX2"/>
    <mergeCell ref="GY1:HB2"/>
    <mergeCell ref="FU2:FU4"/>
    <mergeCell ref="FV2:GB2"/>
    <mergeCell ref="GL2:GL4"/>
    <mergeCell ref="GM2:GS2"/>
    <mergeCell ref="E2:E4"/>
    <mergeCell ref="F2:F4"/>
    <mergeCell ref="G2:G4"/>
    <mergeCell ref="H2:H4"/>
    <mergeCell ref="I2:I4"/>
    <mergeCell ref="J2:J4"/>
    <mergeCell ref="HC1:HJ1"/>
    <mergeCell ref="HK1:HO2"/>
    <mergeCell ref="HP1:HS2"/>
    <mergeCell ref="EX1:FA2"/>
    <mergeCell ref="FB1:FB4"/>
    <mergeCell ref="FC1:FC4"/>
    <mergeCell ref="FD1:FK1"/>
    <mergeCell ref="FL1:FP2"/>
    <mergeCell ref="FQ1:FT2"/>
    <mergeCell ref="FD2:FD4"/>
    <mergeCell ref="FE2:FK2"/>
    <mergeCell ref="EX3:EX4"/>
    <mergeCell ref="EY3:EY4"/>
    <mergeCell ref="DZ1:ED2"/>
    <mergeCell ref="EE1:EH2"/>
    <mergeCell ref="EI1:EI4"/>
    <mergeCell ref="EJ1:EJ4"/>
    <mergeCell ref="EK1:ER1"/>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X3:BX4"/>
    <mergeCell ref="BY3:BY4"/>
    <mergeCell ref="BZ3:BZ4"/>
    <mergeCell ref="CA3:CA4"/>
    <mergeCell ref="CB3:CB4"/>
    <mergeCell ref="CC3:CC4"/>
    <mergeCell ref="CT3:CT4"/>
    <mergeCell ref="CU3:CU4"/>
    <mergeCell ref="CV3:CV4"/>
    <mergeCell ref="CZ3:CZ4"/>
    <mergeCell ref="DA3:DA4"/>
    <mergeCell ref="DB3:DC3"/>
    <mergeCell ref="CN3:CN4"/>
    <mergeCell ref="CO3:CO4"/>
    <mergeCell ref="CP3:CP4"/>
    <mergeCell ref="CQ3:CQ4"/>
    <mergeCell ref="CR3:CR4"/>
    <mergeCell ref="CS3:CS4"/>
    <mergeCell ref="DJ3:DJ4"/>
    <mergeCell ref="DK3:DK4"/>
    <mergeCell ref="DL3:DL4"/>
    <mergeCell ref="DM3:DM4"/>
    <mergeCell ref="DN3:DN4"/>
    <mergeCell ref="DO3:DO4"/>
    <mergeCell ref="DD3:DD4"/>
    <mergeCell ref="DE3:DE4"/>
    <mergeCell ref="DF3:DF4"/>
    <mergeCell ref="DG3:DG4"/>
    <mergeCell ref="DH3:DH4"/>
    <mergeCell ref="DI3:DI4"/>
    <mergeCell ref="EB3:EB4"/>
    <mergeCell ref="EC3:EC4"/>
    <mergeCell ref="ED3:ED4"/>
    <mergeCell ref="EE3:EE4"/>
    <mergeCell ref="EF3:EF4"/>
    <mergeCell ref="EG3:EG4"/>
    <mergeCell ref="DS3:DS4"/>
    <mergeCell ref="DT3:DT4"/>
    <mergeCell ref="DU3:DV3"/>
    <mergeCell ref="DW3:DW4"/>
    <mergeCell ref="DX3:DX4"/>
    <mergeCell ref="DY3:DY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W3:GW4"/>
    <mergeCell ref="GJ3:GJ4"/>
    <mergeCell ref="GK3:GK4"/>
    <mergeCell ref="GM3:GM4"/>
    <mergeCell ref="GN3:GN4"/>
    <mergeCell ref="GO3:GP3"/>
    <mergeCell ref="GQ3:GQ4"/>
    <mergeCell ref="GD3:GD4"/>
    <mergeCell ref="GE3:GE4"/>
    <mergeCell ref="GF3:GF4"/>
    <mergeCell ref="GG3:GG4"/>
    <mergeCell ref="GH3:GH4"/>
    <mergeCell ref="GI3:GI4"/>
    <mergeCell ref="A9:B9"/>
    <mergeCell ref="HN3:HN4"/>
    <mergeCell ref="HO3:HO4"/>
    <mergeCell ref="HP3:HP4"/>
    <mergeCell ref="HQ3:HQ4"/>
    <mergeCell ref="HR3:HR4"/>
    <mergeCell ref="HS3:HS4"/>
    <mergeCell ref="HH3:HH4"/>
    <mergeCell ref="HI3:HI4"/>
    <mergeCell ref="HJ3:HJ4"/>
    <mergeCell ref="HK3:HK4"/>
    <mergeCell ref="HL3:HL4"/>
    <mergeCell ref="HM3:HM4"/>
    <mergeCell ref="GX3:GX4"/>
    <mergeCell ref="GY3:GY4"/>
    <mergeCell ref="GZ3:GZ4"/>
    <mergeCell ref="HA3:HA4"/>
    <mergeCell ref="HB3:HB4"/>
    <mergeCell ref="HD3:HD4"/>
    <mergeCell ref="GR3:GR4"/>
    <mergeCell ref="GS3:GS4"/>
    <mergeCell ref="GT3:GT4"/>
    <mergeCell ref="GU3:GU4"/>
    <mergeCell ref="GV3:GV4"/>
  </mergeCells>
  <dataValidations count="2">
    <dataValidation type="list" allowBlank="1" showInputMessage="1" showErrorMessage="1" sqref="F5:F8" xr:uid="{77CD0B24-BC19-4265-B8FC-3BDB4AD0B1BA}">
      <formula1>MOMENTO</formula1>
    </dataValidation>
    <dataValidation type="list" allowBlank="1" showInputMessage="1" showErrorMessage="1" sqref="E5:E8" xr:uid="{89EB1A4A-75DC-47B5-A7AB-D1C4E07BBD76}">
      <formula1>nivel</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3A8B8-17A3-4D23-BA70-177E331CCB27}">
  <dimension ref="A1:HV16"/>
  <sheetViews>
    <sheetView view="pageBreakPreview" zoomScale="70" zoomScaleNormal="60" zoomScaleSheetLayoutView="70" workbookViewId="0">
      <selection sqref="M2"/>
    </sheetView>
  </sheetViews>
  <sheetFormatPr baseColWidth="10" defaultColWidth="11.453125" defaultRowHeight="14.5"/>
  <cols>
    <col min="2" max="2" width="50.1796875" customWidth="1"/>
    <col min="3" max="3" width="38.81640625" customWidth="1"/>
    <col min="4" max="4" width="35.54296875" customWidth="1"/>
    <col min="6" max="6" width="17" customWidth="1"/>
    <col min="9" max="9" width="27.81640625" customWidth="1"/>
    <col min="12" max="12" width="21.1796875" customWidth="1"/>
    <col min="16" max="16" width="38.453125" hidden="1" customWidth="1"/>
    <col min="17" max="17" width="0" hidden="1" customWidth="1"/>
    <col min="18" max="18" width="19.26953125" hidden="1" customWidth="1"/>
    <col min="19" max="23" width="0" hidden="1" customWidth="1"/>
    <col min="24" max="24" width="19.453125" hidden="1" customWidth="1"/>
    <col min="25" max="40" width="0" hidden="1" customWidth="1"/>
    <col min="41" max="41" width="31.453125" hidden="1" customWidth="1"/>
    <col min="42" max="43" width="0" hidden="1" customWidth="1"/>
    <col min="44" max="44" width="14.26953125" hidden="1" customWidth="1"/>
    <col min="45" max="49" width="0" hidden="1" customWidth="1"/>
    <col min="50" max="50" width="36.81640625" hidden="1" customWidth="1"/>
    <col min="51" max="51" width="0" hidden="1" customWidth="1"/>
    <col min="52" max="52" width="31" hidden="1" customWidth="1"/>
    <col min="53" max="53" width="18.1796875" hidden="1" customWidth="1"/>
    <col min="54" max="55" width="0" hidden="1" customWidth="1"/>
    <col min="56" max="56" width="17.1796875" hidden="1" customWidth="1"/>
    <col min="57" max="57" width="16.7265625" hidden="1" customWidth="1"/>
    <col min="58" max="66" width="0" hidden="1" customWidth="1"/>
    <col min="67" max="67" width="53.7265625" hidden="1" customWidth="1"/>
    <col min="68" max="68" width="0" hidden="1" customWidth="1"/>
    <col min="69" max="69" width="41.26953125" hidden="1" customWidth="1"/>
    <col min="70" max="70" width="27.26953125" hidden="1" customWidth="1"/>
    <col min="71" max="73" width="0" hidden="1" customWidth="1"/>
    <col min="74" max="74" width="21.7265625" hidden="1" customWidth="1"/>
    <col min="75" max="75" width="12" hidden="1" customWidth="1"/>
    <col min="76" max="83" width="0" hidden="1" customWidth="1"/>
    <col min="84" max="84" width="40.7265625" hidden="1" customWidth="1"/>
    <col min="85" max="85" width="0" hidden="1" customWidth="1"/>
    <col min="86" max="86" width="45.81640625" hidden="1" customWidth="1"/>
    <col min="87" max="87" width="26.54296875" hidden="1" customWidth="1"/>
    <col min="88" max="90" width="0" hidden="1" customWidth="1"/>
    <col min="91" max="91" width="26.54296875" hidden="1" customWidth="1"/>
    <col min="92" max="100" width="0" hidden="1" customWidth="1"/>
    <col min="101" max="101" width="45.54296875" style="611" hidden="1" customWidth="1"/>
    <col min="102" max="102" width="46.26953125" style="611" hidden="1" customWidth="1"/>
    <col min="103" max="103" width="25.453125" hidden="1" customWidth="1"/>
    <col min="104" max="104" width="0" hidden="1" customWidth="1"/>
    <col min="105" max="105" width="32.453125" hidden="1" customWidth="1"/>
    <col min="106" max="106" width="20.54296875" hidden="1" customWidth="1"/>
    <col min="107" max="109" width="0" hidden="1" customWidth="1"/>
    <col min="110" max="110" width="22" hidden="1" customWidth="1"/>
    <col min="111" max="111" width="12.81640625" hidden="1" customWidth="1"/>
    <col min="112" max="112" width="12.26953125" hidden="1" customWidth="1"/>
    <col min="113" max="113" width="13.7265625" hidden="1" customWidth="1"/>
    <col min="114" max="119" width="22" hidden="1" customWidth="1"/>
    <col min="120" max="120" width="45.54296875" style="611" hidden="1" customWidth="1"/>
    <col min="121" max="121" width="46.26953125" style="611" hidden="1" customWidth="1"/>
    <col min="122" max="122" width="13.26953125" hidden="1" customWidth="1"/>
    <col min="123" max="123" width="0" hidden="1" customWidth="1"/>
    <col min="124" max="124" width="21.26953125" hidden="1" customWidth="1"/>
    <col min="125" max="125" width="19.453125" hidden="1" customWidth="1"/>
    <col min="126" max="126" width="20.1796875" hidden="1" customWidth="1"/>
    <col min="127" max="127" width="20.7265625" hidden="1" customWidth="1"/>
    <col min="128" max="128" width="0" hidden="1" customWidth="1"/>
    <col min="129" max="129" width="30.1796875" hidden="1" customWidth="1"/>
    <col min="130" max="138" width="0" hidden="1" customWidth="1"/>
    <col min="139" max="139" width="45.54296875" style="611" hidden="1" customWidth="1"/>
    <col min="140" max="140" width="46.26953125" style="611" hidden="1" customWidth="1"/>
    <col min="141" max="157" width="0" hidden="1" customWidth="1"/>
    <col min="158" max="158" width="45.54296875" style="611" hidden="1" customWidth="1"/>
    <col min="159" max="159" width="46.26953125" style="611" hidden="1" customWidth="1"/>
    <col min="160" max="227" width="0" hidden="1" customWidth="1"/>
    <col min="228" max="228" width="79.81640625" style="618" customWidth="1"/>
    <col min="229" max="229" width="85.26953125" style="618" customWidth="1"/>
    <col min="230" max="230" width="26.90625" customWidth="1"/>
  </cols>
  <sheetData>
    <row r="1" spans="1:230" ht="40.5" customHeight="1">
      <c r="A1" s="1288" t="s">
        <v>2439</v>
      </c>
      <c r="B1" s="1288"/>
      <c r="C1" s="1288"/>
      <c r="D1" s="1288"/>
      <c r="E1" s="1288"/>
      <c r="F1" s="1288"/>
      <c r="G1" s="1288"/>
      <c r="H1" s="1288"/>
      <c r="I1" s="1288"/>
      <c r="J1" s="1288"/>
      <c r="K1" s="1288"/>
      <c r="L1" s="1288"/>
      <c r="M1" s="1288"/>
      <c r="N1" s="1288"/>
      <c r="O1" s="1288"/>
      <c r="P1" s="1197" t="s">
        <v>989</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252" t="s">
        <v>1011</v>
      </c>
      <c r="HU1" s="1255" t="s">
        <v>1012</v>
      </c>
      <c r="HV1" s="1299" t="s">
        <v>1866</v>
      </c>
    </row>
    <row r="2" spans="1:230" ht="15.75" customHeight="1">
      <c r="A2" s="1276" t="s">
        <v>1016</v>
      </c>
      <c r="B2" s="1276" t="s">
        <v>1017</v>
      </c>
      <c r="C2" s="1277" t="s">
        <v>1867</v>
      </c>
      <c r="D2" s="1276" t="s">
        <v>1019</v>
      </c>
      <c r="E2" s="1276" t="s">
        <v>1868</v>
      </c>
      <c r="F2" s="1276" t="s">
        <v>1021</v>
      </c>
      <c r="G2" s="1276" t="s">
        <v>1022</v>
      </c>
      <c r="H2" s="1276" t="s">
        <v>1023</v>
      </c>
      <c r="I2" s="1280"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197"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253"/>
      <c r="HU2" s="1256"/>
      <c r="HV2" s="1299"/>
    </row>
    <row r="3" spans="1:230" ht="47.25" customHeight="1">
      <c r="A3" s="1276"/>
      <c r="B3" s="1276"/>
      <c r="C3" s="1278"/>
      <c r="D3" s="1276"/>
      <c r="E3" s="1276"/>
      <c r="F3" s="1276"/>
      <c r="G3" s="1276"/>
      <c r="H3" s="1276"/>
      <c r="I3" s="1280"/>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197"/>
      <c r="CZ3" s="1197"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253"/>
      <c r="HU3" s="1256"/>
      <c r="HV3" s="1299"/>
    </row>
    <row r="4" spans="1:230" ht="30.75" customHeight="1">
      <c r="A4" s="1276"/>
      <c r="B4" s="1276"/>
      <c r="C4" s="1279"/>
      <c r="D4" s="1276"/>
      <c r="E4" s="1276"/>
      <c r="F4" s="1276"/>
      <c r="G4" s="1276"/>
      <c r="H4" s="1276"/>
      <c r="I4" s="1280"/>
      <c r="J4" s="1276"/>
      <c r="K4" s="1276"/>
      <c r="L4" s="1276"/>
      <c r="M4" s="623" t="s">
        <v>327</v>
      </c>
      <c r="N4" s="624" t="s">
        <v>1027</v>
      </c>
      <c r="O4" s="625"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3"/>
      <c r="CZ4" s="1273"/>
      <c r="DA4" s="1273"/>
      <c r="DB4" s="626" t="s">
        <v>1030</v>
      </c>
      <c r="DC4" s="626" t="s">
        <v>1043</v>
      </c>
      <c r="DD4" s="1273"/>
      <c r="DE4" s="1273"/>
      <c r="DF4" s="1273"/>
      <c r="DG4" s="1198"/>
      <c r="DH4" s="1198"/>
      <c r="DI4" s="1198"/>
      <c r="DJ4" s="1198"/>
      <c r="DK4" s="1198"/>
      <c r="DL4" s="1202"/>
      <c r="DM4" s="1203"/>
      <c r="DN4" s="1203"/>
      <c r="DO4" s="1204"/>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254"/>
      <c r="HU4" s="1257"/>
      <c r="HV4" s="1299"/>
    </row>
    <row r="5" spans="1:230" ht="237" customHeight="1">
      <c r="A5" s="652">
        <v>1</v>
      </c>
      <c r="B5" s="633" t="s">
        <v>2440</v>
      </c>
      <c r="C5" s="630" t="s">
        <v>2441</v>
      </c>
      <c r="D5" s="631" t="s">
        <v>2267</v>
      </c>
      <c r="E5" s="632" t="s">
        <v>1190</v>
      </c>
      <c r="F5" s="632" t="s">
        <v>1191</v>
      </c>
      <c r="G5" s="632" t="s">
        <v>2442</v>
      </c>
      <c r="H5" s="632" t="s">
        <v>490</v>
      </c>
      <c r="I5" s="633" t="s">
        <v>2443</v>
      </c>
      <c r="J5" s="632" t="s">
        <v>5</v>
      </c>
      <c r="K5" s="634">
        <v>1</v>
      </c>
      <c r="L5" s="632" t="s">
        <v>2444</v>
      </c>
      <c r="M5" s="666">
        <v>44593</v>
      </c>
      <c r="N5" s="667">
        <v>44621</v>
      </c>
      <c r="O5" s="636" t="s">
        <v>1616</v>
      </c>
      <c r="P5" s="636" t="s">
        <v>2202</v>
      </c>
      <c r="Q5" s="669">
        <v>0</v>
      </c>
      <c r="R5" s="669" t="s">
        <v>5</v>
      </c>
      <c r="S5" s="669">
        <v>0</v>
      </c>
      <c r="T5" s="669">
        <v>0</v>
      </c>
      <c r="U5" s="669">
        <v>1</v>
      </c>
      <c r="V5" s="669">
        <v>0</v>
      </c>
      <c r="W5" s="669" t="s">
        <v>5</v>
      </c>
      <c r="X5" s="669">
        <v>0</v>
      </c>
      <c r="Y5" s="669">
        <v>0</v>
      </c>
      <c r="Z5" s="669">
        <v>0</v>
      </c>
      <c r="AA5" s="669" t="s">
        <v>849</v>
      </c>
      <c r="AB5" s="669" t="s">
        <v>2175</v>
      </c>
      <c r="AC5" s="671"/>
      <c r="AD5" s="670"/>
      <c r="AE5" s="670"/>
      <c r="AF5" s="672"/>
      <c r="AG5" s="672"/>
      <c r="AH5" s="672"/>
      <c r="AI5" s="672"/>
      <c r="AJ5" s="672"/>
      <c r="AK5" s="672"/>
      <c r="AL5" s="672"/>
      <c r="AM5" s="672"/>
      <c r="AN5" s="672"/>
      <c r="AO5" s="679">
        <v>1</v>
      </c>
      <c r="AP5" s="679">
        <v>1</v>
      </c>
      <c r="AQ5" s="669">
        <v>1</v>
      </c>
      <c r="AR5" s="636" t="s">
        <v>1064</v>
      </c>
      <c r="AS5" s="873" t="s">
        <v>1262</v>
      </c>
      <c r="AT5" s="874">
        <v>0</v>
      </c>
      <c r="AU5" s="676" t="s">
        <v>849</v>
      </c>
      <c r="AV5" s="722">
        <v>0</v>
      </c>
      <c r="AW5" s="677" t="str">
        <f>IF(AV5=0,"0%",IF(AV5=1,"100%",))</f>
        <v>0%</v>
      </c>
      <c r="AX5" s="636" t="s">
        <v>2445</v>
      </c>
      <c r="AY5" s="669">
        <v>1</v>
      </c>
      <c r="AZ5" s="679" t="s">
        <v>2446</v>
      </c>
      <c r="BA5" s="679" t="s">
        <v>2447</v>
      </c>
      <c r="BB5" s="679" t="s">
        <v>2448</v>
      </c>
      <c r="BC5" s="669" t="s">
        <v>5</v>
      </c>
      <c r="BD5" s="679" t="s">
        <v>2449</v>
      </c>
      <c r="BE5" s="680" t="s">
        <v>2450</v>
      </c>
      <c r="BF5" s="669">
        <v>1</v>
      </c>
      <c r="BG5" s="669">
        <v>1</v>
      </c>
      <c r="BH5" s="669">
        <v>1</v>
      </c>
      <c r="BI5" s="679" t="s">
        <v>2288</v>
      </c>
      <c r="BJ5" s="673" t="s">
        <v>122</v>
      </c>
      <c r="BK5" s="874">
        <v>1</v>
      </c>
      <c r="BL5" s="676" t="s">
        <v>849</v>
      </c>
      <c r="BM5" s="722">
        <v>1</v>
      </c>
      <c r="BN5" s="677" t="str">
        <f>IF(BM5=0,"0%",IF(BM5=1,"100%",))</f>
        <v>100%</v>
      </c>
      <c r="BO5" s="636"/>
      <c r="BP5" s="669"/>
      <c r="BQ5" s="669"/>
      <c r="BR5" s="669"/>
      <c r="BS5" s="669"/>
      <c r="BT5" s="669"/>
      <c r="BU5" s="669"/>
      <c r="BV5" s="669"/>
      <c r="BW5" s="673"/>
      <c r="BX5" s="673"/>
      <c r="BY5" s="673"/>
      <c r="BZ5" s="673"/>
      <c r="CA5" s="673" t="s">
        <v>122</v>
      </c>
      <c r="CB5" s="874" t="str">
        <f>CE5</f>
        <v>100%</v>
      </c>
      <c r="CC5" s="676"/>
      <c r="CD5" s="722">
        <f>BM5+BP5</f>
        <v>1</v>
      </c>
      <c r="CE5" s="677" t="str">
        <f>IF(CD5=0,"0%",IF(CD5=1,"100%",))</f>
        <v>100%</v>
      </c>
      <c r="CF5" s="636"/>
      <c r="CG5" s="669"/>
      <c r="CH5" s="669"/>
      <c r="CI5" s="669"/>
      <c r="CJ5" s="669"/>
      <c r="CK5" s="669"/>
      <c r="CL5" s="669"/>
      <c r="CM5" s="669"/>
      <c r="CN5" s="673">
        <v>0</v>
      </c>
      <c r="CO5" s="673">
        <v>0</v>
      </c>
      <c r="CP5" s="673">
        <v>0</v>
      </c>
      <c r="CQ5" s="673"/>
      <c r="CR5" s="673" t="s">
        <v>122</v>
      </c>
      <c r="CS5" s="874" t="str">
        <f>CV5</f>
        <v>100%</v>
      </c>
      <c r="CT5" s="676"/>
      <c r="CU5" s="722">
        <f>CD5+CG5</f>
        <v>1</v>
      </c>
      <c r="CV5" s="677" t="str">
        <f>IF(CU5=0,"0%",IF(CU5=1,"100%",))</f>
        <v>100%</v>
      </c>
      <c r="CW5" s="872"/>
      <c r="CX5" s="872"/>
      <c r="CY5" s="636">
        <v>0</v>
      </c>
      <c r="CZ5" s="636">
        <v>0</v>
      </c>
      <c r="DA5" s="636">
        <v>0</v>
      </c>
      <c r="DB5" s="124"/>
      <c r="DC5" s="125"/>
      <c r="DD5" s="125"/>
      <c r="DE5" s="125"/>
      <c r="DF5" s="679"/>
      <c r="DG5" s="679"/>
      <c r="DH5" s="679"/>
      <c r="DI5" s="679"/>
      <c r="DJ5" s="679"/>
      <c r="DK5" s="679"/>
      <c r="DL5" s="874" t="str">
        <f>DO5</f>
        <v>100%</v>
      </c>
      <c r="DM5" s="676"/>
      <c r="DN5" s="722">
        <f>CU5+CZ5</f>
        <v>1</v>
      </c>
      <c r="DO5" s="677" t="str">
        <f>IF(DN5=0,"0%",IF(DN5=1,"100%",))</f>
        <v>100%</v>
      </c>
      <c r="DP5" s="761"/>
      <c r="DQ5" s="762"/>
      <c r="DR5" s="636">
        <v>0</v>
      </c>
      <c r="DS5" s="669">
        <v>0</v>
      </c>
      <c r="DT5" s="124">
        <v>0</v>
      </c>
      <c r="DU5" s="124"/>
      <c r="DV5" s="124"/>
      <c r="DW5" s="124"/>
      <c r="DX5" s="679"/>
      <c r="DY5" s="680"/>
      <c r="DZ5" s="571"/>
      <c r="EA5" s="571"/>
      <c r="EB5" s="571"/>
      <c r="EC5" s="571"/>
      <c r="ED5" s="125" t="s">
        <v>122</v>
      </c>
      <c r="EE5" s="874" t="str">
        <f>EH5</f>
        <v>100%</v>
      </c>
      <c r="EF5" s="676"/>
      <c r="EG5" s="722">
        <f>DN5+DS5</f>
        <v>1</v>
      </c>
      <c r="EH5" s="677" t="str">
        <f>IF(EG5=0,"0%",IF(EG5=1,"100%",))</f>
        <v>100%</v>
      </c>
      <c r="EI5" s="833"/>
      <c r="EJ5" s="834"/>
      <c r="EK5" s="568">
        <v>0</v>
      </c>
      <c r="EL5" s="568">
        <v>0</v>
      </c>
      <c r="EM5" s="568">
        <v>0</v>
      </c>
      <c r="EN5" s="568"/>
      <c r="EO5" s="568"/>
      <c r="EP5" s="568"/>
      <c r="EQ5" s="568"/>
      <c r="ER5" s="568"/>
      <c r="ES5" s="568"/>
      <c r="ET5" s="568"/>
      <c r="EU5" s="568"/>
      <c r="EV5" s="568"/>
      <c r="EW5" s="279" t="s">
        <v>122</v>
      </c>
      <c r="EX5" s="874" t="str">
        <f>FA5</f>
        <v>100%</v>
      </c>
      <c r="EY5" s="676"/>
      <c r="EZ5" s="722">
        <f>EG5+EL5</f>
        <v>1</v>
      </c>
      <c r="FA5" s="677" t="str">
        <f>IF(EZ5=0,"0%",IF(EZ5=1,"100%",))</f>
        <v>100%</v>
      </c>
      <c r="FB5" s="761"/>
      <c r="FC5" s="762"/>
      <c r="FD5" s="568"/>
      <c r="FE5" s="568"/>
      <c r="FF5" s="568"/>
      <c r="FG5" s="568"/>
      <c r="FH5" s="568"/>
      <c r="FI5" s="568"/>
      <c r="FJ5" s="568"/>
      <c r="FK5" s="568"/>
      <c r="FL5" s="568"/>
      <c r="FM5" s="568"/>
      <c r="FN5" s="568"/>
      <c r="FO5" s="568"/>
      <c r="FP5" s="568"/>
      <c r="FQ5" s="874" t="str">
        <f>FT5</f>
        <v>100%</v>
      </c>
      <c r="FR5" s="676"/>
      <c r="FS5" s="722">
        <f>EZ5+FE5</f>
        <v>1</v>
      </c>
      <c r="FT5" s="677" t="str">
        <f>IF(FS5=0,"0%",IF(FS5=1,"100%",))</f>
        <v>100%</v>
      </c>
      <c r="FU5" s="568"/>
      <c r="FV5" s="568"/>
      <c r="FW5" s="568"/>
      <c r="FX5" s="568"/>
      <c r="FY5" s="568"/>
      <c r="FZ5" s="568"/>
      <c r="GA5" s="568"/>
      <c r="GB5" s="568"/>
      <c r="GC5" s="568"/>
      <c r="GD5" s="568"/>
      <c r="GE5" s="568"/>
      <c r="GF5" s="568"/>
      <c r="GG5" s="568"/>
      <c r="GH5" s="874" t="str">
        <f>GK5</f>
        <v>100%</v>
      </c>
      <c r="GI5" s="676"/>
      <c r="GJ5" s="722">
        <f>FS5+FV5</f>
        <v>1</v>
      </c>
      <c r="GK5" s="677" t="str">
        <f>IF(GJ5=0,"0%",IF(GJ5=1,"100%",))</f>
        <v>100%</v>
      </c>
      <c r="GL5" s="568"/>
      <c r="GM5" s="568"/>
      <c r="GN5" s="568"/>
      <c r="GO5" s="568"/>
      <c r="GP5" s="568"/>
      <c r="GQ5" s="568"/>
      <c r="GR5" s="568"/>
      <c r="GS5" s="568"/>
      <c r="GT5" s="568"/>
      <c r="GU5" s="568"/>
      <c r="GV5" s="568"/>
      <c r="GW5" s="568"/>
      <c r="GX5" s="568"/>
      <c r="GY5" s="874" t="str">
        <f>HB5</f>
        <v>100%</v>
      </c>
      <c r="GZ5" s="676"/>
      <c r="HA5" s="722">
        <f>GJ5+GM5</f>
        <v>1</v>
      </c>
      <c r="HB5" s="677" t="str">
        <f>IF(HA5=0,"0%",IF(HA5=1,"100%",))</f>
        <v>100%</v>
      </c>
      <c r="HC5" s="568"/>
      <c r="HD5" s="568"/>
      <c r="HE5" s="568"/>
      <c r="HF5" s="568"/>
      <c r="HG5" s="568"/>
      <c r="HH5" s="568"/>
      <c r="HI5" s="568"/>
      <c r="HJ5" s="568"/>
      <c r="HK5" s="568"/>
      <c r="HL5" s="568"/>
      <c r="HM5" s="568"/>
      <c r="HN5" s="568"/>
      <c r="HO5" s="568"/>
      <c r="HP5" s="874" t="str">
        <f>HS5</f>
        <v>100%</v>
      </c>
      <c r="HQ5" s="676"/>
      <c r="HR5" s="722">
        <f>HA5+HD5</f>
        <v>1</v>
      </c>
      <c r="HS5" s="677" t="str">
        <f>IF(HR5=0,"0%",IF(HR5=1,"100%",))</f>
        <v>100%</v>
      </c>
      <c r="HT5" s="875" t="s">
        <v>2451</v>
      </c>
      <c r="HU5" s="875" t="s">
        <v>5</v>
      </c>
      <c r="HV5" s="335" t="s">
        <v>7</v>
      </c>
    </row>
    <row r="6" spans="1:230" ht="162" customHeight="1">
      <c r="A6" s="652">
        <v>2</v>
      </c>
      <c r="B6" s="633" t="s">
        <v>2452</v>
      </c>
      <c r="C6" s="630" t="s">
        <v>2453</v>
      </c>
      <c r="D6" s="631" t="s">
        <v>2267</v>
      </c>
      <c r="E6" s="632" t="s">
        <v>1875</v>
      </c>
      <c r="F6" s="632" t="s">
        <v>1048</v>
      </c>
      <c r="G6" s="632" t="s">
        <v>2454</v>
      </c>
      <c r="H6" s="632" t="s">
        <v>490</v>
      </c>
      <c r="I6" s="633" t="s">
        <v>2455</v>
      </c>
      <c r="J6" s="258" t="s">
        <v>5</v>
      </c>
      <c r="K6" s="634">
        <v>1</v>
      </c>
      <c r="L6" s="632" t="s">
        <v>2444</v>
      </c>
      <c r="M6" s="666">
        <v>44805</v>
      </c>
      <c r="N6" s="667">
        <v>44866</v>
      </c>
      <c r="O6" s="636" t="s">
        <v>1616</v>
      </c>
      <c r="P6" s="636"/>
      <c r="Q6" s="669"/>
      <c r="R6" s="669"/>
      <c r="S6" s="669"/>
      <c r="T6" s="669"/>
      <c r="U6" s="669"/>
      <c r="V6" s="669"/>
      <c r="W6" s="669"/>
      <c r="X6" s="669">
        <v>0</v>
      </c>
      <c r="Y6" s="669">
        <v>0</v>
      </c>
      <c r="Z6" s="669">
        <v>0</v>
      </c>
      <c r="AA6" s="669" t="s">
        <v>849</v>
      </c>
      <c r="AB6" s="669" t="s">
        <v>2175</v>
      </c>
      <c r="AC6" s="671"/>
      <c r="AD6" s="670"/>
      <c r="AE6" s="670"/>
      <c r="AF6" s="672"/>
      <c r="AG6" s="672"/>
      <c r="AH6" s="672"/>
      <c r="AI6" s="672"/>
      <c r="AJ6" s="672"/>
      <c r="AK6" s="672"/>
      <c r="AL6" s="672"/>
      <c r="AM6" s="672"/>
      <c r="AN6" s="672"/>
      <c r="AO6" s="679">
        <v>0</v>
      </c>
      <c r="AP6" s="679">
        <v>0</v>
      </c>
      <c r="AQ6" s="679">
        <v>0</v>
      </c>
      <c r="AR6" s="636" t="s">
        <v>2456</v>
      </c>
      <c r="AS6" s="723" t="s">
        <v>2174</v>
      </c>
      <c r="AT6" s="874">
        <v>0</v>
      </c>
      <c r="AU6" s="876" t="s">
        <v>849</v>
      </c>
      <c r="AV6" s="722">
        <v>0</v>
      </c>
      <c r="AW6" s="669" t="str">
        <f>IF(AV6=0,"0%",IF(AV6=1,"100%",))</f>
        <v>0%</v>
      </c>
      <c r="AX6" s="636"/>
      <c r="AY6" s="669"/>
      <c r="AZ6" s="669"/>
      <c r="BA6" s="669"/>
      <c r="BB6" s="669"/>
      <c r="BC6" s="669"/>
      <c r="BD6" s="669"/>
      <c r="BE6" s="723"/>
      <c r="BF6" s="669">
        <v>0</v>
      </c>
      <c r="BG6" s="669">
        <v>0</v>
      </c>
      <c r="BH6" s="669">
        <v>0</v>
      </c>
      <c r="BI6" s="673" t="s">
        <v>849</v>
      </c>
      <c r="BJ6" s="673" t="s">
        <v>1204</v>
      </c>
      <c r="BK6" s="874">
        <v>0</v>
      </c>
      <c r="BL6" s="676" t="s">
        <v>849</v>
      </c>
      <c r="BM6" s="722">
        <v>0</v>
      </c>
      <c r="BN6" s="669" t="str">
        <f>IF(BM6=0,"0%",IF(BM6=1,"100%",))</f>
        <v>0%</v>
      </c>
      <c r="BO6" s="636"/>
      <c r="BP6" s="669"/>
      <c r="BQ6" s="669"/>
      <c r="BR6" s="669"/>
      <c r="BS6" s="669"/>
      <c r="BT6" s="669"/>
      <c r="BU6" s="669"/>
      <c r="BV6" s="669"/>
      <c r="BW6" s="673">
        <v>0</v>
      </c>
      <c r="BX6" s="673">
        <v>0</v>
      </c>
      <c r="BY6" s="673">
        <v>0</v>
      </c>
      <c r="BZ6" s="673"/>
      <c r="CA6" s="673" t="s">
        <v>1204</v>
      </c>
      <c r="CB6" s="874" t="str">
        <f t="shared" ref="CB6:CB9" si="0">CE6</f>
        <v>0%</v>
      </c>
      <c r="CC6" s="876"/>
      <c r="CD6" s="722">
        <f t="shared" ref="CD6:CD8" si="1">BM6+BP6</f>
        <v>0</v>
      </c>
      <c r="CE6" s="669" t="str">
        <f>IF(CD6=0,"0%",IF(CD6=1,"100%",))</f>
        <v>0%</v>
      </c>
      <c r="CF6" s="636"/>
      <c r="CG6" s="669"/>
      <c r="CH6" s="669"/>
      <c r="CI6" s="669"/>
      <c r="CJ6" s="669"/>
      <c r="CK6" s="669"/>
      <c r="CL6" s="669"/>
      <c r="CM6" s="669"/>
      <c r="CN6" s="673">
        <v>0</v>
      </c>
      <c r="CO6" s="673">
        <v>0</v>
      </c>
      <c r="CP6" s="673">
        <v>0</v>
      </c>
      <c r="CQ6" s="673"/>
      <c r="CR6" s="673" t="s">
        <v>1204</v>
      </c>
      <c r="CS6" s="874" t="str">
        <f t="shared" ref="CS6:CS9" si="2">CV6</f>
        <v>0%</v>
      </c>
      <c r="CT6" s="876"/>
      <c r="CU6" s="722">
        <f t="shared" ref="CU6:CU8" si="3">CD6+CG6</f>
        <v>0</v>
      </c>
      <c r="CV6" s="669" t="str">
        <f>IF(CU6=0,"0%",IF(CU6=1,"100%",))</f>
        <v>0%</v>
      </c>
      <c r="CW6" s="877" t="s">
        <v>2457</v>
      </c>
      <c r="CX6" s="877" t="s">
        <v>1110</v>
      </c>
      <c r="CY6" s="636">
        <v>0</v>
      </c>
      <c r="CZ6" s="636">
        <v>0</v>
      </c>
      <c r="DA6" s="636">
        <v>0</v>
      </c>
      <c r="DB6" s="124"/>
      <c r="DC6" s="125"/>
      <c r="DD6" s="125"/>
      <c r="DE6" s="125"/>
      <c r="DF6" s="679"/>
      <c r="DG6" s="679">
        <v>0</v>
      </c>
      <c r="DH6" s="679">
        <v>0</v>
      </c>
      <c r="DI6" s="679">
        <v>1</v>
      </c>
      <c r="DJ6" s="679"/>
      <c r="DK6" s="679" t="s">
        <v>1204</v>
      </c>
      <c r="DL6" s="874" t="str">
        <f t="shared" ref="DL6:DL9" si="4">DO6</f>
        <v>0%</v>
      </c>
      <c r="DM6" s="876"/>
      <c r="DN6" s="722">
        <f t="shared" ref="DN6:DN9" si="5">CU6+CZ6</f>
        <v>0</v>
      </c>
      <c r="DO6" s="669" t="str">
        <f>IF(DN6=0,"0%",IF(DN6=1,"100%",))</f>
        <v>0%</v>
      </c>
      <c r="DP6" s="848" t="s">
        <v>2457</v>
      </c>
      <c r="DQ6" s="848" t="s">
        <v>1110</v>
      </c>
      <c r="DR6" s="636">
        <v>0</v>
      </c>
      <c r="DS6" s="669">
        <v>0</v>
      </c>
      <c r="DT6" s="124">
        <v>0</v>
      </c>
      <c r="DU6" s="124"/>
      <c r="DV6" s="124"/>
      <c r="DW6" s="124"/>
      <c r="DX6" s="679"/>
      <c r="DY6" s="680"/>
      <c r="DZ6" s="571"/>
      <c r="EA6" s="571"/>
      <c r="EB6" s="571"/>
      <c r="EC6" s="571"/>
      <c r="ED6" s="125" t="s">
        <v>1204</v>
      </c>
      <c r="EE6" s="874" t="str">
        <f t="shared" ref="EE6:EE9" si="6">EH6</f>
        <v>0%</v>
      </c>
      <c r="EF6" s="876"/>
      <c r="EG6" s="722">
        <f t="shared" ref="EG6:EG9" si="7">DN6+DS6</f>
        <v>0</v>
      </c>
      <c r="EH6" s="669" t="str">
        <f>IF(EG6=0,"0%",IF(EG6=1,"100%",))</f>
        <v>0%</v>
      </c>
      <c r="EI6" s="848" t="s">
        <v>2457</v>
      </c>
      <c r="EJ6" s="848" t="s">
        <v>1110</v>
      </c>
      <c r="EK6" s="568">
        <v>0</v>
      </c>
      <c r="EL6" s="568">
        <v>0</v>
      </c>
      <c r="EM6" s="568">
        <v>0</v>
      </c>
      <c r="EN6" s="568"/>
      <c r="EO6" s="568"/>
      <c r="EP6" s="568"/>
      <c r="EQ6" s="568"/>
      <c r="ER6" s="568"/>
      <c r="ES6" s="568"/>
      <c r="ET6" s="568"/>
      <c r="EU6" s="568"/>
      <c r="EV6" s="568"/>
      <c r="EW6" s="279" t="s">
        <v>1204</v>
      </c>
      <c r="EX6" s="874" t="str">
        <f t="shared" ref="EX6:EX9" si="8">FA6</f>
        <v>0%</v>
      </c>
      <c r="EY6" s="876"/>
      <c r="EZ6" s="722">
        <f t="shared" ref="EZ6:EZ9" si="9">EG6+EL6</f>
        <v>0</v>
      </c>
      <c r="FA6" s="669" t="str">
        <f>IF(EZ6=0,"0%",IF(EZ6=1,"100%",))</f>
        <v>0%</v>
      </c>
      <c r="FB6" s="848" t="s">
        <v>2457</v>
      </c>
      <c r="FC6" s="848" t="s">
        <v>1110</v>
      </c>
      <c r="FD6" s="568"/>
      <c r="FE6" s="568"/>
      <c r="FF6" s="568"/>
      <c r="FG6" s="568"/>
      <c r="FH6" s="568"/>
      <c r="FI6" s="568"/>
      <c r="FJ6" s="568"/>
      <c r="FK6" s="568"/>
      <c r="FL6" s="568"/>
      <c r="FM6" s="568"/>
      <c r="FN6" s="568"/>
      <c r="FO6" s="568"/>
      <c r="FP6" s="568"/>
      <c r="FQ6" s="874" t="str">
        <f t="shared" ref="FQ6:FQ9" si="10">FT6</f>
        <v>0%</v>
      </c>
      <c r="FR6" s="876"/>
      <c r="FS6" s="722">
        <f t="shared" ref="FS6:FS9" si="11">EZ6+FE6</f>
        <v>0</v>
      </c>
      <c r="FT6" s="669" t="str">
        <f>IF(FS6=0,"0%",IF(FS6=1,"100%",))</f>
        <v>0%</v>
      </c>
      <c r="FU6" s="568"/>
      <c r="FV6" s="568"/>
      <c r="FW6" s="568"/>
      <c r="FX6" s="568"/>
      <c r="FY6" s="568"/>
      <c r="FZ6" s="568"/>
      <c r="GA6" s="568"/>
      <c r="GB6" s="568"/>
      <c r="GC6" s="568"/>
      <c r="GD6" s="568"/>
      <c r="GE6" s="568"/>
      <c r="GF6" s="568"/>
      <c r="GG6" s="568"/>
      <c r="GH6" s="874" t="str">
        <f t="shared" ref="GH6:GH9" si="12">GK6</f>
        <v>0%</v>
      </c>
      <c r="GI6" s="876"/>
      <c r="GJ6" s="722">
        <f t="shared" ref="GJ6:GJ9" si="13">FS6+FV6</f>
        <v>0</v>
      </c>
      <c r="GK6" s="669" t="str">
        <f>IF(GJ6=0,"0%",IF(GJ6=1,"100%",))</f>
        <v>0%</v>
      </c>
      <c r="GL6" s="568"/>
      <c r="GM6" s="568"/>
      <c r="GN6" s="568"/>
      <c r="GO6" s="568"/>
      <c r="GP6" s="568"/>
      <c r="GQ6" s="568"/>
      <c r="GR6" s="568"/>
      <c r="GS6" s="568"/>
      <c r="GT6" s="568"/>
      <c r="GU6" s="568"/>
      <c r="GV6" s="568"/>
      <c r="GW6" s="568"/>
      <c r="GX6" s="568"/>
      <c r="GY6" s="874" t="str">
        <f t="shared" ref="GY6:GY9" si="14">HB6</f>
        <v>0%</v>
      </c>
      <c r="GZ6" s="876"/>
      <c r="HA6" s="722">
        <f t="shared" ref="HA6:HA9" si="15">GJ6+GM6</f>
        <v>0</v>
      </c>
      <c r="HB6" s="669" t="str">
        <f>IF(HA6=0,"0%",IF(HA6=1,"100%",))</f>
        <v>0%</v>
      </c>
      <c r="HC6" s="568"/>
      <c r="HD6" s="568"/>
      <c r="HE6" s="568"/>
      <c r="HF6" s="568"/>
      <c r="HG6" s="568"/>
      <c r="HH6" s="568"/>
      <c r="HI6" s="568"/>
      <c r="HJ6" s="568"/>
      <c r="HK6" s="568"/>
      <c r="HL6" s="568"/>
      <c r="HM6" s="568"/>
      <c r="HN6" s="568"/>
      <c r="HO6" s="568"/>
      <c r="HP6" s="874" t="str">
        <f t="shared" ref="HP6:HP9" si="16">HS6</f>
        <v>0%</v>
      </c>
      <c r="HQ6" s="876"/>
      <c r="HR6" s="722">
        <f t="shared" ref="HR6:HR9" si="17">HA6+HD6</f>
        <v>0</v>
      </c>
      <c r="HS6" s="669" t="str">
        <f>IF(HR6=0,"0%",IF(HR6=1,"100%",))</f>
        <v>0%</v>
      </c>
      <c r="HT6" s="875" t="s">
        <v>2457</v>
      </c>
      <c r="HU6" s="875" t="s">
        <v>5</v>
      </c>
      <c r="HV6" s="878" t="s">
        <v>5</v>
      </c>
    </row>
    <row r="7" spans="1:230" ht="158.25" customHeight="1">
      <c r="A7" s="652">
        <v>3</v>
      </c>
      <c r="B7" s="633" t="s">
        <v>2458</v>
      </c>
      <c r="C7" s="630" t="s">
        <v>2459</v>
      </c>
      <c r="D7" s="631" t="s">
        <v>2267</v>
      </c>
      <c r="E7" s="258" t="s">
        <v>1875</v>
      </c>
      <c r="F7" s="258" t="s">
        <v>1218</v>
      </c>
      <c r="G7" s="258" t="s">
        <v>1219</v>
      </c>
      <c r="H7" s="632" t="s">
        <v>735</v>
      </c>
      <c r="I7" s="633" t="s">
        <v>2460</v>
      </c>
      <c r="J7" s="258" t="s">
        <v>5</v>
      </c>
      <c r="K7" s="644">
        <v>1</v>
      </c>
      <c r="L7" s="632" t="s">
        <v>2461</v>
      </c>
      <c r="M7" s="666">
        <v>44593</v>
      </c>
      <c r="N7" s="667">
        <v>44621</v>
      </c>
      <c r="O7" s="645" t="s">
        <v>1196</v>
      </c>
      <c r="P7" s="683"/>
      <c r="Q7" s="125">
        <v>0</v>
      </c>
      <c r="R7" s="683"/>
      <c r="S7" s="125" t="s">
        <v>5</v>
      </c>
      <c r="T7" s="125" t="s">
        <v>5</v>
      </c>
      <c r="U7" s="125" t="s">
        <v>5</v>
      </c>
      <c r="V7" s="125" t="s">
        <v>5</v>
      </c>
      <c r="W7" s="684" t="s">
        <v>2462</v>
      </c>
      <c r="X7" s="669">
        <v>0</v>
      </c>
      <c r="Y7" s="669">
        <v>0</v>
      </c>
      <c r="Z7" s="669">
        <v>0</v>
      </c>
      <c r="AA7" s="669" t="s">
        <v>849</v>
      </c>
      <c r="AB7" s="669" t="s">
        <v>2175</v>
      </c>
      <c r="AC7" s="686"/>
      <c r="AD7" s="685"/>
      <c r="AE7" s="686"/>
      <c r="AF7" s="571"/>
      <c r="AG7" s="571"/>
      <c r="AH7" s="571"/>
      <c r="AI7" s="571"/>
      <c r="AJ7" s="571"/>
      <c r="AK7" s="571"/>
      <c r="AL7" s="571"/>
      <c r="AM7" s="571"/>
      <c r="AN7" s="571"/>
      <c r="AO7" s="679">
        <v>0</v>
      </c>
      <c r="AP7" s="679">
        <v>0</v>
      </c>
      <c r="AQ7" s="679">
        <v>0</v>
      </c>
      <c r="AR7" s="636" t="s">
        <v>849</v>
      </c>
      <c r="AS7" s="691" t="s">
        <v>2174</v>
      </c>
      <c r="AT7" s="874">
        <v>0</v>
      </c>
      <c r="AU7" s="688" t="s">
        <v>849</v>
      </c>
      <c r="AV7" s="678">
        <v>0</v>
      </c>
      <c r="AW7" s="125" t="str">
        <f>IF(AV7=0,"0%",IF(AV7=1,"100%",))</f>
        <v>0%</v>
      </c>
      <c r="AX7" s="281" t="s">
        <v>2463</v>
      </c>
      <c r="AY7" s="125">
        <v>1</v>
      </c>
      <c r="AZ7" s="281" t="s">
        <v>2464</v>
      </c>
      <c r="BA7" s="124" t="s">
        <v>2465</v>
      </c>
      <c r="BB7" s="124" t="s">
        <v>5</v>
      </c>
      <c r="BC7" s="125" t="s">
        <v>5</v>
      </c>
      <c r="BD7" s="125" t="s">
        <v>5</v>
      </c>
      <c r="BE7" s="689" t="s">
        <v>2466</v>
      </c>
      <c r="BF7" s="124">
        <v>1</v>
      </c>
      <c r="BG7" s="125">
        <v>1</v>
      </c>
      <c r="BH7" s="125">
        <v>1</v>
      </c>
      <c r="BI7" s="124" t="s">
        <v>2288</v>
      </c>
      <c r="BJ7" s="125" t="s">
        <v>122</v>
      </c>
      <c r="BK7" s="879">
        <v>1</v>
      </c>
      <c r="BL7" s="880" t="s">
        <v>849</v>
      </c>
      <c r="BM7" s="881">
        <v>1</v>
      </c>
      <c r="BN7" s="882" t="str">
        <f>IF(BM7=0,"0%",IF(BM7=1,"100%",))</f>
        <v>100%</v>
      </c>
      <c r="BO7" s="281"/>
      <c r="BP7" s="125"/>
      <c r="BQ7" s="281"/>
      <c r="BR7" s="125"/>
      <c r="BS7" s="125"/>
      <c r="BT7" s="125"/>
      <c r="BU7" s="125"/>
      <c r="BV7" s="684"/>
      <c r="BW7" s="281"/>
      <c r="BX7" s="685"/>
      <c r="BY7" s="685"/>
      <c r="BZ7" s="685"/>
      <c r="CA7" s="685" t="s">
        <v>122</v>
      </c>
      <c r="CB7" s="874" t="str">
        <f t="shared" si="0"/>
        <v>100%</v>
      </c>
      <c r="CC7" s="688"/>
      <c r="CD7" s="722">
        <f t="shared" si="1"/>
        <v>1</v>
      </c>
      <c r="CE7" s="125" t="str">
        <f>IF(CD7=0,"0%",IF(CD7=1,"100%",))</f>
        <v>100%</v>
      </c>
      <c r="CF7" s="281"/>
      <c r="CG7" s="125"/>
      <c r="CH7" s="281"/>
      <c r="CI7" s="125"/>
      <c r="CJ7" s="125"/>
      <c r="CK7" s="125"/>
      <c r="CL7" s="125"/>
      <c r="CM7" s="684"/>
      <c r="CN7" s="281">
        <v>0</v>
      </c>
      <c r="CO7" s="685">
        <v>0</v>
      </c>
      <c r="CP7" s="685"/>
      <c r="CQ7" s="685"/>
      <c r="CR7" s="685" t="s">
        <v>122</v>
      </c>
      <c r="CS7" s="874" t="str">
        <f t="shared" si="2"/>
        <v>100%</v>
      </c>
      <c r="CT7" s="688"/>
      <c r="CU7" s="722">
        <f t="shared" si="3"/>
        <v>1</v>
      </c>
      <c r="CV7" s="125" t="str">
        <f>IF(CU7=0,"0%",IF(CU7=1,"100%",))</f>
        <v>100%</v>
      </c>
      <c r="CW7" s="833"/>
      <c r="CX7" s="833"/>
      <c r="CY7" s="636">
        <v>0</v>
      </c>
      <c r="CZ7" s="636">
        <v>0</v>
      </c>
      <c r="DA7" s="636">
        <v>0</v>
      </c>
      <c r="DB7" s="125"/>
      <c r="DC7" s="125"/>
      <c r="DD7" s="125"/>
      <c r="DE7" s="125"/>
      <c r="DF7" s="124"/>
      <c r="DG7" s="124"/>
      <c r="DH7" s="124"/>
      <c r="DI7" s="124"/>
      <c r="DJ7" s="124"/>
      <c r="DK7" s="124"/>
      <c r="DL7" s="874" t="str">
        <f t="shared" si="4"/>
        <v>100%</v>
      </c>
      <c r="DM7" s="688"/>
      <c r="DN7" s="722">
        <f t="shared" si="5"/>
        <v>1</v>
      </c>
      <c r="DO7" s="125" t="str">
        <f>IF(DN7=0,"0%",IF(DN7=1,"100%",))</f>
        <v>100%</v>
      </c>
      <c r="DP7" s="833"/>
      <c r="DQ7" s="833"/>
      <c r="DR7" s="636">
        <v>0</v>
      </c>
      <c r="DS7" s="669">
        <v>0</v>
      </c>
      <c r="DT7" s="124">
        <v>0</v>
      </c>
      <c r="DU7" s="125"/>
      <c r="DV7" s="125"/>
      <c r="DW7" s="125"/>
      <c r="DX7" s="125"/>
      <c r="DY7" s="691"/>
      <c r="DZ7" s="571"/>
      <c r="EA7" s="571"/>
      <c r="EB7" s="571"/>
      <c r="EC7" s="571"/>
      <c r="ED7" s="125" t="s">
        <v>122</v>
      </c>
      <c r="EE7" s="874" t="str">
        <f t="shared" si="6"/>
        <v>100%</v>
      </c>
      <c r="EF7" s="688"/>
      <c r="EG7" s="722">
        <f t="shared" si="7"/>
        <v>1</v>
      </c>
      <c r="EH7" s="125" t="str">
        <f>IF(EG7=0,"0%",IF(EG7=1,"100%",))</f>
        <v>100%</v>
      </c>
      <c r="EI7" s="833"/>
      <c r="EJ7" s="833"/>
      <c r="EK7" s="568">
        <v>0</v>
      </c>
      <c r="EL7" s="568">
        <v>0</v>
      </c>
      <c r="EM7" s="568">
        <v>0</v>
      </c>
      <c r="EN7" s="568"/>
      <c r="EO7" s="568"/>
      <c r="EP7" s="568"/>
      <c r="EQ7" s="568"/>
      <c r="ER7" s="568"/>
      <c r="ES7" s="568"/>
      <c r="ET7" s="568"/>
      <c r="EU7" s="568"/>
      <c r="EV7" s="568"/>
      <c r="EW7" s="279" t="s">
        <v>122</v>
      </c>
      <c r="EX7" s="874" t="str">
        <f t="shared" si="8"/>
        <v>100%</v>
      </c>
      <c r="EY7" s="688"/>
      <c r="EZ7" s="722">
        <f t="shared" si="9"/>
        <v>1</v>
      </c>
      <c r="FA7" s="125" t="str">
        <f>IF(EZ7=0,"0%",IF(EZ7=1,"100%",))</f>
        <v>100%</v>
      </c>
      <c r="FB7" s="833"/>
      <c r="FC7" s="833"/>
      <c r="FD7" s="568"/>
      <c r="FE7" s="568"/>
      <c r="FF7" s="568"/>
      <c r="FG7" s="568"/>
      <c r="FH7" s="568"/>
      <c r="FI7" s="568"/>
      <c r="FJ7" s="568"/>
      <c r="FK7" s="568"/>
      <c r="FL7" s="568"/>
      <c r="FM7" s="568"/>
      <c r="FN7" s="568"/>
      <c r="FO7" s="568"/>
      <c r="FP7" s="568"/>
      <c r="FQ7" s="874" t="str">
        <f t="shared" si="10"/>
        <v>100%</v>
      </c>
      <c r="FR7" s="688"/>
      <c r="FS7" s="722">
        <f t="shared" si="11"/>
        <v>1</v>
      </c>
      <c r="FT7" s="125" t="str">
        <f>IF(FS7=0,"0%",IF(FS7=1,"100%",))</f>
        <v>100%</v>
      </c>
      <c r="FU7" s="568"/>
      <c r="FV7" s="568"/>
      <c r="FW7" s="568"/>
      <c r="FX7" s="568"/>
      <c r="FY7" s="568"/>
      <c r="FZ7" s="568"/>
      <c r="GA7" s="568"/>
      <c r="GB7" s="568"/>
      <c r="GC7" s="568"/>
      <c r="GD7" s="568"/>
      <c r="GE7" s="568"/>
      <c r="GF7" s="568"/>
      <c r="GG7" s="568"/>
      <c r="GH7" s="874" t="str">
        <f t="shared" si="12"/>
        <v>100%</v>
      </c>
      <c r="GI7" s="688"/>
      <c r="GJ7" s="722">
        <f t="shared" si="13"/>
        <v>1</v>
      </c>
      <c r="GK7" s="125" t="str">
        <f>IF(GJ7=0,"0%",IF(GJ7=1,"100%",))</f>
        <v>100%</v>
      </c>
      <c r="GL7" s="568"/>
      <c r="GM7" s="568"/>
      <c r="GN7" s="568"/>
      <c r="GO7" s="568"/>
      <c r="GP7" s="568"/>
      <c r="GQ7" s="568"/>
      <c r="GR7" s="568"/>
      <c r="GS7" s="568"/>
      <c r="GT7" s="568"/>
      <c r="GU7" s="568"/>
      <c r="GV7" s="568"/>
      <c r="GW7" s="568"/>
      <c r="GX7" s="568"/>
      <c r="GY7" s="874" t="str">
        <f t="shared" si="14"/>
        <v>100%</v>
      </c>
      <c r="GZ7" s="688"/>
      <c r="HA7" s="722">
        <f t="shared" si="15"/>
        <v>1</v>
      </c>
      <c r="HB7" s="125" t="str">
        <f>IF(HA7=0,"0%",IF(HA7=1,"100%",))</f>
        <v>100%</v>
      </c>
      <c r="HC7" s="568"/>
      <c r="HD7" s="568"/>
      <c r="HE7" s="568"/>
      <c r="HF7" s="568"/>
      <c r="HG7" s="568"/>
      <c r="HH7" s="568"/>
      <c r="HI7" s="568"/>
      <c r="HJ7" s="568"/>
      <c r="HK7" s="568"/>
      <c r="HL7" s="568"/>
      <c r="HM7" s="568"/>
      <c r="HN7" s="568"/>
      <c r="HO7" s="568"/>
      <c r="HP7" s="874" t="str">
        <f t="shared" si="16"/>
        <v>100%</v>
      </c>
      <c r="HQ7" s="688"/>
      <c r="HR7" s="722">
        <f t="shared" si="17"/>
        <v>1</v>
      </c>
      <c r="HS7" s="125" t="str">
        <f>IF(HR7=0,"0%",IF(HR7=1,"100%",))</f>
        <v>100%</v>
      </c>
      <c r="HT7" s="875" t="s">
        <v>2451</v>
      </c>
      <c r="HU7" s="875" t="s">
        <v>5</v>
      </c>
      <c r="HV7" s="335" t="s">
        <v>7</v>
      </c>
    </row>
    <row r="8" spans="1:230" ht="150" customHeight="1">
      <c r="A8" s="652">
        <v>4</v>
      </c>
      <c r="B8" s="633" t="s">
        <v>2467</v>
      </c>
      <c r="C8" s="630" t="s">
        <v>2468</v>
      </c>
      <c r="D8" s="631" t="s">
        <v>2267</v>
      </c>
      <c r="E8" s="258" t="s">
        <v>1555</v>
      </c>
      <c r="F8" s="258" t="s">
        <v>1218</v>
      </c>
      <c r="G8" s="258" t="s">
        <v>2469</v>
      </c>
      <c r="H8" s="632" t="s">
        <v>735</v>
      </c>
      <c r="I8" s="633" t="s">
        <v>2470</v>
      </c>
      <c r="J8" s="258" t="s">
        <v>5</v>
      </c>
      <c r="K8" s="644">
        <v>1</v>
      </c>
      <c r="L8" s="258" t="s">
        <v>2471</v>
      </c>
      <c r="M8" s="682">
        <v>44621</v>
      </c>
      <c r="N8" s="682" t="s">
        <v>2472</v>
      </c>
      <c r="O8" s="883" t="s">
        <v>1196</v>
      </c>
      <c r="P8" s="884"/>
      <c r="Q8" s="885">
        <v>0</v>
      </c>
      <c r="R8" s="885"/>
      <c r="S8" s="885"/>
      <c r="T8" s="885"/>
      <c r="U8" s="885"/>
      <c r="V8" s="885"/>
      <c r="W8" s="885"/>
      <c r="X8" s="669">
        <v>0</v>
      </c>
      <c r="Y8" s="669">
        <v>0</v>
      </c>
      <c r="Z8" s="669">
        <v>0</v>
      </c>
      <c r="AA8" s="669" t="s">
        <v>849</v>
      </c>
      <c r="AB8" s="669" t="s">
        <v>2175</v>
      </c>
      <c r="AC8" s="886"/>
      <c r="AD8" s="887"/>
      <c r="AE8" s="887"/>
      <c r="AF8" s="887"/>
      <c r="AG8" s="888" t="s">
        <v>2473</v>
      </c>
      <c r="AH8" s="887"/>
      <c r="AI8" s="888" t="s">
        <v>2474</v>
      </c>
      <c r="AJ8" s="888" t="s">
        <v>2475</v>
      </c>
      <c r="AK8" s="889" t="s">
        <v>5</v>
      </c>
      <c r="AL8" s="889" t="s">
        <v>5</v>
      </c>
      <c r="AM8" s="889" t="s">
        <v>5</v>
      </c>
      <c r="AN8" s="888" t="s">
        <v>2476</v>
      </c>
      <c r="AO8" s="890">
        <v>0</v>
      </c>
      <c r="AP8" s="890">
        <v>0</v>
      </c>
      <c r="AQ8" s="890">
        <v>0</v>
      </c>
      <c r="AR8" s="891" t="s">
        <v>849</v>
      </c>
      <c r="AS8" s="892" t="s">
        <v>2174</v>
      </c>
      <c r="AT8" s="879">
        <v>0</v>
      </c>
      <c r="AU8" s="893" t="s">
        <v>849</v>
      </c>
      <c r="AV8" s="881">
        <v>0</v>
      </c>
      <c r="AW8" s="882" t="str">
        <f>IF(AV8=0,"0%",IF(AV8=1,"100%",))</f>
        <v>0%</v>
      </c>
      <c r="AX8" s="894" t="s">
        <v>2477</v>
      </c>
      <c r="AY8" s="895">
        <v>1</v>
      </c>
      <c r="AZ8" s="894" t="s">
        <v>2478</v>
      </c>
      <c r="BA8" s="894" t="s">
        <v>2479</v>
      </c>
      <c r="BB8" s="896" t="s">
        <v>5</v>
      </c>
      <c r="BC8" s="896" t="s">
        <v>5</v>
      </c>
      <c r="BD8" s="896" t="s">
        <v>5</v>
      </c>
      <c r="BE8" s="897" t="s">
        <v>2480</v>
      </c>
      <c r="BF8" s="882">
        <v>1</v>
      </c>
      <c r="BG8" s="882">
        <v>1</v>
      </c>
      <c r="BH8" s="882">
        <v>1</v>
      </c>
      <c r="BI8" s="884" t="s">
        <v>2288</v>
      </c>
      <c r="BJ8" s="898" t="s">
        <v>122</v>
      </c>
      <c r="BK8" s="874">
        <v>1</v>
      </c>
      <c r="BL8" s="899" t="s">
        <v>849</v>
      </c>
      <c r="BM8" s="900">
        <v>1</v>
      </c>
      <c r="BN8" s="901" t="str">
        <f>IF(BM8=0,"0%",IF(BM8=1,"100%",))</f>
        <v>100%</v>
      </c>
      <c r="BO8" s="902"/>
      <c r="BP8" s="885"/>
      <c r="BQ8" s="885"/>
      <c r="BR8" s="885"/>
      <c r="BS8" s="885"/>
      <c r="BT8" s="885"/>
      <c r="BU8" s="885"/>
      <c r="BV8" s="885"/>
      <c r="BW8" s="885"/>
      <c r="BX8" s="885"/>
      <c r="BY8" s="885"/>
      <c r="BZ8" s="885"/>
      <c r="CA8" s="885" t="s">
        <v>122</v>
      </c>
      <c r="CB8" s="874" t="str">
        <f t="shared" si="0"/>
        <v>100%</v>
      </c>
      <c r="CC8" s="893"/>
      <c r="CD8" s="722">
        <f t="shared" si="1"/>
        <v>1</v>
      </c>
      <c r="CE8" s="882" t="str">
        <f>IF(CD8=0,"0%",IF(CD8=1,"100%",))</f>
        <v>100%</v>
      </c>
      <c r="CF8" s="884"/>
      <c r="CG8" s="882"/>
      <c r="CH8" s="903"/>
      <c r="CI8" s="884"/>
      <c r="CJ8" s="904"/>
      <c r="CK8" s="885"/>
      <c r="CL8" s="905"/>
      <c r="CM8" s="906"/>
      <c r="CN8" s="885">
        <v>0</v>
      </c>
      <c r="CO8" s="885">
        <v>0</v>
      </c>
      <c r="CP8" s="885">
        <v>0</v>
      </c>
      <c r="CQ8" s="885"/>
      <c r="CR8" s="885" t="s">
        <v>122</v>
      </c>
      <c r="CS8" s="874" t="str">
        <f t="shared" si="2"/>
        <v>100%</v>
      </c>
      <c r="CT8" s="893"/>
      <c r="CU8" s="722">
        <f t="shared" si="3"/>
        <v>1</v>
      </c>
      <c r="CV8" s="882" t="str">
        <f>IF(CU8=0,"0%",IF(CU8=1,"100%",))</f>
        <v>100%</v>
      </c>
      <c r="CW8" s="833"/>
      <c r="CX8" s="833"/>
      <c r="CY8" s="636">
        <v>0</v>
      </c>
      <c r="CZ8" s="636">
        <v>0</v>
      </c>
      <c r="DA8" s="636">
        <v>0</v>
      </c>
      <c r="DB8" s="884"/>
      <c r="DC8" s="904"/>
      <c r="DD8" s="885"/>
      <c r="DE8" s="885"/>
      <c r="DF8" s="884"/>
      <c r="DG8" s="884"/>
      <c r="DH8" s="884"/>
      <c r="DI8" s="884"/>
      <c r="DJ8" s="884"/>
      <c r="DK8" s="884"/>
      <c r="DL8" s="874" t="str">
        <f t="shared" si="4"/>
        <v>100%</v>
      </c>
      <c r="DM8" s="893"/>
      <c r="DN8" s="722">
        <f t="shared" si="5"/>
        <v>1</v>
      </c>
      <c r="DO8" s="882" t="str">
        <f>IF(DN8=0,"0%",IF(DN8=1,"100%",))</f>
        <v>100%</v>
      </c>
      <c r="DP8" s="833"/>
      <c r="DQ8" s="833"/>
      <c r="DR8" s="636">
        <v>0</v>
      </c>
      <c r="DS8" s="669">
        <v>0</v>
      </c>
      <c r="DT8" s="124">
        <v>0</v>
      </c>
      <c r="DU8" s="884"/>
      <c r="DV8" s="907"/>
      <c r="DW8" s="885"/>
      <c r="DX8" s="885"/>
      <c r="DY8" s="908"/>
      <c r="DZ8" s="909"/>
      <c r="EA8" s="909"/>
      <c r="EB8" s="909"/>
      <c r="EC8" s="909"/>
      <c r="ED8" s="882" t="s">
        <v>122</v>
      </c>
      <c r="EE8" s="874" t="str">
        <f t="shared" si="6"/>
        <v>100%</v>
      </c>
      <c r="EF8" s="893"/>
      <c r="EG8" s="722">
        <f t="shared" si="7"/>
        <v>1</v>
      </c>
      <c r="EH8" s="882" t="str">
        <f>IF(EG8=0,"0%",IF(EG8=1,"100%",))</f>
        <v>100%</v>
      </c>
      <c r="EI8" s="833"/>
      <c r="EJ8" s="833"/>
      <c r="EK8" s="568">
        <v>0</v>
      </c>
      <c r="EL8" s="568">
        <v>0</v>
      </c>
      <c r="EM8" s="568">
        <v>0</v>
      </c>
      <c r="EN8" s="760"/>
      <c r="EO8" s="760"/>
      <c r="EP8" s="760"/>
      <c r="EQ8" s="760"/>
      <c r="ER8" s="760"/>
      <c r="ES8" s="760"/>
      <c r="ET8" s="760"/>
      <c r="EU8" s="760"/>
      <c r="EV8" s="760"/>
      <c r="EW8" s="910" t="s">
        <v>122</v>
      </c>
      <c r="EX8" s="874" t="str">
        <f t="shared" si="8"/>
        <v>100%</v>
      </c>
      <c r="EY8" s="893"/>
      <c r="EZ8" s="722">
        <f t="shared" si="9"/>
        <v>1</v>
      </c>
      <c r="FA8" s="882" t="str">
        <f>IF(EZ8=0,"0%",IF(EZ8=1,"100%",))</f>
        <v>100%</v>
      </c>
      <c r="FB8" s="833"/>
      <c r="FC8" s="833"/>
      <c r="FD8" s="760"/>
      <c r="FE8" s="760"/>
      <c r="FF8" s="760"/>
      <c r="FG8" s="760"/>
      <c r="FH8" s="760"/>
      <c r="FI8" s="760"/>
      <c r="FJ8" s="760"/>
      <c r="FK8" s="760"/>
      <c r="FL8" s="760"/>
      <c r="FM8" s="760"/>
      <c r="FN8" s="760"/>
      <c r="FO8" s="760"/>
      <c r="FP8" s="760"/>
      <c r="FQ8" s="874" t="str">
        <f t="shared" si="10"/>
        <v>100%</v>
      </c>
      <c r="FR8" s="893"/>
      <c r="FS8" s="722">
        <f t="shared" si="11"/>
        <v>1</v>
      </c>
      <c r="FT8" s="882" t="str">
        <f>IF(FS8=0,"0%",IF(FS8=1,"100%",))</f>
        <v>100%</v>
      </c>
      <c r="FU8" s="760"/>
      <c r="FV8" s="760"/>
      <c r="FW8" s="760"/>
      <c r="FX8" s="760"/>
      <c r="FY8" s="760"/>
      <c r="FZ8" s="760"/>
      <c r="GA8" s="760"/>
      <c r="GB8" s="760"/>
      <c r="GC8" s="760"/>
      <c r="GD8" s="760"/>
      <c r="GE8" s="760"/>
      <c r="GF8" s="760"/>
      <c r="GG8" s="760"/>
      <c r="GH8" s="874" t="str">
        <f t="shared" si="12"/>
        <v>100%</v>
      </c>
      <c r="GI8" s="893"/>
      <c r="GJ8" s="722">
        <f t="shared" si="13"/>
        <v>1</v>
      </c>
      <c r="GK8" s="882" t="str">
        <f>IF(GJ8=0,"0%",IF(GJ8=1,"100%",))</f>
        <v>100%</v>
      </c>
      <c r="GL8" s="760"/>
      <c r="GM8" s="760"/>
      <c r="GN8" s="760"/>
      <c r="GO8" s="760"/>
      <c r="GP8" s="760"/>
      <c r="GQ8" s="760"/>
      <c r="GR8" s="760"/>
      <c r="GS8" s="760"/>
      <c r="GT8" s="760"/>
      <c r="GU8" s="760"/>
      <c r="GV8" s="760"/>
      <c r="GW8" s="760"/>
      <c r="GX8" s="760"/>
      <c r="GY8" s="874" t="str">
        <f t="shared" si="14"/>
        <v>100%</v>
      </c>
      <c r="GZ8" s="893"/>
      <c r="HA8" s="722">
        <f t="shared" si="15"/>
        <v>1</v>
      </c>
      <c r="HB8" s="882" t="str">
        <f>IF(HA8=0,"0%",IF(HA8=1,"100%",))</f>
        <v>100%</v>
      </c>
      <c r="HC8" s="760"/>
      <c r="HD8" s="760"/>
      <c r="HE8" s="760"/>
      <c r="HF8" s="760"/>
      <c r="HG8" s="760"/>
      <c r="HH8" s="760"/>
      <c r="HI8" s="760"/>
      <c r="HJ8" s="760"/>
      <c r="HK8" s="760"/>
      <c r="HL8" s="760"/>
      <c r="HM8" s="760"/>
      <c r="HN8" s="760"/>
      <c r="HO8" s="760"/>
      <c r="HP8" s="874" t="str">
        <f t="shared" si="16"/>
        <v>100%</v>
      </c>
      <c r="HQ8" s="893"/>
      <c r="HR8" s="722">
        <f t="shared" si="17"/>
        <v>1</v>
      </c>
      <c r="HS8" s="882" t="str">
        <f>IF(HR8=0,"0%",IF(HR8=1,"100%",))</f>
        <v>100%</v>
      </c>
      <c r="HT8" s="875" t="s">
        <v>2451</v>
      </c>
      <c r="HU8" s="875" t="s">
        <v>5</v>
      </c>
      <c r="HV8" s="335" t="s">
        <v>7</v>
      </c>
    </row>
    <row r="9" spans="1:230" ht="351.75" customHeight="1" thickBot="1">
      <c r="A9" s="911">
        <v>5</v>
      </c>
      <c r="B9" s="912" t="s">
        <v>2481</v>
      </c>
      <c r="C9" s="913" t="s">
        <v>2482</v>
      </c>
      <c r="D9" s="914" t="s">
        <v>2267</v>
      </c>
      <c r="E9" s="915" t="s">
        <v>1875</v>
      </c>
      <c r="F9" s="914" t="s">
        <v>1218</v>
      </c>
      <c r="G9" s="914" t="s">
        <v>1219</v>
      </c>
      <c r="H9" s="913" t="s">
        <v>735</v>
      </c>
      <c r="I9" s="912" t="s">
        <v>2483</v>
      </c>
      <c r="J9" s="914" t="s">
        <v>5</v>
      </c>
      <c r="K9" s="916">
        <v>1</v>
      </c>
      <c r="L9" s="913" t="s">
        <v>2444</v>
      </c>
      <c r="M9" s="917">
        <v>44774</v>
      </c>
      <c r="N9" s="918">
        <v>44805</v>
      </c>
      <c r="O9" s="919" t="s">
        <v>1196</v>
      </c>
      <c r="P9" s="906"/>
      <c r="Q9" s="905"/>
      <c r="R9" s="905"/>
      <c r="S9" s="905"/>
      <c r="T9" s="905"/>
      <c r="U9" s="905"/>
      <c r="V9" s="905"/>
      <c r="W9" s="905"/>
      <c r="X9" s="669">
        <v>0</v>
      </c>
      <c r="Y9" s="669">
        <v>0</v>
      </c>
      <c r="Z9" s="669">
        <v>0</v>
      </c>
      <c r="AA9" s="669" t="s">
        <v>849</v>
      </c>
      <c r="AB9" s="669" t="s">
        <v>2175</v>
      </c>
      <c r="AC9" s="920"/>
      <c r="AD9" s="921"/>
      <c r="AE9" s="921"/>
      <c r="AF9" s="922"/>
      <c r="AG9" s="771"/>
      <c r="AH9" s="921">
        <v>0</v>
      </c>
      <c r="AI9" s="771"/>
      <c r="AJ9" s="771"/>
      <c r="AK9" s="771"/>
      <c r="AL9" s="771"/>
      <c r="AM9" s="771"/>
      <c r="AN9" s="771"/>
      <c r="AO9" s="720">
        <v>0</v>
      </c>
      <c r="AP9" s="720">
        <v>0</v>
      </c>
      <c r="AQ9" s="720">
        <v>0</v>
      </c>
      <c r="AR9" s="906" t="s">
        <v>849</v>
      </c>
      <c r="AS9" s="901" t="s">
        <v>2174</v>
      </c>
      <c r="AT9" s="874">
        <v>0</v>
      </c>
      <c r="AU9" s="901" t="s">
        <v>849</v>
      </c>
      <c r="AV9" s="900">
        <v>0</v>
      </c>
      <c r="AW9" s="901" t="str">
        <f>IF(AV9=0,"0%",IF(AV9=1,"100%",))</f>
        <v>0%</v>
      </c>
      <c r="AX9" s="923"/>
      <c r="AY9" s="771"/>
      <c r="AZ9" s="771"/>
      <c r="BA9" s="771"/>
      <c r="BB9" s="771"/>
      <c r="BC9" s="771"/>
      <c r="BD9" s="924"/>
      <c r="BE9" s="771"/>
      <c r="BF9" s="925">
        <v>0</v>
      </c>
      <c r="BG9" s="901">
        <v>0</v>
      </c>
      <c r="BH9" s="901">
        <v>0</v>
      </c>
      <c r="BI9" s="926" t="s">
        <v>849</v>
      </c>
      <c r="BJ9" s="926" t="s">
        <v>1204</v>
      </c>
      <c r="BK9" s="874">
        <v>0</v>
      </c>
      <c r="BL9" s="899" t="s">
        <v>849</v>
      </c>
      <c r="BM9" s="927">
        <v>0</v>
      </c>
      <c r="BN9" s="899" t="str">
        <f>IF(BM9=0,"0%",IF(BM9=1,"100%",))</f>
        <v>0%</v>
      </c>
      <c r="BO9" s="928" t="s">
        <v>2484</v>
      </c>
      <c r="BP9" s="929">
        <v>0</v>
      </c>
      <c r="BQ9" s="906" t="s">
        <v>2485</v>
      </c>
      <c r="BR9" s="906" t="s">
        <v>2486</v>
      </c>
      <c r="BS9" s="906" t="s">
        <v>2487</v>
      </c>
      <c r="BT9" s="905" t="s">
        <v>5</v>
      </c>
      <c r="BU9" s="905" t="s">
        <v>5</v>
      </c>
      <c r="BV9" s="906" t="s">
        <v>2488</v>
      </c>
      <c r="BW9" s="905">
        <v>1</v>
      </c>
      <c r="BX9" s="905">
        <v>0</v>
      </c>
      <c r="BY9" s="905">
        <v>1</v>
      </c>
      <c r="BZ9" s="905"/>
      <c r="CA9" s="905" t="s">
        <v>1561</v>
      </c>
      <c r="CB9" s="874" t="str">
        <f t="shared" si="0"/>
        <v>0%</v>
      </c>
      <c r="CC9" s="930"/>
      <c r="CD9" s="931">
        <f>BM9+BP9</f>
        <v>0</v>
      </c>
      <c r="CE9" s="932" t="str">
        <f>IF(CD9=0,"0%",IF(CD9=1,"100%",))</f>
        <v>0%</v>
      </c>
      <c r="CF9" s="928" t="s">
        <v>2489</v>
      </c>
      <c r="CG9" s="929">
        <v>0</v>
      </c>
      <c r="CH9" s="906" t="s">
        <v>2490</v>
      </c>
      <c r="CI9" s="906" t="s">
        <v>2491</v>
      </c>
      <c r="CJ9" s="905">
        <v>4</v>
      </c>
      <c r="CK9" s="905" t="s">
        <v>5</v>
      </c>
      <c r="CL9" s="905" t="s">
        <v>5</v>
      </c>
      <c r="CM9" s="906" t="s">
        <v>2492</v>
      </c>
      <c r="CN9" s="905">
        <v>1</v>
      </c>
      <c r="CO9" s="905">
        <v>0</v>
      </c>
      <c r="CP9" s="905">
        <v>1</v>
      </c>
      <c r="CQ9" s="905"/>
      <c r="CR9" s="905" t="s">
        <v>1561</v>
      </c>
      <c r="CS9" s="874" t="str">
        <f t="shared" si="2"/>
        <v>0%</v>
      </c>
      <c r="CT9" s="930"/>
      <c r="CU9" s="931">
        <f>CD9+CG9</f>
        <v>0</v>
      </c>
      <c r="CV9" s="932" t="str">
        <f>IF(CU9=0,"0%",IF(CU9=1,"100%",))</f>
        <v>0%</v>
      </c>
      <c r="CW9" s="761" t="s">
        <v>2493</v>
      </c>
      <c r="CX9" s="761" t="s">
        <v>2494</v>
      </c>
      <c r="CY9" s="636">
        <v>0</v>
      </c>
      <c r="CZ9" s="636">
        <v>0</v>
      </c>
      <c r="DA9" s="636">
        <v>0</v>
      </c>
      <c r="DB9" s="906"/>
      <c r="DC9" s="933"/>
      <c r="DD9" s="905"/>
      <c r="DE9" s="905"/>
      <c r="DF9" s="906"/>
      <c r="DG9" s="720">
        <v>0</v>
      </c>
      <c r="DH9" s="720">
        <v>0</v>
      </c>
      <c r="DI9" s="720">
        <v>1</v>
      </c>
      <c r="DJ9" s="906"/>
      <c r="DK9" s="720" t="s">
        <v>1204</v>
      </c>
      <c r="DL9" s="874" t="str">
        <f t="shared" si="4"/>
        <v>0%</v>
      </c>
      <c r="DM9" s="930"/>
      <c r="DN9" s="931">
        <f t="shared" si="5"/>
        <v>0</v>
      </c>
      <c r="DO9" s="932" t="str">
        <f>IF(DN9=0,"0%",IF(DN9=1,"100%",))</f>
        <v>0%</v>
      </c>
      <c r="DP9" s="848" t="s">
        <v>2495</v>
      </c>
      <c r="DQ9" s="848" t="s">
        <v>1110</v>
      </c>
      <c r="DR9" s="636">
        <v>0</v>
      </c>
      <c r="DS9" s="669">
        <v>0</v>
      </c>
      <c r="DT9" s="124">
        <v>0</v>
      </c>
      <c r="DU9" s="906"/>
      <c r="DV9" s="720"/>
      <c r="DW9" s="905"/>
      <c r="DX9" s="905"/>
      <c r="DY9" s="906"/>
      <c r="DZ9" s="934"/>
      <c r="EA9" s="934"/>
      <c r="EB9" s="934"/>
      <c r="EC9" s="934"/>
      <c r="ED9" s="901" t="s">
        <v>1204</v>
      </c>
      <c r="EE9" s="874" t="str">
        <f t="shared" si="6"/>
        <v>0%</v>
      </c>
      <c r="EF9" s="930"/>
      <c r="EG9" s="931">
        <f t="shared" si="7"/>
        <v>0</v>
      </c>
      <c r="EH9" s="932" t="str">
        <f>IF(EG9=0,"0%",IF(EG9=1,"100%",))</f>
        <v>0%</v>
      </c>
      <c r="EI9" s="848" t="s">
        <v>2495</v>
      </c>
      <c r="EJ9" s="848" t="s">
        <v>1110</v>
      </c>
      <c r="EK9" s="568">
        <v>0</v>
      </c>
      <c r="EL9" s="568">
        <v>0</v>
      </c>
      <c r="EM9" s="568">
        <v>0</v>
      </c>
      <c r="EN9" s="771"/>
      <c r="EO9" s="771"/>
      <c r="EP9" s="771"/>
      <c r="EQ9" s="771"/>
      <c r="ER9" s="771"/>
      <c r="ES9" s="771"/>
      <c r="ET9" s="771"/>
      <c r="EU9" s="771"/>
      <c r="EV9" s="771"/>
      <c r="EW9" s="935" t="s">
        <v>1204</v>
      </c>
      <c r="EX9" s="874" t="str">
        <f t="shared" si="8"/>
        <v>0%</v>
      </c>
      <c r="EY9" s="930"/>
      <c r="EZ9" s="931">
        <f t="shared" si="9"/>
        <v>0</v>
      </c>
      <c r="FA9" s="932" t="str">
        <f>IF(EZ9=0,"0%",IF(EZ9=1,"100%",))</f>
        <v>0%</v>
      </c>
      <c r="FB9" s="848" t="s">
        <v>2495</v>
      </c>
      <c r="FC9" s="848" t="s">
        <v>1110</v>
      </c>
      <c r="FD9" s="771"/>
      <c r="FE9" s="771"/>
      <c r="FF9" s="771"/>
      <c r="FG9" s="771"/>
      <c r="FH9" s="771"/>
      <c r="FI9" s="771"/>
      <c r="FJ9" s="771"/>
      <c r="FK9" s="771"/>
      <c r="FL9" s="771"/>
      <c r="FM9" s="771"/>
      <c r="FN9" s="771"/>
      <c r="FO9" s="771"/>
      <c r="FP9" s="771"/>
      <c r="FQ9" s="874" t="str">
        <f t="shared" si="10"/>
        <v>0%</v>
      </c>
      <c r="FR9" s="930"/>
      <c r="FS9" s="931">
        <f t="shared" si="11"/>
        <v>0</v>
      </c>
      <c r="FT9" s="932" t="str">
        <f>IF(FS9=0,"0%",IF(FS9=1,"100%",))</f>
        <v>0%</v>
      </c>
      <c r="FU9" s="771"/>
      <c r="FV9" s="771"/>
      <c r="FW9" s="771"/>
      <c r="FX9" s="771"/>
      <c r="FY9" s="771"/>
      <c r="FZ9" s="771"/>
      <c r="GA9" s="771"/>
      <c r="GB9" s="771"/>
      <c r="GC9" s="771"/>
      <c r="GD9" s="771"/>
      <c r="GE9" s="771"/>
      <c r="GF9" s="771"/>
      <c r="GG9" s="771"/>
      <c r="GH9" s="874" t="str">
        <f t="shared" si="12"/>
        <v>0%</v>
      </c>
      <c r="GI9" s="930"/>
      <c r="GJ9" s="931">
        <f t="shared" si="13"/>
        <v>0</v>
      </c>
      <c r="GK9" s="932" t="str">
        <f>IF(GJ9=0,"0%",IF(GJ9=1,"100%",))</f>
        <v>0%</v>
      </c>
      <c r="GL9" s="771"/>
      <c r="GM9" s="771"/>
      <c r="GN9" s="771"/>
      <c r="GO9" s="771"/>
      <c r="GP9" s="771"/>
      <c r="GQ9" s="771"/>
      <c r="GR9" s="771"/>
      <c r="GS9" s="771"/>
      <c r="GT9" s="771"/>
      <c r="GU9" s="771"/>
      <c r="GV9" s="771"/>
      <c r="GW9" s="771"/>
      <c r="GX9" s="771"/>
      <c r="GY9" s="874" t="str">
        <f t="shared" si="14"/>
        <v>0%</v>
      </c>
      <c r="GZ9" s="930"/>
      <c r="HA9" s="931">
        <f t="shared" si="15"/>
        <v>0</v>
      </c>
      <c r="HB9" s="932" t="str">
        <f>IF(HA9=0,"0%",IF(HA9=1,"100%",))</f>
        <v>0%</v>
      </c>
      <c r="HC9" s="771"/>
      <c r="HD9" s="771"/>
      <c r="HE9" s="771"/>
      <c r="HF9" s="771"/>
      <c r="HG9" s="771"/>
      <c r="HH9" s="771"/>
      <c r="HI9" s="771"/>
      <c r="HJ9" s="771"/>
      <c r="HK9" s="771"/>
      <c r="HL9" s="771"/>
      <c r="HM9" s="771"/>
      <c r="HN9" s="771"/>
      <c r="HO9" s="771"/>
      <c r="HP9" s="874" t="str">
        <f t="shared" si="16"/>
        <v>0%</v>
      </c>
      <c r="HQ9" s="930"/>
      <c r="HR9" s="931">
        <f t="shared" si="17"/>
        <v>0</v>
      </c>
      <c r="HS9" s="932" t="str">
        <f>IF(HR9=0,"0%",IF(HR9=1,"100%",))</f>
        <v>0%</v>
      </c>
      <c r="HT9" s="573" t="s">
        <v>2496</v>
      </c>
      <c r="HU9" s="573" t="s">
        <v>2497</v>
      </c>
      <c r="HV9" s="356" t="s">
        <v>11</v>
      </c>
    </row>
    <row r="10" spans="1:230" ht="19" thickBot="1">
      <c r="B10" s="936"/>
      <c r="C10" s="937"/>
      <c r="D10" s="936"/>
      <c r="E10" s="938"/>
      <c r="K10" s="939">
        <v>5</v>
      </c>
      <c r="AV10" s="710">
        <f>SUM(AV5:AV8)</f>
        <v>0</v>
      </c>
      <c r="BL10" s="940"/>
      <c r="BM10" s="941">
        <f>SUM(BM5:BM9)</f>
        <v>3</v>
      </c>
      <c r="CD10" s="612">
        <f>SUM(CD5:CD9)</f>
        <v>3</v>
      </c>
      <c r="CE10" s="608">
        <f>CD10*100%/$K$10</f>
        <v>0.6</v>
      </c>
      <c r="CU10" s="612">
        <f>SUM(CU5:CU9)</f>
        <v>3</v>
      </c>
      <c r="CV10" s="608">
        <f>CU10*100%/$K$10</f>
        <v>0.6</v>
      </c>
      <c r="CY10">
        <v>0</v>
      </c>
      <c r="DN10" s="612">
        <f>SUM(DN5:DN9)</f>
        <v>3</v>
      </c>
      <c r="DO10" s="608">
        <f>DN10*100%/$K$10</f>
        <v>0.6</v>
      </c>
      <c r="EG10" s="612">
        <f>SUM(EG5:EG9)</f>
        <v>3</v>
      </c>
      <c r="EH10" s="608">
        <f>EG10*100%/$K$10</f>
        <v>0.6</v>
      </c>
      <c r="EZ10" s="612">
        <f>SUM(EZ5:EZ9)</f>
        <v>3</v>
      </c>
      <c r="FA10" s="608">
        <f>EZ10*100%/$K$10</f>
        <v>0.6</v>
      </c>
      <c r="FS10" s="612">
        <f>SUM(FS5:FS9)</f>
        <v>3</v>
      </c>
      <c r="FT10" s="608">
        <f>FS10*100%/$K$10</f>
        <v>0.6</v>
      </c>
      <c r="GJ10" s="612">
        <f>SUM(GJ5:GJ9)</f>
        <v>3</v>
      </c>
      <c r="GK10" s="608">
        <f>GJ10*100%/$K$10</f>
        <v>0.6</v>
      </c>
      <c r="HA10" s="612">
        <f>SUM(HA5:HA9)</f>
        <v>3</v>
      </c>
      <c r="HB10" s="608">
        <f>HA10*100%/$K$10</f>
        <v>0.6</v>
      </c>
      <c r="HR10" s="612">
        <f>SUM(HR5:HR9)</f>
        <v>3</v>
      </c>
      <c r="HS10" s="608">
        <f>HR10*100%/$K$10</f>
        <v>0.6</v>
      </c>
    </row>
    <row r="11" spans="1:230">
      <c r="C11" s="617"/>
    </row>
    <row r="12" spans="1:230">
      <c r="C12" s="942">
        <v>100</v>
      </c>
    </row>
    <row r="13" spans="1:230">
      <c r="C13" s="617"/>
    </row>
    <row r="14" spans="1:230">
      <c r="C14" s="617"/>
    </row>
    <row r="15" spans="1:230">
      <c r="C15" s="617"/>
    </row>
    <row r="16" spans="1:230">
      <c r="C16" s="617"/>
    </row>
  </sheetData>
  <mergeCells count="264">
    <mergeCell ref="A1:O1"/>
    <mergeCell ref="P1:W1"/>
    <mergeCell ref="X1:AB2"/>
    <mergeCell ref="AC1:AF2"/>
    <mergeCell ref="AG1:AN1"/>
    <mergeCell ref="AO1:AS2"/>
    <mergeCell ref="A2:A4"/>
    <mergeCell ref="B2:B4"/>
    <mergeCell ref="C2:C4"/>
    <mergeCell ref="D2:D4"/>
    <mergeCell ref="AT1:AW2"/>
    <mergeCell ref="AX1:BE1"/>
    <mergeCell ref="BF1:BJ2"/>
    <mergeCell ref="BK1:BN2"/>
    <mergeCell ref="BO1:BV1"/>
    <mergeCell ref="BW1:CA2"/>
    <mergeCell ref="AX2:AX4"/>
    <mergeCell ref="AY2:BE2"/>
    <mergeCell ref="BO2:BO4"/>
    <mergeCell ref="BP2:BV2"/>
    <mergeCell ref="CB1:CE2"/>
    <mergeCell ref="CF1:CM1"/>
    <mergeCell ref="CN1:CR2"/>
    <mergeCell ref="CS1:CV2"/>
    <mergeCell ref="CW1:CW4"/>
    <mergeCell ref="CX1:CX4"/>
    <mergeCell ref="CF2:CF4"/>
    <mergeCell ref="CG2:CM2"/>
    <mergeCell ref="CD3:CD4"/>
    <mergeCell ref="CE3:CE4"/>
    <mergeCell ref="ES1:EW2"/>
    <mergeCell ref="EK2:EK4"/>
    <mergeCell ref="EL2:ER2"/>
    <mergeCell ref="DZ3:DZ4"/>
    <mergeCell ref="EA3:EA4"/>
    <mergeCell ref="CY1:DF1"/>
    <mergeCell ref="DG1:DK2"/>
    <mergeCell ref="DL1:DO2"/>
    <mergeCell ref="DP1:DP4"/>
    <mergeCell ref="DQ1:DQ4"/>
    <mergeCell ref="DR1:DY1"/>
    <mergeCell ref="CY2:CY4"/>
    <mergeCell ref="CZ2:DF2"/>
    <mergeCell ref="DR2:DR4"/>
    <mergeCell ref="DS2:DY2"/>
    <mergeCell ref="HT1:HT4"/>
    <mergeCell ref="HU1:HU4"/>
    <mergeCell ref="HV1:HV4"/>
    <mergeCell ref="HC2:HC4"/>
    <mergeCell ref="HD2:HJ2"/>
    <mergeCell ref="HE3:HE4"/>
    <mergeCell ref="HF3:HG3"/>
    <mergeCell ref="FU1:GB1"/>
    <mergeCell ref="GC1:GG2"/>
    <mergeCell ref="GH1:GK2"/>
    <mergeCell ref="GL1:GS1"/>
    <mergeCell ref="GT1:GX2"/>
    <mergeCell ref="GY1:HB2"/>
    <mergeCell ref="FU2:FU4"/>
    <mergeCell ref="FV2:GB2"/>
    <mergeCell ref="GL2:GL4"/>
    <mergeCell ref="GM2:GS2"/>
    <mergeCell ref="E2:E4"/>
    <mergeCell ref="F2:F4"/>
    <mergeCell ref="G2:G4"/>
    <mergeCell ref="H2:H4"/>
    <mergeCell ref="I2:I4"/>
    <mergeCell ref="J2:J4"/>
    <mergeCell ref="HC1:HJ1"/>
    <mergeCell ref="HK1:HO2"/>
    <mergeCell ref="HP1:HS2"/>
    <mergeCell ref="EX1:FA2"/>
    <mergeCell ref="FB1:FB4"/>
    <mergeCell ref="FC1:FC4"/>
    <mergeCell ref="FD1:FK1"/>
    <mergeCell ref="FL1:FP2"/>
    <mergeCell ref="FQ1:FT2"/>
    <mergeCell ref="FD2:FD4"/>
    <mergeCell ref="FE2:FK2"/>
    <mergeCell ref="EX3:EX4"/>
    <mergeCell ref="EY3:EY4"/>
    <mergeCell ref="DZ1:ED2"/>
    <mergeCell ref="EE1:EH2"/>
    <mergeCell ref="EI1:EI4"/>
    <mergeCell ref="EJ1:EJ4"/>
    <mergeCell ref="EK1:ER1"/>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X3:BX4"/>
    <mergeCell ref="BY3:BY4"/>
    <mergeCell ref="BZ3:BZ4"/>
    <mergeCell ref="CA3:CA4"/>
    <mergeCell ref="CB3:CB4"/>
    <mergeCell ref="CC3:CC4"/>
    <mergeCell ref="CT3:CT4"/>
    <mergeCell ref="CU3:CU4"/>
    <mergeCell ref="CV3:CV4"/>
    <mergeCell ref="CZ3:CZ4"/>
    <mergeCell ref="DA3:DA4"/>
    <mergeCell ref="DB3:DC3"/>
    <mergeCell ref="CN3:CN4"/>
    <mergeCell ref="CO3:CO4"/>
    <mergeCell ref="CP3:CP4"/>
    <mergeCell ref="CQ3:CQ4"/>
    <mergeCell ref="CR3:CR4"/>
    <mergeCell ref="CS3:CS4"/>
    <mergeCell ref="DJ3:DJ4"/>
    <mergeCell ref="DK3:DK4"/>
    <mergeCell ref="DL3:DL4"/>
    <mergeCell ref="DM3:DM4"/>
    <mergeCell ref="DN3:DN4"/>
    <mergeCell ref="DO3:DO4"/>
    <mergeCell ref="DD3:DD4"/>
    <mergeCell ref="DE3:DE4"/>
    <mergeCell ref="DF3:DF4"/>
    <mergeCell ref="DG3:DG4"/>
    <mergeCell ref="DH3:DH4"/>
    <mergeCell ref="DI3:DI4"/>
    <mergeCell ref="EB3:EB4"/>
    <mergeCell ref="EC3:EC4"/>
    <mergeCell ref="ED3:ED4"/>
    <mergeCell ref="EE3:EE4"/>
    <mergeCell ref="EF3:EF4"/>
    <mergeCell ref="EG3:EG4"/>
    <mergeCell ref="DS3:DS4"/>
    <mergeCell ref="DT3:DT4"/>
    <mergeCell ref="DU3:DV3"/>
    <mergeCell ref="DW3:DW4"/>
    <mergeCell ref="DX3:DX4"/>
    <mergeCell ref="DY3:DY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dataValidations count="2">
    <dataValidation type="list" allowBlank="1" showInputMessage="1" showErrorMessage="1" sqref="E5:E8" xr:uid="{6667BCA1-6EB2-4B55-A8B1-53598EA768F2}">
      <formula1>nivel</formula1>
    </dataValidation>
    <dataValidation type="list" allowBlank="1" showInputMessage="1" showErrorMessage="1" sqref="F5:F8" xr:uid="{4DA8C8B6-8FE6-443B-8EDF-6C8644D62455}">
      <formula1>MOMENTO</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BCA8-DDEF-4082-8FEC-5689F3764F8D}">
  <dimension ref="A1:HV12"/>
  <sheetViews>
    <sheetView view="pageBreakPreview" topLeftCell="B1" zoomScale="70" zoomScaleNormal="50" zoomScaleSheetLayoutView="70" workbookViewId="0">
      <selection sqref="M2"/>
    </sheetView>
  </sheetViews>
  <sheetFormatPr baseColWidth="10" defaultColWidth="11.453125" defaultRowHeight="14.5"/>
  <cols>
    <col min="2" max="2" width="30.1796875" customWidth="1"/>
    <col min="3" max="3" width="45.26953125" customWidth="1"/>
    <col min="4" max="4" width="28.1796875" customWidth="1"/>
    <col min="5" max="5" width="11.453125" customWidth="1"/>
    <col min="6" max="6" width="19.453125" customWidth="1"/>
    <col min="7" max="7" width="22.26953125" customWidth="1"/>
    <col min="8" max="9" width="11.453125" customWidth="1"/>
    <col min="10" max="10" width="22.54296875" customWidth="1"/>
    <col min="12" max="12" width="19.7265625" customWidth="1"/>
    <col min="13" max="13" width="18" customWidth="1"/>
    <col min="14" max="14" width="17.7265625" customWidth="1"/>
    <col min="16" max="16" width="25" hidden="1" customWidth="1"/>
    <col min="17" max="32" width="11.453125" hidden="1" customWidth="1"/>
    <col min="33" max="33" width="22.26953125" hidden="1" customWidth="1"/>
    <col min="34" max="34" width="11.453125" hidden="1" customWidth="1"/>
    <col min="35" max="35" width="30.1796875" hidden="1" customWidth="1"/>
    <col min="36" max="36" width="13.7265625" hidden="1" customWidth="1"/>
    <col min="37" max="37" width="11.453125" hidden="1" customWidth="1"/>
    <col min="38" max="38" width="21.26953125" hidden="1" customWidth="1"/>
    <col min="39" max="40" width="11.453125" hidden="1" customWidth="1"/>
    <col min="41" max="41" width="17.1796875" hidden="1" customWidth="1"/>
    <col min="42" max="42" width="20.7265625" hidden="1" customWidth="1"/>
    <col min="43" max="43" width="25.7265625" hidden="1" customWidth="1"/>
    <col min="44" max="44" width="20" hidden="1" customWidth="1"/>
    <col min="45" max="45" width="22.54296875" hidden="1" customWidth="1"/>
    <col min="46" max="46" width="13.81640625" hidden="1" customWidth="1"/>
    <col min="47" max="47" width="19" hidden="1" customWidth="1"/>
    <col min="48" max="48" width="12.54296875" hidden="1" customWidth="1"/>
    <col min="49" max="49" width="11.7265625" hidden="1" customWidth="1"/>
    <col min="50" max="50" width="28.1796875" hidden="1" customWidth="1"/>
    <col min="51" max="51" width="11.453125" hidden="1" customWidth="1"/>
    <col min="52" max="52" width="21.54296875" hidden="1" customWidth="1"/>
    <col min="53" max="56" width="11.453125" hidden="1" customWidth="1"/>
    <col min="57" max="57" width="12.7265625" hidden="1" customWidth="1"/>
    <col min="58" max="60" width="11.453125" hidden="1" customWidth="1"/>
    <col min="61" max="61" width="21" hidden="1" customWidth="1"/>
    <col min="62" max="66" width="11.453125" hidden="1" customWidth="1"/>
    <col min="67" max="67" width="16.26953125" hidden="1" customWidth="1"/>
    <col min="68" max="73" width="11.453125" hidden="1" customWidth="1"/>
    <col min="74" max="74" width="17.26953125" hidden="1" customWidth="1"/>
    <col min="75" max="75" width="15.26953125" hidden="1" customWidth="1"/>
    <col min="76" max="77" width="11.453125" hidden="1" customWidth="1"/>
    <col min="78" max="78" width="18.81640625" hidden="1" customWidth="1"/>
    <col min="79" max="79" width="16.1796875" hidden="1" customWidth="1"/>
    <col min="80" max="83" width="11.453125" hidden="1" customWidth="1"/>
    <col min="84" max="84" width="29" hidden="1" customWidth="1"/>
    <col min="85" max="85" width="11.453125" hidden="1" customWidth="1"/>
    <col min="86" max="86" width="17.7265625" hidden="1" customWidth="1"/>
    <col min="87" max="90" width="11.453125" hidden="1" customWidth="1"/>
    <col min="91" max="91" width="14" hidden="1" customWidth="1"/>
    <col min="92" max="94" width="11.453125" hidden="1" customWidth="1"/>
    <col min="95" max="95" width="16.54296875" hidden="1" customWidth="1"/>
    <col min="96" max="100" width="11.453125" hidden="1" customWidth="1"/>
    <col min="101" max="101" width="51.7265625" style="611" hidden="1" customWidth="1"/>
    <col min="102" max="102" width="46.26953125" style="611" hidden="1" customWidth="1"/>
    <col min="103" max="103" width="20.54296875" hidden="1" customWidth="1"/>
    <col min="104" max="104" width="11.453125" hidden="1" customWidth="1"/>
    <col min="105" max="105" width="12.81640625" hidden="1" customWidth="1"/>
    <col min="106" max="109" width="11.453125" hidden="1" customWidth="1"/>
    <col min="110" max="110" width="12.7265625" hidden="1" customWidth="1"/>
    <col min="111" max="119" width="11.453125" hidden="1" customWidth="1"/>
    <col min="120" max="120" width="45.54296875" style="611" hidden="1" customWidth="1"/>
    <col min="121" max="121" width="55.54296875" style="611" hidden="1" customWidth="1"/>
    <col min="122" max="122" width="12.453125" hidden="1" customWidth="1"/>
    <col min="123" max="138" width="11.453125" hidden="1" customWidth="1"/>
    <col min="139" max="139" width="45.54296875" style="611" hidden="1" customWidth="1"/>
    <col min="140" max="140" width="46.26953125" style="611" hidden="1" customWidth="1"/>
    <col min="141" max="157" width="11.453125" hidden="1" customWidth="1"/>
    <col min="158" max="158" width="48.26953125" style="611" hidden="1" customWidth="1"/>
    <col min="159" max="159" width="51" style="611" hidden="1" customWidth="1"/>
    <col min="160" max="227" width="11.453125" hidden="1" customWidth="1"/>
    <col min="228" max="228" width="99.81640625" style="618" customWidth="1"/>
    <col min="229" max="229" width="100.1796875" style="618" customWidth="1"/>
    <col min="230" max="230" width="33.26953125" customWidth="1"/>
  </cols>
  <sheetData>
    <row r="1" spans="1:230" ht="50.25" customHeight="1">
      <c r="A1" s="1285" t="s">
        <v>2078</v>
      </c>
      <c r="B1" s="1286"/>
      <c r="C1" s="1286"/>
      <c r="D1" s="1286"/>
      <c r="E1" s="1286"/>
      <c r="F1" s="1286"/>
      <c r="G1" s="1286"/>
      <c r="H1" s="1286"/>
      <c r="I1" s="1287"/>
      <c r="J1" s="1285"/>
      <c r="K1" s="1286"/>
      <c r="L1" s="1286"/>
      <c r="M1" s="1286"/>
      <c r="N1" s="1286"/>
      <c r="O1" s="1287"/>
      <c r="P1" s="1197" t="s">
        <v>989</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252" t="s">
        <v>1011</v>
      </c>
      <c r="HU1" s="1255" t="s">
        <v>1012</v>
      </c>
      <c r="HV1" s="1299" t="s">
        <v>1866</v>
      </c>
    </row>
    <row r="2" spans="1:230" ht="15.75" customHeight="1">
      <c r="A2" s="1276" t="s">
        <v>1016</v>
      </c>
      <c r="B2" s="1276" t="s">
        <v>1017</v>
      </c>
      <c r="C2" s="1277" t="s">
        <v>1867</v>
      </c>
      <c r="D2" s="1276" t="s">
        <v>1019</v>
      </c>
      <c r="E2" s="1276" t="s">
        <v>1868</v>
      </c>
      <c r="F2" s="1276" t="s">
        <v>1021</v>
      </c>
      <c r="G2" s="1276" t="s">
        <v>1022</v>
      </c>
      <c r="H2" s="1276" t="s">
        <v>1023</v>
      </c>
      <c r="I2" s="1280"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197"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215"/>
      <c r="EZ2" s="1215"/>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253"/>
      <c r="HU2" s="1256"/>
      <c r="HV2" s="1299"/>
    </row>
    <row r="3" spans="1:230" ht="19.5" customHeight="1">
      <c r="A3" s="1276"/>
      <c r="B3" s="1276"/>
      <c r="C3" s="1278"/>
      <c r="D3" s="1276"/>
      <c r="E3" s="1276"/>
      <c r="F3" s="1276"/>
      <c r="G3" s="1276"/>
      <c r="H3" s="1276"/>
      <c r="I3" s="1280"/>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300"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197"/>
      <c r="CZ3" s="1197"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193" t="s">
        <v>1039</v>
      </c>
      <c r="EY3" s="1194" t="s">
        <v>1040</v>
      </c>
      <c r="EZ3" s="1194" t="s">
        <v>1041</v>
      </c>
      <c r="FA3" s="1195"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196" t="s">
        <v>1038</v>
      </c>
      <c r="GH3" s="1193"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253"/>
      <c r="HU3" s="1256"/>
      <c r="HV3" s="1299"/>
    </row>
    <row r="4" spans="1:230" ht="50.25" customHeight="1">
      <c r="A4" s="1276"/>
      <c r="B4" s="1276"/>
      <c r="C4" s="1279"/>
      <c r="D4" s="1276"/>
      <c r="E4" s="1276"/>
      <c r="F4" s="1276"/>
      <c r="G4" s="1276"/>
      <c r="H4" s="1276"/>
      <c r="I4" s="1280"/>
      <c r="J4" s="1276"/>
      <c r="K4" s="1276"/>
      <c r="L4" s="1276"/>
      <c r="M4" s="623" t="s">
        <v>327</v>
      </c>
      <c r="N4" s="624" t="s">
        <v>1027</v>
      </c>
      <c r="O4" s="625"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301"/>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3"/>
      <c r="CZ4" s="1273"/>
      <c r="DA4" s="1273"/>
      <c r="DB4" s="626" t="s">
        <v>1030</v>
      </c>
      <c r="DC4" s="626" t="s">
        <v>1043</v>
      </c>
      <c r="DD4" s="1273"/>
      <c r="DE4" s="1273"/>
      <c r="DF4" s="1273"/>
      <c r="DG4" s="1198"/>
      <c r="DH4" s="1198"/>
      <c r="DI4" s="1198"/>
      <c r="DJ4" s="1198"/>
      <c r="DK4" s="1198"/>
      <c r="DL4" s="1202"/>
      <c r="DM4" s="1203"/>
      <c r="DN4" s="1203"/>
      <c r="DO4" s="1204"/>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193"/>
      <c r="EY4" s="1194"/>
      <c r="EZ4" s="1194"/>
      <c r="FA4" s="1195"/>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196"/>
      <c r="GG4" s="1196"/>
      <c r="GH4" s="1193"/>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254"/>
      <c r="HU4" s="1257"/>
      <c r="HV4" s="1299"/>
    </row>
    <row r="5" spans="1:230" ht="148.5" customHeight="1">
      <c r="A5" s="628">
        <v>1</v>
      </c>
      <c r="B5" s="633" t="s">
        <v>2498</v>
      </c>
      <c r="C5" s="630" t="s">
        <v>2499</v>
      </c>
      <c r="D5" s="650" t="s">
        <v>2500</v>
      </c>
      <c r="E5" s="632" t="s">
        <v>2125</v>
      </c>
      <c r="F5" s="632" t="s">
        <v>1048</v>
      </c>
      <c r="G5" s="632" t="s">
        <v>2501</v>
      </c>
      <c r="H5" s="632" t="s">
        <v>490</v>
      </c>
      <c r="I5" s="633" t="s">
        <v>2502</v>
      </c>
      <c r="J5" s="632" t="s">
        <v>5</v>
      </c>
      <c r="K5" s="634">
        <v>1</v>
      </c>
      <c r="L5" s="632"/>
      <c r="M5" s="278">
        <v>44593</v>
      </c>
      <c r="N5" s="719">
        <v>44620</v>
      </c>
      <c r="O5" s="636" t="s">
        <v>2503</v>
      </c>
      <c r="P5" s="943"/>
      <c r="Q5" s="125"/>
      <c r="R5" s="125"/>
      <c r="S5" s="571"/>
      <c r="T5" s="571"/>
      <c r="U5" s="571"/>
      <c r="V5" s="571"/>
      <c r="W5" s="571"/>
      <c r="X5" s="568">
        <v>0</v>
      </c>
      <c r="Y5" s="568">
        <v>0</v>
      </c>
      <c r="Z5" s="568">
        <v>0</v>
      </c>
      <c r="AA5" s="568" t="s">
        <v>849</v>
      </c>
      <c r="AB5" s="568">
        <v>0</v>
      </c>
      <c r="AC5" s="568">
        <v>0</v>
      </c>
      <c r="AD5" s="568" t="s">
        <v>849</v>
      </c>
      <c r="AE5" s="568">
        <v>0</v>
      </c>
      <c r="AF5" s="568">
        <v>0</v>
      </c>
      <c r="AG5" s="280" t="s">
        <v>2504</v>
      </c>
      <c r="AH5" s="279">
        <v>1</v>
      </c>
      <c r="AI5" s="738" t="s">
        <v>2505</v>
      </c>
      <c r="AJ5" s="280" t="s">
        <v>2506</v>
      </c>
      <c r="AK5" s="279">
        <v>5</v>
      </c>
      <c r="AL5" s="280" t="s">
        <v>2507</v>
      </c>
      <c r="AM5" s="279" t="s">
        <v>1293</v>
      </c>
      <c r="AN5" s="280" t="s">
        <v>2508</v>
      </c>
      <c r="AO5" s="944">
        <v>1</v>
      </c>
      <c r="AP5" s="945">
        <v>1</v>
      </c>
      <c r="AQ5" s="944">
        <v>1</v>
      </c>
      <c r="AR5" s="946" t="s">
        <v>1064</v>
      </c>
      <c r="AS5" s="945" t="s">
        <v>122</v>
      </c>
      <c r="AT5" s="947">
        <v>1</v>
      </c>
      <c r="AU5" s="947" t="s">
        <v>849</v>
      </c>
      <c r="AV5" s="948">
        <v>1</v>
      </c>
      <c r="AW5" s="947" t="str">
        <f>IF(AV5=0,"0%",IF(AV5=1,"100%",))</f>
        <v>100%</v>
      </c>
      <c r="AX5" s="949"/>
      <c r="AY5" s="949"/>
      <c r="AZ5" s="949"/>
      <c r="BA5" s="949"/>
      <c r="BB5" s="949"/>
      <c r="BC5" s="949"/>
      <c r="BD5" s="949"/>
      <c r="BE5" s="949"/>
      <c r="BF5" s="945">
        <v>0</v>
      </c>
      <c r="BG5" s="945">
        <v>0</v>
      </c>
      <c r="BH5" s="945">
        <v>0</v>
      </c>
      <c r="BI5" s="945" t="s">
        <v>849</v>
      </c>
      <c r="BJ5" s="945" t="s">
        <v>122</v>
      </c>
      <c r="BK5" s="950">
        <v>1</v>
      </c>
      <c r="BL5" s="945" t="s">
        <v>849</v>
      </c>
      <c r="BM5" s="951">
        <v>1</v>
      </c>
      <c r="BN5" s="945" t="str">
        <f>IF(BM5=0,"0%",IF(BM5=1,"100%",))</f>
        <v>100%</v>
      </c>
      <c r="BO5" s="568"/>
      <c r="BP5" s="568"/>
      <c r="BQ5" s="568"/>
      <c r="BR5" s="568"/>
      <c r="BS5" s="760"/>
      <c r="BT5" s="568"/>
      <c r="BU5" s="568"/>
      <c r="BV5" s="568"/>
      <c r="BW5" s="945">
        <v>0</v>
      </c>
      <c r="BX5" s="945">
        <v>0</v>
      </c>
      <c r="BY5" s="952">
        <v>0</v>
      </c>
      <c r="BZ5" s="953" t="s">
        <v>849</v>
      </c>
      <c r="CA5" s="954" t="s">
        <v>122</v>
      </c>
      <c r="CB5" s="950" t="str">
        <f>CE5</f>
        <v>100%</v>
      </c>
      <c r="CC5" s="945" t="s">
        <v>849</v>
      </c>
      <c r="CD5" s="951">
        <f>BM5+BP5</f>
        <v>1</v>
      </c>
      <c r="CE5" s="945" t="str">
        <f>IF(CD5=0,"0%",IF(CD5=1,"100%",))</f>
        <v>100%</v>
      </c>
      <c r="CF5" s="568"/>
      <c r="CG5" s="568"/>
      <c r="CH5" s="568"/>
      <c r="CI5" s="568"/>
      <c r="CJ5" s="760"/>
      <c r="CK5" s="760"/>
      <c r="CL5" s="568"/>
      <c r="CM5" s="568"/>
      <c r="CN5" s="945">
        <v>0</v>
      </c>
      <c r="CO5" s="945">
        <v>0</v>
      </c>
      <c r="CP5" s="952">
        <v>0</v>
      </c>
      <c r="CQ5" s="953" t="s">
        <v>849</v>
      </c>
      <c r="CR5" s="954" t="s">
        <v>122</v>
      </c>
      <c r="CS5" s="950">
        <f>CV5</f>
        <v>1</v>
      </c>
      <c r="CT5" s="945" t="s">
        <v>849</v>
      </c>
      <c r="CU5" s="951">
        <f>CD5+CG5</f>
        <v>1</v>
      </c>
      <c r="CV5" s="945">
        <f>CU5*100%/K5</f>
        <v>1</v>
      </c>
      <c r="CW5" s="761" t="s">
        <v>2509</v>
      </c>
      <c r="CX5" s="761" t="s">
        <v>884</v>
      </c>
      <c r="CY5" s="639" t="s">
        <v>2510</v>
      </c>
      <c r="CZ5" s="568"/>
      <c r="DA5" s="639" t="s">
        <v>2510</v>
      </c>
      <c r="DB5" s="639" t="s">
        <v>2511</v>
      </c>
      <c r="DC5" s="568">
        <v>11</v>
      </c>
      <c r="DD5" s="568"/>
      <c r="DE5" s="568"/>
      <c r="DF5" s="639" t="s">
        <v>2512</v>
      </c>
      <c r="DG5" s="568"/>
      <c r="DH5" s="568"/>
      <c r="DI5" s="568"/>
      <c r="DJ5" s="568"/>
      <c r="DK5" s="279" t="s">
        <v>122</v>
      </c>
      <c r="DL5" s="279" t="str">
        <f>DO5</f>
        <v>100%</v>
      </c>
      <c r="DM5" s="279"/>
      <c r="DN5" s="638">
        <f>CU5+CZ5</f>
        <v>1</v>
      </c>
      <c r="DO5" s="279" t="str">
        <f>IF(DN5=0,"0%",IF(DN5=1,"100%",))</f>
        <v>100%</v>
      </c>
      <c r="DP5" s="761" t="s">
        <v>2509</v>
      </c>
      <c r="DQ5" s="761" t="s">
        <v>884</v>
      </c>
      <c r="DR5" s="569" t="s">
        <v>2513</v>
      </c>
      <c r="DS5" s="568"/>
      <c r="DT5" s="568"/>
      <c r="DU5" s="568"/>
      <c r="DV5" s="568"/>
      <c r="DW5" s="568"/>
      <c r="DX5" s="568"/>
      <c r="DY5" s="568"/>
      <c r="DZ5" s="568"/>
      <c r="EA5" s="568"/>
      <c r="EB5" s="568"/>
      <c r="EC5" s="568"/>
      <c r="ED5" s="569" t="s">
        <v>122</v>
      </c>
      <c r="EE5" s="279" t="str">
        <f>EH5</f>
        <v>100%</v>
      </c>
      <c r="EF5" s="279"/>
      <c r="EG5" s="638">
        <f>DN5+DS5</f>
        <v>1</v>
      </c>
      <c r="EH5" s="279" t="str">
        <f>IF(EG5=0,"0%",IF(EG5=1,"100%",))</f>
        <v>100%</v>
      </c>
      <c r="EI5" s="761" t="s">
        <v>2509</v>
      </c>
      <c r="EJ5" s="761" t="s">
        <v>884</v>
      </c>
      <c r="EK5" s="279" t="s">
        <v>2513</v>
      </c>
      <c r="EL5" s="568"/>
      <c r="EM5" s="568"/>
      <c r="EN5" s="568"/>
      <c r="EO5" s="568"/>
      <c r="EP5" s="568"/>
      <c r="EQ5" s="568"/>
      <c r="ER5" s="568"/>
      <c r="ES5" s="568"/>
      <c r="ET5" s="568"/>
      <c r="EU5" s="568"/>
      <c r="EV5" s="568"/>
      <c r="EW5" s="279" t="s">
        <v>122</v>
      </c>
      <c r="EX5" s="279" t="str">
        <f>FA5</f>
        <v>100%</v>
      </c>
      <c r="EY5" s="279"/>
      <c r="EZ5" s="638">
        <f>EG5+EL5</f>
        <v>1</v>
      </c>
      <c r="FA5" s="279" t="str">
        <f>IF(EZ5=0,"0%",IF(EZ5=1,"100%",))</f>
        <v>100%</v>
      </c>
      <c r="FB5" s="867" t="s">
        <v>2509</v>
      </c>
      <c r="FC5" s="867" t="s">
        <v>884</v>
      </c>
      <c r="FD5" s="279"/>
      <c r="FE5" s="568"/>
      <c r="FF5" s="568"/>
      <c r="FG5" s="568"/>
      <c r="FH5" s="568"/>
      <c r="FI5" s="568"/>
      <c r="FJ5" s="568"/>
      <c r="FK5" s="568"/>
      <c r="FL5" s="568"/>
      <c r="FM5" s="568"/>
      <c r="FN5" s="568"/>
      <c r="FO5" s="568"/>
      <c r="FP5" s="279" t="s">
        <v>122</v>
      </c>
      <c r="FQ5" s="279" t="str">
        <f>FT5</f>
        <v>100%</v>
      </c>
      <c r="FR5" s="569"/>
      <c r="FS5" s="638">
        <f>EZ5+FE5</f>
        <v>1</v>
      </c>
      <c r="FT5" s="279" t="str">
        <f>IF(FS5=0,"0%",IF(FS5=1,"100%",))</f>
        <v>100%</v>
      </c>
      <c r="FU5" s="279" t="s">
        <v>2513</v>
      </c>
      <c r="FV5" s="568"/>
      <c r="FW5" s="568"/>
      <c r="FX5" s="568"/>
      <c r="FY5" s="568"/>
      <c r="FZ5" s="568"/>
      <c r="GA5" s="568"/>
      <c r="GB5" s="568"/>
      <c r="GC5" s="568"/>
      <c r="GD5" s="568"/>
      <c r="GE5" s="568"/>
      <c r="GF5" s="568"/>
      <c r="GG5" s="279" t="s">
        <v>122</v>
      </c>
      <c r="GH5" s="279" t="str">
        <f>GK5</f>
        <v>100%</v>
      </c>
      <c r="GI5" s="279"/>
      <c r="GJ5" s="638">
        <f>FS5+FV5</f>
        <v>1</v>
      </c>
      <c r="GK5" s="279" t="str">
        <f>IF(GJ5=0,"0%",IF(GJ5=1,"100%",))</f>
        <v>100%</v>
      </c>
      <c r="GL5" s="279" t="s">
        <v>2513</v>
      </c>
      <c r="GM5" s="568"/>
      <c r="GN5" s="568"/>
      <c r="GO5" s="568"/>
      <c r="GP5" s="568"/>
      <c r="GQ5" s="568"/>
      <c r="GR5" s="568"/>
      <c r="GS5" s="568"/>
      <c r="GT5" s="568"/>
      <c r="GU5" s="568"/>
      <c r="GV5" s="568"/>
      <c r="GW5" s="568"/>
      <c r="GX5" s="279" t="s">
        <v>122</v>
      </c>
      <c r="GY5" s="279" t="str">
        <f>HB5</f>
        <v>100%</v>
      </c>
      <c r="GZ5" s="279"/>
      <c r="HA5" s="638">
        <f>GJ5+GM5</f>
        <v>1</v>
      </c>
      <c r="HB5" s="279" t="str">
        <f>IF(HA5=0,"0%",IF(HA5=1,"100%",))</f>
        <v>100%</v>
      </c>
      <c r="HC5" s="279" t="s">
        <v>2513</v>
      </c>
      <c r="HD5" s="568"/>
      <c r="HE5" s="568"/>
      <c r="HF5" s="568"/>
      <c r="HG5" s="568"/>
      <c r="HH5" s="568"/>
      <c r="HI5" s="568"/>
      <c r="HJ5" s="568"/>
      <c r="HK5" s="568"/>
      <c r="HL5" s="568"/>
      <c r="HM5" s="568"/>
      <c r="HN5" s="568"/>
      <c r="HO5" s="279" t="s">
        <v>122</v>
      </c>
      <c r="HP5" s="279" t="str">
        <f>HS5</f>
        <v>100%</v>
      </c>
      <c r="HQ5" s="279"/>
      <c r="HR5" s="638">
        <f>HA5+HD5</f>
        <v>1</v>
      </c>
      <c r="HS5" s="279" t="str">
        <f>IF(HR5=0,"0%",IF(HR5=1,"100%",))</f>
        <v>100%</v>
      </c>
      <c r="HT5" s="692" t="s">
        <v>1459</v>
      </c>
      <c r="HU5" s="156" t="s">
        <v>5</v>
      </c>
      <c r="HV5" s="356" t="s">
        <v>11</v>
      </c>
    </row>
    <row r="6" spans="1:230" ht="403" customHeight="1">
      <c r="A6" s="628">
        <v>2</v>
      </c>
      <c r="B6" s="633" t="s">
        <v>2514</v>
      </c>
      <c r="C6" s="630" t="s">
        <v>2515</v>
      </c>
      <c r="D6" s="650" t="s">
        <v>2516</v>
      </c>
      <c r="E6" s="651" t="s">
        <v>1284</v>
      </c>
      <c r="F6" s="651" t="s">
        <v>1048</v>
      </c>
      <c r="G6" s="632" t="s">
        <v>2517</v>
      </c>
      <c r="H6" s="632" t="s">
        <v>2518</v>
      </c>
      <c r="I6" s="632" t="s">
        <v>2519</v>
      </c>
      <c r="J6" s="651" t="s">
        <v>2520</v>
      </c>
      <c r="K6" s="644">
        <v>2</v>
      </c>
      <c r="L6" s="651" t="s">
        <v>2521</v>
      </c>
      <c r="M6" s="955">
        <v>44643</v>
      </c>
      <c r="N6" s="719">
        <v>44874</v>
      </c>
      <c r="O6" s="636" t="s">
        <v>2503</v>
      </c>
      <c r="P6" s="683" t="s">
        <v>2522</v>
      </c>
      <c r="Q6" s="571"/>
      <c r="R6" s="571"/>
      <c r="S6" s="571"/>
      <c r="T6" s="571"/>
      <c r="U6" s="571"/>
      <c r="V6" s="571"/>
      <c r="W6" s="571"/>
      <c r="X6" s="568">
        <v>0</v>
      </c>
      <c r="Y6" s="568">
        <v>0</v>
      </c>
      <c r="Z6" s="568">
        <v>0</v>
      </c>
      <c r="AA6" s="568" t="s">
        <v>849</v>
      </c>
      <c r="AB6" s="568">
        <v>0</v>
      </c>
      <c r="AC6" s="568">
        <v>0</v>
      </c>
      <c r="AD6" s="568" t="s">
        <v>849</v>
      </c>
      <c r="AE6" s="568">
        <v>0</v>
      </c>
      <c r="AF6" s="568">
        <v>0</v>
      </c>
      <c r="AG6" s="568"/>
      <c r="AH6" s="568"/>
      <c r="AI6" s="568"/>
      <c r="AJ6" s="568"/>
      <c r="AK6" s="568"/>
      <c r="AL6" s="568"/>
      <c r="AM6" s="568"/>
      <c r="AN6" s="568"/>
      <c r="AO6" s="944">
        <v>0</v>
      </c>
      <c r="AP6" s="945">
        <v>0</v>
      </c>
      <c r="AQ6" s="944">
        <v>0</v>
      </c>
      <c r="AR6" s="956" t="s">
        <v>884</v>
      </c>
      <c r="AS6" s="944" t="s">
        <v>1204</v>
      </c>
      <c r="AT6" s="947">
        <v>0</v>
      </c>
      <c r="AU6" s="947" t="s">
        <v>849</v>
      </c>
      <c r="AV6" s="948">
        <v>0</v>
      </c>
      <c r="AW6" s="950" t="str">
        <f>IF(AV6=0,"0%",IF(AV6=1,"50%",IF(AV6=2,"100%")))</f>
        <v>0%</v>
      </c>
      <c r="AX6" s="944" t="s">
        <v>2523</v>
      </c>
      <c r="AY6" s="945">
        <v>0</v>
      </c>
      <c r="AZ6" s="957" t="s">
        <v>2524</v>
      </c>
      <c r="BA6" s="944" t="s">
        <v>2525</v>
      </c>
      <c r="BB6" s="958">
        <v>55</v>
      </c>
      <c r="BC6" s="958" t="s">
        <v>5</v>
      </c>
      <c r="BD6" s="959" t="s">
        <v>1293</v>
      </c>
      <c r="BE6" s="960" t="s">
        <v>2526</v>
      </c>
      <c r="BF6" s="944">
        <v>1</v>
      </c>
      <c r="BG6" s="945">
        <v>0</v>
      </c>
      <c r="BH6" s="945">
        <v>1</v>
      </c>
      <c r="BI6" s="944" t="s">
        <v>2527</v>
      </c>
      <c r="BJ6" s="944" t="s">
        <v>1561</v>
      </c>
      <c r="BK6" s="945">
        <v>0</v>
      </c>
      <c r="BL6" s="945" t="s">
        <v>849</v>
      </c>
      <c r="BM6" s="951">
        <v>0</v>
      </c>
      <c r="BN6" s="945" t="str">
        <f>IF(BM6=0,"0%",IF(BM6=1,"50%",IF(BM6=2,"100%")))</f>
        <v>0%</v>
      </c>
      <c r="BO6" s="961" t="s">
        <v>2524</v>
      </c>
      <c r="BP6" s="279">
        <v>1</v>
      </c>
      <c r="BQ6" s="961" t="s">
        <v>2524</v>
      </c>
      <c r="BR6" s="962" t="s">
        <v>2525</v>
      </c>
      <c r="BS6" s="963">
        <v>88</v>
      </c>
      <c r="BT6" t="s">
        <v>2528</v>
      </c>
      <c r="BU6" s="568" t="s">
        <v>2528</v>
      </c>
      <c r="BV6" s="639" t="s">
        <v>2529</v>
      </c>
      <c r="BW6" s="944">
        <v>0</v>
      </c>
      <c r="BX6" s="945">
        <v>1</v>
      </c>
      <c r="BY6" s="945">
        <v>1</v>
      </c>
      <c r="BZ6" s="944" t="s">
        <v>2530</v>
      </c>
      <c r="CA6" s="954" t="s">
        <v>1065</v>
      </c>
      <c r="CB6" s="945" t="str">
        <f>CE6</f>
        <v>50%</v>
      </c>
      <c r="CC6" s="945" t="s">
        <v>849</v>
      </c>
      <c r="CD6" s="951">
        <f t="shared" ref="CD6:CD8" si="0">BM6+BP6</f>
        <v>1</v>
      </c>
      <c r="CE6" s="945" t="str">
        <f>IF(CD6=0,"0%",IF(CD6=1,"50%",IF(CD6=2,"100%")))</f>
        <v>50%</v>
      </c>
      <c r="CF6" s="964" t="s">
        <v>2524</v>
      </c>
      <c r="CG6" s="279">
        <v>0</v>
      </c>
      <c r="CH6" s="964" t="s">
        <v>2524</v>
      </c>
      <c r="CI6" s="965" t="s">
        <v>2525</v>
      </c>
      <c r="CJ6" s="966">
        <v>47</v>
      </c>
      <c r="CK6" s="935" t="s">
        <v>2528</v>
      </c>
      <c r="CL6" s="775" t="s">
        <v>2528</v>
      </c>
      <c r="CM6" s="280" t="s">
        <v>2529</v>
      </c>
      <c r="CN6" s="944">
        <v>1</v>
      </c>
      <c r="CO6" s="945">
        <v>0</v>
      </c>
      <c r="CP6" s="945">
        <v>1</v>
      </c>
      <c r="CQ6" s="944" t="s">
        <v>2530</v>
      </c>
      <c r="CR6" s="954" t="s">
        <v>1065</v>
      </c>
      <c r="CS6" s="945"/>
      <c r="CT6" s="945" t="s">
        <v>849</v>
      </c>
      <c r="CU6" s="948">
        <f>CD6+CG6</f>
        <v>1</v>
      </c>
      <c r="CV6" s="950">
        <f t="shared" ref="CV6:CV8" si="1">CU6*100%/K6</f>
        <v>0.5</v>
      </c>
      <c r="CW6" s="872" t="s">
        <v>2531</v>
      </c>
      <c r="CX6" s="779" t="s">
        <v>2532</v>
      </c>
      <c r="CY6" s="568"/>
      <c r="CZ6" s="568"/>
      <c r="DA6" s="568"/>
      <c r="DB6" s="568"/>
      <c r="DC6" s="568"/>
      <c r="DD6" s="568"/>
      <c r="DE6" s="568"/>
      <c r="DF6" s="568"/>
      <c r="DG6" s="568"/>
      <c r="DH6" s="568"/>
      <c r="DI6" s="568"/>
      <c r="DJ6" s="568"/>
      <c r="DK6" s="569" t="s">
        <v>1065</v>
      </c>
      <c r="DL6" s="569" t="str">
        <f t="shared" ref="DL6:DL8" si="2">DO6</f>
        <v>50%</v>
      </c>
      <c r="DM6" s="569"/>
      <c r="DN6" s="638">
        <f t="shared" ref="DN6" si="3">CU6+CZ6</f>
        <v>1</v>
      </c>
      <c r="DO6" s="279" t="str">
        <f>IF(DN6=0,"0%",IF(DN6=1,"50%",IF(DN6=2,"100%")))</f>
        <v>50%</v>
      </c>
      <c r="DP6" s="761" t="s">
        <v>2509</v>
      </c>
      <c r="DQ6" s="761" t="s">
        <v>884</v>
      </c>
      <c r="DR6" s="738" t="s">
        <v>2533</v>
      </c>
      <c r="DS6" s="568"/>
      <c r="DT6" s="568"/>
      <c r="DU6" s="568"/>
      <c r="DV6" s="568"/>
      <c r="DW6" s="568"/>
      <c r="DX6" s="568"/>
      <c r="DY6" s="568"/>
      <c r="DZ6" s="568"/>
      <c r="EA6" s="568"/>
      <c r="EB6" s="568"/>
      <c r="EC6" s="568"/>
      <c r="ED6" s="279" t="s">
        <v>1065</v>
      </c>
      <c r="EE6" s="279" t="str">
        <f t="shared" ref="EE6:EE8" si="4">EH6</f>
        <v>50%</v>
      </c>
      <c r="EF6" s="279"/>
      <c r="EG6" s="638">
        <f t="shared" ref="EG6:EG8" si="5">DN6+DS6</f>
        <v>1</v>
      </c>
      <c r="EH6" s="279" t="str">
        <f>IF(EG6=0,"0%",IF(EG6=1,"50%",IF(EG6=2,"100%")))</f>
        <v>50%</v>
      </c>
      <c r="EI6" s="761" t="s">
        <v>2509</v>
      </c>
      <c r="EJ6" s="761" t="s">
        <v>884</v>
      </c>
      <c r="EK6" s="967" t="s">
        <v>2534</v>
      </c>
      <c r="EL6" s="279">
        <v>4</v>
      </c>
      <c r="EM6" s="639" t="s">
        <v>2535</v>
      </c>
      <c r="EN6" s="639" t="s">
        <v>2536</v>
      </c>
      <c r="EO6" s="280" t="s">
        <v>2537</v>
      </c>
      <c r="EP6" s="568" t="s">
        <v>1293</v>
      </c>
      <c r="EQ6" s="568" t="s">
        <v>1293</v>
      </c>
      <c r="ER6" s="639" t="s">
        <v>2538</v>
      </c>
      <c r="ES6" s="279">
        <v>0</v>
      </c>
      <c r="ET6" s="279">
        <v>1</v>
      </c>
      <c r="EU6" s="279">
        <v>1</v>
      </c>
      <c r="EV6" s="279"/>
      <c r="EW6" s="279" t="s">
        <v>122</v>
      </c>
      <c r="EX6" s="279" t="str">
        <f t="shared" ref="EX6:EX8" si="6">FA6</f>
        <v>100%</v>
      </c>
      <c r="EY6" s="279"/>
      <c r="EZ6" s="638">
        <v>2</v>
      </c>
      <c r="FA6" s="279" t="str">
        <f>IF(EZ6=0,"0%",IF(EZ6=1,"50%",IF(EZ6=2,"100%")))</f>
        <v>100%</v>
      </c>
      <c r="FB6" s="872" t="s">
        <v>2539</v>
      </c>
      <c r="FC6" s="779" t="s">
        <v>2540</v>
      </c>
      <c r="FD6" s="568"/>
      <c r="FE6" s="568"/>
      <c r="FF6" s="568"/>
      <c r="FG6" s="568"/>
      <c r="FH6" s="568"/>
      <c r="FI6" s="568"/>
      <c r="FJ6" s="568"/>
      <c r="FK6" s="568"/>
      <c r="FL6" s="568"/>
      <c r="FM6" s="568"/>
      <c r="FN6" s="568"/>
      <c r="FO6" s="568"/>
      <c r="FP6" s="568"/>
      <c r="FQ6" s="279" t="str">
        <f t="shared" ref="FQ6:FQ8" si="7">FT6</f>
        <v>100%</v>
      </c>
      <c r="FR6" s="279"/>
      <c r="FS6" s="638">
        <f t="shared" ref="FS6:FS8" si="8">EZ6+FE6</f>
        <v>2</v>
      </c>
      <c r="FT6" s="279" t="str">
        <f>IF(FS6=0,"0%",IF(FS6=1,"50%",IF(FS6=2,"100%")))</f>
        <v>100%</v>
      </c>
      <c r="FU6" s="568"/>
      <c r="FV6" s="568"/>
      <c r="FW6" s="568"/>
      <c r="FX6" s="568"/>
      <c r="FY6" s="568"/>
      <c r="FZ6" s="568"/>
      <c r="GA6" s="568"/>
      <c r="GB6" s="568"/>
      <c r="GC6" s="568"/>
      <c r="GD6" s="568"/>
      <c r="GE6" s="568"/>
      <c r="GF6" s="568"/>
      <c r="GG6" s="568"/>
      <c r="GH6" s="279" t="str">
        <f t="shared" ref="GH6:GH8" si="9">GK6</f>
        <v>100%</v>
      </c>
      <c r="GI6" s="279"/>
      <c r="GJ6" s="638">
        <f t="shared" ref="GJ6:GJ8" si="10">FS6+FV6</f>
        <v>2</v>
      </c>
      <c r="GK6" s="279" t="str">
        <f>IF(GJ6=0,"0%",IF(GJ6=1,"50%",IF(GJ6=2,"100%")))</f>
        <v>100%</v>
      </c>
      <c r="GL6" s="568"/>
      <c r="GM6" s="568"/>
      <c r="GN6" s="568"/>
      <c r="GO6" s="568"/>
      <c r="GP6" s="568"/>
      <c r="GQ6" s="568"/>
      <c r="GR6" s="568"/>
      <c r="GS6" s="568"/>
      <c r="GT6" s="568"/>
      <c r="GU6" s="568"/>
      <c r="GV6" s="568"/>
      <c r="GW6" s="568"/>
      <c r="GX6" s="568"/>
      <c r="GY6" s="279" t="str">
        <f t="shared" ref="GY6:GY8" si="11">HB6</f>
        <v>100%</v>
      </c>
      <c r="GZ6" s="279"/>
      <c r="HA6" s="638">
        <f t="shared" ref="HA6:HA8" si="12">GJ6+GM6</f>
        <v>2</v>
      </c>
      <c r="HB6" s="279" t="str">
        <f>IF(HA6=0,"0%",IF(HA6=1,"50%",IF(HA6=2,"100%")))</f>
        <v>100%</v>
      </c>
      <c r="HC6" s="568"/>
      <c r="HD6" s="568"/>
      <c r="HE6" s="568"/>
      <c r="HF6" s="568"/>
      <c r="HG6" s="568"/>
      <c r="HH6" s="568"/>
      <c r="HI6" s="568"/>
      <c r="HJ6" s="568"/>
      <c r="HK6" s="568"/>
      <c r="HL6" s="568"/>
      <c r="HM6" s="568"/>
      <c r="HN6" s="568"/>
      <c r="HO6" s="568"/>
      <c r="HP6" s="279" t="str">
        <f t="shared" ref="HP6:HP8" si="13">HS6</f>
        <v>100%</v>
      </c>
      <c r="HQ6" s="279"/>
      <c r="HR6" s="638">
        <v>2</v>
      </c>
      <c r="HS6" s="279" t="str">
        <f>IF(HR6=0,"0%",IF(HR6=1,"50%",IF(HR6=2,"100%")))</f>
        <v>100%</v>
      </c>
      <c r="HT6" s="406" t="s">
        <v>2541</v>
      </c>
      <c r="HU6" s="38" t="s">
        <v>2542</v>
      </c>
      <c r="HV6" s="356" t="s">
        <v>11</v>
      </c>
    </row>
    <row r="7" spans="1:230" ht="369.5" customHeight="1">
      <c r="A7" s="628">
        <v>3</v>
      </c>
      <c r="B7" s="652" t="s">
        <v>2543</v>
      </c>
      <c r="C7" s="630" t="s">
        <v>2544</v>
      </c>
      <c r="D7" s="650" t="s">
        <v>2545</v>
      </c>
      <c r="E7" s="651" t="s">
        <v>1247</v>
      </c>
      <c r="F7" s="651" t="s">
        <v>1048</v>
      </c>
      <c r="G7" s="651" t="s">
        <v>2546</v>
      </c>
      <c r="H7" s="632" t="s">
        <v>2547</v>
      </c>
      <c r="I7" s="652" t="s">
        <v>2548</v>
      </c>
      <c r="J7" s="651" t="s">
        <v>2520</v>
      </c>
      <c r="K7" s="644">
        <v>4</v>
      </c>
      <c r="L7" s="651" t="s">
        <v>2549</v>
      </c>
      <c r="M7" s="968">
        <v>44593</v>
      </c>
      <c r="N7" s="968">
        <v>44742</v>
      </c>
      <c r="O7" s="636" t="s">
        <v>2503</v>
      </c>
      <c r="P7" s="571"/>
      <c r="Q7" s="125"/>
      <c r="R7" s="571"/>
      <c r="S7" s="571"/>
      <c r="T7" s="571"/>
      <c r="U7" s="571"/>
      <c r="V7" s="571"/>
      <c r="W7" s="571"/>
      <c r="X7" s="568">
        <v>0</v>
      </c>
      <c r="Y7" s="568">
        <v>0</v>
      </c>
      <c r="Z7" s="568">
        <v>0</v>
      </c>
      <c r="AA7" s="568" t="s">
        <v>849</v>
      </c>
      <c r="AB7" s="568">
        <v>0</v>
      </c>
      <c r="AC7" s="568">
        <v>0</v>
      </c>
      <c r="AD7" s="568" t="s">
        <v>849</v>
      </c>
      <c r="AE7" s="568">
        <v>0</v>
      </c>
      <c r="AF7" s="568">
        <v>0</v>
      </c>
      <c r="AG7" s="280" t="s">
        <v>2550</v>
      </c>
      <c r="AH7" s="279">
        <v>1</v>
      </c>
      <c r="AI7" s="280" t="s">
        <v>2550</v>
      </c>
      <c r="AJ7" s="280" t="s">
        <v>2551</v>
      </c>
      <c r="AK7" s="279" t="s">
        <v>2552</v>
      </c>
      <c r="AL7" s="279" t="s">
        <v>1293</v>
      </c>
      <c r="AM7" s="279" t="s">
        <v>1293</v>
      </c>
      <c r="AN7" s="280" t="s">
        <v>2553</v>
      </c>
      <c r="AO7" s="944">
        <v>0</v>
      </c>
      <c r="AP7" s="945">
        <v>1</v>
      </c>
      <c r="AQ7" s="944">
        <v>1</v>
      </c>
      <c r="AR7" s="956" t="s">
        <v>2554</v>
      </c>
      <c r="AS7" s="944" t="s">
        <v>2555</v>
      </c>
      <c r="AT7" s="947" t="str">
        <f>AW7</f>
        <v>25%</v>
      </c>
      <c r="AU7" s="947" t="s">
        <v>849</v>
      </c>
      <c r="AV7" s="948">
        <v>1</v>
      </c>
      <c r="AW7" s="950" t="str">
        <f>IF(AV7=0,"0%",IF(AV7=1,"25%",IF(AV7&lt;=2,"50%",IF(AV7&lt;=3,"75%",IF(AV7&lt;=4,"100%")))))</f>
        <v>25%</v>
      </c>
      <c r="AX7" s="949" t="s">
        <v>2176</v>
      </c>
      <c r="AY7" s="949"/>
      <c r="AZ7" s="949"/>
      <c r="BA7" s="949"/>
      <c r="BB7" s="949"/>
      <c r="BC7" s="949"/>
      <c r="BD7" s="949"/>
      <c r="BE7" s="949"/>
      <c r="BF7" s="945">
        <v>0</v>
      </c>
      <c r="BG7" s="945">
        <v>0</v>
      </c>
      <c r="BH7" s="945">
        <v>0</v>
      </c>
      <c r="BI7" s="945" t="s">
        <v>849</v>
      </c>
      <c r="BJ7" s="944" t="s">
        <v>1293</v>
      </c>
      <c r="BK7" s="945">
        <v>0</v>
      </c>
      <c r="BL7" s="945" t="s">
        <v>849</v>
      </c>
      <c r="BM7" s="951">
        <f>AV7+AY7</f>
        <v>1</v>
      </c>
      <c r="BN7" s="945" t="str">
        <f>IF(BM7=0,"0%",IF(BM7=1,"25%",IF(BM7&lt;=2,"50%",IF(BM7&lt;=3,"75%",IF(BM7&lt;=4,"100%")))))</f>
        <v>25%</v>
      </c>
      <c r="BO7" s="568"/>
      <c r="BP7" s="568"/>
      <c r="BQ7" s="568"/>
      <c r="BR7" s="568"/>
      <c r="BS7" s="784"/>
      <c r="BT7" s="568"/>
      <c r="BU7" s="568"/>
      <c r="BV7" s="568"/>
      <c r="BW7" s="945">
        <v>0</v>
      </c>
      <c r="BX7" s="945">
        <v>0</v>
      </c>
      <c r="BY7" s="952">
        <v>0</v>
      </c>
      <c r="BZ7" s="953"/>
      <c r="CA7" s="954"/>
      <c r="CB7" s="950" t="str">
        <f t="shared" ref="CB7:CB8" si="14">CE7</f>
        <v>25%</v>
      </c>
      <c r="CC7" s="945" t="s">
        <v>849</v>
      </c>
      <c r="CD7" s="951">
        <f t="shared" si="0"/>
        <v>1</v>
      </c>
      <c r="CE7" s="945" t="str">
        <f>IF(CD7=0,"0%",IF(CD7=1,"25%",IF(CD7&lt;=2,"50%",IF(CD7&lt;=3,"75%",IF(CD7&lt;=4,"100%")))))</f>
        <v>25%</v>
      </c>
      <c r="CF7" s="969" t="s">
        <v>2556</v>
      </c>
      <c r="CG7" s="279">
        <v>2</v>
      </c>
      <c r="CH7" s="970" t="s">
        <v>2557</v>
      </c>
      <c r="CI7" s="971" t="s">
        <v>2558</v>
      </c>
      <c r="CJ7" s="966">
        <v>3</v>
      </c>
      <c r="CK7" s="935" t="s">
        <v>2528</v>
      </c>
      <c r="CL7" s="775" t="s">
        <v>2528</v>
      </c>
      <c r="CM7" s="970" t="s">
        <v>2559</v>
      </c>
      <c r="CN7" s="944">
        <v>0</v>
      </c>
      <c r="CO7" s="945">
        <v>1</v>
      </c>
      <c r="CP7" s="944">
        <v>1</v>
      </c>
      <c r="CQ7" s="956"/>
      <c r="CR7" s="954" t="s">
        <v>1065</v>
      </c>
      <c r="CS7" s="947">
        <v>0</v>
      </c>
      <c r="CT7" s="947" t="s">
        <v>849</v>
      </c>
      <c r="CU7" s="948">
        <v>2</v>
      </c>
      <c r="CV7" s="950">
        <f t="shared" si="1"/>
        <v>0.5</v>
      </c>
      <c r="CW7" s="779" t="s">
        <v>2560</v>
      </c>
      <c r="CX7" s="779" t="s">
        <v>2561</v>
      </c>
      <c r="CY7" s="738" t="s">
        <v>2562</v>
      </c>
      <c r="CZ7" s="972">
        <v>4</v>
      </c>
      <c r="DA7" s="738" t="s">
        <v>2563</v>
      </c>
      <c r="DB7" s="973" t="s">
        <v>2564</v>
      </c>
      <c r="DC7" s="974">
        <v>6</v>
      </c>
      <c r="DD7" s="974" t="s">
        <v>1293</v>
      </c>
      <c r="DE7" s="974" t="s">
        <v>1293</v>
      </c>
      <c r="DF7" s="973" t="s">
        <v>2565</v>
      </c>
      <c r="DG7" s="861">
        <v>1</v>
      </c>
      <c r="DH7" s="974">
        <v>1</v>
      </c>
      <c r="DI7" s="974">
        <v>1</v>
      </c>
      <c r="DJ7" s="975"/>
      <c r="DK7" s="974" t="s">
        <v>122</v>
      </c>
      <c r="DL7" s="588">
        <f t="shared" si="2"/>
        <v>1</v>
      </c>
      <c r="DM7" s="279"/>
      <c r="DN7" s="638">
        <v>4</v>
      </c>
      <c r="DO7" s="588">
        <f>DN7*100%/K7</f>
        <v>1</v>
      </c>
      <c r="DP7" s="779" t="s">
        <v>2566</v>
      </c>
      <c r="DQ7" s="779" t="s">
        <v>2567</v>
      </c>
      <c r="DR7" s="738" t="s">
        <v>2568</v>
      </c>
      <c r="DS7" s="568"/>
      <c r="DT7" s="568"/>
      <c r="DU7" s="568"/>
      <c r="DV7" s="568"/>
      <c r="DW7" s="568"/>
      <c r="DX7" s="568"/>
      <c r="DY7" s="568"/>
      <c r="DZ7" s="568"/>
      <c r="EA7" s="568"/>
      <c r="EB7" s="568"/>
      <c r="EC7" s="568"/>
      <c r="ED7" s="569" t="s">
        <v>122</v>
      </c>
      <c r="EE7" s="279" t="str">
        <f t="shared" si="4"/>
        <v>100%</v>
      </c>
      <c r="EF7" s="279"/>
      <c r="EG7" s="638">
        <f t="shared" si="5"/>
        <v>4</v>
      </c>
      <c r="EH7" s="279" t="str">
        <f>IF(EG7=0,"0%",IF(EG7=1,"25%",IF(EG7&lt;=2,"50%",IF(EG7&lt;=3,"75%",IF(EG7&lt;=4,"100%")))))</f>
        <v>100%</v>
      </c>
      <c r="EI7" s="761" t="s">
        <v>2509</v>
      </c>
      <c r="EJ7" s="761" t="s">
        <v>884</v>
      </c>
      <c r="EK7" s="279" t="s">
        <v>2513</v>
      </c>
      <c r="EL7" s="568"/>
      <c r="EM7" s="568"/>
      <c r="EN7" s="568"/>
      <c r="EO7" s="568"/>
      <c r="EP7" s="568"/>
      <c r="EQ7" s="568"/>
      <c r="ER7" s="568"/>
      <c r="ES7" s="568"/>
      <c r="ET7" s="568"/>
      <c r="EU7" s="568"/>
      <c r="EV7" s="568"/>
      <c r="EW7" s="279" t="s">
        <v>122</v>
      </c>
      <c r="EX7" s="279" t="str">
        <f t="shared" si="6"/>
        <v>100%</v>
      </c>
      <c r="EY7" s="279"/>
      <c r="EZ7" s="638">
        <f t="shared" ref="EZ7" si="15">EG7+EL7</f>
        <v>4</v>
      </c>
      <c r="FA7" s="279" t="str">
        <f>IF(EZ7=0,"0%",IF(EZ7=1,"25%",IF(EZ7&lt;=2,"50%",IF(EZ7&lt;=3,"75%",IF(EZ7&lt;=4,"100%")))))</f>
        <v>100%</v>
      </c>
      <c r="FB7" s="833" t="s">
        <v>2509</v>
      </c>
      <c r="FC7" s="833" t="s">
        <v>884</v>
      </c>
      <c r="FD7" s="779" t="s">
        <v>2567</v>
      </c>
      <c r="FE7" s="779" t="s">
        <v>2569</v>
      </c>
      <c r="FF7" s="779" t="s">
        <v>2567</v>
      </c>
      <c r="FG7" s="779" t="s">
        <v>2569</v>
      </c>
      <c r="FH7" s="779" t="s">
        <v>2567</v>
      </c>
      <c r="FI7" s="779" t="s">
        <v>2569</v>
      </c>
      <c r="FJ7" s="779" t="s">
        <v>2567</v>
      </c>
      <c r="FK7" s="779" t="s">
        <v>2569</v>
      </c>
      <c r="FL7" s="779" t="s">
        <v>2567</v>
      </c>
      <c r="FM7" s="779" t="s">
        <v>2569</v>
      </c>
      <c r="FN7" s="779" t="s">
        <v>2567</v>
      </c>
      <c r="FO7" s="779" t="s">
        <v>2569</v>
      </c>
      <c r="FP7" s="779" t="s">
        <v>2567</v>
      </c>
      <c r="FQ7" s="779" t="s">
        <v>2569</v>
      </c>
      <c r="FR7" s="779" t="s">
        <v>2567</v>
      </c>
      <c r="FS7" s="779" t="s">
        <v>2569</v>
      </c>
      <c r="FT7" s="779" t="s">
        <v>2567</v>
      </c>
      <c r="FU7" s="779" t="s">
        <v>2569</v>
      </c>
      <c r="FV7" s="779" t="s">
        <v>2567</v>
      </c>
      <c r="FW7" s="779" t="s">
        <v>2569</v>
      </c>
      <c r="FX7" s="779" t="s">
        <v>2567</v>
      </c>
      <c r="FY7" s="779" t="s">
        <v>2569</v>
      </c>
      <c r="FZ7" s="779" t="s">
        <v>2567</v>
      </c>
      <c r="GA7" s="779" t="s">
        <v>2569</v>
      </c>
      <c r="GB7" s="779" t="s">
        <v>2567</v>
      </c>
      <c r="GC7" s="779" t="s">
        <v>2569</v>
      </c>
      <c r="GD7" s="779" t="s">
        <v>2567</v>
      </c>
      <c r="GE7" s="779" t="s">
        <v>2569</v>
      </c>
      <c r="GF7" s="779" t="s">
        <v>2567</v>
      </c>
      <c r="GG7" s="779" t="s">
        <v>2569</v>
      </c>
      <c r="GH7" s="779" t="s">
        <v>2567</v>
      </c>
      <c r="GI7" s="779" t="s">
        <v>2569</v>
      </c>
      <c r="GJ7" s="779" t="s">
        <v>2567</v>
      </c>
      <c r="GK7" s="779" t="s">
        <v>2569</v>
      </c>
      <c r="GL7" s="779" t="s">
        <v>2567</v>
      </c>
      <c r="GM7" s="779" t="s">
        <v>2569</v>
      </c>
      <c r="GN7" s="779" t="s">
        <v>2567</v>
      </c>
      <c r="GO7" s="779" t="s">
        <v>2569</v>
      </c>
      <c r="GP7" s="779" t="s">
        <v>2567</v>
      </c>
      <c r="GQ7" s="779" t="s">
        <v>2569</v>
      </c>
      <c r="GR7" s="779" t="s">
        <v>2567</v>
      </c>
      <c r="GS7" s="779" t="s">
        <v>2569</v>
      </c>
      <c r="GT7" s="779" t="s">
        <v>2567</v>
      </c>
      <c r="GU7" s="779" t="s">
        <v>2569</v>
      </c>
      <c r="GV7" s="779" t="s">
        <v>2567</v>
      </c>
      <c r="GW7" s="779" t="s">
        <v>2569</v>
      </c>
      <c r="GX7" s="779" t="s">
        <v>2567</v>
      </c>
      <c r="GY7" s="779" t="s">
        <v>2569</v>
      </c>
      <c r="GZ7" s="779" t="s">
        <v>2567</v>
      </c>
      <c r="HA7" s="779" t="s">
        <v>2569</v>
      </c>
      <c r="HB7" s="779" t="s">
        <v>2567</v>
      </c>
      <c r="HC7" s="779" t="s">
        <v>2569</v>
      </c>
      <c r="HD7" s="779" t="s">
        <v>2567</v>
      </c>
      <c r="HE7" s="779" t="s">
        <v>2569</v>
      </c>
      <c r="HF7" s="779" t="s">
        <v>2567</v>
      </c>
      <c r="HG7" s="779" t="s">
        <v>2569</v>
      </c>
      <c r="HH7" s="779" t="s">
        <v>2567</v>
      </c>
      <c r="HI7" s="779" t="s">
        <v>2569</v>
      </c>
      <c r="HJ7" s="779" t="s">
        <v>2567</v>
      </c>
      <c r="HK7" s="779" t="s">
        <v>2569</v>
      </c>
      <c r="HL7" s="779" t="s">
        <v>2567</v>
      </c>
      <c r="HM7" s="779" t="s">
        <v>2569</v>
      </c>
      <c r="HN7" s="779" t="s">
        <v>2567</v>
      </c>
      <c r="HO7" s="779" t="s">
        <v>2569</v>
      </c>
      <c r="HP7" s="779" t="s">
        <v>2567</v>
      </c>
      <c r="HQ7" s="779" t="s">
        <v>2569</v>
      </c>
      <c r="HR7" s="779" t="s">
        <v>2567</v>
      </c>
      <c r="HS7" s="779" t="s">
        <v>2569</v>
      </c>
      <c r="HT7" s="309" t="s">
        <v>2570</v>
      </c>
      <c r="HU7" s="25" t="s">
        <v>2571</v>
      </c>
      <c r="HV7" s="356" t="s">
        <v>11</v>
      </c>
    </row>
    <row r="8" spans="1:230" ht="288" customHeight="1">
      <c r="A8" s="976">
        <v>4</v>
      </c>
      <c r="B8" s="977" t="s">
        <v>2572</v>
      </c>
      <c r="C8" s="978" t="s">
        <v>2573</v>
      </c>
      <c r="D8" s="979" t="s">
        <v>2545</v>
      </c>
      <c r="E8" s="980" t="s">
        <v>1875</v>
      </c>
      <c r="F8" s="980" t="s">
        <v>1247</v>
      </c>
      <c r="G8" s="981" t="s">
        <v>2574</v>
      </c>
      <c r="H8" s="981" t="s">
        <v>735</v>
      </c>
      <c r="I8" s="981" t="s">
        <v>2574</v>
      </c>
      <c r="J8" s="980" t="s">
        <v>5</v>
      </c>
      <c r="K8" s="982">
        <v>4</v>
      </c>
      <c r="L8" s="980" t="s">
        <v>2575</v>
      </c>
      <c r="M8" s="983">
        <v>44228</v>
      </c>
      <c r="N8" s="984">
        <v>44515</v>
      </c>
      <c r="O8" s="645" t="s">
        <v>1616</v>
      </c>
      <c r="P8" s="571"/>
      <c r="Q8" s="571"/>
      <c r="R8" s="571"/>
      <c r="S8" s="571"/>
      <c r="T8" s="571"/>
      <c r="U8" s="571"/>
      <c r="V8" s="571"/>
      <c r="W8" s="571"/>
      <c r="X8" s="568">
        <v>0</v>
      </c>
      <c r="Y8" s="568">
        <v>0</v>
      </c>
      <c r="Z8" s="568">
        <v>0</v>
      </c>
      <c r="AA8" s="568" t="s">
        <v>849</v>
      </c>
      <c r="AB8" s="568">
        <v>0</v>
      </c>
      <c r="AC8" s="568">
        <v>0</v>
      </c>
      <c r="AD8" s="568" t="s">
        <v>849</v>
      </c>
      <c r="AE8" s="568">
        <v>0</v>
      </c>
      <c r="AF8" s="568">
        <v>0</v>
      </c>
      <c r="AG8" s="568"/>
      <c r="AH8" s="568"/>
      <c r="AI8" s="568"/>
      <c r="AJ8" s="568"/>
      <c r="AK8" s="568"/>
      <c r="AL8" s="568"/>
      <c r="AM8" s="568"/>
      <c r="AN8" s="568"/>
      <c r="AO8" s="944">
        <v>0</v>
      </c>
      <c r="AP8" s="945">
        <v>0</v>
      </c>
      <c r="AQ8" s="944">
        <v>0</v>
      </c>
      <c r="AR8" s="956" t="s">
        <v>884</v>
      </c>
      <c r="AS8" s="944"/>
      <c r="AT8" s="947"/>
      <c r="AU8" s="947" t="s">
        <v>849</v>
      </c>
      <c r="AV8" s="948">
        <v>0</v>
      </c>
      <c r="AW8" s="950" t="str">
        <f>IF(AV8=0,"0%",IF(AV8=1,"25%",IF(AV8&lt;=2,"50%",IF(AV8&lt;=3,"75%",IF(AV8&lt;=4,"100%")))))</f>
        <v>0%</v>
      </c>
      <c r="AX8" s="944" t="s">
        <v>2576</v>
      </c>
      <c r="AY8" s="945">
        <v>1</v>
      </c>
      <c r="AZ8" s="944" t="s">
        <v>2577</v>
      </c>
      <c r="BA8" s="960" t="s">
        <v>2574</v>
      </c>
      <c r="BB8" s="958">
        <v>5</v>
      </c>
      <c r="BC8" s="945" t="s">
        <v>5</v>
      </c>
      <c r="BD8" s="945" t="s">
        <v>1293</v>
      </c>
      <c r="BE8" s="944" t="s">
        <v>2578</v>
      </c>
      <c r="BF8" s="945">
        <v>1</v>
      </c>
      <c r="BG8" s="945">
        <v>1</v>
      </c>
      <c r="BH8" s="945">
        <v>1</v>
      </c>
      <c r="BI8" s="944" t="s">
        <v>2579</v>
      </c>
      <c r="BJ8" s="944" t="s">
        <v>1065</v>
      </c>
      <c r="BK8" s="945" t="str">
        <f>BN8</f>
        <v>25%</v>
      </c>
      <c r="BL8" s="945" t="s">
        <v>849</v>
      </c>
      <c r="BM8" s="951">
        <v>1</v>
      </c>
      <c r="BN8" s="945" t="str">
        <f>IF(BM8=0,"0%",IF(BM8=1,"25%",IF(BM8&lt;=2,"50%",IF(BM8&lt;=3,"75%",IF(BM8&lt;=4,"100%")))))</f>
        <v>25%</v>
      </c>
      <c r="BO8" s="568"/>
      <c r="BP8" s="568"/>
      <c r="BQ8" s="568"/>
      <c r="BR8" s="568"/>
      <c r="BS8" s="568"/>
      <c r="BT8" s="568"/>
      <c r="BU8" s="568"/>
      <c r="BV8" s="568"/>
      <c r="BW8" s="945">
        <v>0</v>
      </c>
      <c r="BX8" s="945">
        <v>0</v>
      </c>
      <c r="BY8" s="952">
        <v>0</v>
      </c>
      <c r="BZ8" s="953"/>
      <c r="CA8" s="954"/>
      <c r="CB8" s="950" t="str">
        <f t="shared" si="14"/>
        <v>25%</v>
      </c>
      <c r="CC8" s="945" t="s">
        <v>849</v>
      </c>
      <c r="CD8" s="951">
        <f t="shared" si="0"/>
        <v>1</v>
      </c>
      <c r="CE8" s="945" t="str">
        <f>IF(CD8=0,"0%",IF(CD8=1,"25%",IF(CD8&lt;=2,"50%",IF(CD8&lt;=3,"75%",IF(CD8&lt;=4,"100%")))))</f>
        <v>25%</v>
      </c>
      <c r="CF8" s="639"/>
      <c r="CG8" s="568">
        <v>2</v>
      </c>
      <c r="CH8" s="568"/>
      <c r="CI8" s="568"/>
      <c r="CJ8" s="784"/>
      <c r="CK8" s="784"/>
      <c r="CL8" s="568"/>
      <c r="CM8" s="568"/>
      <c r="CN8" s="944">
        <v>0</v>
      </c>
      <c r="CO8" s="945">
        <v>0</v>
      </c>
      <c r="CP8" s="944">
        <v>0</v>
      </c>
      <c r="CQ8" s="956" t="s">
        <v>884</v>
      </c>
      <c r="CR8" s="944"/>
      <c r="CS8" s="947">
        <v>0</v>
      </c>
      <c r="CT8" s="947" t="s">
        <v>849</v>
      </c>
      <c r="CU8" s="948">
        <v>1</v>
      </c>
      <c r="CV8" s="950">
        <f t="shared" si="1"/>
        <v>0.25</v>
      </c>
      <c r="CW8" s="779" t="s">
        <v>2580</v>
      </c>
      <c r="CX8" s="779" t="s">
        <v>2581</v>
      </c>
      <c r="CY8" s="280" t="s">
        <v>2582</v>
      </c>
      <c r="CZ8" s="279">
        <v>2</v>
      </c>
      <c r="DA8" s="280" t="s">
        <v>2583</v>
      </c>
      <c r="DB8" s="280" t="s">
        <v>2574</v>
      </c>
      <c r="DC8" s="279">
        <v>5</v>
      </c>
      <c r="DD8" s="279" t="s">
        <v>1293</v>
      </c>
      <c r="DE8" s="279" t="s">
        <v>1293</v>
      </c>
      <c r="DF8" s="280" t="s">
        <v>2584</v>
      </c>
      <c r="DG8" s="569">
        <v>0</v>
      </c>
      <c r="DH8" s="569">
        <v>1</v>
      </c>
      <c r="DI8" s="569">
        <v>1</v>
      </c>
      <c r="DJ8" s="569" t="s">
        <v>849</v>
      </c>
      <c r="DK8" s="569" t="s">
        <v>1065</v>
      </c>
      <c r="DL8" s="279" t="str">
        <f t="shared" si="2"/>
        <v>50%</v>
      </c>
      <c r="DM8" s="279"/>
      <c r="DN8" s="638">
        <v>2</v>
      </c>
      <c r="DO8" s="279" t="str">
        <f>IF(DN8=0,"0%",IF(DN8=1,"25%",IF(DN8&lt;=2,"50%",IF(DN8&lt;=3,"75%",IF(DN8&lt;=4,"100%")))))</f>
        <v>50%</v>
      </c>
      <c r="DP8" s="779" t="s">
        <v>2585</v>
      </c>
      <c r="DQ8" s="779" t="s">
        <v>2586</v>
      </c>
      <c r="DR8" s="985" t="s">
        <v>2587</v>
      </c>
      <c r="DS8" s="568"/>
      <c r="DT8" s="568"/>
      <c r="DU8" s="568"/>
      <c r="DV8" s="568"/>
      <c r="DW8" s="568"/>
      <c r="DX8" s="568"/>
      <c r="DY8" s="568"/>
      <c r="DZ8" s="568"/>
      <c r="EA8" s="568"/>
      <c r="EB8" s="568"/>
      <c r="EC8" s="568"/>
      <c r="ED8" s="569" t="s">
        <v>1065</v>
      </c>
      <c r="EE8" s="279" t="str">
        <f t="shared" si="4"/>
        <v>50%</v>
      </c>
      <c r="EF8" s="279"/>
      <c r="EG8" s="638">
        <f t="shared" si="5"/>
        <v>2</v>
      </c>
      <c r="EH8" s="279" t="str">
        <f>IF(EG8=0,"0%",IF(EG8=1,"25%",IF(EG8&lt;=2,"50%",IF(EG8&lt;=3,"75%",IF(EG8&lt;=4,"100%")))))</f>
        <v>50%</v>
      </c>
      <c r="EI8" s="779" t="s">
        <v>2588</v>
      </c>
      <c r="EJ8" s="779" t="s">
        <v>2589</v>
      </c>
      <c r="EK8" s="280" t="s">
        <v>2590</v>
      </c>
      <c r="EL8" s="279">
        <v>1</v>
      </c>
      <c r="EM8" s="738" t="s">
        <v>2583</v>
      </c>
      <c r="EN8" s="738" t="s">
        <v>2574</v>
      </c>
      <c r="EO8" s="279">
        <v>5</v>
      </c>
      <c r="EP8" s="279" t="s">
        <v>1293</v>
      </c>
      <c r="EQ8" s="279" t="s">
        <v>1293</v>
      </c>
      <c r="ER8" s="986" t="s">
        <v>2591</v>
      </c>
      <c r="ES8" s="279">
        <v>0</v>
      </c>
      <c r="ET8" s="279">
        <v>1</v>
      </c>
      <c r="EU8" s="279">
        <v>1</v>
      </c>
      <c r="EV8" s="279"/>
      <c r="EW8" s="279" t="s">
        <v>1065</v>
      </c>
      <c r="EX8" s="279" t="str">
        <f t="shared" si="6"/>
        <v>75%</v>
      </c>
      <c r="EY8" s="279"/>
      <c r="EZ8" s="638">
        <v>3</v>
      </c>
      <c r="FA8" s="279" t="str">
        <f>IF(EZ8=0,"0%",IF(EZ8=1,"25%",IF(EZ8&lt;=2,"50%",IF(EZ8&lt;=3,"75%",IF(EZ8&lt;=4,"100%")))))</f>
        <v>75%</v>
      </c>
      <c r="FB8" s="779" t="s">
        <v>2592</v>
      </c>
      <c r="FC8" s="779" t="s">
        <v>2593</v>
      </c>
      <c r="FD8" s="568"/>
      <c r="FE8" s="568"/>
      <c r="FF8" s="568"/>
      <c r="FG8" s="568"/>
      <c r="FH8" s="568"/>
      <c r="FI8" s="568"/>
      <c r="FJ8" s="568"/>
      <c r="FK8" s="568"/>
      <c r="FL8" s="568"/>
      <c r="FM8" s="568"/>
      <c r="FN8" s="568"/>
      <c r="FO8" s="568"/>
      <c r="FP8" s="279"/>
      <c r="FQ8" s="279" t="str">
        <f t="shared" si="7"/>
        <v>75%</v>
      </c>
      <c r="FR8" s="279"/>
      <c r="FS8" s="638">
        <f t="shared" si="8"/>
        <v>3</v>
      </c>
      <c r="FT8" s="279" t="str">
        <f>IF(FS8=0,"0%",IF(FS8=1,"25%",IF(FS8&lt;=2,"50%",IF(FS8&lt;=3,"75%",IF(FS8&lt;=4,"100%")))))</f>
        <v>75%</v>
      </c>
      <c r="FU8" s="568"/>
      <c r="FV8" s="568"/>
      <c r="FW8" s="568"/>
      <c r="FX8" s="568"/>
      <c r="FY8" s="568"/>
      <c r="FZ8" s="568"/>
      <c r="GA8" s="568"/>
      <c r="GB8" s="568"/>
      <c r="GC8" s="568"/>
      <c r="GD8" s="568"/>
      <c r="GE8" s="568"/>
      <c r="GF8" s="568"/>
      <c r="GG8" s="568"/>
      <c r="GH8" s="279" t="str">
        <f t="shared" si="9"/>
        <v>75%</v>
      </c>
      <c r="GI8" s="279"/>
      <c r="GJ8" s="638">
        <f t="shared" si="10"/>
        <v>3</v>
      </c>
      <c r="GK8" s="279" t="str">
        <f>IF(GJ8=0,"0%",IF(GJ8=1,"25%",IF(GJ8&lt;=2,"50%",IF(GJ8&lt;=3,"75%",IF(GJ8&lt;=4,"100%")))))</f>
        <v>75%</v>
      </c>
      <c r="GL8" s="568"/>
      <c r="GM8" s="568"/>
      <c r="GN8" s="568"/>
      <c r="GO8" s="568"/>
      <c r="GP8" s="568"/>
      <c r="GQ8" s="568"/>
      <c r="GR8" s="568"/>
      <c r="GS8" s="568"/>
      <c r="GT8" s="568"/>
      <c r="GU8" s="568"/>
      <c r="GV8" s="568"/>
      <c r="GW8" s="568"/>
      <c r="GX8" s="568"/>
      <c r="GY8" s="279" t="str">
        <f t="shared" si="11"/>
        <v>75%</v>
      </c>
      <c r="GZ8" s="279"/>
      <c r="HA8" s="638">
        <f t="shared" si="12"/>
        <v>3</v>
      </c>
      <c r="HB8" s="279" t="str">
        <f>IF(HA8=0,"0%",IF(HA8=1,"25%",IF(HA8&lt;=2,"50%",IF(HA8&lt;=3,"75%",IF(HA8&lt;=4,"100%")))))</f>
        <v>75%</v>
      </c>
      <c r="HC8" s="568"/>
      <c r="HD8" s="568"/>
      <c r="HE8" s="568"/>
      <c r="HF8" s="568"/>
      <c r="HG8" s="568"/>
      <c r="HH8" s="568"/>
      <c r="HI8" s="568"/>
      <c r="HJ8" s="568"/>
      <c r="HK8" s="568"/>
      <c r="HL8" s="568"/>
      <c r="HM8" s="568"/>
      <c r="HN8" s="568"/>
      <c r="HO8" s="568"/>
      <c r="HP8" s="279" t="str">
        <f t="shared" si="13"/>
        <v>75%</v>
      </c>
      <c r="HQ8" s="279"/>
      <c r="HR8" s="638">
        <v>3</v>
      </c>
      <c r="HS8" s="279" t="str">
        <f>IF(HR8=0,"0%",IF(HR8=1,"25%",IF(HR8&lt;=2,"50%",IF(HR8&lt;=3,"75%",IF(HR8&lt;=4,"100%")))))</f>
        <v>75%</v>
      </c>
      <c r="HT8" s="987" t="s">
        <v>2594</v>
      </c>
      <c r="HU8" s="987" t="s">
        <v>2595</v>
      </c>
      <c r="HV8" s="356" t="s">
        <v>11</v>
      </c>
    </row>
    <row r="9" spans="1:230" ht="19" thickBot="1">
      <c r="B9" s="988"/>
      <c r="C9" s="989"/>
      <c r="F9" s="657"/>
      <c r="G9" s="990"/>
      <c r="K9" s="991">
        <f>SUM(K5:K8)</f>
        <v>11</v>
      </c>
      <c r="AV9" s="710">
        <f>SUM(AV5:AV8)</f>
        <v>2</v>
      </c>
      <c r="BM9" s="992">
        <v>3</v>
      </c>
      <c r="BN9" s="608">
        <f>BM9*100%/$K$9</f>
        <v>0.27272727272727271</v>
      </c>
      <c r="CD9" s="612">
        <f>SUM(CD5:CD8)</f>
        <v>4</v>
      </c>
      <c r="CE9" s="608">
        <f>CD9*100%/$K$9</f>
        <v>0.36363636363636365</v>
      </c>
      <c r="CU9" s="612">
        <f>SUM(CU5:CU8)</f>
        <v>5</v>
      </c>
      <c r="CV9" s="608">
        <f>CU9*100%/$K$9</f>
        <v>0.45454545454545453</v>
      </c>
      <c r="CW9" s="993"/>
      <c r="DN9" s="612">
        <f>SUM(DN5:DN8)</f>
        <v>8</v>
      </c>
      <c r="DO9" s="608">
        <f>DN9*100%/$K$9</f>
        <v>0.72727272727272729</v>
      </c>
      <c r="EG9" s="612">
        <f>SUM(EG5:EG8)</f>
        <v>8</v>
      </c>
      <c r="EH9" s="608">
        <f>EG9*100%/$K$9</f>
        <v>0.72727272727272729</v>
      </c>
      <c r="EZ9" s="612">
        <f>SUM(EZ5:EZ8)</f>
        <v>10</v>
      </c>
      <c r="FA9" s="608">
        <f>EZ9*100%/$K$9</f>
        <v>0.90909090909090906</v>
      </c>
      <c r="FS9" s="612">
        <f>SUM(FS5:FS8)</f>
        <v>6</v>
      </c>
      <c r="FT9" s="608">
        <f>FS9*100%/$K$9</f>
        <v>0.54545454545454541</v>
      </c>
      <c r="GJ9" s="612">
        <f>SUM(GJ5:GJ8)</f>
        <v>6</v>
      </c>
      <c r="GK9" s="608">
        <f>GJ9*100%/$K$9</f>
        <v>0.54545454545454541</v>
      </c>
      <c r="HA9" s="612">
        <f>SUM(HA5:HA8)</f>
        <v>6</v>
      </c>
      <c r="HB9" s="608">
        <f>HA9*100%/$K$9</f>
        <v>0.54545454545454541</v>
      </c>
      <c r="HR9" s="612">
        <f>SUM(HR5:HR8)</f>
        <v>6</v>
      </c>
      <c r="HS9" s="608">
        <f>HR9*100%/K9</f>
        <v>0.54545454545454541</v>
      </c>
      <c r="HT9" s="616"/>
      <c r="HU9" s="616"/>
    </row>
    <row r="12" spans="1:230">
      <c r="C12" s="619">
        <v>100</v>
      </c>
    </row>
  </sheetData>
  <mergeCells count="265">
    <mergeCell ref="A1:I1"/>
    <mergeCell ref="J1:O1"/>
    <mergeCell ref="P1:W1"/>
    <mergeCell ref="X1:AB2"/>
    <mergeCell ref="AC1:AF2"/>
    <mergeCell ref="AG1:AN1"/>
    <mergeCell ref="J2:J4"/>
    <mergeCell ref="K2:K4"/>
    <mergeCell ref="L2:L4"/>
    <mergeCell ref="P2:P4"/>
    <mergeCell ref="DG1:DK2"/>
    <mergeCell ref="DL1:DO2"/>
    <mergeCell ref="DP1:DP4"/>
    <mergeCell ref="DQ1:DQ4"/>
    <mergeCell ref="CY2:CY4"/>
    <mergeCell ref="CZ2:DF2"/>
    <mergeCell ref="DD3:DD4"/>
    <mergeCell ref="DE3:DE4"/>
    <mergeCell ref="BW1:CA2"/>
    <mergeCell ref="CB1:CE2"/>
    <mergeCell ref="CF1:CM1"/>
    <mergeCell ref="CN1:CR2"/>
    <mergeCell ref="CS1:CV2"/>
    <mergeCell ref="CW1:CW4"/>
    <mergeCell ref="CF2:CF4"/>
    <mergeCell ref="CG2:CM2"/>
    <mergeCell ref="BX3:BX4"/>
    <mergeCell ref="BY3:BY4"/>
    <mergeCell ref="DR1:DY1"/>
    <mergeCell ref="DZ1:ED2"/>
    <mergeCell ref="EE1:EH2"/>
    <mergeCell ref="EI1:EI4"/>
    <mergeCell ref="EJ1:EJ4"/>
    <mergeCell ref="EK1:ER1"/>
    <mergeCell ref="DR2:DR4"/>
    <mergeCell ref="DS2:DY2"/>
    <mergeCell ref="EK2:EK4"/>
    <mergeCell ref="EL2:ER2"/>
    <mergeCell ref="GL1:GS1"/>
    <mergeCell ref="GT1:GX2"/>
    <mergeCell ref="FU2:FU4"/>
    <mergeCell ref="FV2:GB2"/>
    <mergeCell ref="GL2:GL4"/>
    <mergeCell ref="GM2:GS2"/>
    <mergeCell ref="ES1:EW2"/>
    <mergeCell ref="EX1:FA2"/>
    <mergeCell ref="FB1:FB4"/>
    <mergeCell ref="FC1:FC4"/>
    <mergeCell ref="FD1:FK1"/>
    <mergeCell ref="FL1:FP2"/>
    <mergeCell ref="FD2:FD4"/>
    <mergeCell ref="FE2:FK2"/>
    <mergeCell ref="EX3:EX4"/>
    <mergeCell ref="EY3:EY4"/>
    <mergeCell ref="HV1:HV4"/>
    <mergeCell ref="A2:A4"/>
    <mergeCell ref="B2:B4"/>
    <mergeCell ref="C2:C4"/>
    <mergeCell ref="D2:D4"/>
    <mergeCell ref="E2:E4"/>
    <mergeCell ref="F2:F4"/>
    <mergeCell ref="G2:G4"/>
    <mergeCell ref="H2:H4"/>
    <mergeCell ref="I2:I4"/>
    <mergeCell ref="GY1:HB2"/>
    <mergeCell ref="HC1:HJ1"/>
    <mergeCell ref="HK1:HO2"/>
    <mergeCell ref="HP1:HS2"/>
    <mergeCell ref="HT1:HT4"/>
    <mergeCell ref="HU1:HU4"/>
    <mergeCell ref="HC2:HC4"/>
    <mergeCell ref="HD2:HJ2"/>
    <mergeCell ref="HE3:HE4"/>
    <mergeCell ref="HF3:HG3"/>
    <mergeCell ref="FQ1:FT2"/>
    <mergeCell ref="FU1:GB1"/>
    <mergeCell ref="GC1:GG2"/>
    <mergeCell ref="GH1:GK2"/>
    <mergeCell ref="Q2:W2"/>
    <mergeCell ref="AG2:AG4"/>
    <mergeCell ref="AH2:AN2"/>
    <mergeCell ref="AX2:AX4"/>
    <mergeCell ref="AY2:BE2"/>
    <mergeCell ref="BO2:BO4"/>
    <mergeCell ref="Q3:Q4"/>
    <mergeCell ref="R3:R4"/>
    <mergeCell ref="S3:T3"/>
    <mergeCell ref="U3:U4"/>
    <mergeCell ref="AO1:AS2"/>
    <mergeCell ref="AT1:AW2"/>
    <mergeCell ref="AX1:BE1"/>
    <mergeCell ref="BF1:BJ2"/>
    <mergeCell ref="BK1:BN2"/>
    <mergeCell ref="BO1:BV1"/>
    <mergeCell ref="BP2:BV2"/>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Z3:BZ4"/>
    <mergeCell ref="CA3:CA4"/>
    <mergeCell ref="CB3:CB4"/>
    <mergeCell ref="CC3:CC4"/>
    <mergeCell ref="CD3:CD4"/>
    <mergeCell ref="CE3:CE4"/>
    <mergeCell ref="CT3:CT4"/>
    <mergeCell ref="CU3:CU4"/>
    <mergeCell ref="CV3:CV4"/>
    <mergeCell ref="CZ3:CZ4"/>
    <mergeCell ref="DA3:DA4"/>
    <mergeCell ref="DB3:DC3"/>
    <mergeCell ref="CN3:CN4"/>
    <mergeCell ref="CO3:CO4"/>
    <mergeCell ref="CP3:CP4"/>
    <mergeCell ref="CQ3:CQ4"/>
    <mergeCell ref="CR3:CR4"/>
    <mergeCell ref="CS3:CS4"/>
    <mergeCell ref="CX1:CX4"/>
    <mergeCell ref="CY1:DF1"/>
    <mergeCell ref="DL3:DL4"/>
    <mergeCell ref="DM3:DM4"/>
    <mergeCell ref="DN3:DN4"/>
    <mergeCell ref="DO3:DO4"/>
    <mergeCell ref="DS3:DS4"/>
    <mergeCell ref="DT3:DT4"/>
    <mergeCell ref="DF3:DF4"/>
    <mergeCell ref="DG3:DG4"/>
    <mergeCell ref="DH3:DH4"/>
    <mergeCell ref="DI3:DI4"/>
    <mergeCell ref="DJ3:DJ4"/>
    <mergeCell ref="DK3:DK4"/>
    <mergeCell ref="EB3:EB4"/>
    <mergeCell ref="EC3:EC4"/>
    <mergeCell ref="ED3:ED4"/>
    <mergeCell ref="EE3:EE4"/>
    <mergeCell ref="EF3:EF4"/>
    <mergeCell ref="EG3:EG4"/>
    <mergeCell ref="DU3:DV3"/>
    <mergeCell ref="DW3:DW4"/>
    <mergeCell ref="DX3:DX4"/>
    <mergeCell ref="DY3:DY4"/>
    <mergeCell ref="DZ3:DZ4"/>
    <mergeCell ref="EA3:EA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dataValidations count="2">
    <dataValidation type="list" allowBlank="1" showInputMessage="1" showErrorMessage="1" sqref="E5:E8" xr:uid="{A53A1171-E9F4-4255-816C-D753D4BDC9BD}">
      <formula1>nivel</formula1>
    </dataValidation>
    <dataValidation type="list" allowBlank="1" showInputMessage="1" showErrorMessage="1" sqref="F5:F8" xr:uid="{E35FC625-568D-48EF-A85A-49F2466293F6}">
      <formula1>MOMENTO</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C7AAB-1DFE-474C-9B04-C9D1F62BFA50}">
  <dimension ref="A1:HV11"/>
  <sheetViews>
    <sheetView view="pageBreakPreview" zoomScale="70" zoomScaleNormal="50" zoomScaleSheetLayoutView="70" workbookViewId="0">
      <selection sqref="M2"/>
    </sheetView>
  </sheetViews>
  <sheetFormatPr baseColWidth="10" defaultColWidth="11.453125" defaultRowHeight="14.5"/>
  <cols>
    <col min="2" max="2" width="23" customWidth="1"/>
    <col min="3" max="3" width="60.1796875" customWidth="1"/>
    <col min="4" max="4" width="22.81640625" customWidth="1"/>
    <col min="5" max="5" width="20.81640625" customWidth="1"/>
    <col min="6" max="6" width="26.453125" customWidth="1"/>
    <col min="7" max="7" width="25.26953125" customWidth="1"/>
    <col min="9" max="9" width="22.1796875" customWidth="1"/>
    <col min="11" max="11" width="22.26953125" customWidth="1"/>
    <col min="12" max="12" width="21.81640625" customWidth="1"/>
    <col min="14" max="14" width="17.81640625" customWidth="1"/>
    <col min="16" max="49" width="0" hidden="1" customWidth="1"/>
    <col min="50" max="50" width="18.54296875" hidden="1" customWidth="1"/>
    <col min="51" max="51" width="0" hidden="1" customWidth="1"/>
    <col min="52" max="52" width="21.1796875" hidden="1" customWidth="1"/>
    <col min="53" max="53" width="16.453125" hidden="1" customWidth="1"/>
    <col min="54" max="54" width="0" hidden="1" customWidth="1"/>
    <col min="55" max="55" width="16.453125" hidden="1" customWidth="1"/>
    <col min="56" max="56" width="0" hidden="1" customWidth="1"/>
    <col min="57" max="57" width="16.54296875" hidden="1" customWidth="1"/>
    <col min="58" max="73" width="0" hidden="1" customWidth="1"/>
    <col min="74" max="74" width="16.54296875" hidden="1" customWidth="1"/>
    <col min="75" max="100" width="0" hidden="1" customWidth="1"/>
    <col min="101" max="101" width="45.54296875" style="611" hidden="1" customWidth="1"/>
    <col min="102" max="102" width="46.26953125" style="611" hidden="1" customWidth="1"/>
    <col min="103" max="103" width="14.1796875" hidden="1" customWidth="1"/>
    <col min="104" max="104" width="0" hidden="1" customWidth="1"/>
    <col min="105" max="105" width="15.54296875" hidden="1" customWidth="1"/>
    <col min="106" max="119" width="0" hidden="1" customWidth="1"/>
    <col min="120" max="120" width="45.54296875" style="611" hidden="1" customWidth="1"/>
    <col min="121" max="121" width="46.26953125" style="611" hidden="1" customWidth="1"/>
    <col min="122" max="138" width="0" hidden="1" customWidth="1"/>
    <col min="139" max="139" width="45.54296875" style="611" hidden="1" customWidth="1"/>
    <col min="140" max="140" width="46.26953125" style="611" hidden="1" customWidth="1"/>
    <col min="141" max="157" width="0" hidden="1" customWidth="1"/>
    <col min="158" max="158" width="45.54296875" style="611" hidden="1" customWidth="1"/>
    <col min="159" max="159" width="46.26953125" style="611" hidden="1" customWidth="1"/>
    <col min="160" max="227" width="0" hidden="1" customWidth="1"/>
    <col min="228" max="228" width="84.54296875" style="1022" customWidth="1"/>
    <col min="229" max="229" width="83.08984375" style="618" customWidth="1"/>
    <col min="230" max="230" width="29.90625" customWidth="1"/>
  </cols>
  <sheetData>
    <row r="1" spans="1:230" ht="38.25" customHeight="1">
      <c r="A1" s="1285" t="s">
        <v>2078</v>
      </c>
      <c r="B1" s="1286"/>
      <c r="C1" s="1286"/>
      <c r="D1" s="1286"/>
      <c r="E1" s="1286"/>
      <c r="F1" s="1286"/>
      <c r="G1" s="1286"/>
      <c r="H1" s="1286"/>
      <c r="I1" s="1287"/>
      <c r="J1" s="1285"/>
      <c r="K1" s="1286"/>
      <c r="L1" s="1286"/>
      <c r="M1" s="1286"/>
      <c r="N1" s="1286"/>
      <c r="O1" s="1287"/>
      <c r="P1" s="1197" t="s">
        <v>1861</v>
      </c>
      <c r="Q1" s="1197"/>
      <c r="R1" s="1197"/>
      <c r="S1" s="1197"/>
      <c r="T1" s="1197"/>
      <c r="U1" s="1197"/>
      <c r="V1" s="1197"/>
      <c r="W1" s="1197"/>
      <c r="X1" s="1196" t="s">
        <v>990</v>
      </c>
      <c r="Y1" s="1196"/>
      <c r="Z1" s="1196"/>
      <c r="AA1" s="1196"/>
      <c r="AB1" s="1196"/>
      <c r="AC1" s="1215" t="s">
        <v>991</v>
      </c>
      <c r="AD1" s="1215"/>
      <c r="AE1" s="1215"/>
      <c r="AF1" s="1215"/>
      <c r="AG1" s="1197" t="s">
        <v>992</v>
      </c>
      <c r="AH1" s="1197"/>
      <c r="AI1" s="1197"/>
      <c r="AJ1" s="1197"/>
      <c r="AK1" s="1197"/>
      <c r="AL1" s="1197"/>
      <c r="AM1" s="1197"/>
      <c r="AN1" s="1197"/>
      <c r="AO1" s="1196" t="s">
        <v>990</v>
      </c>
      <c r="AP1" s="1196"/>
      <c r="AQ1" s="1196"/>
      <c r="AR1" s="1196"/>
      <c r="AS1" s="1196"/>
      <c r="AT1" s="1215" t="s">
        <v>991</v>
      </c>
      <c r="AU1" s="1215"/>
      <c r="AV1" s="1215"/>
      <c r="AW1" s="1215"/>
      <c r="AX1" s="1197" t="s">
        <v>993</v>
      </c>
      <c r="AY1" s="1197"/>
      <c r="AZ1" s="1197"/>
      <c r="BA1" s="1197"/>
      <c r="BB1" s="1197"/>
      <c r="BC1" s="1197"/>
      <c r="BD1" s="1197"/>
      <c r="BE1" s="1197"/>
      <c r="BF1" s="1196" t="s">
        <v>990</v>
      </c>
      <c r="BG1" s="1196"/>
      <c r="BH1" s="1196"/>
      <c r="BI1" s="1196"/>
      <c r="BJ1" s="1196"/>
      <c r="BK1" s="1215" t="s">
        <v>991</v>
      </c>
      <c r="BL1" s="1215"/>
      <c r="BM1" s="1215"/>
      <c r="BN1" s="1215"/>
      <c r="BO1" s="1197" t="s">
        <v>994</v>
      </c>
      <c r="BP1" s="1197"/>
      <c r="BQ1" s="1197"/>
      <c r="BR1" s="1197"/>
      <c r="BS1" s="1197"/>
      <c r="BT1" s="1197"/>
      <c r="BU1" s="1197"/>
      <c r="BV1" s="1197"/>
      <c r="BW1" s="1196" t="s">
        <v>990</v>
      </c>
      <c r="BX1" s="1196"/>
      <c r="BY1" s="1196"/>
      <c r="BZ1" s="1196"/>
      <c r="CA1" s="1196"/>
      <c r="CB1" s="1215" t="s">
        <v>991</v>
      </c>
      <c r="CC1" s="1215"/>
      <c r="CD1" s="1215"/>
      <c r="CE1" s="1215"/>
      <c r="CF1" s="1197" t="s">
        <v>995</v>
      </c>
      <c r="CG1" s="1197"/>
      <c r="CH1" s="1197"/>
      <c r="CI1" s="1197"/>
      <c r="CJ1" s="1197"/>
      <c r="CK1" s="1197"/>
      <c r="CL1" s="1197"/>
      <c r="CM1" s="1197"/>
      <c r="CN1" s="1196" t="s">
        <v>990</v>
      </c>
      <c r="CO1" s="1196"/>
      <c r="CP1" s="1196"/>
      <c r="CQ1" s="1196"/>
      <c r="CR1" s="1196"/>
      <c r="CS1" s="1215" t="s">
        <v>991</v>
      </c>
      <c r="CT1" s="1215"/>
      <c r="CU1" s="1215"/>
      <c r="CV1" s="1215"/>
      <c r="CW1" s="1261" t="s">
        <v>1862</v>
      </c>
      <c r="CX1" s="1264" t="s">
        <v>1863</v>
      </c>
      <c r="CY1" s="1197" t="s">
        <v>998</v>
      </c>
      <c r="CZ1" s="1197"/>
      <c r="DA1" s="1197"/>
      <c r="DB1" s="1197"/>
      <c r="DC1" s="1197"/>
      <c r="DD1" s="1197"/>
      <c r="DE1" s="1197"/>
      <c r="DF1" s="1197"/>
      <c r="DG1" s="1196" t="s">
        <v>990</v>
      </c>
      <c r="DH1" s="1196"/>
      <c r="DI1" s="1196"/>
      <c r="DJ1" s="1196"/>
      <c r="DK1" s="1196"/>
      <c r="DL1" s="1215" t="s">
        <v>991</v>
      </c>
      <c r="DM1" s="1215"/>
      <c r="DN1" s="1215"/>
      <c r="DO1" s="1215"/>
      <c r="DP1" s="1261" t="s">
        <v>1862</v>
      </c>
      <c r="DQ1" s="1264" t="s">
        <v>1863</v>
      </c>
      <c r="DR1" s="1197" t="s">
        <v>1001</v>
      </c>
      <c r="DS1" s="1197"/>
      <c r="DT1" s="1197"/>
      <c r="DU1" s="1197"/>
      <c r="DV1" s="1197"/>
      <c r="DW1" s="1197"/>
      <c r="DX1" s="1197"/>
      <c r="DY1" s="1197"/>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272" t="s">
        <v>1865</v>
      </c>
      <c r="HD1" s="1272"/>
      <c r="HE1" s="1272"/>
      <c r="HF1" s="1272"/>
      <c r="HG1" s="1272"/>
      <c r="HH1" s="1272"/>
      <c r="HI1" s="1272"/>
      <c r="HJ1" s="1272"/>
      <c r="HK1" s="1196" t="s">
        <v>990</v>
      </c>
      <c r="HL1" s="1196"/>
      <c r="HM1" s="1196"/>
      <c r="HN1" s="1196"/>
      <c r="HO1" s="1196"/>
      <c r="HP1" s="1215" t="s">
        <v>991</v>
      </c>
      <c r="HQ1" s="1215"/>
      <c r="HR1" s="1215"/>
      <c r="HS1" s="1215"/>
      <c r="HT1" s="1310" t="s">
        <v>1011</v>
      </c>
      <c r="HU1" s="1255" t="s">
        <v>1012</v>
      </c>
      <c r="HV1" s="1299" t="s">
        <v>1866</v>
      </c>
    </row>
    <row r="2" spans="1:230" ht="15.5">
      <c r="A2" s="1277" t="s">
        <v>1016</v>
      </c>
      <c r="B2" s="1277" t="s">
        <v>1017</v>
      </c>
      <c r="C2" s="1277" t="s">
        <v>1867</v>
      </c>
      <c r="D2" s="1277" t="s">
        <v>1019</v>
      </c>
      <c r="E2" s="1277" t="s">
        <v>1868</v>
      </c>
      <c r="F2" s="1277" t="s">
        <v>1021</v>
      </c>
      <c r="G2" s="1277" t="s">
        <v>1022</v>
      </c>
      <c r="H2" s="1277" t="s">
        <v>1023</v>
      </c>
      <c r="I2" s="1307" t="s">
        <v>1024</v>
      </c>
      <c r="J2" s="1276" t="s">
        <v>1025</v>
      </c>
      <c r="K2" s="1276" t="s">
        <v>326</v>
      </c>
      <c r="L2" s="1276" t="s">
        <v>1026</v>
      </c>
      <c r="M2" s="621"/>
      <c r="N2" s="621"/>
      <c r="O2" s="621"/>
      <c r="P2" s="1197" t="s">
        <v>1015</v>
      </c>
      <c r="Q2" s="1197" t="s">
        <v>1014</v>
      </c>
      <c r="R2" s="1197"/>
      <c r="S2" s="1197"/>
      <c r="T2" s="1197"/>
      <c r="U2" s="1197"/>
      <c r="V2" s="1197"/>
      <c r="W2" s="1197"/>
      <c r="X2" s="1196"/>
      <c r="Y2" s="1196"/>
      <c r="Z2" s="1196"/>
      <c r="AA2" s="1196"/>
      <c r="AB2" s="1196"/>
      <c r="AC2" s="1215"/>
      <c r="AD2" s="1215"/>
      <c r="AE2" s="1215"/>
      <c r="AF2" s="1215"/>
      <c r="AG2" s="1197" t="s">
        <v>1015</v>
      </c>
      <c r="AH2" s="1197" t="s">
        <v>1014</v>
      </c>
      <c r="AI2" s="1197"/>
      <c r="AJ2" s="1197"/>
      <c r="AK2" s="1197"/>
      <c r="AL2" s="1197"/>
      <c r="AM2" s="1197"/>
      <c r="AN2" s="1197"/>
      <c r="AO2" s="1196"/>
      <c r="AP2" s="1196"/>
      <c r="AQ2" s="1196"/>
      <c r="AR2" s="1196"/>
      <c r="AS2" s="1196"/>
      <c r="AT2" s="1215"/>
      <c r="AU2" s="1215"/>
      <c r="AV2" s="1215"/>
      <c r="AW2" s="1215"/>
      <c r="AX2" s="1197" t="s">
        <v>1015</v>
      </c>
      <c r="AY2" s="1197" t="s">
        <v>1014</v>
      </c>
      <c r="AZ2" s="1197"/>
      <c r="BA2" s="1197"/>
      <c r="BB2" s="1197"/>
      <c r="BC2" s="1197"/>
      <c r="BD2" s="1197"/>
      <c r="BE2" s="1197"/>
      <c r="BF2" s="1196"/>
      <c r="BG2" s="1196"/>
      <c r="BH2" s="1196"/>
      <c r="BI2" s="1196"/>
      <c r="BJ2" s="1196"/>
      <c r="BK2" s="1215"/>
      <c r="BL2" s="1215"/>
      <c r="BM2" s="1215"/>
      <c r="BN2" s="1215"/>
      <c r="BO2" s="1197" t="s">
        <v>1015</v>
      </c>
      <c r="BP2" s="1197" t="s">
        <v>1014</v>
      </c>
      <c r="BQ2" s="1197"/>
      <c r="BR2" s="1197"/>
      <c r="BS2" s="1197"/>
      <c r="BT2" s="1197"/>
      <c r="BU2" s="1197"/>
      <c r="BV2" s="1197"/>
      <c r="BW2" s="1196"/>
      <c r="BX2" s="1196"/>
      <c r="BY2" s="1196"/>
      <c r="BZ2" s="1196"/>
      <c r="CA2" s="1196"/>
      <c r="CB2" s="1215"/>
      <c r="CC2" s="1215"/>
      <c r="CD2" s="1215"/>
      <c r="CE2" s="1215"/>
      <c r="CF2" s="1197" t="s">
        <v>1015</v>
      </c>
      <c r="CG2" s="1197" t="s">
        <v>1014</v>
      </c>
      <c r="CH2" s="1197"/>
      <c r="CI2" s="1197"/>
      <c r="CJ2" s="1197"/>
      <c r="CK2" s="1197"/>
      <c r="CL2" s="1197"/>
      <c r="CM2" s="1197"/>
      <c r="CN2" s="1196"/>
      <c r="CO2" s="1196"/>
      <c r="CP2" s="1196"/>
      <c r="CQ2" s="1196"/>
      <c r="CR2" s="1196"/>
      <c r="CS2" s="1215"/>
      <c r="CT2" s="1215"/>
      <c r="CU2" s="1215"/>
      <c r="CV2" s="1215"/>
      <c r="CW2" s="1262"/>
      <c r="CX2" s="1265"/>
      <c r="CY2" s="1197" t="s">
        <v>1015</v>
      </c>
      <c r="CZ2" s="1197" t="s">
        <v>1014</v>
      </c>
      <c r="DA2" s="1197"/>
      <c r="DB2" s="1197"/>
      <c r="DC2" s="1197"/>
      <c r="DD2" s="1197"/>
      <c r="DE2" s="1197"/>
      <c r="DF2" s="1197"/>
      <c r="DG2" s="1196"/>
      <c r="DH2" s="1196"/>
      <c r="DI2" s="1196"/>
      <c r="DJ2" s="1196"/>
      <c r="DK2" s="1196"/>
      <c r="DL2" s="1215"/>
      <c r="DM2" s="1215"/>
      <c r="DN2" s="1215"/>
      <c r="DO2" s="1215"/>
      <c r="DP2" s="1262"/>
      <c r="DQ2" s="1265"/>
      <c r="DR2" s="1197" t="s">
        <v>1015</v>
      </c>
      <c r="DS2" s="1197" t="s">
        <v>1014</v>
      </c>
      <c r="DT2" s="1197"/>
      <c r="DU2" s="1197"/>
      <c r="DV2" s="1197"/>
      <c r="DW2" s="1197"/>
      <c r="DX2" s="1197"/>
      <c r="DY2" s="1197"/>
      <c r="DZ2" s="1196"/>
      <c r="EA2" s="1196"/>
      <c r="EB2" s="1196"/>
      <c r="EC2" s="1196"/>
      <c r="ED2" s="1196"/>
      <c r="EE2" s="1215"/>
      <c r="EF2" s="1215"/>
      <c r="EG2" s="1215"/>
      <c r="EH2" s="1215"/>
      <c r="EI2" s="1262"/>
      <c r="EJ2" s="1265"/>
      <c r="EK2" s="1197" t="s">
        <v>1015</v>
      </c>
      <c r="EL2" s="1197" t="s">
        <v>1014</v>
      </c>
      <c r="EM2" s="1197"/>
      <c r="EN2" s="1197"/>
      <c r="EO2" s="1197"/>
      <c r="EP2" s="1197"/>
      <c r="EQ2" s="1197"/>
      <c r="ER2" s="1197"/>
      <c r="ES2" s="1196"/>
      <c r="ET2" s="1196"/>
      <c r="EU2" s="1196"/>
      <c r="EV2" s="1196"/>
      <c r="EW2" s="1196"/>
      <c r="EX2" s="1215"/>
      <c r="EY2" s="1313"/>
      <c r="EZ2" s="1313"/>
      <c r="FA2" s="1215"/>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8"/>
      <c r="GH2" s="1215"/>
      <c r="GI2" s="1215"/>
      <c r="GJ2" s="1215"/>
      <c r="GK2" s="1215"/>
      <c r="GL2" s="1197" t="s">
        <v>1015</v>
      </c>
      <c r="GM2" s="1197" t="s">
        <v>1014</v>
      </c>
      <c r="GN2" s="1197"/>
      <c r="GO2" s="1197"/>
      <c r="GP2" s="1197"/>
      <c r="GQ2" s="1197"/>
      <c r="GR2" s="1197"/>
      <c r="GS2" s="1197"/>
      <c r="GT2" s="1196"/>
      <c r="GU2" s="1196"/>
      <c r="GV2" s="1196"/>
      <c r="GW2" s="1196"/>
      <c r="GX2" s="1196"/>
      <c r="GY2" s="1215"/>
      <c r="GZ2" s="1215"/>
      <c r="HA2" s="1215"/>
      <c r="HB2" s="1215"/>
      <c r="HC2" s="1272" t="s">
        <v>1015</v>
      </c>
      <c r="HD2" s="1272" t="s">
        <v>1014</v>
      </c>
      <c r="HE2" s="1272"/>
      <c r="HF2" s="1272"/>
      <c r="HG2" s="1272"/>
      <c r="HH2" s="1272"/>
      <c r="HI2" s="1272"/>
      <c r="HJ2" s="1272"/>
      <c r="HK2" s="1196"/>
      <c r="HL2" s="1196"/>
      <c r="HM2" s="1196"/>
      <c r="HN2" s="1196"/>
      <c r="HO2" s="1196"/>
      <c r="HP2" s="1215"/>
      <c r="HQ2" s="1215"/>
      <c r="HR2" s="1215"/>
      <c r="HS2" s="1215"/>
      <c r="HT2" s="1311"/>
      <c r="HU2" s="1256"/>
      <c r="HV2" s="1299"/>
    </row>
    <row r="3" spans="1:230" ht="44.25" customHeight="1">
      <c r="A3" s="1278"/>
      <c r="B3" s="1278"/>
      <c r="C3" s="1278"/>
      <c r="D3" s="1278"/>
      <c r="E3" s="1278"/>
      <c r="F3" s="1278"/>
      <c r="G3" s="1278"/>
      <c r="H3" s="1278"/>
      <c r="I3" s="1308"/>
      <c r="J3" s="1276"/>
      <c r="K3" s="1276"/>
      <c r="L3" s="1276"/>
      <c r="M3" s="622" t="s">
        <v>1869</v>
      </c>
      <c r="N3" s="622" t="s">
        <v>1870</v>
      </c>
      <c r="O3" s="622" t="s">
        <v>1871</v>
      </c>
      <c r="P3" s="1197"/>
      <c r="Q3" s="1197" t="s">
        <v>1029</v>
      </c>
      <c r="R3" s="1197" t="s">
        <v>1030</v>
      </c>
      <c r="S3" s="1197" t="s">
        <v>1031</v>
      </c>
      <c r="T3" s="1197"/>
      <c r="U3" s="1197" t="s">
        <v>1032</v>
      </c>
      <c r="V3" s="1197" t="s">
        <v>1033</v>
      </c>
      <c r="W3" s="1197" t="s">
        <v>1034</v>
      </c>
      <c r="X3" s="1196" t="s">
        <v>1015</v>
      </c>
      <c r="Y3" s="1196" t="s">
        <v>1035</v>
      </c>
      <c r="Z3" s="1196" t="s">
        <v>1036</v>
      </c>
      <c r="AA3" s="1196" t="s">
        <v>1037</v>
      </c>
      <c r="AB3" s="1196" t="s">
        <v>1038</v>
      </c>
      <c r="AC3" s="1193" t="s">
        <v>1039</v>
      </c>
      <c r="AD3" s="1194" t="s">
        <v>1040</v>
      </c>
      <c r="AE3" s="1194" t="s">
        <v>1041</v>
      </c>
      <c r="AF3" s="1195" t="s">
        <v>1042</v>
      </c>
      <c r="AG3" s="1197"/>
      <c r="AH3" s="1197" t="s">
        <v>1029</v>
      </c>
      <c r="AI3" s="1197" t="s">
        <v>1030</v>
      </c>
      <c r="AJ3" s="1197" t="s">
        <v>1031</v>
      </c>
      <c r="AK3" s="1197"/>
      <c r="AL3" s="1197" t="s">
        <v>1032</v>
      </c>
      <c r="AM3" s="1197" t="s">
        <v>1033</v>
      </c>
      <c r="AN3" s="1197" t="s">
        <v>1034</v>
      </c>
      <c r="AO3" s="1196" t="s">
        <v>1015</v>
      </c>
      <c r="AP3" s="1196" t="s">
        <v>1035</v>
      </c>
      <c r="AQ3" s="1196" t="s">
        <v>1036</v>
      </c>
      <c r="AR3" s="1196" t="s">
        <v>1037</v>
      </c>
      <c r="AS3" s="1196" t="s">
        <v>1038</v>
      </c>
      <c r="AT3" s="1193" t="s">
        <v>1039</v>
      </c>
      <c r="AU3" s="1194" t="s">
        <v>1040</v>
      </c>
      <c r="AV3" s="1194" t="s">
        <v>1041</v>
      </c>
      <c r="AW3" s="1195" t="s">
        <v>1042</v>
      </c>
      <c r="AX3" s="1197"/>
      <c r="AY3" s="1197" t="s">
        <v>1029</v>
      </c>
      <c r="AZ3" s="1197" t="s">
        <v>1030</v>
      </c>
      <c r="BA3" s="1197" t="s">
        <v>1031</v>
      </c>
      <c r="BB3" s="1197"/>
      <c r="BC3" s="1197" t="s">
        <v>1032</v>
      </c>
      <c r="BD3" s="1197" t="s">
        <v>1033</v>
      </c>
      <c r="BE3" s="1197" t="s">
        <v>1034</v>
      </c>
      <c r="BF3" s="1196" t="s">
        <v>1015</v>
      </c>
      <c r="BG3" s="1196" t="s">
        <v>1035</v>
      </c>
      <c r="BH3" s="1196" t="s">
        <v>1036</v>
      </c>
      <c r="BI3" s="1196" t="s">
        <v>1037</v>
      </c>
      <c r="BJ3" s="1196" t="s">
        <v>1038</v>
      </c>
      <c r="BK3" s="1193" t="s">
        <v>1039</v>
      </c>
      <c r="BL3" s="1194" t="s">
        <v>1040</v>
      </c>
      <c r="BM3" s="1194" t="s">
        <v>1041</v>
      </c>
      <c r="BN3" s="1195" t="s">
        <v>1042</v>
      </c>
      <c r="BO3" s="1197"/>
      <c r="BP3" s="1197" t="s">
        <v>1029</v>
      </c>
      <c r="BQ3" s="1197" t="s">
        <v>1030</v>
      </c>
      <c r="BR3" s="1197" t="s">
        <v>1031</v>
      </c>
      <c r="BS3" s="1197"/>
      <c r="BT3" s="1197" t="s">
        <v>1032</v>
      </c>
      <c r="BU3" s="1197" t="s">
        <v>1033</v>
      </c>
      <c r="BV3" s="1197" t="s">
        <v>1034</v>
      </c>
      <c r="BW3" s="1196" t="s">
        <v>1015</v>
      </c>
      <c r="BX3" s="1196" t="s">
        <v>1035</v>
      </c>
      <c r="BY3" s="1196" t="s">
        <v>1036</v>
      </c>
      <c r="BZ3" s="1196" t="s">
        <v>1037</v>
      </c>
      <c r="CA3" s="1196" t="s">
        <v>1038</v>
      </c>
      <c r="CB3" s="1193" t="s">
        <v>1039</v>
      </c>
      <c r="CC3" s="1194" t="s">
        <v>1040</v>
      </c>
      <c r="CD3" s="1194" t="s">
        <v>1041</v>
      </c>
      <c r="CE3" s="1195" t="s">
        <v>1042</v>
      </c>
      <c r="CF3" s="1197"/>
      <c r="CG3" s="1197" t="s">
        <v>1029</v>
      </c>
      <c r="CH3" s="1197" t="s">
        <v>1030</v>
      </c>
      <c r="CI3" s="1197" t="s">
        <v>1031</v>
      </c>
      <c r="CJ3" s="1197"/>
      <c r="CK3" s="1197" t="s">
        <v>1032</v>
      </c>
      <c r="CL3" s="1197" t="s">
        <v>1033</v>
      </c>
      <c r="CM3" s="1197" t="s">
        <v>1034</v>
      </c>
      <c r="CN3" s="1196" t="s">
        <v>1015</v>
      </c>
      <c r="CO3" s="1196" t="s">
        <v>1035</v>
      </c>
      <c r="CP3" s="1196" t="s">
        <v>1036</v>
      </c>
      <c r="CQ3" s="1196" t="s">
        <v>1037</v>
      </c>
      <c r="CR3" s="1196" t="s">
        <v>1038</v>
      </c>
      <c r="CS3" s="1193" t="s">
        <v>1039</v>
      </c>
      <c r="CT3" s="1194" t="s">
        <v>1040</v>
      </c>
      <c r="CU3" s="1194" t="s">
        <v>1041</v>
      </c>
      <c r="CV3" s="1195" t="s">
        <v>1042</v>
      </c>
      <c r="CW3" s="1262"/>
      <c r="CX3" s="1265"/>
      <c r="CY3" s="1197"/>
      <c r="CZ3" s="1197" t="s">
        <v>1029</v>
      </c>
      <c r="DA3" s="1197" t="s">
        <v>1030</v>
      </c>
      <c r="DB3" s="1197" t="s">
        <v>1031</v>
      </c>
      <c r="DC3" s="1197"/>
      <c r="DD3" s="1197" t="s">
        <v>1032</v>
      </c>
      <c r="DE3" s="1197" t="s">
        <v>1033</v>
      </c>
      <c r="DF3" s="1197" t="s">
        <v>1034</v>
      </c>
      <c r="DG3" s="1196" t="s">
        <v>1015</v>
      </c>
      <c r="DH3" s="1196" t="s">
        <v>1035</v>
      </c>
      <c r="DI3" s="1196" t="s">
        <v>1036</v>
      </c>
      <c r="DJ3" s="1196" t="s">
        <v>1037</v>
      </c>
      <c r="DK3" s="1196" t="s">
        <v>1038</v>
      </c>
      <c r="DL3" s="1193" t="s">
        <v>1039</v>
      </c>
      <c r="DM3" s="1194" t="s">
        <v>1040</v>
      </c>
      <c r="DN3" s="1194" t="s">
        <v>1041</v>
      </c>
      <c r="DO3" s="1195" t="s">
        <v>1042</v>
      </c>
      <c r="DP3" s="1262"/>
      <c r="DQ3" s="1265"/>
      <c r="DR3" s="1197"/>
      <c r="DS3" s="1197" t="s">
        <v>1029</v>
      </c>
      <c r="DT3" s="1197" t="s">
        <v>1030</v>
      </c>
      <c r="DU3" s="1197" t="s">
        <v>1031</v>
      </c>
      <c r="DV3" s="1197"/>
      <c r="DW3" s="1197" t="s">
        <v>1032</v>
      </c>
      <c r="DX3" s="1197" t="s">
        <v>1033</v>
      </c>
      <c r="DY3" s="1197" t="s">
        <v>1034</v>
      </c>
      <c r="DZ3" s="1196" t="s">
        <v>1015</v>
      </c>
      <c r="EA3" s="1196" t="s">
        <v>1035</v>
      </c>
      <c r="EB3" s="1196" t="s">
        <v>1036</v>
      </c>
      <c r="EC3" s="1196" t="s">
        <v>1037</v>
      </c>
      <c r="ED3" s="1196" t="s">
        <v>1038</v>
      </c>
      <c r="EE3" s="1193" t="s">
        <v>1039</v>
      </c>
      <c r="EF3" s="1194" t="s">
        <v>1040</v>
      </c>
      <c r="EG3" s="1194" t="s">
        <v>1041</v>
      </c>
      <c r="EH3" s="1195" t="s">
        <v>1042</v>
      </c>
      <c r="EI3" s="1262"/>
      <c r="EJ3" s="1265"/>
      <c r="EK3" s="1197"/>
      <c r="EL3" s="1197" t="s">
        <v>1029</v>
      </c>
      <c r="EM3" s="1197" t="s">
        <v>1030</v>
      </c>
      <c r="EN3" s="1197" t="s">
        <v>1031</v>
      </c>
      <c r="EO3" s="1197"/>
      <c r="EP3" s="1197" t="s">
        <v>1032</v>
      </c>
      <c r="EQ3" s="1197" t="s">
        <v>1033</v>
      </c>
      <c r="ER3" s="1197" t="s">
        <v>1034</v>
      </c>
      <c r="ES3" s="1196" t="s">
        <v>1015</v>
      </c>
      <c r="ET3" s="1196" t="s">
        <v>1035</v>
      </c>
      <c r="EU3" s="1196" t="s">
        <v>1036</v>
      </c>
      <c r="EV3" s="1196" t="s">
        <v>1037</v>
      </c>
      <c r="EW3" s="1196" t="s">
        <v>1038</v>
      </c>
      <c r="EX3" s="1314" t="s">
        <v>1039</v>
      </c>
      <c r="EY3" s="1305" t="s">
        <v>1040</v>
      </c>
      <c r="EZ3" s="1305" t="s">
        <v>1041</v>
      </c>
      <c r="FA3" s="1306" t="s">
        <v>1042</v>
      </c>
      <c r="FB3" s="1262"/>
      <c r="FC3" s="1265"/>
      <c r="FD3" s="119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302" t="s">
        <v>1037</v>
      </c>
      <c r="GG3" s="1303" t="s">
        <v>1038</v>
      </c>
      <c r="GH3" s="1304" t="s">
        <v>1039</v>
      </c>
      <c r="GI3" s="1194" t="s">
        <v>1040</v>
      </c>
      <c r="GJ3" s="1194" t="s">
        <v>1041</v>
      </c>
      <c r="GK3" s="1195" t="s">
        <v>1042</v>
      </c>
      <c r="GL3" s="119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272"/>
      <c r="HD3" s="1272" t="s">
        <v>1029</v>
      </c>
      <c r="HE3" s="1272" t="s">
        <v>1030</v>
      </c>
      <c r="HF3" s="1272" t="s">
        <v>1031</v>
      </c>
      <c r="HG3" s="1272"/>
      <c r="HH3" s="1272" t="s">
        <v>1032</v>
      </c>
      <c r="HI3" s="1272" t="s">
        <v>1033</v>
      </c>
      <c r="HJ3" s="1272" t="s">
        <v>1034</v>
      </c>
      <c r="HK3" s="1196" t="s">
        <v>1015</v>
      </c>
      <c r="HL3" s="1196" t="s">
        <v>1035</v>
      </c>
      <c r="HM3" s="1196" t="s">
        <v>1036</v>
      </c>
      <c r="HN3" s="1196" t="s">
        <v>1037</v>
      </c>
      <c r="HO3" s="1196" t="s">
        <v>1038</v>
      </c>
      <c r="HP3" s="1193" t="s">
        <v>1039</v>
      </c>
      <c r="HQ3" s="1194" t="s">
        <v>1040</v>
      </c>
      <c r="HR3" s="1194" t="s">
        <v>1041</v>
      </c>
      <c r="HS3" s="1195" t="s">
        <v>1042</v>
      </c>
      <c r="HT3" s="1311"/>
      <c r="HU3" s="1256"/>
      <c r="HV3" s="1299"/>
    </row>
    <row r="4" spans="1:230" ht="36" customHeight="1">
      <c r="A4" s="1279"/>
      <c r="B4" s="1279"/>
      <c r="C4" s="1279"/>
      <c r="D4" s="1279"/>
      <c r="E4" s="1279"/>
      <c r="F4" s="1279"/>
      <c r="G4" s="1279"/>
      <c r="H4" s="1279"/>
      <c r="I4" s="1309"/>
      <c r="J4" s="1276"/>
      <c r="K4" s="1276"/>
      <c r="L4" s="1276"/>
      <c r="M4" s="623" t="s">
        <v>327</v>
      </c>
      <c r="N4" s="624" t="s">
        <v>1027</v>
      </c>
      <c r="O4" s="625" t="s">
        <v>1028</v>
      </c>
      <c r="P4" s="1273"/>
      <c r="Q4" s="1273"/>
      <c r="R4" s="1273"/>
      <c r="S4" s="626" t="s">
        <v>1030</v>
      </c>
      <c r="T4" s="626" t="s">
        <v>1043</v>
      </c>
      <c r="U4" s="1273"/>
      <c r="V4" s="1273"/>
      <c r="W4" s="1273"/>
      <c r="X4" s="1198"/>
      <c r="Y4" s="1198"/>
      <c r="Z4" s="1198"/>
      <c r="AA4" s="1198"/>
      <c r="AB4" s="1198"/>
      <c r="AC4" s="1202"/>
      <c r="AD4" s="1203"/>
      <c r="AE4" s="1203"/>
      <c r="AF4" s="1204"/>
      <c r="AG4" s="1273"/>
      <c r="AH4" s="1273"/>
      <c r="AI4" s="1273"/>
      <c r="AJ4" s="626" t="s">
        <v>1030</v>
      </c>
      <c r="AK4" s="626" t="s">
        <v>1043</v>
      </c>
      <c r="AL4" s="1273"/>
      <c r="AM4" s="1273"/>
      <c r="AN4" s="1273"/>
      <c r="AO4" s="1198"/>
      <c r="AP4" s="1198"/>
      <c r="AQ4" s="1198"/>
      <c r="AR4" s="1198"/>
      <c r="AS4" s="1198"/>
      <c r="AT4" s="1202"/>
      <c r="AU4" s="1203"/>
      <c r="AV4" s="1203"/>
      <c r="AW4" s="1204"/>
      <c r="AX4" s="1273"/>
      <c r="AY4" s="1273"/>
      <c r="AZ4" s="1273"/>
      <c r="BA4" s="626" t="s">
        <v>1030</v>
      </c>
      <c r="BB4" s="626" t="s">
        <v>1043</v>
      </c>
      <c r="BC4" s="1273"/>
      <c r="BD4" s="1273"/>
      <c r="BE4" s="1273"/>
      <c r="BF4" s="1198"/>
      <c r="BG4" s="1198"/>
      <c r="BH4" s="1198"/>
      <c r="BI4" s="1198"/>
      <c r="BJ4" s="1198"/>
      <c r="BK4" s="1202"/>
      <c r="BL4" s="1203"/>
      <c r="BM4" s="1203"/>
      <c r="BN4" s="1204"/>
      <c r="BO4" s="1273"/>
      <c r="BP4" s="1273"/>
      <c r="BQ4" s="1273"/>
      <c r="BR4" s="626" t="s">
        <v>1030</v>
      </c>
      <c r="BS4" s="626" t="s">
        <v>1043</v>
      </c>
      <c r="BT4" s="1273"/>
      <c r="BU4" s="1273"/>
      <c r="BV4" s="1273"/>
      <c r="BW4" s="1198"/>
      <c r="BX4" s="1198"/>
      <c r="BY4" s="1198"/>
      <c r="BZ4" s="1198"/>
      <c r="CA4" s="1198"/>
      <c r="CB4" s="1202"/>
      <c r="CC4" s="1203"/>
      <c r="CD4" s="1203"/>
      <c r="CE4" s="1204"/>
      <c r="CF4" s="1273"/>
      <c r="CG4" s="1273"/>
      <c r="CH4" s="1273"/>
      <c r="CI4" s="626" t="s">
        <v>1030</v>
      </c>
      <c r="CJ4" s="626" t="s">
        <v>1043</v>
      </c>
      <c r="CK4" s="1273"/>
      <c r="CL4" s="1273"/>
      <c r="CM4" s="1273"/>
      <c r="CN4" s="1198"/>
      <c r="CO4" s="1198"/>
      <c r="CP4" s="1198"/>
      <c r="CQ4" s="1198"/>
      <c r="CR4" s="1198"/>
      <c r="CS4" s="1202"/>
      <c r="CT4" s="1203"/>
      <c r="CU4" s="1203"/>
      <c r="CV4" s="1204"/>
      <c r="CW4" s="1263"/>
      <c r="CX4" s="1266"/>
      <c r="CY4" s="1273"/>
      <c r="CZ4" s="1273"/>
      <c r="DA4" s="1273"/>
      <c r="DB4" s="626" t="s">
        <v>1030</v>
      </c>
      <c r="DC4" s="626" t="s">
        <v>1043</v>
      </c>
      <c r="DD4" s="1273"/>
      <c r="DE4" s="1273"/>
      <c r="DF4" s="1273"/>
      <c r="DG4" s="1196"/>
      <c r="DH4" s="1196"/>
      <c r="DI4" s="1196"/>
      <c r="DJ4" s="1196"/>
      <c r="DK4" s="1196"/>
      <c r="DL4" s="1193"/>
      <c r="DM4" s="1194"/>
      <c r="DN4" s="1194"/>
      <c r="DO4" s="1195"/>
      <c r="DP4" s="1263"/>
      <c r="DQ4" s="1266"/>
      <c r="DR4" s="1273"/>
      <c r="DS4" s="1273"/>
      <c r="DT4" s="1273"/>
      <c r="DU4" s="626" t="s">
        <v>1030</v>
      </c>
      <c r="DV4" s="626" t="s">
        <v>1043</v>
      </c>
      <c r="DW4" s="1273"/>
      <c r="DX4" s="1273"/>
      <c r="DY4" s="1273"/>
      <c r="DZ4" s="1196"/>
      <c r="EA4" s="1196"/>
      <c r="EB4" s="1196"/>
      <c r="EC4" s="1196"/>
      <c r="ED4" s="1196"/>
      <c r="EE4" s="1193"/>
      <c r="EF4" s="1194"/>
      <c r="EG4" s="1194"/>
      <c r="EH4" s="1195"/>
      <c r="EI4" s="1263"/>
      <c r="EJ4" s="1266"/>
      <c r="EK4" s="1197"/>
      <c r="EL4" s="1197"/>
      <c r="EM4" s="1197"/>
      <c r="EN4" s="292" t="s">
        <v>1030</v>
      </c>
      <c r="EO4" s="292" t="s">
        <v>1043</v>
      </c>
      <c r="EP4" s="1197"/>
      <c r="EQ4" s="1197"/>
      <c r="ER4" s="1197"/>
      <c r="ES4" s="1196"/>
      <c r="ET4" s="1196"/>
      <c r="EU4" s="1196"/>
      <c r="EV4" s="1196"/>
      <c r="EW4" s="1196"/>
      <c r="EX4" s="1314"/>
      <c r="EY4" s="1305"/>
      <c r="EZ4" s="1305"/>
      <c r="FA4" s="1306"/>
      <c r="FB4" s="1263"/>
      <c r="FC4" s="1266"/>
      <c r="FD4" s="1197"/>
      <c r="FE4" s="1197"/>
      <c r="FF4" s="1197"/>
      <c r="FG4" s="292" t="s">
        <v>1030</v>
      </c>
      <c r="FH4" s="292" t="s">
        <v>1043</v>
      </c>
      <c r="FI4" s="1197"/>
      <c r="FJ4" s="1197"/>
      <c r="FK4" s="1197"/>
      <c r="FL4" s="1196"/>
      <c r="FM4" s="1196"/>
      <c r="FN4" s="1196"/>
      <c r="FO4" s="1196"/>
      <c r="FP4" s="1196"/>
      <c r="FQ4" s="1193"/>
      <c r="FR4" s="1194"/>
      <c r="FS4" s="1194"/>
      <c r="FT4" s="1195"/>
      <c r="FU4" s="1197"/>
      <c r="FV4" s="1197"/>
      <c r="FW4" s="1197"/>
      <c r="FX4" s="292" t="s">
        <v>1030</v>
      </c>
      <c r="FY4" s="292" t="s">
        <v>1043</v>
      </c>
      <c r="FZ4" s="1197"/>
      <c r="GA4" s="1197"/>
      <c r="GB4" s="1197"/>
      <c r="GC4" s="1196"/>
      <c r="GD4" s="1196"/>
      <c r="GE4" s="1196"/>
      <c r="GF4" s="1302"/>
      <c r="GG4" s="1303"/>
      <c r="GH4" s="1304"/>
      <c r="GI4" s="1194"/>
      <c r="GJ4" s="1194"/>
      <c r="GK4" s="1195"/>
      <c r="GL4" s="1197"/>
      <c r="GM4" s="1197"/>
      <c r="GN4" s="1197"/>
      <c r="GO4" s="292" t="s">
        <v>1030</v>
      </c>
      <c r="GP4" s="292" t="s">
        <v>1043</v>
      </c>
      <c r="GQ4" s="1197"/>
      <c r="GR4" s="1197"/>
      <c r="GS4" s="1197"/>
      <c r="GT4" s="1196"/>
      <c r="GU4" s="1196"/>
      <c r="GV4" s="1196"/>
      <c r="GW4" s="1196"/>
      <c r="GX4" s="1196"/>
      <c r="GY4" s="1193"/>
      <c r="GZ4" s="1194"/>
      <c r="HA4" s="1194"/>
      <c r="HB4" s="1195"/>
      <c r="HC4" s="1272"/>
      <c r="HD4" s="1272"/>
      <c r="HE4" s="1272"/>
      <c r="HF4" s="627" t="s">
        <v>1030</v>
      </c>
      <c r="HG4" s="627" t="s">
        <v>1043</v>
      </c>
      <c r="HH4" s="1272"/>
      <c r="HI4" s="1272"/>
      <c r="HJ4" s="1272"/>
      <c r="HK4" s="1196"/>
      <c r="HL4" s="1196"/>
      <c r="HM4" s="1196"/>
      <c r="HN4" s="1196"/>
      <c r="HO4" s="1196"/>
      <c r="HP4" s="1193"/>
      <c r="HQ4" s="1194"/>
      <c r="HR4" s="1194"/>
      <c r="HS4" s="1195"/>
      <c r="HT4" s="1312"/>
      <c r="HU4" s="1257"/>
      <c r="HV4" s="1299"/>
    </row>
    <row r="5" spans="1:230" ht="166.5" customHeight="1">
      <c r="A5" s="628">
        <v>1</v>
      </c>
      <c r="B5" s="994" t="s">
        <v>2596</v>
      </c>
      <c r="C5" s="995" t="s">
        <v>2597</v>
      </c>
      <c r="D5" s="996" t="s">
        <v>2267</v>
      </c>
      <c r="E5" s="734" t="s">
        <v>1247</v>
      </c>
      <c r="F5" s="734" t="s">
        <v>1048</v>
      </c>
      <c r="G5" s="997" t="s">
        <v>1219</v>
      </c>
      <c r="H5" s="734" t="s">
        <v>735</v>
      </c>
      <c r="I5" s="998" t="s">
        <v>2200</v>
      </c>
      <c r="J5" s="734" t="s">
        <v>5</v>
      </c>
      <c r="K5" s="999">
        <v>1</v>
      </c>
      <c r="L5" s="913" t="s">
        <v>2598</v>
      </c>
      <c r="M5" s="1000">
        <v>44652</v>
      </c>
      <c r="N5" s="1000">
        <v>44682</v>
      </c>
      <c r="O5" s="1001" t="s">
        <v>2599</v>
      </c>
      <c r="P5" s="571"/>
      <c r="Q5" s="571"/>
      <c r="R5" s="281"/>
      <c r="S5" s="693"/>
      <c r="T5" s="281"/>
      <c r="U5" s="125"/>
      <c r="V5" s="125"/>
      <c r="W5" s="281"/>
      <c r="X5" s="568"/>
      <c r="Y5" s="568"/>
      <c r="Z5" s="568"/>
      <c r="AA5" s="568"/>
      <c r="AB5" s="568"/>
      <c r="AC5" s="568"/>
      <c r="AD5" s="568"/>
      <c r="AE5" s="568"/>
      <c r="AF5" s="568"/>
      <c r="AG5" s="568"/>
      <c r="AH5" s="568"/>
      <c r="AI5" s="568"/>
      <c r="AJ5" s="568"/>
      <c r="AK5" s="568"/>
      <c r="AL5" s="568"/>
      <c r="AM5" s="568"/>
      <c r="AN5" s="568"/>
      <c r="AO5" s="279">
        <v>0</v>
      </c>
      <c r="AP5" s="279">
        <v>0</v>
      </c>
      <c r="AQ5" s="279">
        <v>0</v>
      </c>
      <c r="AR5" s="985" t="s">
        <v>2600</v>
      </c>
      <c r="AS5" s="279" t="s">
        <v>2174</v>
      </c>
      <c r="AT5" s="279">
        <v>0</v>
      </c>
      <c r="AU5" s="279">
        <v>0</v>
      </c>
      <c r="AV5" s="638">
        <v>0</v>
      </c>
      <c r="AW5" s="279" t="str">
        <f>IF(AV5=0,"0%",IF(AV5=1,"100%",))</f>
        <v>0%</v>
      </c>
      <c r="AX5" s="732" t="s">
        <v>2601</v>
      </c>
      <c r="AY5" s="1002">
        <v>0.5</v>
      </c>
      <c r="AZ5" s="1003" t="s">
        <v>2602</v>
      </c>
      <c r="BA5" s="1003" t="s">
        <v>2603</v>
      </c>
      <c r="BB5" s="1002">
        <v>43</v>
      </c>
      <c r="BC5" s="1003" t="s">
        <v>2604</v>
      </c>
      <c r="BD5" s="1002" t="s">
        <v>1293</v>
      </c>
      <c r="BE5" s="1003" t="s">
        <v>2605</v>
      </c>
      <c r="BF5" s="279">
        <v>1</v>
      </c>
      <c r="BG5" s="279">
        <v>1</v>
      </c>
      <c r="BH5" s="279">
        <v>1</v>
      </c>
      <c r="BI5" s="280" t="s">
        <v>2288</v>
      </c>
      <c r="BJ5" s="279" t="s">
        <v>1262</v>
      </c>
      <c r="BK5" s="588">
        <v>0</v>
      </c>
      <c r="BL5" s="279" t="s">
        <v>884</v>
      </c>
      <c r="BM5" s="638">
        <v>0</v>
      </c>
      <c r="BN5" s="279" t="str">
        <f>IF(BM5=0,"0%",IF(BM5=1,"100%",))</f>
        <v>0%</v>
      </c>
      <c r="BO5" s="967" t="s">
        <v>2606</v>
      </c>
      <c r="BP5" s="279">
        <v>1</v>
      </c>
      <c r="BQ5" s="280" t="s">
        <v>2607</v>
      </c>
      <c r="BR5" s="280" t="s">
        <v>2608</v>
      </c>
      <c r="BS5" s="279">
        <v>275</v>
      </c>
      <c r="BT5" s="279">
        <v>33</v>
      </c>
      <c r="BU5" s="279">
        <v>33</v>
      </c>
      <c r="BV5" s="985" t="s">
        <v>2609</v>
      </c>
      <c r="BW5" s="279">
        <v>0</v>
      </c>
      <c r="BX5" s="279">
        <v>1</v>
      </c>
      <c r="BY5" s="279">
        <v>1</v>
      </c>
      <c r="BZ5" s="279"/>
      <c r="CA5" s="279" t="s">
        <v>122</v>
      </c>
      <c r="CB5" s="279" t="str">
        <f>CE5</f>
        <v>100%</v>
      </c>
      <c r="CC5" s="279"/>
      <c r="CD5" s="638">
        <f>BM5+BP5</f>
        <v>1</v>
      </c>
      <c r="CE5" s="279" t="str">
        <f>IF(CD5=0,"0%",IF(CD5=1,"100%",))</f>
        <v>100%</v>
      </c>
      <c r="CF5" s="568"/>
      <c r="CG5" s="568"/>
      <c r="CH5" s="568"/>
      <c r="CI5" s="568"/>
      <c r="CJ5" s="568"/>
      <c r="CK5" s="568"/>
      <c r="CL5" s="568"/>
      <c r="CM5" s="568"/>
      <c r="CN5" s="568"/>
      <c r="CO5" s="568"/>
      <c r="CP5" s="568"/>
      <c r="CQ5" s="568"/>
      <c r="CR5" s="279" t="s">
        <v>122</v>
      </c>
      <c r="CS5" s="279" t="str">
        <f>CV5</f>
        <v>100%</v>
      </c>
      <c r="CT5" s="279"/>
      <c r="CU5" s="638">
        <f>CD5+CG5</f>
        <v>1</v>
      </c>
      <c r="CV5" s="279" t="str">
        <f>IF(CU5=0,"0%",IF(CU5=1,"100%",))</f>
        <v>100%</v>
      </c>
      <c r="CW5" s="833"/>
      <c r="CX5" s="762"/>
      <c r="CY5" s="568"/>
      <c r="CZ5" s="568"/>
      <c r="DA5" s="568"/>
      <c r="DB5" s="568"/>
      <c r="DC5" s="568"/>
      <c r="DD5" s="568"/>
      <c r="DE5" s="568"/>
      <c r="DF5" s="568"/>
      <c r="DG5" s="568"/>
      <c r="DH5" s="568"/>
      <c r="DI5" s="568"/>
      <c r="DJ5" s="568"/>
      <c r="DK5" s="568" t="s">
        <v>122</v>
      </c>
      <c r="DL5" s="279" t="str">
        <f>DO5</f>
        <v>100%</v>
      </c>
      <c r="DM5" s="279"/>
      <c r="DN5" s="638">
        <f>CU5+CZ5</f>
        <v>1</v>
      </c>
      <c r="DO5" s="279" t="str">
        <f>IF(DN5=0,"0%",IF(DN5=1,"100%",))</f>
        <v>100%</v>
      </c>
      <c r="DP5" s="779"/>
      <c r="DQ5" s="1004"/>
      <c r="DR5" s="568"/>
      <c r="DS5" s="568"/>
      <c r="DT5" s="568"/>
      <c r="DU5" s="568"/>
      <c r="DV5" s="568"/>
      <c r="DW5" s="568"/>
      <c r="DX5" s="568"/>
      <c r="DY5" s="568"/>
      <c r="DZ5" s="568"/>
      <c r="EA5" s="568"/>
      <c r="EB5" s="568"/>
      <c r="EC5" s="568"/>
      <c r="ED5" s="279" t="s">
        <v>122</v>
      </c>
      <c r="EE5" s="279" t="str">
        <f>EH5</f>
        <v>100%</v>
      </c>
      <c r="EF5" s="279"/>
      <c r="EG5" s="638">
        <f>DN5+DS5</f>
        <v>1</v>
      </c>
      <c r="EH5" s="279" t="str">
        <f>IF(EG5=0,"0%",IF(EG5=1,"100%",))</f>
        <v>100%</v>
      </c>
      <c r="EI5" s="761"/>
      <c r="EJ5" s="762"/>
      <c r="EK5" s="568"/>
      <c r="EL5" s="568"/>
      <c r="EM5" s="568"/>
      <c r="EN5" s="568"/>
      <c r="EO5" s="568"/>
      <c r="EP5" s="568"/>
      <c r="EQ5" s="568"/>
      <c r="ER5" s="568"/>
      <c r="ES5" s="568"/>
      <c r="ET5" s="568"/>
      <c r="EU5" s="568"/>
      <c r="EV5" s="568"/>
      <c r="EW5" s="568" t="s">
        <v>122</v>
      </c>
      <c r="EX5" s="279" t="str">
        <f>FA5</f>
        <v>100%</v>
      </c>
      <c r="EY5" s="1005"/>
      <c r="EZ5" s="1006">
        <f>EG5+EL5</f>
        <v>1</v>
      </c>
      <c r="FA5" s="279" t="str">
        <f>IF(EZ5=0,"0%",IF(EZ5=1,"100%",))</f>
        <v>100%</v>
      </c>
      <c r="FB5" s="761"/>
      <c r="FC5" s="762"/>
      <c r="FD5" s="568"/>
      <c r="FE5" s="568"/>
      <c r="FF5" s="568"/>
      <c r="FG5" s="568"/>
      <c r="FH5" s="568"/>
      <c r="FI5" s="568"/>
      <c r="FJ5" s="568"/>
      <c r="FK5" s="568"/>
      <c r="FL5" s="568"/>
      <c r="FM5" s="568"/>
      <c r="FN5" s="568"/>
      <c r="FO5" s="568"/>
      <c r="FP5" s="568"/>
      <c r="FQ5" s="279" t="str">
        <f>FT5</f>
        <v>100%</v>
      </c>
      <c r="FR5" s="279"/>
      <c r="FS5" s="638">
        <f>EZ5+FE5</f>
        <v>1</v>
      </c>
      <c r="FT5" s="279" t="str">
        <f>IF(FS5=0,"0%",IF(FS5=1,"100%",))</f>
        <v>100%</v>
      </c>
      <c r="FU5" s="568"/>
      <c r="FV5" s="568"/>
      <c r="FW5" s="568"/>
      <c r="FX5" s="568"/>
      <c r="FY5" s="568"/>
      <c r="FZ5" s="568"/>
      <c r="GA5" s="568"/>
      <c r="GB5" s="568"/>
      <c r="GC5" s="568"/>
      <c r="GD5" s="568"/>
      <c r="GE5" s="568"/>
      <c r="GF5" s="568"/>
      <c r="GG5" s="784"/>
      <c r="GH5" s="279" t="str">
        <f>GK5</f>
        <v>100%</v>
      </c>
      <c r="GI5" s="279"/>
      <c r="GJ5" s="638">
        <f>FS5+FV5</f>
        <v>1</v>
      </c>
      <c r="GK5" s="279" t="str">
        <f>IF(GJ5=0,"0%",IF(GJ5=1,"100%",))</f>
        <v>100%</v>
      </c>
      <c r="GL5" s="568"/>
      <c r="GM5" s="568"/>
      <c r="GN5" s="568"/>
      <c r="GO5" s="568"/>
      <c r="GP5" s="568"/>
      <c r="GQ5" s="568"/>
      <c r="GR5" s="568"/>
      <c r="GS5" s="568"/>
      <c r="GT5" s="568"/>
      <c r="GU5" s="568"/>
      <c r="GV5" s="568"/>
      <c r="GW5" s="568"/>
      <c r="GX5" s="568"/>
      <c r="GY5" s="279" t="str">
        <f>HB5</f>
        <v>100%</v>
      </c>
      <c r="GZ5" s="279"/>
      <c r="HA5" s="638">
        <f>GJ5+GM5</f>
        <v>1</v>
      </c>
      <c r="HB5" s="279" t="str">
        <f>IF(HA5=0,"0%",IF(HA5=1,"100%",))</f>
        <v>100%</v>
      </c>
      <c r="HC5" s="568"/>
      <c r="HD5" s="568"/>
      <c r="HE5" s="568"/>
      <c r="HF5" s="568"/>
      <c r="HG5" s="568"/>
      <c r="HH5" s="568"/>
      <c r="HI5" s="568"/>
      <c r="HJ5" s="568"/>
      <c r="HK5" s="568"/>
      <c r="HL5" s="568"/>
      <c r="HM5" s="568"/>
      <c r="HN5" s="568"/>
      <c r="HO5" s="568"/>
      <c r="HP5" s="279" t="str">
        <f>HS5</f>
        <v>100%</v>
      </c>
      <c r="HQ5" s="279"/>
      <c r="HR5" s="638">
        <f>HA5+HD5</f>
        <v>1</v>
      </c>
      <c r="HS5" s="279" t="str">
        <f>IF(HR5=0,"0%",IF(HR5=1,"100%",))</f>
        <v>100%</v>
      </c>
      <c r="HT5" s="560" t="s">
        <v>2610</v>
      </c>
      <c r="HU5" s="875" t="s">
        <v>5</v>
      </c>
      <c r="HV5" s="335" t="s">
        <v>7</v>
      </c>
    </row>
    <row r="6" spans="1:230" ht="261" customHeight="1">
      <c r="A6" s="628">
        <v>2</v>
      </c>
      <c r="B6" s="1007" t="s">
        <v>2611</v>
      </c>
      <c r="C6" s="1008" t="s">
        <v>2612</v>
      </c>
      <c r="D6" s="1009" t="s">
        <v>2267</v>
      </c>
      <c r="E6" s="1010" t="s">
        <v>1247</v>
      </c>
      <c r="F6" s="1010" t="s">
        <v>1048</v>
      </c>
      <c r="G6" s="1010" t="s">
        <v>1219</v>
      </c>
      <c r="H6" s="1011" t="s">
        <v>735</v>
      </c>
      <c r="I6" s="1012" t="s">
        <v>2200</v>
      </c>
      <c r="J6" s="1010" t="s">
        <v>5</v>
      </c>
      <c r="K6" s="1013">
        <v>1</v>
      </c>
      <c r="L6" s="1009" t="s">
        <v>2613</v>
      </c>
      <c r="M6" s="1014">
        <v>44713</v>
      </c>
      <c r="N6" s="1015">
        <v>44713</v>
      </c>
      <c r="O6" s="1009" t="s">
        <v>2599</v>
      </c>
      <c r="P6" s="571"/>
      <c r="Q6" s="571"/>
      <c r="R6" s="683"/>
      <c r="S6" s="683"/>
      <c r="T6" s="124"/>
      <c r="U6" s="125"/>
      <c r="V6" s="125"/>
      <c r="W6" s="281"/>
      <c r="X6" s="568"/>
      <c r="Y6" s="568"/>
      <c r="Z6" s="568"/>
      <c r="AA6" s="568"/>
      <c r="AB6" s="568"/>
      <c r="AC6" s="568"/>
      <c r="AD6" s="568"/>
      <c r="AE6" s="568"/>
      <c r="AF6" s="568"/>
      <c r="AG6" s="568"/>
      <c r="AH6" s="568"/>
      <c r="AI6" s="568"/>
      <c r="AJ6" s="568"/>
      <c r="AK6" s="568"/>
      <c r="AL6" s="568"/>
      <c r="AM6" s="568"/>
      <c r="AN6" s="568"/>
      <c r="AO6" s="279">
        <v>0</v>
      </c>
      <c r="AP6" s="279">
        <v>0</v>
      </c>
      <c r="AQ6" s="279">
        <v>0</v>
      </c>
      <c r="AR6" s="985" t="s">
        <v>2600</v>
      </c>
      <c r="AS6" s="279" t="s">
        <v>2174</v>
      </c>
      <c r="AT6" s="279">
        <v>0</v>
      </c>
      <c r="AU6" s="279">
        <v>0</v>
      </c>
      <c r="AV6" s="638">
        <v>0</v>
      </c>
      <c r="AW6" s="279" t="str">
        <f>IF(AV6=0,"0%",IF(AV6=1,"100%",))</f>
        <v>0%</v>
      </c>
      <c r="AX6" s="1016" t="s">
        <v>2614</v>
      </c>
      <c r="AY6" s="1017">
        <v>0</v>
      </c>
      <c r="AZ6" s="1017" t="s">
        <v>1293</v>
      </c>
      <c r="BA6" s="1017" t="s">
        <v>1293</v>
      </c>
      <c r="BB6" s="1017">
        <v>0</v>
      </c>
      <c r="BC6" s="1017" t="s">
        <v>1293</v>
      </c>
      <c r="BD6" s="1017" t="s">
        <v>1293</v>
      </c>
      <c r="BE6" s="1017" t="s">
        <v>1293</v>
      </c>
      <c r="BF6" s="279">
        <v>0</v>
      </c>
      <c r="BG6" s="279">
        <v>0</v>
      </c>
      <c r="BH6" s="279">
        <v>0</v>
      </c>
      <c r="BI6" s="280" t="s">
        <v>849</v>
      </c>
      <c r="BJ6" s="279" t="s">
        <v>1204</v>
      </c>
      <c r="BK6" s="279">
        <v>0</v>
      </c>
      <c r="BL6" s="279" t="s">
        <v>884</v>
      </c>
      <c r="BM6" s="638">
        <v>0</v>
      </c>
      <c r="BN6" s="279" t="str">
        <f>IF(BM6=0,"0%",IF(BM6=1,"100%",))</f>
        <v>0%</v>
      </c>
      <c r="BO6" s="568"/>
      <c r="BP6" s="568"/>
      <c r="BQ6" s="568"/>
      <c r="BR6" s="568"/>
      <c r="BS6" s="568"/>
      <c r="BT6" s="568"/>
      <c r="BU6" s="568"/>
      <c r="BV6" s="568"/>
      <c r="BW6" s="279">
        <v>0</v>
      </c>
      <c r="BX6" s="279">
        <v>0</v>
      </c>
      <c r="BY6" s="279">
        <v>0</v>
      </c>
      <c r="BZ6" s="279"/>
      <c r="CA6" s="279" t="s">
        <v>1204</v>
      </c>
      <c r="CB6" s="279" t="str">
        <f t="shared" ref="CB6:CB8" si="0">CE6</f>
        <v>0%</v>
      </c>
      <c r="CC6" s="279"/>
      <c r="CD6" s="638">
        <f t="shared" ref="CD6:CD8" si="1">BM6+BP6</f>
        <v>0</v>
      </c>
      <c r="CE6" s="279" t="str">
        <f>IF(CD6=0,"0%",IF(CD6=1,"100%",))</f>
        <v>0%</v>
      </c>
      <c r="CF6" s="639" t="s">
        <v>2615</v>
      </c>
      <c r="CG6" s="279">
        <v>0</v>
      </c>
      <c r="CH6" s="639" t="s">
        <v>2616</v>
      </c>
      <c r="CI6" s="738" t="s">
        <v>2617</v>
      </c>
      <c r="CJ6" s="279">
        <v>9</v>
      </c>
      <c r="CK6" s="279" t="s">
        <v>5</v>
      </c>
      <c r="CL6" s="279" t="s">
        <v>5</v>
      </c>
      <c r="CM6" s="280" t="s">
        <v>2618</v>
      </c>
      <c r="CN6" s="738">
        <v>1</v>
      </c>
      <c r="CO6" s="569">
        <v>0</v>
      </c>
      <c r="CP6" s="569">
        <v>1</v>
      </c>
      <c r="CQ6" s="639" t="s">
        <v>2619</v>
      </c>
      <c r="CR6" s="279" t="s">
        <v>1561</v>
      </c>
      <c r="CS6" s="279" t="str">
        <f t="shared" ref="CS6:CS8" si="2">CV6</f>
        <v>0%</v>
      </c>
      <c r="CT6" s="279"/>
      <c r="CU6" s="638">
        <f t="shared" ref="CU6:CU8" si="3">CD6+CG6</f>
        <v>0</v>
      </c>
      <c r="CV6" s="279" t="str">
        <f>IF(CU6=0,"0%",IF(CU6=1,"100%",))</f>
        <v>0%</v>
      </c>
      <c r="CW6" s="872" t="s">
        <v>2620</v>
      </c>
      <c r="CX6" s="779" t="s">
        <v>2621</v>
      </c>
      <c r="CY6" s="639" t="s">
        <v>2622</v>
      </c>
      <c r="CZ6" s="568">
        <v>1</v>
      </c>
      <c r="DA6" s="639" t="s">
        <v>2623</v>
      </c>
      <c r="DB6" s="639" t="s">
        <v>2624</v>
      </c>
      <c r="DC6" s="279">
        <v>159</v>
      </c>
      <c r="DD6" s="568"/>
      <c r="DE6" s="568"/>
      <c r="DF6" s="639" t="s">
        <v>2625</v>
      </c>
      <c r="DG6" s="279">
        <v>0</v>
      </c>
      <c r="DH6" s="279">
        <v>1</v>
      </c>
      <c r="DI6" s="279">
        <v>1</v>
      </c>
      <c r="DJ6" s="279"/>
      <c r="DK6" s="279" t="s">
        <v>122</v>
      </c>
      <c r="DL6" s="279" t="str">
        <f t="shared" ref="DL6:DL8" si="4">DO6</f>
        <v>100%</v>
      </c>
      <c r="DM6" s="279"/>
      <c r="DN6" s="638">
        <f t="shared" ref="DN6:DN8" si="5">CU6+CZ6</f>
        <v>1</v>
      </c>
      <c r="DO6" s="279" t="str">
        <f>IF(DN6=0,"0%",IF(DN6=1,"100%",))</f>
        <v>100%</v>
      </c>
      <c r="DP6" s="779" t="s">
        <v>2626</v>
      </c>
      <c r="DQ6" s="779" t="s">
        <v>2627</v>
      </c>
      <c r="DR6" s="568"/>
      <c r="DS6" s="568"/>
      <c r="DT6" s="568"/>
      <c r="DU6" s="568"/>
      <c r="DV6" s="568"/>
      <c r="DW6" s="568"/>
      <c r="DX6" s="568"/>
      <c r="DY6" s="568"/>
      <c r="DZ6" s="568"/>
      <c r="EA6" s="568"/>
      <c r="EB6" s="568"/>
      <c r="EC6" s="568"/>
      <c r="ED6" s="279" t="s">
        <v>122</v>
      </c>
      <c r="EE6" s="279" t="str">
        <f t="shared" ref="EE6:EE8" si="6">EH6</f>
        <v>100%</v>
      </c>
      <c r="EF6" s="279"/>
      <c r="EG6" s="638">
        <f t="shared" ref="EG6:EG8" si="7">DN6+DS6</f>
        <v>1</v>
      </c>
      <c r="EH6" s="279" t="str">
        <f>IF(EG6=0,"0%",IF(EG6=1,"100%",))</f>
        <v>100%</v>
      </c>
      <c r="EI6" s="761" t="s">
        <v>2628</v>
      </c>
      <c r="EJ6" s="761" t="s">
        <v>884</v>
      </c>
      <c r="EK6" s="568"/>
      <c r="EL6" s="568"/>
      <c r="EM6" s="568"/>
      <c r="EN6" s="568"/>
      <c r="EO6" s="568"/>
      <c r="EP6" s="568"/>
      <c r="EQ6" s="568"/>
      <c r="ER6" s="568"/>
      <c r="ES6" s="568"/>
      <c r="ET6" s="568"/>
      <c r="EU6" s="568"/>
      <c r="EV6" s="568"/>
      <c r="EW6" s="568" t="s">
        <v>122</v>
      </c>
      <c r="EX6" s="279" t="str">
        <f t="shared" ref="EX6:EX8" si="8">FA6</f>
        <v>100%</v>
      </c>
      <c r="EY6" s="279"/>
      <c r="EZ6" s="638">
        <f t="shared" ref="EZ6:EZ8" si="9">EG6+EL6</f>
        <v>1</v>
      </c>
      <c r="FA6" s="279" t="str">
        <f>IF(EZ6=0,"0%",IF(EZ6=1,"100%",))</f>
        <v>100%</v>
      </c>
      <c r="FB6" s="761" t="s">
        <v>2628</v>
      </c>
      <c r="FC6" s="761" t="s">
        <v>884</v>
      </c>
      <c r="FD6" s="568"/>
      <c r="FE6" s="568"/>
      <c r="FF6" s="568"/>
      <c r="FG6" s="568"/>
      <c r="FH6" s="568"/>
      <c r="FI6" s="568"/>
      <c r="FJ6" s="568"/>
      <c r="FK6" s="568"/>
      <c r="FL6" s="568"/>
      <c r="FM6" s="568"/>
      <c r="FN6" s="568"/>
      <c r="FO6" s="568"/>
      <c r="FP6" s="568"/>
      <c r="FQ6" s="279" t="str">
        <f t="shared" ref="FQ6:FQ8" si="10">FT6</f>
        <v>100%</v>
      </c>
      <c r="FR6" s="279"/>
      <c r="FS6" s="638">
        <f t="shared" ref="FS6:FS8" si="11">EZ6+FE6</f>
        <v>1</v>
      </c>
      <c r="FT6" s="279" t="str">
        <f>IF(FS6=0,"0%",IF(FS6=1,"100%",))</f>
        <v>100%</v>
      </c>
      <c r="FU6" s="568"/>
      <c r="FV6" s="568"/>
      <c r="FW6" s="568"/>
      <c r="FX6" s="568"/>
      <c r="FY6" s="568"/>
      <c r="FZ6" s="568"/>
      <c r="GA6" s="568"/>
      <c r="GB6" s="568"/>
      <c r="GC6" s="568"/>
      <c r="GD6" s="568"/>
      <c r="GE6" s="568"/>
      <c r="GF6" s="568"/>
      <c r="GG6" s="568"/>
      <c r="GH6" s="279" t="str">
        <f t="shared" ref="GH6:GH8" si="12">GK6</f>
        <v>100%</v>
      </c>
      <c r="GI6" s="279"/>
      <c r="GJ6" s="638">
        <f t="shared" ref="GJ6:GJ8" si="13">FS6+FV6</f>
        <v>1</v>
      </c>
      <c r="GK6" s="279" t="str">
        <f>IF(GJ6=0,"0%",IF(GJ6=1,"100%",))</f>
        <v>100%</v>
      </c>
      <c r="GL6" s="568"/>
      <c r="GM6" s="568"/>
      <c r="GN6" s="568"/>
      <c r="GO6" s="568"/>
      <c r="GP6" s="568"/>
      <c r="GQ6" s="568"/>
      <c r="GR6" s="568"/>
      <c r="GS6" s="568"/>
      <c r="GT6" s="568"/>
      <c r="GU6" s="568"/>
      <c r="GV6" s="568"/>
      <c r="GW6" s="568"/>
      <c r="GX6" s="568"/>
      <c r="GY6" s="279" t="str">
        <f t="shared" ref="GY6:GY8" si="14">HB6</f>
        <v>100%</v>
      </c>
      <c r="GZ6" s="279"/>
      <c r="HA6" s="638">
        <f t="shared" ref="HA6:HA8" si="15">GJ6+GM6</f>
        <v>1</v>
      </c>
      <c r="HB6" s="279" t="str">
        <f>IF(HA6=0,"0%",IF(HA6=1,"100%",))</f>
        <v>100%</v>
      </c>
      <c r="HC6" s="568"/>
      <c r="HD6" s="568"/>
      <c r="HE6" s="568"/>
      <c r="HF6" s="568"/>
      <c r="HG6" s="568"/>
      <c r="HH6" s="568"/>
      <c r="HI6" s="568"/>
      <c r="HJ6" s="568"/>
      <c r="HK6" s="568"/>
      <c r="HL6" s="568"/>
      <c r="HM6" s="568"/>
      <c r="HN6" s="568"/>
      <c r="HO6" s="568"/>
      <c r="HP6" s="279" t="str">
        <f t="shared" ref="HP6:HP8" si="16">HS6</f>
        <v>100%</v>
      </c>
      <c r="HQ6" s="279"/>
      <c r="HR6" s="638">
        <f t="shared" ref="HR6:HR8" si="17">HA6+HD6</f>
        <v>1</v>
      </c>
      <c r="HS6" s="279" t="str">
        <f>IF(HR6=0,"0%",IF(HR6=1,"100%",))</f>
        <v>100%</v>
      </c>
      <c r="HT6" s="560" t="s">
        <v>2629</v>
      </c>
      <c r="HU6" s="560" t="s">
        <v>2630</v>
      </c>
      <c r="HV6" s="335" t="s">
        <v>7</v>
      </c>
    </row>
    <row r="7" spans="1:230" ht="147" customHeight="1">
      <c r="A7" s="628">
        <v>3</v>
      </c>
      <c r="B7" s="1007" t="s">
        <v>2631</v>
      </c>
      <c r="C7" s="1008" t="s">
        <v>2632</v>
      </c>
      <c r="D7" s="1009" t="s">
        <v>2267</v>
      </c>
      <c r="E7" s="1010" t="s">
        <v>1102</v>
      </c>
      <c r="F7" s="1010" t="s">
        <v>1048</v>
      </c>
      <c r="G7" s="1010" t="s">
        <v>1219</v>
      </c>
      <c r="H7" s="1011" t="s">
        <v>735</v>
      </c>
      <c r="I7" s="1012" t="s">
        <v>2200</v>
      </c>
      <c r="J7" s="1010" t="s">
        <v>5</v>
      </c>
      <c r="K7" s="1013">
        <v>7</v>
      </c>
      <c r="L7" s="1009" t="s">
        <v>2633</v>
      </c>
      <c r="M7" s="1014">
        <v>44805</v>
      </c>
      <c r="N7" s="1014">
        <v>44835</v>
      </c>
      <c r="O7" s="1009" t="s">
        <v>2634</v>
      </c>
      <c r="P7" s="571"/>
      <c r="Q7" s="571"/>
      <c r="R7" s="281"/>
      <c r="S7" s="683"/>
      <c r="T7" s="124"/>
      <c r="U7" s="125"/>
      <c r="V7" s="125"/>
      <c r="W7" s="281"/>
      <c r="X7" s="568"/>
      <c r="Y7" s="568"/>
      <c r="Z7" s="568"/>
      <c r="AA7" s="568"/>
      <c r="AB7" s="568"/>
      <c r="AC7" s="568"/>
      <c r="AD7" s="568"/>
      <c r="AE7" s="568"/>
      <c r="AF7" s="568"/>
      <c r="AG7" s="568"/>
      <c r="AH7" s="568"/>
      <c r="AI7" s="568"/>
      <c r="AJ7" s="568"/>
      <c r="AK7" s="568"/>
      <c r="AL7" s="568"/>
      <c r="AM7" s="568"/>
      <c r="AN7" s="568"/>
      <c r="AO7" s="279">
        <v>0</v>
      </c>
      <c r="AP7" s="279">
        <v>0</v>
      </c>
      <c r="AQ7" s="279">
        <v>0</v>
      </c>
      <c r="AR7" s="985" t="s">
        <v>2600</v>
      </c>
      <c r="AS7" s="279" t="s">
        <v>2174</v>
      </c>
      <c r="AT7" s="279">
        <v>0</v>
      </c>
      <c r="AU7" s="279">
        <v>0</v>
      </c>
      <c r="AV7" s="638">
        <v>0</v>
      </c>
      <c r="AW7" s="279" t="str">
        <f>IF(AV7=0,"0%",IF(AV7&lt;=1,"14.3%",IF(AV7&lt;=2,"28.6%",IF(AV7&lt;=3,"43%",IF(AV7&lt;=4,"57%",IF(AV7&lt;=5,"71.4%",IF(AV7&lt;=6,"86%",IF(AV7&lt;=7,"100%"))))))))</f>
        <v>0%</v>
      </c>
      <c r="AX7" s="1016" t="s">
        <v>2614</v>
      </c>
      <c r="AY7" s="1017">
        <v>0</v>
      </c>
      <c r="AZ7" s="1017" t="s">
        <v>1293</v>
      </c>
      <c r="BA7" s="1017" t="s">
        <v>1293</v>
      </c>
      <c r="BB7" s="1017">
        <v>0</v>
      </c>
      <c r="BC7" s="1017" t="s">
        <v>1293</v>
      </c>
      <c r="BD7" s="1017" t="s">
        <v>1293</v>
      </c>
      <c r="BE7" s="1017" t="s">
        <v>1293</v>
      </c>
      <c r="BF7" s="279">
        <v>0</v>
      </c>
      <c r="BG7" s="279">
        <v>0</v>
      </c>
      <c r="BH7" s="279">
        <v>0</v>
      </c>
      <c r="BI7" s="279" t="s">
        <v>849</v>
      </c>
      <c r="BJ7" s="279" t="s">
        <v>1204</v>
      </c>
      <c r="BK7" s="279">
        <v>0</v>
      </c>
      <c r="BL7" s="279" t="s">
        <v>884</v>
      </c>
      <c r="BM7" s="638">
        <v>0</v>
      </c>
      <c r="BN7" s="279" t="str">
        <f>IF(BM7=0,"0%",IF(BM7&lt;=1,"14.3%",IF(BM7&lt;=2,"28.6%",IF(BM7&lt;=3,"43%",IF(BM7&lt;=4,"57%",IF(BM7&lt;=5,"71.4%",IF(BM7&lt;=6,"86%",IF(BM7&lt;=7,"100%"))))))))</f>
        <v>0%</v>
      </c>
      <c r="BO7" s="568"/>
      <c r="BP7" s="568"/>
      <c r="BQ7" s="568"/>
      <c r="BR7" s="568"/>
      <c r="BS7" s="568"/>
      <c r="BT7" s="568"/>
      <c r="BU7" s="568"/>
      <c r="BV7" s="568"/>
      <c r="BW7" s="279">
        <v>0</v>
      </c>
      <c r="BX7" s="279">
        <v>0</v>
      </c>
      <c r="BY7" s="279">
        <v>0</v>
      </c>
      <c r="BZ7" s="279"/>
      <c r="CA7" s="279" t="s">
        <v>1204</v>
      </c>
      <c r="CB7" s="279" t="str">
        <f t="shared" si="0"/>
        <v>0%</v>
      </c>
      <c r="CC7" s="279"/>
      <c r="CD7" s="638">
        <f t="shared" si="1"/>
        <v>0</v>
      </c>
      <c r="CE7" s="279" t="str">
        <f>IF(CD7=0,"0%",IF(CD7&lt;=1,"14.3%",IF(CD7&lt;=2,"28.6%",IF(CD7&lt;=3,"43%",IF(CD7&lt;=4,"57%",IF(CD7&lt;=5,"71.4%",IF(CD7&lt;=6,"86%",IF(CD7&lt;=7,"100%"))))))))</f>
        <v>0%</v>
      </c>
      <c r="CF7" s="568"/>
      <c r="CG7" s="568"/>
      <c r="CH7" s="568"/>
      <c r="CI7" s="568"/>
      <c r="CJ7" s="568"/>
      <c r="CK7" s="568"/>
      <c r="CL7" s="568"/>
      <c r="CM7" s="568"/>
      <c r="CN7" s="279">
        <v>0</v>
      </c>
      <c r="CO7" s="279">
        <v>0</v>
      </c>
      <c r="CP7" s="279">
        <v>0</v>
      </c>
      <c r="CQ7" s="568"/>
      <c r="CR7" s="279" t="s">
        <v>1204</v>
      </c>
      <c r="CS7" s="279" t="str">
        <f t="shared" si="2"/>
        <v>0%</v>
      </c>
      <c r="CT7" s="279"/>
      <c r="CU7" s="638">
        <f t="shared" si="3"/>
        <v>0</v>
      </c>
      <c r="CV7" s="279" t="str">
        <f>IF(CU7=0,"0%",IF(CU7&lt;=1,"14.3%",IF(CU7&lt;=2,"28.6%",IF(CU7&lt;=3,"43%",IF(CU7&lt;=4,"57%",IF(CU7&lt;=5,"71.4%",IF(CU7&lt;=6,"86%",IF(CU7&lt;=7,"100%"))))))))</f>
        <v>0%</v>
      </c>
      <c r="CW7" s="987" t="s">
        <v>2635</v>
      </c>
      <c r="CX7" s="371" t="s">
        <v>1110</v>
      </c>
      <c r="CY7" s="568"/>
      <c r="CZ7" s="568"/>
      <c r="DA7" s="568"/>
      <c r="DB7" s="568"/>
      <c r="DC7" s="568"/>
      <c r="DD7" s="568"/>
      <c r="DE7" s="568"/>
      <c r="DF7" s="568"/>
      <c r="DG7" s="279">
        <v>0</v>
      </c>
      <c r="DH7" s="279">
        <v>0</v>
      </c>
      <c r="DI7" s="279">
        <v>0</v>
      </c>
      <c r="DJ7" s="279"/>
      <c r="DK7" s="279" t="s">
        <v>1204</v>
      </c>
      <c r="DL7" s="279" t="str">
        <f t="shared" si="4"/>
        <v>0%</v>
      </c>
      <c r="DM7" s="279"/>
      <c r="DN7" s="638">
        <f t="shared" si="5"/>
        <v>0</v>
      </c>
      <c r="DO7" s="279" t="str">
        <f>IF(DN7=0,"0%",IF(DN7&lt;=1,"14.3%",IF(DN7&lt;=2,"28.6%",IF(DN7&lt;=3,"43%",IF(DN7&lt;=4,"57%",IF(DN7&lt;=5,"71.4%",IF(DN7&lt;=6,"86%",IF(DN7&lt;=7,"100%"))))))))</f>
        <v>0%</v>
      </c>
      <c r="DP7" s="987" t="s">
        <v>2636</v>
      </c>
      <c r="DQ7" s="371" t="s">
        <v>1110</v>
      </c>
      <c r="DR7" s="568">
        <v>0</v>
      </c>
      <c r="DS7" s="568">
        <v>0</v>
      </c>
      <c r="DT7" s="639" t="s">
        <v>2637</v>
      </c>
      <c r="DU7" s="568">
        <v>0</v>
      </c>
      <c r="DV7" s="568">
        <v>0</v>
      </c>
      <c r="DW7" s="568">
        <v>0</v>
      </c>
      <c r="DX7" s="568">
        <v>0</v>
      </c>
      <c r="DY7" s="568">
        <v>0</v>
      </c>
      <c r="DZ7" s="568"/>
      <c r="EA7" s="568"/>
      <c r="EB7" s="568"/>
      <c r="EC7" s="568"/>
      <c r="ED7" s="279" t="s">
        <v>1204</v>
      </c>
      <c r="EE7" s="279" t="str">
        <f t="shared" si="6"/>
        <v>0%</v>
      </c>
      <c r="EF7" s="279"/>
      <c r="EG7" s="638">
        <f t="shared" si="7"/>
        <v>0</v>
      </c>
      <c r="EH7" s="279" t="str">
        <f>IF(EG7=0,"0%",IF(EG7&lt;=1,"14.3%",IF(EG7&lt;=2,"28.6%",IF(EG7&lt;=3,"43%",IF(EG7&lt;=4,"57%",IF(EG7&lt;=5,"71.4%",IF(EG7&lt;=6,"86%",IF(EG7&lt;=7,"100%"))))))))</f>
        <v>0%</v>
      </c>
      <c r="EI7" s="987" t="s">
        <v>2636</v>
      </c>
      <c r="EJ7" s="371" t="s">
        <v>1110</v>
      </c>
      <c r="EK7" s="568">
        <v>0</v>
      </c>
      <c r="EL7" s="568">
        <v>0</v>
      </c>
      <c r="EM7" s="639" t="s">
        <v>2638</v>
      </c>
      <c r="EN7" s="568"/>
      <c r="EO7" s="568"/>
      <c r="EP7" s="568"/>
      <c r="EQ7" s="568"/>
      <c r="ER7" s="568"/>
      <c r="ES7" s="568"/>
      <c r="ET7" s="568"/>
      <c r="EU7" s="568"/>
      <c r="EV7" s="568"/>
      <c r="EW7" s="568" t="s">
        <v>1204</v>
      </c>
      <c r="EX7" s="279" t="str">
        <f t="shared" si="8"/>
        <v>0%</v>
      </c>
      <c r="EY7" s="279"/>
      <c r="EZ7" s="638">
        <f t="shared" si="9"/>
        <v>0</v>
      </c>
      <c r="FA7" s="279" t="str">
        <f>IF(EZ7=0,"0%",IF(EZ7&lt;=1,"14.3%",IF(EZ7&lt;=2,"28.6%",IF(EZ7&lt;=3,"43%",IF(EZ7&lt;=4,"57%",IF(EZ7&lt;=5,"71.4%",IF(EZ7&lt;=6,"86%",IF(EZ7&lt;=7,"100%"))))))))</f>
        <v>0%</v>
      </c>
      <c r="FB7" s="987" t="s">
        <v>2635</v>
      </c>
      <c r="FC7" s="371" t="s">
        <v>1110</v>
      </c>
      <c r="FD7" s="681"/>
      <c r="FE7" s="875"/>
      <c r="FF7" s="681"/>
      <c r="FG7" s="875"/>
      <c r="FH7" s="681"/>
      <c r="FI7" s="875"/>
      <c r="FJ7" s="681"/>
      <c r="FK7" s="875"/>
      <c r="FL7" s="681"/>
      <c r="FM7" s="875"/>
      <c r="FN7" s="681"/>
      <c r="FO7" s="875"/>
      <c r="FP7" s="681"/>
      <c r="FQ7" s="875" t="str">
        <f t="shared" si="10"/>
        <v>0%</v>
      </c>
      <c r="FR7" s="681"/>
      <c r="FS7" s="875">
        <f t="shared" si="11"/>
        <v>0</v>
      </c>
      <c r="FT7" s="681" t="str">
        <f>IF(FS7=0,"0%",IF(FS7&lt;=1,"14.3%",IF(FS7&lt;=2,"28.6%",IF(FS7&lt;=3,"43%",IF(FS7&lt;=4,"57%",IF(FS7&lt;=5,"71.4%",IF(FS7&lt;=6,"86%",IF(FS7&lt;=7,"100%"))))))))</f>
        <v>0%</v>
      </c>
      <c r="FU7" s="875"/>
      <c r="FV7" s="681"/>
      <c r="FW7" s="875"/>
      <c r="FX7" s="681"/>
      <c r="FY7" s="875"/>
      <c r="FZ7" s="681"/>
      <c r="GA7" s="875"/>
      <c r="GB7" s="681"/>
      <c r="GC7" s="875"/>
      <c r="GD7" s="681"/>
      <c r="GE7" s="875"/>
      <c r="GF7" s="681"/>
      <c r="GG7" s="875"/>
      <c r="GH7" s="681" t="str">
        <f t="shared" si="12"/>
        <v>0%</v>
      </c>
      <c r="GI7" s="875"/>
      <c r="GJ7" s="681">
        <f t="shared" si="13"/>
        <v>0</v>
      </c>
      <c r="GK7" s="875" t="str">
        <f>IF(GJ7=0,"0%",IF(GJ7&lt;=1,"14.3%",IF(GJ7&lt;=2,"28.6%",IF(GJ7&lt;=3,"43%",IF(GJ7&lt;=4,"57%",IF(GJ7&lt;=5,"71.4%",IF(GJ7&lt;=6,"86%",IF(GJ7&lt;=7,"100%"))))))))</f>
        <v>0%</v>
      </c>
      <c r="GL7" s="681"/>
      <c r="GM7" s="875"/>
      <c r="GN7" s="681"/>
      <c r="GO7" s="875"/>
      <c r="GP7" s="681"/>
      <c r="GQ7" s="875"/>
      <c r="GR7" s="681"/>
      <c r="GS7" s="875"/>
      <c r="GT7" s="681"/>
      <c r="GU7" s="875"/>
      <c r="GV7" s="681"/>
      <c r="GW7" s="875"/>
      <c r="GX7" s="681"/>
      <c r="GY7" s="875" t="str">
        <f t="shared" si="14"/>
        <v>0%</v>
      </c>
      <c r="GZ7" s="681"/>
      <c r="HA7" s="875">
        <f t="shared" si="15"/>
        <v>0</v>
      </c>
      <c r="HB7" s="681" t="str">
        <f>IF(HA7=0,"0%",IF(HA7&lt;=1,"14.3%",IF(HA7&lt;=2,"28.6%",IF(HA7&lt;=3,"43%",IF(HA7&lt;=4,"57%",IF(HA7&lt;=5,"71.4%",IF(HA7&lt;=6,"86%",IF(HA7&lt;=7,"100%"))))))))</f>
        <v>0%</v>
      </c>
      <c r="HC7" s="875"/>
      <c r="HD7" s="681"/>
      <c r="HE7" s="875"/>
      <c r="HF7" s="681"/>
      <c r="HG7" s="875"/>
      <c r="HH7" s="681"/>
      <c r="HI7" s="875"/>
      <c r="HJ7" s="681"/>
      <c r="HK7" s="875"/>
      <c r="HL7" s="681"/>
      <c r="HM7" s="875"/>
      <c r="HN7" s="681"/>
      <c r="HO7" s="875"/>
      <c r="HP7" s="681" t="str">
        <f t="shared" si="16"/>
        <v>0%</v>
      </c>
      <c r="HQ7" s="875"/>
      <c r="HR7" s="681">
        <f t="shared" si="17"/>
        <v>0</v>
      </c>
      <c r="HS7" s="875" t="str">
        <f>IF(HR7=0,"0%",IF(HR7&lt;=1,"14.3%",IF(HR7&lt;=2,"28.6%",IF(HR7&lt;=3,"43%",IF(HR7&lt;=4,"57%",IF(HR7&lt;=5,"71.4%",IF(HR7&lt;=6,"86%",IF(HR7&lt;=7,"100%"))))))))</f>
        <v>0%</v>
      </c>
      <c r="HT7" s="987" t="s">
        <v>2636</v>
      </c>
      <c r="HU7" s="875" t="s">
        <v>5</v>
      </c>
      <c r="HV7" s="878" t="s">
        <v>5</v>
      </c>
    </row>
    <row r="8" spans="1:230" ht="122.25" customHeight="1" thickBot="1">
      <c r="A8" s="628">
        <v>4</v>
      </c>
      <c r="B8" s="1007" t="s">
        <v>2639</v>
      </c>
      <c r="C8" s="1008" t="s">
        <v>2640</v>
      </c>
      <c r="D8" s="1018" t="s">
        <v>2267</v>
      </c>
      <c r="E8" s="1019" t="s">
        <v>1284</v>
      </c>
      <c r="F8" s="1020" t="s">
        <v>1218</v>
      </c>
      <c r="G8" s="1010" t="s">
        <v>1219</v>
      </c>
      <c r="H8" s="1011" t="s">
        <v>735</v>
      </c>
      <c r="I8" s="1012" t="s">
        <v>2200</v>
      </c>
      <c r="J8" s="1019" t="s">
        <v>5</v>
      </c>
      <c r="K8" s="1013">
        <v>2</v>
      </c>
      <c r="L8" s="1021" t="s">
        <v>2641</v>
      </c>
      <c r="M8" s="1014">
        <v>44866</v>
      </c>
      <c r="N8" s="1015">
        <v>44866</v>
      </c>
      <c r="O8" s="1009" t="s">
        <v>2599</v>
      </c>
      <c r="P8" s="571"/>
      <c r="Q8" s="571"/>
      <c r="R8" s="281"/>
      <c r="S8" s="124"/>
      <c r="T8" s="124"/>
      <c r="U8" s="125"/>
      <c r="V8" s="125"/>
      <c r="W8" s="281"/>
      <c r="X8" s="568"/>
      <c r="Y8" s="568"/>
      <c r="Z8" s="568"/>
      <c r="AA8" s="568"/>
      <c r="AB8" s="568"/>
      <c r="AC8" s="568"/>
      <c r="AD8" s="568"/>
      <c r="AE8" s="568"/>
      <c r="AF8" s="568"/>
      <c r="AG8" s="568"/>
      <c r="AH8" s="568"/>
      <c r="AI8" s="568"/>
      <c r="AJ8" s="568"/>
      <c r="AK8" s="568"/>
      <c r="AL8" s="568"/>
      <c r="AM8" s="568"/>
      <c r="AN8" s="568"/>
      <c r="AO8" s="279">
        <v>0</v>
      </c>
      <c r="AP8" s="279">
        <v>0</v>
      </c>
      <c r="AQ8" s="279">
        <v>0</v>
      </c>
      <c r="AR8" s="985" t="s">
        <v>2600</v>
      </c>
      <c r="AS8" s="279" t="s">
        <v>2174</v>
      </c>
      <c r="AT8" s="279">
        <v>0</v>
      </c>
      <c r="AU8" s="279">
        <v>0</v>
      </c>
      <c r="AV8" s="638">
        <v>0</v>
      </c>
      <c r="AW8" s="279" t="str">
        <f>IF(AV8=0,"0%",IF(AV8=1,"50%",IF(AV8=2,"100%")))</f>
        <v>0%</v>
      </c>
      <c r="AX8" s="1016" t="s">
        <v>2614</v>
      </c>
      <c r="AY8" s="1017">
        <v>0</v>
      </c>
      <c r="AZ8" s="1017" t="s">
        <v>1293</v>
      </c>
      <c r="BA8" s="1017" t="s">
        <v>1293</v>
      </c>
      <c r="BB8" s="1017">
        <v>0</v>
      </c>
      <c r="BC8" s="1017" t="s">
        <v>1293</v>
      </c>
      <c r="BD8" s="1017" t="s">
        <v>1293</v>
      </c>
      <c r="BE8" s="1017" t="s">
        <v>1293</v>
      </c>
      <c r="BF8" s="279">
        <v>0</v>
      </c>
      <c r="BG8" s="279">
        <v>0</v>
      </c>
      <c r="BH8" s="279">
        <v>0</v>
      </c>
      <c r="BI8" s="279" t="s">
        <v>849</v>
      </c>
      <c r="BJ8" s="279" t="s">
        <v>1204</v>
      </c>
      <c r="BK8" s="279">
        <v>0</v>
      </c>
      <c r="BL8" s="279" t="s">
        <v>884</v>
      </c>
      <c r="BM8" s="638">
        <v>0</v>
      </c>
      <c r="BN8" s="279" t="str">
        <f>IF(BM8=0,"0%",IF(BM8=1,"50%",IF(BM8=2,"100%")))</f>
        <v>0%</v>
      </c>
      <c r="BO8" s="568"/>
      <c r="BP8" s="568"/>
      <c r="BQ8" s="568"/>
      <c r="BR8" s="568"/>
      <c r="BS8" s="568"/>
      <c r="BT8" s="568"/>
      <c r="BU8" s="568"/>
      <c r="BV8" s="568"/>
      <c r="BW8" s="279">
        <v>0</v>
      </c>
      <c r="BX8" s="279">
        <v>0</v>
      </c>
      <c r="BY8" s="279">
        <v>0</v>
      </c>
      <c r="BZ8" s="279"/>
      <c r="CA8" s="279" t="s">
        <v>1204</v>
      </c>
      <c r="CB8" s="279" t="str">
        <f t="shared" si="0"/>
        <v>0%</v>
      </c>
      <c r="CC8" s="279"/>
      <c r="CD8" s="638">
        <f t="shared" si="1"/>
        <v>0</v>
      </c>
      <c r="CE8" s="279" t="str">
        <f>IF(CD8=0,"0%",IF(CD8=1,"50%",IF(CD8=2,"100%")))</f>
        <v>0%</v>
      </c>
      <c r="CF8" s="568"/>
      <c r="CG8" s="568"/>
      <c r="CH8" s="568"/>
      <c r="CI8" s="568"/>
      <c r="CJ8" s="568"/>
      <c r="CK8" s="568"/>
      <c r="CL8" s="568"/>
      <c r="CM8" s="568"/>
      <c r="CN8" s="279">
        <v>0</v>
      </c>
      <c r="CO8" s="279">
        <v>0</v>
      </c>
      <c r="CP8" s="279">
        <v>0</v>
      </c>
      <c r="CQ8" s="568"/>
      <c r="CR8" s="279" t="s">
        <v>1204</v>
      </c>
      <c r="CS8" s="279" t="str">
        <f t="shared" si="2"/>
        <v>0%</v>
      </c>
      <c r="CT8" s="279"/>
      <c r="CU8" s="638">
        <f t="shared" si="3"/>
        <v>0</v>
      </c>
      <c r="CV8" s="279" t="str">
        <f>IF(CU8=0,"0%",IF(CU8=1,"50%",IF(CU8=2,"100%")))</f>
        <v>0%</v>
      </c>
      <c r="CW8" s="987" t="s">
        <v>2642</v>
      </c>
      <c r="CX8" s="371" t="s">
        <v>1110</v>
      </c>
      <c r="CY8" s="568"/>
      <c r="CZ8" s="568"/>
      <c r="DA8" s="568"/>
      <c r="DB8" s="568"/>
      <c r="DC8" s="568"/>
      <c r="DD8" s="568"/>
      <c r="DE8" s="568"/>
      <c r="DF8" s="568"/>
      <c r="DG8" s="279">
        <v>0</v>
      </c>
      <c r="DH8" s="279">
        <v>0</v>
      </c>
      <c r="DI8" s="279">
        <v>0</v>
      </c>
      <c r="DJ8" s="279"/>
      <c r="DK8" s="279" t="s">
        <v>1204</v>
      </c>
      <c r="DL8" s="279" t="str">
        <f t="shared" si="4"/>
        <v>0%</v>
      </c>
      <c r="DM8" s="279"/>
      <c r="DN8" s="638">
        <f t="shared" si="5"/>
        <v>0</v>
      </c>
      <c r="DO8" s="279" t="str">
        <f>IF(DN8=0,"0%",IF(DN8=1,"50%",IF(DN8=2,"100%")))</f>
        <v>0%</v>
      </c>
      <c r="DP8" s="987" t="s">
        <v>2643</v>
      </c>
      <c r="DQ8" s="371" t="s">
        <v>1110</v>
      </c>
      <c r="DR8" s="568"/>
      <c r="DS8" s="568"/>
      <c r="DT8" s="568"/>
      <c r="DU8" s="568"/>
      <c r="DV8" s="568"/>
      <c r="DW8" s="568"/>
      <c r="DX8" s="568"/>
      <c r="DY8" s="568"/>
      <c r="DZ8" s="568"/>
      <c r="EA8" s="568"/>
      <c r="EB8" s="568"/>
      <c r="EC8" s="568"/>
      <c r="ED8" s="279" t="s">
        <v>1204</v>
      </c>
      <c r="EE8" s="279" t="str">
        <f t="shared" si="6"/>
        <v>0%</v>
      </c>
      <c r="EF8" s="279"/>
      <c r="EG8" s="638">
        <f t="shared" si="7"/>
        <v>0</v>
      </c>
      <c r="EH8" s="279" t="str">
        <f>IF(EG8=0,"0%",IF(EG8=1,"50%",IF(EG8=2,"100%")))</f>
        <v>0%</v>
      </c>
      <c r="EI8" s="987" t="s">
        <v>2643</v>
      </c>
      <c r="EJ8" s="371" t="s">
        <v>1110</v>
      </c>
      <c r="EK8" s="568"/>
      <c r="EL8" s="568"/>
      <c r="EM8" s="568"/>
      <c r="EN8" s="568"/>
      <c r="EO8" s="568"/>
      <c r="EP8" s="568"/>
      <c r="EQ8" s="568"/>
      <c r="ER8" s="568"/>
      <c r="ES8" s="568"/>
      <c r="ET8" s="568"/>
      <c r="EU8" s="568"/>
      <c r="EV8" s="568"/>
      <c r="EW8" s="568" t="s">
        <v>1204</v>
      </c>
      <c r="EX8" s="279" t="str">
        <f t="shared" si="8"/>
        <v>0%</v>
      </c>
      <c r="EY8" s="279"/>
      <c r="EZ8" s="638">
        <f t="shared" si="9"/>
        <v>0</v>
      </c>
      <c r="FA8" s="279" t="str">
        <f>IF(EZ8=0,"0%",IF(EZ8=1,"50%",IF(EZ8=2,"100%")))</f>
        <v>0%</v>
      </c>
      <c r="FB8" s="987" t="s">
        <v>2643</v>
      </c>
      <c r="FC8" s="371" t="s">
        <v>1110</v>
      </c>
      <c r="FD8" s="568"/>
      <c r="FE8" s="568"/>
      <c r="FF8" s="568"/>
      <c r="FG8" s="568"/>
      <c r="FH8" s="568"/>
      <c r="FI8" s="568"/>
      <c r="FJ8" s="568"/>
      <c r="FK8" s="568"/>
      <c r="FL8" s="568"/>
      <c r="FM8" s="568"/>
      <c r="FN8" s="568"/>
      <c r="FO8" s="568"/>
      <c r="FP8" s="568"/>
      <c r="FQ8" s="279" t="str">
        <f t="shared" si="10"/>
        <v>0%</v>
      </c>
      <c r="FR8" s="279"/>
      <c r="FS8" s="638">
        <f t="shared" si="11"/>
        <v>0</v>
      </c>
      <c r="FT8" s="279" t="str">
        <f>IF(FS8=0,"0%",IF(FS8=1,"50%",IF(FS8=2,"100%")))</f>
        <v>0%</v>
      </c>
      <c r="FU8" s="568"/>
      <c r="FV8" s="568"/>
      <c r="FW8" s="568"/>
      <c r="FX8" s="568"/>
      <c r="FY8" s="568"/>
      <c r="FZ8" s="568"/>
      <c r="GA8" s="568"/>
      <c r="GB8" s="568"/>
      <c r="GC8" s="568"/>
      <c r="GD8" s="568"/>
      <c r="GE8" s="568"/>
      <c r="GF8" s="568"/>
      <c r="GG8" s="568"/>
      <c r="GH8" s="279" t="str">
        <f t="shared" si="12"/>
        <v>0%</v>
      </c>
      <c r="GI8" s="279"/>
      <c r="GJ8" s="638">
        <f t="shared" si="13"/>
        <v>0</v>
      </c>
      <c r="GK8" s="279" t="str">
        <f>IF(GJ8=0,"0%",IF(GJ8=1,"50%",IF(GJ8=2,"100%")))</f>
        <v>0%</v>
      </c>
      <c r="GL8" s="568"/>
      <c r="GM8" s="568"/>
      <c r="GN8" s="568"/>
      <c r="GO8" s="568"/>
      <c r="GP8" s="568"/>
      <c r="GQ8" s="568"/>
      <c r="GR8" s="568"/>
      <c r="GS8" s="568"/>
      <c r="GT8" s="568"/>
      <c r="GU8" s="568"/>
      <c r="GV8" s="568"/>
      <c r="GW8" s="568"/>
      <c r="GX8" s="568"/>
      <c r="GY8" s="279" t="str">
        <f t="shared" si="14"/>
        <v>0%</v>
      </c>
      <c r="GZ8" s="279"/>
      <c r="HA8" s="638">
        <f t="shared" si="15"/>
        <v>0</v>
      </c>
      <c r="HB8" s="279" t="str">
        <f>IF(HA8=0,"0%",IF(HA8=1,"50%",IF(HA8=2,"100%")))</f>
        <v>0%</v>
      </c>
      <c r="HC8" s="568"/>
      <c r="HD8" s="568"/>
      <c r="HE8" s="568"/>
      <c r="HF8" s="568"/>
      <c r="HG8" s="568"/>
      <c r="HH8" s="568"/>
      <c r="HI8" s="568"/>
      <c r="HJ8" s="568"/>
      <c r="HK8" s="568"/>
      <c r="HL8" s="568"/>
      <c r="HM8" s="568"/>
      <c r="HN8" s="568"/>
      <c r="HO8" s="568"/>
      <c r="HP8" s="279" t="str">
        <f t="shared" si="16"/>
        <v>0%</v>
      </c>
      <c r="HQ8" s="279"/>
      <c r="HR8" s="638">
        <f t="shared" si="17"/>
        <v>0</v>
      </c>
      <c r="HS8" s="279" t="str">
        <f>IF(HR8=0,"0%",IF(HR8=1,"50%",IF(HR8=2,"100%")))</f>
        <v>0%</v>
      </c>
      <c r="HT8" s="987" t="s">
        <v>2643</v>
      </c>
      <c r="HU8" s="875" t="s">
        <v>5</v>
      </c>
      <c r="HV8" s="878" t="s">
        <v>5</v>
      </c>
    </row>
    <row r="9" spans="1:230" ht="19" thickBot="1">
      <c r="C9" s="936"/>
      <c r="D9" s="706"/>
      <c r="E9" s="707"/>
      <c r="F9" s="745"/>
      <c r="K9" s="747">
        <f>SUM(K5:K8)</f>
        <v>11</v>
      </c>
      <c r="AV9" s="612">
        <f>SUM(AV5:AV8)</f>
        <v>0</v>
      </c>
      <c r="BM9" s="710">
        <v>0</v>
      </c>
      <c r="CD9" s="612">
        <f>SUM(CD5:CD8)</f>
        <v>1</v>
      </c>
      <c r="CE9" s="608">
        <f>CD9*100%/K9</f>
        <v>9.0909090909090912E-2</v>
      </c>
      <c r="CU9" s="612">
        <f>SUM(CU5:CU8)</f>
        <v>1</v>
      </c>
      <c r="CV9" s="608">
        <f>CU9*100%/$K$9</f>
        <v>9.0909090909090912E-2</v>
      </c>
      <c r="DN9" s="612">
        <f>SUM(DN5:DN8)</f>
        <v>2</v>
      </c>
      <c r="DO9" s="608">
        <f>DN9*100%/$K$9</f>
        <v>0.18181818181818182</v>
      </c>
      <c r="EG9" s="612">
        <f>SUM(EG5:EG8)</f>
        <v>2</v>
      </c>
      <c r="EH9" s="608">
        <f>EG9*100%/$K$9</f>
        <v>0.18181818181818182</v>
      </c>
      <c r="EZ9" s="612">
        <f>SUM(EZ5:EZ8)</f>
        <v>2</v>
      </c>
      <c r="FA9" s="608">
        <f>EZ9*100%/$K$9</f>
        <v>0.18181818181818182</v>
      </c>
      <c r="FS9" s="612">
        <f>SUM(FS5:FS8)</f>
        <v>2</v>
      </c>
      <c r="FT9" s="608">
        <f>FS9*100%/$K$9</f>
        <v>0.18181818181818182</v>
      </c>
      <c r="GJ9" s="612">
        <f>SUM(GJ5:GJ8)</f>
        <v>2</v>
      </c>
      <c r="GK9" s="608">
        <f>GJ9*100%/$K$9</f>
        <v>0.18181818181818182</v>
      </c>
      <c r="HA9" s="612">
        <f>SUM(HA5:HA8)</f>
        <v>2</v>
      </c>
      <c r="HB9" s="608">
        <f>HA9*100%/$K$9</f>
        <v>0.18181818181818182</v>
      </c>
      <c r="HR9" s="612">
        <f>SUM(HR5:HR8)</f>
        <v>2</v>
      </c>
      <c r="HS9" s="608">
        <f>HR9*100%/$K$9</f>
        <v>0.18181818181818182</v>
      </c>
      <c r="HU9" s="616"/>
    </row>
    <row r="11" spans="1:230">
      <c r="D11" s="619">
        <v>100</v>
      </c>
    </row>
  </sheetData>
  <mergeCells count="265">
    <mergeCell ref="A1:I1"/>
    <mergeCell ref="J1:O1"/>
    <mergeCell ref="P1:W1"/>
    <mergeCell ref="X1:AB2"/>
    <mergeCell ref="AC1:AF2"/>
    <mergeCell ref="AG1:AN1"/>
    <mergeCell ref="J2:J4"/>
    <mergeCell ref="K2:K4"/>
    <mergeCell ref="L2:L4"/>
    <mergeCell ref="P2:P4"/>
    <mergeCell ref="DG1:DK2"/>
    <mergeCell ref="DL1:DO2"/>
    <mergeCell ref="DP1:DP4"/>
    <mergeCell ref="DQ1:DQ4"/>
    <mergeCell ref="CY2:CY4"/>
    <mergeCell ref="CZ2:DF2"/>
    <mergeCell ref="DD3:DD4"/>
    <mergeCell ref="DE3:DE4"/>
    <mergeCell ref="BW1:CA2"/>
    <mergeCell ref="CB1:CE2"/>
    <mergeCell ref="CF1:CM1"/>
    <mergeCell ref="CN1:CR2"/>
    <mergeCell ref="CS1:CV2"/>
    <mergeCell ref="CW1:CW4"/>
    <mergeCell ref="CF2:CF4"/>
    <mergeCell ref="CG2:CM2"/>
    <mergeCell ref="BX3:BX4"/>
    <mergeCell ref="BY3:BY4"/>
    <mergeCell ref="DR1:DY1"/>
    <mergeCell ref="DZ1:ED2"/>
    <mergeCell ref="EE1:EH2"/>
    <mergeCell ref="EI1:EI4"/>
    <mergeCell ref="EJ1:EJ4"/>
    <mergeCell ref="EK1:ER1"/>
    <mergeCell ref="DR2:DR4"/>
    <mergeCell ref="DS2:DY2"/>
    <mergeCell ref="EK2:EK4"/>
    <mergeCell ref="EL2:ER2"/>
    <mergeCell ref="GL1:GS1"/>
    <mergeCell ref="GT1:GX2"/>
    <mergeCell ref="FU2:FU4"/>
    <mergeCell ref="FV2:GB2"/>
    <mergeCell ref="GL2:GL4"/>
    <mergeCell ref="GM2:GS2"/>
    <mergeCell ref="ES1:EW2"/>
    <mergeCell ref="EX1:FA2"/>
    <mergeCell ref="FB1:FB4"/>
    <mergeCell ref="FC1:FC4"/>
    <mergeCell ref="FD1:FK1"/>
    <mergeCell ref="FL1:FP2"/>
    <mergeCell ref="FD2:FD4"/>
    <mergeCell ref="FE2:FK2"/>
    <mergeCell ref="EX3:EX4"/>
    <mergeCell ref="EY3:EY4"/>
    <mergeCell ref="HV1:HV4"/>
    <mergeCell ref="A2:A4"/>
    <mergeCell ref="B2:B4"/>
    <mergeCell ref="C2:C4"/>
    <mergeCell ref="D2:D4"/>
    <mergeCell ref="E2:E4"/>
    <mergeCell ref="F2:F4"/>
    <mergeCell ref="G2:G4"/>
    <mergeCell ref="H2:H4"/>
    <mergeCell ref="I2:I4"/>
    <mergeCell ref="GY1:HB2"/>
    <mergeCell ref="HC1:HJ1"/>
    <mergeCell ref="HK1:HO2"/>
    <mergeCell ref="HP1:HS2"/>
    <mergeCell ref="HT1:HT4"/>
    <mergeCell ref="HU1:HU4"/>
    <mergeCell ref="HC2:HC4"/>
    <mergeCell ref="HD2:HJ2"/>
    <mergeCell ref="HE3:HE4"/>
    <mergeCell ref="HF3:HG3"/>
    <mergeCell ref="FQ1:FT2"/>
    <mergeCell ref="FU1:GB1"/>
    <mergeCell ref="GC1:GG2"/>
    <mergeCell ref="GH1:GK2"/>
    <mergeCell ref="Q2:W2"/>
    <mergeCell ref="AG2:AG4"/>
    <mergeCell ref="AH2:AN2"/>
    <mergeCell ref="AX2:AX4"/>
    <mergeCell ref="AY2:BE2"/>
    <mergeCell ref="BO2:BO4"/>
    <mergeCell ref="Q3:Q4"/>
    <mergeCell ref="R3:R4"/>
    <mergeCell ref="S3:T3"/>
    <mergeCell ref="U3:U4"/>
    <mergeCell ref="AO1:AS2"/>
    <mergeCell ref="AT1:AW2"/>
    <mergeCell ref="AX1:BE1"/>
    <mergeCell ref="BF1:BJ2"/>
    <mergeCell ref="BK1:BN2"/>
    <mergeCell ref="BO1:BV1"/>
    <mergeCell ref="BP2:BV2"/>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Z3:BZ4"/>
    <mergeCell ref="CA3:CA4"/>
    <mergeCell ref="CB3:CB4"/>
    <mergeCell ref="CC3:CC4"/>
    <mergeCell ref="CD3:CD4"/>
    <mergeCell ref="CE3:CE4"/>
    <mergeCell ref="CT3:CT4"/>
    <mergeCell ref="CU3:CU4"/>
    <mergeCell ref="CV3:CV4"/>
    <mergeCell ref="CZ3:CZ4"/>
    <mergeCell ref="DA3:DA4"/>
    <mergeCell ref="DB3:DC3"/>
    <mergeCell ref="CN3:CN4"/>
    <mergeCell ref="CO3:CO4"/>
    <mergeCell ref="CP3:CP4"/>
    <mergeCell ref="CQ3:CQ4"/>
    <mergeCell ref="CR3:CR4"/>
    <mergeCell ref="CS3:CS4"/>
    <mergeCell ref="CX1:CX4"/>
    <mergeCell ref="CY1:DF1"/>
    <mergeCell ref="DL3:DL4"/>
    <mergeCell ref="DM3:DM4"/>
    <mergeCell ref="DN3:DN4"/>
    <mergeCell ref="DO3:DO4"/>
    <mergeCell ref="DS3:DS4"/>
    <mergeCell ref="DT3:DT4"/>
    <mergeCell ref="DF3:DF4"/>
    <mergeCell ref="DG3:DG4"/>
    <mergeCell ref="DH3:DH4"/>
    <mergeCell ref="DI3:DI4"/>
    <mergeCell ref="DJ3:DJ4"/>
    <mergeCell ref="DK3:DK4"/>
    <mergeCell ref="EB3:EB4"/>
    <mergeCell ref="EC3:EC4"/>
    <mergeCell ref="ED3:ED4"/>
    <mergeCell ref="EE3:EE4"/>
    <mergeCell ref="EF3:EF4"/>
    <mergeCell ref="EG3:EG4"/>
    <mergeCell ref="DU3:DV3"/>
    <mergeCell ref="DW3:DW4"/>
    <mergeCell ref="DX3:DX4"/>
    <mergeCell ref="DY3:DY4"/>
    <mergeCell ref="DZ3:DZ4"/>
    <mergeCell ref="EA3:EA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FE93-8337-4CC8-8CA9-5C5868796937}">
  <sheetPr>
    <tabColor theme="2"/>
  </sheetPr>
  <dimension ref="A1:IQ11"/>
  <sheetViews>
    <sheetView view="pageBreakPreview" topLeftCell="B1" zoomScale="70" zoomScaleNormal="60" zoomScaleSheetLayoutView="70" workbookViewId="0">
      <pane xSplit="2" topLeftCell="D1" activePane="topRight" state="frozen"/>
      <selection sqref="M2"/>
      <selection pane="topRight" sqref="M2"/>
    </sheetView>
  </sheetViews>
  <sheetFormatPr baseColWidth="10" defaultColWidth="11.453125" defaultRowHeight="14.5"/>
  <cols>
    <col min="3" max="3" width="20.81640625" customWidth="1"/>
    <col min="4" max="4" width="28.81640625" customWidth="1"/>
    <col min="5" max="5" width="20.7265625" customWidth="1"/>
    <col min="6" max="6" width="17.54296875" customWidth="1"/>
    <col min="7" max="7" width="19.7265625" customWidth="1"/>
    <col min="8" max="8" width="13.54296875" customWidth="1"/>
    <col min="9" max="9" width="11.453125" customWidth="1"/>
    <col min="10" max="10" width="18.453125" customWidth="1"/>
    <col min="11" max="11" width="11.453125" customWidth="1"/>
    <col min="13" max="13" width="18.453125" customWidth="1"/>
    <col min="17" max="17" width="44.1796875" hidden="1" customWidth="1"/>
    <col min="18" max="18" width="0" hidden="1" customWidth="1"/>
    <col min="19" max="19" width="38.453125" hidden="1" customWidth="1"/>
    <col min="20" max="24" width="0" hidden="1" customWidth="1"/>
    <col min="25" max="25" width="26.1796875" hidden="1" customWidth="1"/>
    <col min="26" max="33" width="0" hidden="1" customWidth="1"/>
    <col min="34" max="34" width="56.26953125" hidden="1" customWidth="1"/>
    <col min="35" max="35" width="0" hidden="1" customWidth="1"/>
    <col min="36" max="36" width="46.26953125" hidden="1" customWidth="1"/>
    <col min="37" max="40" width="0" hidden="1" customWidth="1"/>
    <col min="41" max="41" width="18.54296875" hidden="1" customWidth="1"/>
    <col min="42" max="42" width="21.1796875" hidden="1" customWidth="1"/>
    <col min="43" max="50" width="0" hidden="1" customWidth="1"/>
    <col min="51" max="51" width="29.453125" hidden="1" customWidth="1"/>
    <col min="52" max="57" width="0" hidden="1" customWidth="1"/>
    <col min="58" max="58" width="14.26953125" hidden="1" customWidth="1"/>
    <col min="59" max="67" width="0" hidden="1" customWidth="1"/>
    <col min="68" max="68" width="35" hidden="1" customWidth="1"/>
    <col min="69" max="69" width="0" hidden="1" customWidth="1"/>
    <col min="70" max="70" width="33.26953125" hidden="1" customWidth="1"/>
    <col min="71" max="71" width="28.1796875" hidden="1" customWidth="1"/>
    <col min="72" max="74" width="0" hidden="1" customWidth="1"/>
    <col min="75" max="75" width="16" hidden="1" customWidth="1"/>
    <col min="76" max="76" width="20.7265625" hidden="1" customWidth="1"/>
    <col min="77" max="78" width="0" hidden="1" customWidth="1"/>
    <col min="79" max="79" width="12.26953125" hidden="1" customWidth="1"/>
    <col min="80" max="84" width="0" hidden="1" customWidth="1"/>
    <col min="85" max="85" width="30.54296875" hidden="1" customWidth="1"/>
    <col min="86" max="86" width="20.1796875" hidden="1" customWidth="1"/>
    <col min="87" max="87" width="17.54296875" hidden="1" customWidth="1"/>
    <col min="88" max="88" width="21.26953125" hidden="1" customWidth="1"/>
    <col min="89" max="89" width="11.1796875" hidden="1" customWidth="1"/>
    <col min="90" max="90" width="10.7265625" hidden="1" customWidth="1"/>
    <col min="91" max="91" width="12.54296875" hidden="1" customWidth="1"/>
    <col min="92" max="92" width="17.26953125" hidden="1" customWidth="1"/>
    <col min="93" max="93" width="10.7265625" hidden="1" customWidth="1"/>
    <col min="94" max="97" width="0" hidden="1" customWidth="1"/>
    <col min="98" max="98" width="11.7265625" hidden="1" customWidth="1"/>
    <col min="99" max="101" width="0" hidden="1" customWidth="1"/>
    <col min="102" max="102" width="23.81640625" hidden="1" customWidth="1"/>
    <col min="103" max="103" width="12.7265625" hidden="1" customWidth="1"/>
    <col min="104" max="104" width="15" hidden="1" customWidth="1"/>
    <col min="105" max="105" width="11.1796875" hidden="1" customWidth="1"/>
    <col min="106" max="106" width="13.26953125" hidden="1" customWidth="1"/>
    <col min="107" max="107" width="16.453125" hidden="1" customWidth="1"/>
    <col min="108" max="108" width="10.7265625" hidden="1" customWidth="1"/>
    <col min="109" max="109" width="22.26953125" hidden="1" customWidth="1"/>
    <col min="110" max="118" width="10.7265625" hidden="1" customWidth="1"/>
    <col min="119" max="119" width="45.54296875" style="611" hidden="1" customWidth="1"/>
    <col min="120" max="120" width="46.26953125" style="611" hidden="1" customWidth="1"/>
    <col min="121" max="121" width="26.7265625" hidden="1" customWidth="1"/>
    <col min="122" max="137" width="10.7265625" hidden="1" customWidth="1"/>
    <col min="138" max="138" width="45.54296875" style="611" hidden="1" customWidth="1"/>
    <col min="139" max="139" width="46.26953125" style="611" hidden="1" customWidth="1"/>
    <col min="140" max="140" width="21.7265625" hidden="1" customWidth="1"/>
    <col min="141" max="156" width="10.7265625" hidden="1" customWidth="1"/>
    <col min="157" max="157" width="45.54296875" style="611" hidden="1" customWidth="1"/>
    <col min="158" max="158" width="46.26953125" style="611" hidden="1" customWidth="1"/>
    <col min="159" max="175" width="10.7265625" hidden="1" customWidth="1"/>
    <col min="176" max="176" width="45.54296875" style="611" hidden="1" customWidth="1"/>
    <col min="177" max="177" width="46.26953125" style="611" hidden="1" customWidth="1"/>
    <col min="178" max="237" width="10.7265625" hidden="1" customWidth="1"/>
    <col min="238" max="245" width="0" hidden="1" customWidth="1"/>
    <col min="246" max="246" width="76.7265625" style="1036" customWidth="1"/>
    <col min="247" max="247" width="76.7265625" style="336" customWidth="1"/>
    <col min="248" max="248" width="29.1796875" customWidth="1"/>
  </cols>
  <sheetData>
    <row r="1" spans="1:251" ht="29.25" customHeight="1">
      <c r="A1" s="1334" t="s">
        <v>2078</v>
      </c>
      <c r="B1" s="1334"/>
      <c r="C1" s="1334"/>
      <c r="D1" s="1334"/>
      <c r="E1" s="1334"/>
      <c r="F1" s="1334"/>
      <c r="G1" s="1334"/>
      <c r="H1" s="1334"/>
      <c r="I1" s="1334"/>
      <c r="J1" s="1334"/>
      <c r="K1" s="1334"/>
      <c r="L1" s="1334"/>
      <c r="M1" s="1334"/>
      <c r="N1" s="1334"/>
      <c r="O1" s="1334"/>
      <c r="P1" s="1334"/>
      <c r="Q1" s="1197" t="s">
        <v>2644</v>
      </c>
      <c r="R1" s="1197"/>
      <c r="S1" s="1197"/>
      <c r="T1" s="1197"/>
      <c r="U1" s="1197"/>
      <c r="V1" s="1197"/>
      <c r="W1" s="1197"/>
      <c r="X1" s="1197"/>
      <c r="Y1" s="1196" t="s">
        <v>990</v>
      </c>
      <c r="Z1" s="1196"/>
      <c r="AA1" s="1196"/>
      <c r="AB1" s="1196"/>
      <c r="AC1" s="1196"/>
      <c r="AD1" s="1215" t="s">
        <v>991</v>
      </c>
      <c r="AE1" s="1215"/>
      <c r="AF1" s="1215"/>
      <c r="AG1" s="1215"/>
      <c r="AH1" s="1323" t="s">
        <v>1861</v>
      </c>
      <c r="AI1" s="1328"/>
      <c r="AJ1" s="1328"/>
      <c r="AK1" s="1328"/>
      <c r="AL1" s="1328"/>
      <c r="AM1" s="1328"/>
      <c r="AN1" s="1328"/>
      <c r="AO1" s="1327"/>
      <c r="AP1" s="1196" t="s">
        <v>990</v>
      </c>
      <c r="AQ1" s="1196"/>
      <c r="AR1" s="1196"/>
      <c r="AS1" s="1196"/>
      <c r="AT1" s="1196"/>
      <c r="AU1" s="1215" t="s">
        <v>991</v>
      </c>
      <c r="AV1" s="1215"/>
      <c r="AW1" s="1215"/>
      <c r="AX1" s="1215"/>
      <c r="AY1" s="1197" t="s">
        <v>992</v>
      </c>
      <c r="AZ1" s="1197"/>
      <c r="BA1" s="1197"/>
      <c r="BB1" s="1197"/>
      <c r="BC1" s="1197"/>
      <c r="BD1" s="1197"/>
      <c r="BE1" s="1197"/>
      <c r="BF1" s="1197"/>
      <c r="BG1" s="1196" t="s">
        <v>990</v>
      </c>
      <c r="BH1" s="1196"/>
      <c r="BI1" s="1196"/>
      <c r="BJ1" s="1196"/>
      <c r="BK1" s="1196"/>
      <c r="BL1" s="1215" t="s">
        <v>991</v>
      </c>
      <c r="BM1" s="1215"/>
      <c r="BN1" s="1215"/>
      <c r="BO1" s="1215"/>
      <c r="BP1" s="1197" t="s">
        <v>993</v>
      </c>
      <c r="BQ1" s="1197"/>
      <c r="BR1" s="1197"/>
      <c r="BS1" s="1197"/>
      <c r="BT1" s="1197"/>
      <c r="BU1" s="1197"/>
      <c r="BV1" s="1197"/>
      <c r="BW1" s="1197"/>
      <c r="BX1" s="1196" t="s">
        <v>990</v>
      </c>
      <c r="BY1" s="1196"/>
      <c r="BZ1" s="1196"/>
      <c r="CA1" s="1196"/>
      <c r="CB1" s="1196"/>
      <c r="CC1" s="1215" t="s">
        <v>991</v>
      </c>
      <c r="CD1" s="1215"/>
      <c r="CE1" s="1215"/>
      <c r="CF1" s="1215"/>
      <c r="CG1" s="1197" t="s">
        <v>994</v>
      </c>
      <c r="CH1" s="1197"/>
      <c r="CI1" s="1197"/>
      <c r="CJ1" s="1197"/>
      <c r="CK1" s="1197"/>
      <c r="CL1" s="1197"/>
      <c r="CM1" s="1197"/>
      <c r="CN1" s="1197"/>
      <c r="CO1" s="1196" t="s">
        <v>990</v>
      </c>
      <c r="CP1" s="1196"/>
      <c r="CQ1" s="1196"/>
      <c r="CR1" s="1196"/>
      <c r="CS1" s="1196"/>
      <c r="CT1" s="1215" t="s">
        <v>991</v>
      </c>
      <c r="CU1" s="1215"/>
      <c r="CV1" s="1215"/>
      <c r="CW1" s="1215"/>
      <c r="CX1" s="1197" t="s">
        <v>995</v>
      </c>
      <c r="CY1" s="1197"/>
      <c r="CZ1" s="1197"/>
      <c r="DA1" s="1197"/>
      <c r="DB1" s="1197"/>
      <c r="DC1" s="1197"/>
      <c r="DD1" s="1197"/>
      <c r="DE1" s="1197"/>
      <c r="DF1" s="1196" t="s">
        <v>990</v>
      </c>
      <c r="DG1" s="1196"/>
      <c r="DH1" s="1196"/>
      <c r="DI1" s="1196"/>
      <c r="DJ1" s="1196"/>
      <c r="DK1" s="1215" t="s">
        <v>991</v>
      </c>
      <c r="DL1" s="1215"/>
      <c r="DM1" s="1215"/>
      <c r="DN1" s="1215"/>
      <c r="DO1" s="1261" t="s">
        <v>1862</v>
      </c>
      <c r="DP1" s="1264" t="s">
        <v>1863</v>
      </c>
      <c r="DQ1" s="1197" t="s">
        <v>998</v>
      </c>
      <c r="DR1" s="1197"/>
      <c r="DS1" s="1197"/>
      <c r="DT1" s="1197"/>
      <c r="DU1" s="1197"/>
      <c r="DV1" s="1197"/>
      <c r="DW1" s="1197"/>
      <c r="DX1" s="1197"/>
      <c r="DY1" s="1196" t="s">
        <v>990</v>
      </c>
      <c r="DZ1" s="1196"/>
      <c r="EA1" s="1196"/>
      <c r="EB1" s="1196"/>
      <c r="EC1" s="1196"/>
      <c r="ED1" s="1215" t="s">
        <v>991</v>
      </c>
      <c r="EE1" s="1215"/>
      <c r="EF1" s="1215"/>
      <c r="EG1" s="1215"/>
      <c r="EH1" s="1261" t="s">
        <v>1862</v>
      </c>
      <c r="EI1" s="1264" t="s">
        <v>1863</v>
      </c>
      <c r="EJ1" s="1320" t="s">
        <v>1001</v>
      </c>
      <c r="EK1" s="1333"/>
      <c r="EL1" s="1333"/>
      <c r="EM1" s="1333"/>
      <c r="EN1" s="1333"/>
      <c r="EO1" s="1333"/>
      <c r="EP1" s="1333"/>
      <c r="EQ1" s="1321"/>
      <c r="ER1" s="1196" t="s">
        <v>990</v>
      </c>
      <c r="ES1" s="1196"/>
      <c r="ET1" s="1196"/>
      <c r="EU1" s="1196"/>
      <c r="EV1" s="1196"/>
      <c r="EW1" s="1215" t="s">
        <v>991</v>
      </c>
      <c r="EX1" s="1215"/>
      <c r="EY1" s="1215"/>
      <c r="EZ1" s="1215"/>
      <c r="FA1" s="1261" t="s">
        <v>1862</v>
      </c>
      <c r="FB1" s="1264" t="s">
        <v>1863</v>
      </c>
      <c r="FC1" s="1197" t="s">
        <v>1004</v>
      </c>
      <c r="FD1" s="1197"/>
      <c r="FE1" s="1197"/>
      <c r="FF1" s="1197"/>
      <c r="FG1" s="1197"/>
      <c r="FH1" s="1197"/>
      <c r="FI1" s="1197"/>
      <c r="FJ1" s="1197"/>
      <c r="FK1" s="1196" t="s">
        <v>990</v>
      </c>
      <c r="FL1" s="1196"/>
      <c r="FM1" s="1196"/>
      <c r="FN1" s="1196"/>
      <c r="FO1" s="1196"/>
      <c r="FP1" s="1215" t="s">
        <v>991</v>
      </c>
      <c r="FQ1" s="1215"/>
      <c r="FR1" s="1215"/>
      <c r="FS1" s="1215"/>
      <c r="FT1" s="1261" t="s">
        <v>1862</v>
      </c>
      <c r="FU1" s="1264" t="s">
        <v>1863</v>
      </c>
      <c r="FV1" s="1197" t="s">
        <v>1007</v>
      </c>
      <c r="FW1" s="1197"/>
      <c r="FX1" s="1197"/>
      <c r="FY1" s="1197"/>
      <c r="FZ1" s="1197"/>
      <c r="GA1" s="1197"/>
      <c r="GB1" s="1197"/>
      <c r="GC1" s="1197"/>
      <c r="GD1" s="1196" t="s">
        <v>990</v>
      </c>
      <c r="GE1" s="1196"/>
      <c r="GF1" s="1196"/>
      <c r="GG1" s="1196"/>
      <c r="GH1" s="1196"/>
      <c r="GI1" s="1215" t="s">
        <v>991</v>
      </c>
      <c r="GJ1" s="1215"/>
      <c r="GK1" s="1215"/>
      <c r="GL1" s="1215"/>
      <c r="GM1" s="1197" t="s">
        <v>1008</v>
      </c>
      <c r="GN1" s="1197"/>
      <c r="GO1" s="1197"/>
      <c r="GP1" s="1197"/>
      <c r="GQ1" s="1197"/>
      <c r="GR1" s="1197"/>
      <c r="GS1" s="1197"/>
      <c r="GT1" s="1197"/>
      <c r="GU1" s="1196" t="s">
        <v>990</v>
      </c>
      <c r="GV1" s="1196"/>
      <c r="GW1" s="1196"/>
      <c r="GX1" s="1196"/>
      <c r="GY1" s="1196"/>
      <c r="GZ1" s="1215" t="s">
        <v>991</v>
      </c>
      <c r="HA1" s="1215"/>
      <c r="HB1" s="1215"/>
      <c r="HC1" s="1215"/>
      <c r="HD1" s="1197" t="s">
        <v>1864</v>
      </c>
      <c r="HE1" s="1197"/>
      <c r="HF1" s="1197"/>
      <c r="HG1" s="1197"/>
      <c r="HH1" s="1197"/>
      <c r="HI1" s="1197"/>
      <c r="HJ1" s="1197"/>
      <c r="HK1" s="1197"/>
      <c r="HL1" s="1196" t="s">
        <v>990</v>
      </c>
      <c r="HM1" s="1196"/>
      <c r="HN1" s="1196"/>
      <c r="HO1" s="1196"/>
      <c r="HP1" s="1196"/>
      <c r="HQ1" s="1215" t="s">
        <v>991</v>
      </c>
      <c r="HR1" s="1215"/>
      <c r="HS1" s="1215"/>
      <c r="HT1" s="1215"/>
      <c r="HU1" s="1320" t="s">
        <v>1865</v>
      </c>
      <c r="HV1" s="1333"/>
      <c r="HW1" s="1333"/>
      <c r="HX1" s="1333"/>
      <c r="HY1" s="1333"/>
      <c r="HZ1" s="1333"/>
      <c r="IA1" s="1333"/>
      <c r="IB1" s="1321"/>
      <c r="IC1" s="1196" t="s">
        <v>990</v>
      </c>
      <c r="ID1" s="1196"/>
      <c r="IE1" s="1196"/>
      <c r="IF1" s="1196"/>
      <c r="IG1" s="1196"/>
      <c r="IH1" s="1215" t="s">
        <v>991</v>
      </c>
      <c r="II1" s="1215"/>
      <c r="IJ1" s="1215"/>
      <c r="IK1" s="1215"/>
      <c r="IL1" s="1329" t="s">
        <v>1011</v>
      </c>
      <c r="IM1" s="1255" t="s">
        <v>1012</v>
      </c>
      <c r="IN1" s="1332" t="s">
        <v>1866</v>
      </c>
    </row>
    <row r="2" spans="1:251" ht="15.75" customHeight="1">
      <c r="A2" s="1276" t="s">
        <v>1016</v>
      </c>
      <c r="B2" s="1277" t="s">
        <v>2645</v>
      </c>
      <c r="C2" s="1276" t="s">
        <v>1017</v>
      </c>
      <c r="D2" s="1277" t="s">
        <v>1867</v>
      </c>
      <c r="E2" s="1276" t="s">
        <v>1019</v>
      </c>
      <c r="F2" s="1276" t="s">
        <v>1868</v>
      </c>
      <c r="G2" s="1276" t="s">
        <v>1021</v>
      </c>
      <c r="H2" s="1276" t="s">
        <v>1022</v>
      </c>
      <c r="I2" s="1276" t="s">
        <v>1023</v>
      </c>
      <c r="J2" s="1276" t="s">
        <v>1024</v>
      </c>
      <c r="K2" s="1276" t="s">
        <v>1025</v>
      </c>
      <c r="L2" s="1276" t="s">
        <v>326</v>
      </c>
      <c r="M2" s="1276" t="s">
        <v>1026</v>
      </c>
      <c r="N2" s="1023"/>
      <c r="O2" s="1023"/>
      <c r="P2" s="1023"/>
      <c r="Q2" s="1197" t="s">
        <v>1015</v>
      </c>
      <c r="R2" s="1197" t="s">
        <v>1014</v>
      </c>
      <c r="S2" s="1197"/>
      <c r="T2" s="1197"/>
      <c r="U2" s="1197"/>
      <c r="V2" s="1197"/>
      <c r="W2" s="1197"/>
      <c r="X2" s="1197"/>
      <c r="Y2" s="1196"/>
      <c r="Z2" s="1196"/>
      <c r="AA2" s="1196"/>
      <c r="AB2" s="1196"/>
      <c r="AC2" s="1196"/>
      <c r="AD2" s="1215"/>
      <c r="AE2" s="1215"/>
      <c r="AF2" s="1215"/>
      <c r="AG2" s="1215"/>
      <c r="AH2" s="1273" t="s">
        <v>1015</v>
      </c>
      <c r="AI2" s="1323" t="s">
        <v>1014</v>
      </c>
      <c r="AJ2" s="1328"/>
      <c r="AK2" s="1328"/>
      <c r="AL2" s="1328"/>
      <c r="AM2" s="1328"/>
      <c r="AN2" s="1328"/>
      <c r="AO2" s="1327"/>
      <c r="AP2" s="1196"/>
      <c r="AQ2" s="1196"/>
      <c r="AR2" s="1196"/>
      <c r="AS2" s="1196"/>
      <c r="AT2" s="1196"/>
      <c r="AU2" s="1215"/>
      <c r="AV2" s="1215"/>
      <c r="AW2" s="1215"/>
      <c r="AX2" s="1215"/>
      <c r="AY2" s="1197" t="s">
        <v>1015</v>
      </c>
      <c r="AZ2" s="1197" t="s">
        <v>1014</v>
      </c>
      <c r="BA2" s="1197"/>
      <c r="BB2" s="1197"/>
      <c r="BC2" s="1197"/>
      <c r="BD2" s="1197"/>
      <c r="BE2" s="1197"/>
      <c r="BF2" s="1197"/>
      <c r="BG2" s="1196"/>
      <c r="BH2" s="1196"/>
      <c r="BI2" s="1196"/>
      <c r="BJ2" s="1196"/>
      <c r="BK2" s="1196"/>
      <c r="BL2" s="1215"/>
      <c r="BM2" s="1215"/>
      <c r="BN2" s="1215"/>
      <c r="BO2" s="1215"/>
      <c r="BP2" s="1197" t="s">
        <v>1015</v>
      </c>
      <c r="BQ2" s="1197" t="s">
        <v>1014</v>
      </c>
      <c r="BR2" s="1197"/>
      <c r="BS2" s="1197"/>
      <c r="BT2" s="1197"/>
      <c r="BU2" s="1197"/>
      <c r="BV2" s="1197"/>
      <c r="BW2" s="1197"/>
      <c r="BX2" s="1196"/>
      <c r="BY2" s="1196"/>
      <c r="BZ2" s="1196"/>
      <c r="CA2" s="1196"/>
      <c r="CB2" s="1196"/>
      <c r="CC2" s="1215"/>
      <c r="CD2" s="1215"/>
      <c r="CE2" s="1215"/>
      <c r="CF2" s="1215"/>
      <c r="CG2" s="1197" t="s">
        <v>1015</v>
      </c>
      <c r="CH2" s="1197" t="s">
        <v>1014</v>
      </c>
      <c r="CI2" s="1197"/>
      <c r="CJ2" s="1197"/>
      <c r="CK2" s="1197"/>
      <c r="CL2" s="1197"/>
      <c r="CM2" s="1197"/>
      <c r="CN2" s="1197"/>
      <c r="CO2" s="1196"/>
      <c r="CP2" s="1196"/>
      <c r="CQ2" s="1196"/>
      <c r="CR2" s="1196"/>
      <c r="CS2" s="1196"/>
      <c r="CT2" s="1215"/>
      <c r="CU2" s="1215"/>
      <c r="CV2" s="1215"/>
      <c r="CW2" s="1215"/>
      <c r="CX2" s="1197" t="s">
        <v>1015</v>
      </c>
      <c r="CY2" s="1197" t="s">
        <v>1014</v>
      </c>
      <c r="CZ2" s="1197"/>
      <c r="DA2" s="1197"/>
      <c r="DB2" s="1197"/>
      <c r="DC2" s="1197"/>
      <c r="DD2" s="1197"/>
      <c r="DE2" s="1273"/>
      <c r="DF2" s="1196"/>
      <c r="DG2" s="1196"/>
      <c r="DH2" s="1196"/>
      <c r="DI2" s="1196"/>
      <c r="DJ2" s="1196"/>
      <c r="DK2" s="1215"/>
      <c r="DL2" s="1215"/>
      <c r="DM2" s="1215"/>
      <c r="DN2" s="1215"/>
      <c r="DO2" s="1262"/>
      <c r="DP2" s="1265"/>
      <c r="DQ2" s="1197" t="s">
        <v>1015</v>
      </c>
      <c r="DR2" s="1197" t="s">
        <v>1014</v>
      </c>
      <c r="DS2" s="1197"/>
      <c r="DT2" s="1197"/>
      <c r="DU2" s="1197"/>
      <c r="DV2" s="1197"/>
      <c r="DW2" s="1197"/>
      <c r="DX2" s="1197"/>
      <c r="DY2" s="1196"/>
      <c r="DZ2" s="1196"/>
      <c r="EA2" s="1196"/>
      <c r="EB2" s="1196"/>
      <c r="EC2" s="1196"/>
      <c r="ED2" s="1215"/>
      <c r="EE2" s="1215"/>
      <c r="EF2" s="1215"/>
      <c r="EG2" s="1215"/>
      <c r="EH2" s="1262"/>
      <c r="EI2" s="1265"/>
      <c r="EJ2" s="1318" t="s">
        <v>1015</v>
      </c>
      <c r="EK2" s="1320" t="s">
        <v>1014</v>
      </c>
      <c r="EL2" s="1333"/>
      <c r="EM2" s="1333"/>
      <c r="EN2" s="1333"/>
      <c r="EO2" s="1333"/>
      <c r="EP2" s="1333"/>
      <c r="EQ2" s="1321"/>
      <c r="ER2" s="1196"/>
      <c r="ES2" s="1196"/>
      <c r="ET2" s="1196"/>
      <c r="EU2" s="1196"/>
      <c r="EV2" s="1196"/>
      <c r="EW2" s="1215"/>
      <c r="EX2" s="1215"/>
      <c r="EY2" s="1215"/>
      <c r="EZ2" s="1215"/>
      <c r="FA2" s="1262"/>
      <c r="FB2" s="1265"/>
      <c r="FC2" s="1197" t="s">
        <v>1015</v>
      </c>
      <c r="FD2" s="1197" t="s">
        <v>1014</v>
      </c>
      <c r="FE2" s="1197"/>
      <c r="FF2" s="1197"/>
      <c r="FG2" s="1197"/>
      <c r="FH2" s="1197"/>
      <c r="FI2" s="1197"/>
      <c r="FJ2" s="1197"/>
      <c r="FK2" s="1196"/>
      <c r="FL2" s="1196"/>
      <c r="FM2" s="1196"/>
      <c r="FN2" s="1196"/>
      <c r="FO2" s="1196"/>
      <c r="FP2" s="1215"/>
      <c r="FQ2" s="1215"/>
      <c r="FR2" s="1215"/>
      <c r="FS2" s="1215"/>
      <c r="FT2" s="1262"/>
      <c r="FU2" s="1265"/>
      <c r="FV2" s="1197" t="s">
        <v>1015</v>
      </c>
      <c r="FW2" s="1197" t="s">
        <v>1014</v>
      </c>
      <c r="FX2" s="1197"/>
      <c r="FY2" s="1197"/>
      <c r="FZ2" s="1197"/>
      <c r="GA2" s="1197"/>
      <c r="GB2" s="1197"/>
      <c r="GC2" s="1197"/>
      <c r="GD2" s="1196"/>
      <c r="GE2" s="1196"/>
      <c r="GF2" s="1196"/>
      <c r="GG2" s="1196"/>
      <c r="GH2" s="1196"/>
      <c r="GI2" s="1215"/>
      <c r="GJ2" s="1215"/>
      <c r="GK2" s="1215"/>
      <c r="GL2" s="1215"/>
      <c r="GM2" s="1197" t="s">
        <v>1015</v>
      </c>
      <c r="GN2" s="1197" t="s">
        <v>1014</v>
      </c>
      <c r="GO2" s="1197"/>
      <c r="GP2" s="1197"/>
      <c r="GQ2" s="1197"/>
      <c r="GR2" s="1197"/>
      <c r="GS2" s="1197"/>
      <c r="GT2" s="1197"/>
      <c r="GU2" s="1196"/>
      <c r="GV2" s="1196"/>
      <c r="GW2" s="1196"/>
      <c r="GX2" s="1196"/>
      <c r="GY2" s="1196"/>
      <c r="GZ2" s="1215"/>
      <c r="HA2" s="1215"/>
      <c r="HB2" s="1215"/>
      <c r="HC2" s="1215"/>
      <c r="HD2" s="1197" t="s">
        <v>1015</v>
      </c>
      <c r="HE2" s="1197" t="s">
        <v>1014</v>
      </c>
      <c r="HF2" s="1197"/>
      <c r="HG2" s="1197"/>
      <c r="HH2" s="1197"/>
      <c r="HI2" s="1197"/>
      <c r="HJ2" s="1197"/>
      <c r="HK2" s="1197"/>
      <c r="HL2" s="1196"/>
      <c r="HM2" s="1196"/>
      <c r="HN2" s="1196"/>
      <c r="HO2" s="1196"/>
      <c r="HP2" s="1196"/>
      <c r="HQ2" s="1215"/>
      <c r="HR2" s="1215"/>
      <c r="HS2" s="1215"/>
      <c r="HT2" s="1215"/>
      <c r="HU2" s="1318" t="s">
        <v>1015</v>
      </c>
      <c r="HV2" s="1320" t="s">
        <v>1014</v>
      </c>
      <c r="HW2" s="1333"/>
      <c r="HX2" s="1333"/>
      <c r="HY2" s="1333"/>
      <c r="HZ2" s="1333"/>
      <c r="IA2" s="1333"/>
      <c r="IB2" s="1321"/>
      <c r="IC2" s="1196"/>
      <c r="ID2" s="1196"/>
      <c r="IE2" s="1196"/>
      <c r="IF2" s="1196"/>
      <c r="IG2" s="1196"/>
      <c r="IH2" s="1215"/>
      <c r="II2" s="1215"/>
      <c r="IJ2" s="1215"/>
      <c r="IK2" s="1215"/>
      <c r="IL2" s="1330"/>
      <c r="IM2" s="1256"/>
      <c r="IN2" s="1332"/>
    </row>
    <row r="3" spans="1:251" ht="47.25" customHeight="1">
      <c r="A3" s="1276"/>
      <c r="B3" s="1278"/>
      <c r="C3" s="1276"/>
      <c r="D3" s="1278"/>
      <c r="E3" s="1276"/>
      <c r="F3" s="1276"/>
      <c r="G3" s="1276"/>
      <c r="H3" s="1276"/>
      <c r="I3" s="1276"/>
      <c r="J3" s="1276"/>
      <c r="K3" s="1276"/>
      <c r="L3" s="1276"/>
      <c r="M3" s="1276"/>
      <c r="N3" s="622" t="s">
        <v>1869</v>
      </c>
      <c r="O3" s="622" t="s">
        <v>1870</v>
      </c>
      <c r="P3" s="622" t="s">
        <v>1871</v>
      </c>
      <c r="Q3" s="1197"/>
      <c r="R3" s="1197" t="s">
        <v>1029</v>
      </c>
      <c r="S3" s="1197" t="s">
        <v>1030</v>
      </c>
      <c r="T3" s="1197" t="s">
        <v>1031</v>
      </c>
      <c r="U3" s="1197"/>
      <c r="V3" s="1197" t="s">
        <v>1032</v>
      </c>
      <c r="W3" s="1197" t="s">
        <v>1033</v>
      </c>
      <c r="X3" s="1197" t="s">
        <v>1034</v>
      </c>
      <c r="Y3" s="1196" t="s">
        <v>1015</v>
      </c>
      <c r="Z3" s="1196" t="s">
        <v>1035</v>
      </c>
      <c r="AA3" s="1196" t="s">
        <v>1036</v>
      </c>
      <c r="AB3" s="1196" t="s">
        <v>1037</v>
      </c>
      <c r="AC3" s="1196" t="s">
        <v>1038</v>
      </c>
      <c r="AD3" s="1193" t="s">
        <v>1039</v>
      </c>
      <c r="AE3" s="1194" t="s">
        <v>1040</v>
      </c>
      <c r="AF3" s="1194" t="s">
        <v>1041</v>
      </c>
      <c r="AG3" s="1195" t="s">
        <v>1042</v>
      </c>
      <c r="AH3" s="1284"/>
      <c r="AI3" s="1273" t="s">
        <v>1029</v>
      </c>
      <c r="AJ3" s="1273" t="s">
        <v>1030</v>
      </c>
      <c r="AK3" s="1323" t="s">
        <v>1031</v>
      </c>
      <c r="AL3" s="1327"/>
      <c r="AM3" s="1273" t="s">
        <v>1032</v>
      </c>
      <c r="AN3" s="1273" t="s">
        <v>1033</v>
      </c>
      <c r="AO3" s="1273" t="s">
        <v>1034</v>
      </c>
      <c r="AP3" s="1196" t="s">
        <v>1015</v>
      </c>
      <c r="AQ3" s="1196" t="s">
        <v>1035</v>
      </c>
      <c r="AR3" s="1196" t="s">
        <v>1036</v>
      </c>
      <c r="AS3" s="1196" t="s">
        <v>1037</v>
      </c>
      <c r="AT3" s="1196" t="s">
        <v>1038</v>
      </c>
      <c r="AU3" s="1193" t="s">
        <v>1039</v>
      </c>
      <c r="AV3" s="1194" t="s">
        <v>1040</v>
      </c>
      <c r="AW3" s="1194" t="s">
        <v>1041</v>
      </c>
      <c r="AX3" s="1195" t="s">
        <v>1042</v>
      </c>
      <c r="AY3" s="1197"/>
      <c r="AZ3" s="1197" t="s">
        <v>1029</v>
      </c>
      <c r="BA3" s="1197" t="s">
        <v>1030</v>
      </c>
      <c r="BB3" s="1197" t="s">
        <v>1031</v>
      </c>
      <c r="BC3" s="1197"/>
      <c r="BD3" s="1197" t="s">
        <v>1032</v>
      </c>
      <c r="BE3" s="1197" t="s">
        <v>1033</v>
      </c>
      <c r="BF3" s="1197" t="s">
        <v>1034</v>
      </c>
      <c r="BG3" s="1196" t="s">
        <v>1015</v>
      </c>
      <c r="BH3" s="1196" t="s">
        <v>1035</v>
      </c>
      <c r="BI3" s="1196" t="s">
        <v>1036</v>
      </c>
      <c r="BJ3" s="1196" t="s">
        <v>1037</v>
      </c>
      <c r="BK3" s="1196" t="s">
        <v>1038</v>
      </c>
      <c r="BL3" s="1193" t="s">
        <v>1039</v>
      </c>
      <c r="BM3" s="1194" t="s">
        <v>1040</v>
      </c>
      <c r="BN3" s="1194" t="s">
        <v>1041</v>
      </c>
      <c r="BO3" s="1195" t="s">
        <v>1042</v>
      </c>
      <c r="BP3" s="1197"/>
      <c r="BQ3" s="1197" t="s">
        <v>1029</v>
      </c>
      <c r="BR3" s="1197" t="s">
        <v>1030</v>
      </c>
      <c r="BS3" s="1197" t="s">
        <v>1031</v>
      </c>
      <c r="BT3" s="1197"/>
      <c r="BU3" s="1197" t="s">
        <v>1032</v>
      </c>
      <c r="BV3" s="1197" t="s">
        <v>1033</v>
      </c>
      <c r="BW3" s="1197" t="s">
        <v>1034</v>
      </c>
      <c r="BX3" s="1196" t="s">
        <v>1015</v>
      </c>
      <c r="BY3" s="1196" t="s">
        <v>1035</v>
      </c>
      <c r="BZ3" s="1196" t="s">
        <v>1036</v>
      </c>
      <c r="CA3" s="1196" t="s">
        <v>1037</v>
      </c>
      <c r="CB3" s="1196" t="s">
        <v>1038</v>
      </c>
      <c r="CC3" s="1193" t="s">
        <v>1039</v>
      </c>
      <c r="CD3" s="1194" t="s">
        <v>1040</v>
      </c>
      <c r="CE3" s="1194" t="s">
        <v>1041</v>
      </c>
      <c r="CF3" s="1195" t="s">
        <v>1042</v>
      </c>
      <c r="CG3" s="1197"/>
      <c r="CH3" s="1197" t="s">
        <v>1029</v>
      </c>
      <c r="CI3" s="1197" t="s">
        <v>1030</v>
      </c>
      <c r="CJ3" s="1197" t="s">
        <v>1031</v>
      </c>
      <c r="CK3" s="1197"/>
      <c r="CL3" s="1197" t="s">
        <v>1032</v>
      </c>
      <c r="CM3" s="1197" t="s">
        <v>1033</v>
      </c>
      <c r="CN3" s="1197" t="s">
        <v>1034</v>
      </c>
      <c r="CO3" s="1196" t="s">
        <v>1015</v>
      </c>
      <c r="CP3" s="1196" t="s">
        <v>1035</v>
      </c>
      <c r="CQ3" s="1196" t="s">
        <v>1036</v>
      </c>
      <c r="CR3" s="1196" t="s">
        <v>1037</v>
      </c>
      <c r="CS3" s="1196" t="s">
        <v>1038</v>
      </c>
      <c r="CT3" s="1193" t="s">
        <v>1039</v>
      </c>
      <c r="CU3" s="1194" t="s">
        <v>1040</v>
      </c>
      <c r="CV3" s="1194" t="s">
        <v>1041</v>
      </c>
      <c r="CW3" s="1195" t="s">
        <v>1042</v>
      </c>
      <c r="CX3" s="1197"/>
      <c r="CY3" s="1197" t="s">
        <v>1029</v>
      </c>
      <c r="CZ3" s="1197" t="s">
        <v>1030</v>
      </c>
      <c r="DA3" s="1197" t="s">
        <v>1031</v>
      </c>
      <c r="DB3" s="1197"/>
      <c r="DC3" s="1197" t="s">
        <v>1032</v>
      </c>
      <c r="DD3" s="1323" t="s">
        <v>1033</v>
      </c>
      <c r="DE3" s="1208" t="s">
        <v>1034</v>
      </c>
      <c r="DF3" s="1325" t="s">
        <v>1015</v>
      </c>
      <c r="DG3" s="1196" t="s">
        <v>1035</v>
      </c>
      <c r="DH3" s="1196" t="s">
        <v>1036</v>
      </c>
      <c r="DI3" s="1196" t="s">
        <v>1037</v>
      </c>
      <c r="DJ3" s="1196" t="s">
        <v>1038</v>
      </c>
      <c r="DK3" s="1193" t="s">
        <v>1039</v>
      </c>
      <c r="DL3" s="1194" t="s">
        <v>1040</v>
      </c>
      <c r="DM3" s="1194" t="s">
        <v>1041</v>
      </c>
      <c r="DN3" s="1195" t="s">
        <v>1042</v>
      </c>
      <c r="DO3" s="1262"/>
      <c r="DP3" s="1265"/>
      <c r="DQ3" s="1197"/>
      <c r="DR3" s="1197" t="s">
        <v>1029</v>
      </c>
      <c r="DS3" s="1197" t="s">
        <v>1030</v>
      </c>
      <c r="DT3" s="1197" t="s">
        <v>1031</v>
      </c>
      <c r="DU3" s="1197"/>
      <c r="DV3" s="1197" t="s">
        <v>1032</v>
      </c>
      <c r="DW3" s="1197" t="s">
        <v>1033</v>
      </c>
      <c r="DX3" s="1197" t="s">
        <v>1034</v>
      </c>
      <c r="DY3" s="1196" t="s">
        <v>1015</v>
      </c>
      <c r="DZ3" s="1196" t="s">
        <v>1035</v>
      </c>
      <c r="EA3" s="1196" t="s">
        <v>1036</v>
      </c>
      <c r="EB3" s="1196" t="s">
        <v>1037</v>
      </c>
      <c r="EC3" s="1196" t="s">
        <v>1038</v>
      </c>
      <c r="ED3" s="1193" t="s">
        <v>1039</v>
      </c>
      <c r="EE3" s="1194" t="s">
        <v>1040</v>
      </c>
      <c r="EF3" s="1194" t="s">
        <v>1041</v>
      </c>
      <c r="EG3" s="1195" t="s">
        <v>1042</v>
      </c>
      <c r="EH3" s="1262"/>
      <c r="EI3" s="1265"/>
      <c r="EJ3" s="1319"/>
      <c r="EK3" s="1318" t="s">
        <v>1029</v>
      </c>
      <c r="EL3" s="1318" t="s">
        <v>1030</v>
      </c>
      <c r="EM3" s="1320" t="s">
        <v>1031</v>
      </c>
      <c r="EN3" s="1321"/>
      <c r="EO3" s="1318" t="s">
        <v>1032</v>
      </c>
      <c r="EP3" s="1318" t="s">
        <v>1033</v>
      </c>
      <c r="EQ3" s="1318" t="s">
        <v>1034</v>
      </c>
      <c r="ER3" s="1196" t="s">
        <v>1015</v>
      </c>
      <c r="ES3" s="1196" t="s">
        <v>1035</v>
      </c>
      <c r="ET3" s="1196" t="s">
        <v>1036</v>
      </c>
      <c r="EU3" s="1196" t="s">
        <v>1037</v>
      </c>
      <c r="EV3" s="1196" t="s">
        <v>1038</v>
      </c>
      <c r="EW3" s="1193" t="s">
        <v>1039</v>
      </c>
      <c r="EX3" s="1194" t="s">
        <v>1040</v>
      </c>
      <c r="EY3" s="1194" t="s">
        <v>1041</v>
      </c>
      <c r="EZ3" s="1195" t="s">
        <v>1042</v>
      </c>
      <c r="FA3" s="1262"/>
      <c r="FB3" s="1265"/>
      <c r="FC3" s="1197"/>
      <c r="FD3" s="1197" t="s">
        <v>1029</v>
      </c>
      <c r="FE3" s="1197" t="s">
        <v>1030</v>
      </c>
      <c r="FF3" s="1197" t="s">
        <v>1031</v>
      </c>
      <c r="FG3" s="1197"/>
      <c r="FH3" s="1197" t="s">
        <v>1032</v>
      </c>
      <c r="FI3" s="1197" t="s">
        <v>1033</v>
      </c>
      <c r="FJ3" s="1197" t="s">
        <v>1034</v>
      </c>
      <c r="FK3" s="1196" t="s">
        <v>1015</v>
      </c>
      <c r="FL3" s="1196" t="s">
        <v>1035</v>
      </c>
      <c r="FM3" s="1196" t="s">
        <v>1036</v>
      </c>
      <c r="FN3" s="1196" t="s">
        <v>1037</v>
      </c>
      <c r="FO3" s="1196" t="s">
        <v>1038</v>
      </c>
      <c r="FP3" s="1193" t="s">
        <v>1039</v>
      </c>
      <c r="FQ3" s="1194" t="s">
        <v>1040</v>
      </c>
      <c r="FR3" s="1194" t="s">
        <v>1041</v>
      </c>
      <c r="FS3" s="1195" t="s">
        <v>1042</v>
      </c>
      <c r="FT3" s="1262"/>
      <c r="FU3" s="1265"/>
      <c r="FV3" s="1197"/>
      <c r="FW3" s="1197" t="s">
        <v>1029</v>
      </c>
      <c r="FX3" s="1197" t="s">
        <v>1030</v>
      </c>
      <c r="FY3" s="1197" t="s">
        <v>1031</v>
      </c>
      <c r="FZ3" s="1197"/>
      <c r="GA3" s="1197" t="s">
        <v>1032</v>
      </c>
      <c r="GB3" s="1197" t="s">
        <v>1033</v>
      </c>
      <c r="GC3" s="1197" t="s">
        <v>1034</v>
      </c>
      <c r="GD3" s="1196" t="s">
        <v>1015</v>
      </c>
      <c r="GE3" s="1196" t="s">
        <v>1035</v>
      </c>
      <c r="GF3" s="1196" t="s">
        <v>1036</v>
      </c>
      <c r="GG3" s="1196" t="s">
        <v>1037</v>
      </c>
      <c r="GH3" s="1196" t="s">
        <v>1038</v>
      </c>
      <c r="GI3" s="1193" t="s">
        <v>1039</v>
      </c>
      <c r="GJ3" s="1194" t="s">
        <v>1040</v>
      </c>
      <c r="GK3" s="1194" t="s">
        <v>1041</v>
      </c>
      <c r="GL3" s="1195" t="s">
        <v>1042</v>
      </c>
      <c r="GM3" s="1197"/>
      <c r="GN3" s="1197" t="s">
        <v>1029</v>
      </c>
      <c r="GO3" s="1197" t="s">
        <v>1030</v>
      </c>
      <c r="GP3" s="1197" t="s">
        <v>1031</v>
      </c>
      <c r="GQ3" s="1197"/>
      <c r="GR3" s="1197" t="s">
        <v>1032</v>
      </c>
      <c r="GS3" s="1197" t="s">
        <v>1033</v>
      </c>
      <c r="GT3" s="1197" t="s">
        <v>1034</v>
      </c>
      <c r="GU3" s="1196" t="s">
        <v>1015</v>
      </c>
      <c r="GV3" s="1196" t="s">
        <v>1035</v>
      </c>
      <c r="GW3" s="1196" t="s">
        <v>1036</v>
      </c>
      <c r="GX3" s="1196" t="s">
        <v>1037</v>
      </c>
      <c r="GY3" s="1196" t="s">
        <v>1038</v>
      </c>
      <c r="GZ3" s="1193" t="s">
        <v>1039</v>
      </c>
      <c r="HA3" s="1194" t="s">
        <v>1040</v>
      </c>
      <c r="HB3" s="1194" t="s">
        <v>1041</v>
      </c>
      <c r="HC3" s="1195" t="s">
        <v>1042</v>
      </c>
      <c r="HD3" s="1197"/>
      <c r="HE3" s="1197" t="s">
        <v>1029</v>
      </c>
      <c r="HF3" s="1197" t="s">
        <v>1030</v>
      </c>
      <c r="HG3" s="1197" t="s">
        <v>1031</v>
      </c>
      <c r="HH3" s="1197"/>
      <c r="HI3" s="1197" t="s">
        <v>1032</v>
      </c>
      <c r="HJ3" s="1197" t="s">
        <v>1033</v>
      </c>
      <c r="HK3" s="1197" t="s">
        <v>1034</v>
      </c>
      <c r="HL3" s="1196" t="s">
        <v>1015</v>
      </c>
      <c r="HM3" s="1196" t="s">
        <v>1035</v>
      </c>
      <c r="HN3" s="1196" t="s">
        <v>1036</v>
      </c>
      <c r="HO3" s="1196" t="s">
        <v>1037</v>
      </c>
      <c r="HP3" s="1196" t="s">
        <v>1038</v>
      </c>
      <c r="HQ3" s="1193" t="s">
        <v>1039</v>
      </c>
      <c r="HR3" s="1194" t="s">
        <v>1040</v>
      </c>
      <c r="HS3" s="1194" t="s">
        <v>1041</v>
      </c>
      <c r="HT3" s="1195" t="s">
        <v>1042</v>
      </c>
      <c r="HU3" s="1319"/>
      <c r="HV3" s="1318" t="s">
        <v>1029</v>
      </c>
      <c r="HW3" s="1318" t="s">
        <v>1030</v>
      </c>
      <c r="HX3" s="1320" t="s">
        <v>1031</v>
      </c>
      <c r="HY3" s="1321"/>
      <c r="HZ3" s="1318" t="s">
        <v>1032</v>
      </c>
      <c r="IA3" s="1318" t="s">
        <v>1033</v>
      </c>
      <c r="IB3" s="1318" t="s">
        <v>1034</v>
      </c>
      <c r="IC3" s="1196" t="s">
        <v>1015</v>
      </c>
      <c r="ID3" s="1196" t="s">
        <v>1035</v>
      </c>
      <c r="IE3" s="1196" t="s">
        <v>1036</v>
      </c>
      <c r="IF3" s="1196" t="s">
        <v>1037</v>
      </c>
      <c r="IG3" s="1196" t="s">
        <v>1038</v>
      </c>
      <c r="IH3" s="1193" t="s">
        <v>1039</v>
      </c>
      <c r="II3" s="1194" t="s">
        <v>1040</v>
      </c>
      <c r="IJ3" s="1194" t="s">
        <v>1041</v>
      </c>
      <c r="IK3" s="1195" t="s">
        <v>1042</v>
      </c>
      <c r="IL3" s="1330"/>
      <c r="IM3" s="1256"/>
      <c r="IN3" s="1332"/>
    </row>
    <row r="4" spans="1:251" ht="55.5">
      <c r="A4" s="1276"/>
      <c r="B4" s="1279"/>
      <c r="C4" s="1276"/>
      <c r="D4" s="1279"/>
      <c r="E4" s="1276"/>
      <c r="F4" s="1276"/>
      <c r="G4" s="1276"/>
      <c r="H4" s="1276"/>
      <c r="I4" s="1276"/>
      <c r="J4" s="1276"/>
      <c r="K4" s="1276"/>
      <c r="L4" s="1276"/>
      <c r="M4" s="1276"/>
      <c r="N4" s="623" t="s">
        <v>327</v>
      </c>
      <c r="O4" s="624" t="s">
        <v>1027</v>
      </c>
      <c r="P4" s="625" t="s">
        <v>1028</v>
      </c>
      <c r="Q4" s="1273"/>
      <c r="R4" s="1273"/>
      <c r="S4" s="1273"/>
      <c r="T4" s="626" t="s">
        <v>1030</v>
      </c>
      <c r="U4" s="626" t="s">
        <v>1043</v>
      </c>
      <c r="V4" s="1273"/>
      <c r="W4" s="1273"/>
      <c r="X4" s="1273"/>
      <c r="Y4" s="1198"/>
      <c r="Z4" s="1198"/>
      <c r="AA4" s="1198"/>
      <c r="AB4" s="1198"/>
      <c r="AC4" s="1198"/>
      <c r="AD4" s="1202"/>
      <c r="AE4" s="1203"/>
      <c r="AF4" s="1203"/>
      <c r="AG4" s="1204"/>
      <c r="AH4" s="1284"/>
      <c r="AI4" s="1284"/>
      <c r="AJ4" s="1284"/>
      <c r="AK4" s="626" t="s">
        <v>1030</v>
      </c>
      <c r="AL4" s="626" t="s">
        <v>1043</v>
      </c>
      <c r="AM4" s="1284"/>
      <c r="AN4" s="1284"/>
      <c r="AO4" s="1284"/>
      <c r="AP4" s="1198"/>
      <c r="AQ4" s="1198"/>
      <c r="AR4" s="1198"/>
      <c r="AS4" s="1198"/>
      <c r="AT4" s="1198"/>
      <c r="AU4" s="1202"/>
      <c r="AV4" s="1203"/>
      <c r="AW4" s="1203"/>
      <c r="AX4" s="1204"/>
      <c r="AY4" s="1273"/>
      <c r="AZ4" s="1273"/>
      <c r="BA4" s="1273"/>
      <c r="BB4" s="626" t="s">
        <v>1030</v>
      </c>
      <c r="BC4" s="626" t="s">
        <v>1043</v>
      </c>
      <c r="BD4" s="1273"/>
      <c r="BE4" s="1273"/>
      <c r="BF4" s="1273"/>
      <c r="BG4" s="1198"/>
      <c r="BH4" s="1198"/>
      <c r="BI4" s="1198"/>
      <c r="BJ4" s="1198"/>
      <c r="BK4" s="1198"/>
      <c r="BL4" s="1202"/>
      <c r="BM4" s="1203"/>
      <c r="BN4" s="1203"/>
      <c r="BO4" s="1204"/>
      <c r="BP4" s="1273"/>
      <c r="BQ4" s="1273"/>
      <c r="BR4" s="1273"/>
      <c r="BS4" s="626" t="s">
        <v>1030</v>
      </c>
      <c r="BT4" s="626" t="s">
        <v>1043</v>
      </c>
      <c r="BU4" s="1273"/>
      <c r="BV4" s="1273"/>
      <c r="BW4" s="1273"/>
      <c r="BX4" s="1198"/>
      <c r="BY4" s="1198"/>
      <c r="BZ4" s="1198"/>
      <c r="CA4" s="1198"/>
      <c r="CB4" s="1198"/>
      <c r="CC4" s="1202"/>
      <c r="CD4" s="1203"/>
      <c r="CE4" s="1203"/>
      <c r="CF4" s="1204"/>
      <c r="CG4" s="1273"/>
      <c r="CH4" s="1273"/>
      <c r="CI4" s="1273"/>
      <c r="CJ4" s="626" t="s">
        <v>1030</v>
      </c>
      <c r="CK4" s="626" t="s">
        <v>1043</v>
      </c>
      <c r="CL4" s="1273"/>
      <c r="CM4" s="1273"/>
      <c r="CN4" s="1273"/>
      <c r="CO4" s="1198"/>
      <c r="CP4" s="1198"/>
      <c r="CQ4" s="1198"/>
      <c r="CR4" s="1198"/>
      <c r="CS4" s="1198"/>
      <c r="CT4" s="1202"/>
      <c r="CU4" s="1203"/>
      <c r="CV4" s="1203"/>
      <c r="CW4" s="1204"/>
      <c r="CX4" s="1273"/>
      <c r="CY4" s="1273"/>
      <c r="CZ4" s="1273"/>
      <c r="DA4" s="626" t="s">
        <v>1030</v>
      </c>
      <c r="DB4" s="626" t="s">
        <v>1043</v>
      </c>
      <c r="DC4" s="1273"/>
      <c r="DD4" s="1324"/>
      <c r="DE4" s="1208"/>
      <c r="DF4" s="1326"/>
      <c r="DG4" s="1198"/>
      <c r="DH4" s="1198"/>
      <c r="DI4" s="1198"/>
      <c r="DJ4" s="1198"/>
      <c r="DK4" s="1202"/>
      <c r="DL4" s="1203"/>
      <c r="DM4" s="1203"/>
      <c r="DN4" s="1204"/>
      <c r="DO4" s="1263"/>
      <c r="DP4" s="1266"/>
      <c r="DQ4" s="1273"/>
      <c r="DR4" s="1273"/>
      <c r="DS4" s="1273"/>
      <c r="DT4" s="626" t="s">
        <v>1030</v>
      </c>
      <c r="DU4" s="626" t="s">
        <v>1043</v>
      </c>
      <c r="DV4" s="1273"/>
      <c r="DW4" s="1273"/>
      <c r="DX4" s="1273"/>
      <c r="DY4" s="1198"/>
      <c r="DZ4" s="1198"/>
      <c r="EA4" s="1198"/>
      <c r="EB4" s="1198"/>
      <c r="EC4" s="1198"/>
      <c r="ED4" s="1202"/>
      <c r="EE4" s="1203"/>
      <c r="EF4" s="1203"/>
      <c r="EG4" s="1204"/>
      <c r="EH4" s="1263"/>
      <c r="EI4" s="1266"/>
      <c r="EJ4" s="1322"/>
      <c r="EK4" s="1322"/>
      <c r="EL4" s="1322"/>
      <c r="EM4" s="1024" t="s">
        <v>1030</v>
      </c>
      <c r="EN4" s="1024" t="s">
        <v>1043</v>
      </c>
      <c r="EO4" s="1322"/>
      <c r="EP4" s="1322"/>
      <c r="EQ4" s="1319"/>
      <c r="ER4" s="1198"/>
      <c r="ES4" s="1198"/>
      <c r="ET4" s="1198"/>
      <c r="EU4" s="1198"/>
      <c r="EV4" s="1198"/>
      <c r="EW4" s="1202"/>
      <c r="EX4" s="1203"/>
      <c r="EY4" s="1203"/>
      <c r="EZ4" s="1204"/>
      <c r="FA4" s="1263"/>
      <c r="FB4" s="1266"/>
      <c r="FC4" s="1273"/>
      <c r="FD4" s="1273"/>
      <c r="FE4" s="1273"/>
      <c r="FF4" s="626" t="s">
        <v>1030</v>
      </c>
      <c r="FG4" s="626" t="s">
        <v>1043</v>
      </c>
      <c r="FH4" s="1273"/>
      <c r="FI4" s="1273"/>
      <c r="FJ4" s="1273"/>
      <c r="FK4" s="1198"/>
      <c r="FL4" s="1198"/>
      <c r="FM4" s="1198"/>
      <c r="FN4" s="1198"/>
      <c r="FO4" s="1198"/>
      <c r="FP4" s="1202"/>
      <c r="FQ4" s="1203"/>
      <c r="FR4" s="1203"/>
      <c r="FS4" s="1204"/>
      <c r="FT4" s="1263"/>
      <c r="FU4" s="1266"/>
      <c r="FV4" s="1273"/>
      <c r="FW4" s="1273"/>
      <c r="FX4" s="1273"/>
      <c r="FY4" s="626" t="s">
        <v>1030</v>
      </c>
      <c r="FZ4" s="626" t="s">
        <v>1043</v>
      </c>
      <c r="GA4" s="1273"/>
      <c r="GB4" s="1273"/>
      <c r="GC4" s="1273"/>
      <c r="GD4" s="1198"/>
      <c r="GE4" s="1198"/>
      <c r="GF4" s="1198"/>
      <c r="GG4" s="1198"/>
      <c r="GH4" s="1198"/>
      <c r="GI4" s="1202"/>
      <c r="GJ4" s="1203"/>
      <c r="GK4" s="1203"/>
      <c r="GL4" s="1204"/>
      <c r="GM4" s="1273"/>
      <c r="GN4" s="1273"/>
      <c r="GO4" s="1273"/>
      <c r="GP4" s="626" t="s">
        <v>1030</v>
      </c>
      <c r="GQ4" s="626" t="s">
        <v>1043</v>
      </c>
      <c r="GR4" s="1273"/>
      <c r="GS4" s="1273"/>
      <c r="GT4" s="1273"/>
      <c r="GU4" s="1198"/>
      <c r="GV4" s="1198"/>
      <c r="GW4" s="1198"/>
      <c r="GX4" s="1198"/>
      <c r="GY4" s="1198"/>
      <c r="GZ4" s="1202"/>
      <c r="HA4" s="1203"/>
      <c r="HB4" s="1203"/>
      <c r="HC4" s="1204"/>
      <c r="HD4" s="1273"/>
      <c r="HE4" s="1273"/>
      <c r="HF4" s="1273"/>
      <c r="HG4" s="626" t="s">
        <v>1030</v>
      </c>
      <c r="HH4" s="626" t="s">
        <v>1043</v>
      </c>
      <c r="HI4" s="1273"/>
      <c r="HJ4" s="1273"/>
      <c r="HK4" s="1273"/>
      <c r="HL4" s="1198"/>
      <c r="HM4" s="1198"/>
      <c r="HN4" s="1198"/>
      <c r="HO4" s="1198"/>
      <c r="HP4" s="1198"/>
      <c r="HQ4" s="1202"/>
      <c r="HR4" s="1203"/>
      <c r="HS4" s="1203"/>
      <c r="HT4" s="1204"/>
      <c r="HU4" s="1319"/>
      <c r="HV4" s="1319"/>
      <c r="HW4" s="1319"/>
      <c r="HX4" s="1024" t="s">
        <v>1030</v>
      </c>
      <c r="HY4" s="1024" t="s">
        <v>1043</v>
      </c>
      <c r="HZ4" s="1319"/>
      <c r="IA4" s="1319"/>
      <c r="IB4" s="1319"/>
      <c r="IC4" s="1198"/>
      <c r="ID4" s="1198"/>
      <c r="IE4" s="1198"/>
      <c r="IF4" s="1198"/>
      <c r="IG4" s="1198"/>
      <c r="IH4" s="1202"/>
      <c r="II4" s="1203"/>
      <c r="IJ4" s="1203"/>
      <c r="IK4" s="1204"/>
      <c r="IL4" s="1331"/>
      <c r="IM4" s="1257"/>
      <c r="IN4" s="1332"/>
    </row>
    <row r="5" spans="1:251" ht="339.75" customHeight="1">
      <c r="A5" s="628">
        <v>1</v>
      </c>
      <c r="B5" s="628">
        <v>1</v>
      </c>
      <c r="C5" s="1025" t="s">
        <v>2646</v>
      </c>
      <c r="D5" s="124" t="s">
        <v>2647</v>
      </c>
      <c r="E5" s="651" t="s">
        <v>2648</v>
      </c>
      <c r="F5" s="632" t="s">
        <v>1247</v>
      </c>
      <c r="G5" s="632" t="s">
        <v>1048</v>
      </c>
      <c r="H5" s="651" t="s">
        <v>1219</v>
      </c>
      <c r="I5" s="632" t="s">
        <v>735</v>
      </c>
      <c r="J5" s="1026" t="s">
        <v>2649</v>
      </c>
      <c r="K5" s="632" t="s">
        <v>5</v>
      </c>
      <c r="L5" s="634">
        <v>2</v>
      </c>
      <c r="M5" s="632" t="s">
        <v>2650</v>
      </c>
      <c r="N5" s="666">
        <v>44621</v>
      </c>
      <c r="O5" s="667">
        <v>42339</v>
      </c>
      <c r="P5" s="679" t="s">
        <v>1196</v>
      </c>
      <c r="Q5" s="679" t="s">
        <v>2202</v>
      </c>
      <c r="R5" s="669">
        <v>0</v>
      </c>
      <c r="S5" s="669" t="s">
        <v>5</v>
      </c>
      <c r="T5" s="669">
        <v>0</v>
      </c>
      <c r="U5" s="669">
        <v>0</v>
      </c>
      <c r="V5" s="669" t="s">
        <v>5</v>
      </c>
      <c r="W5" s="669">
        <v>0</v>
      </c>
      <c r="X5" s="669" t="s">
        <v>5</v>
      </c>
      <c r="Y5" s="669">
        <v>0</v>
      </c>
      <c r="Z5" s="669">
        <v>0</v>
      </c>
      <c r="AA5" s="669">
        <v>0</v>
      </c>
      <c r="AB5" s="669">
        <v>0</v>
      </c>
      <c r="AC5" s="669">
        <v>0</v>
      </c>
      <c r="AD5" s="1027">
        <f>1*(100/21)</f>
        <v>4.7619047619047619</v>
      </c>
      <c r="AE5" s="669">
        <v>0</v>
      </c>
      <c r="AF5" s="669">
        <v>0</v>
      </c>
      <c r="AG5" s="669"/>
      <c r="AH5" s="679" t="s">
        <v>2202</v>
      </c>
      <c r="AI5" s="669">
        <v>0</v>
      </c>
      <c r="AJ5" s="669" t="s">
        <v>5</v>
      </c>
      <c r="AK5" s="669">
        <v>0</v>
      </c>
      <c r="AL5" s="669">
        <v>0</v>
      </c>
      <c r="AM5" s="669" t="s">
        <v>5</v>
      </c>
      <c r="AN5" s="669">
        <v>0</v>
      </c>
      <c r="AO5" s="723" t="s">
        <v>5</v>
      </c>
      <c r="AP5" s="669">
        <v>0</v>
      </c>
      <c r="AQ5" s="669">
        <v>0</v>
      </c>
      <c r="AR5" s="669">
        <v>0</v>
      </c>
      <c r="AS5" s="669">
        <v>0</v>
      </c>
      <c r="AT5" s="669">
        <v>0</v>
      </c>
      <c r="AU5" s="819">
        <v>25</v>
      </c>
      <c r="AV5" s="669">
        <v>0</v>
      </c>
      <c r="AW5" s="669">
        <v>0</v>
      </c>
      <c r="AX5" s="669"/>
      <c r="AY5" s="679" t="s">
        <v>2651</v>
      </c>
      <c r="AZ5" s="669">
        <v>0</v>
      </c>
      <c r="BA5" s="669" t="s">
        <v>5</v>
      </c>
      <c r="BB5" s="669" t="s">
        <v>5</v>
      </c>
      <c r="BC5" s="669">
        <v>0</v>
      </c>
      <c r="BD5" s="669" t="s">
        <v>5</v>
      </c>
      <c r="BE5" s="669">
        <v>0</v>
      </c>
      <c r="BF5" s="680" t="s">
        <v>2652</v>
      </c>
      <c r="BG5" s="568"/>
      <c r="BH5" s="568"/>
      <c r="BI5" s="568"/>
      <c r="BJ5" s="568"/>
      <c r="BK5" s="568"/>
      <c r="BL5" s="279" t="str">
        <f>BO5</f>
        <v>0%</v>
      </c>
      <c r="BM5" s="279"/>
      <c r="BN5" s="638">
        <v>0</v>
      </c>
      <c r="BO5" s="279" t="str">
        <f>IF(BN5=0,"0%",IF(BN5=1,"50%",IF(BN5=2,"100%")))</f>
        <v>0%</v>
      </c>
      <c r="BP5" s="679" t="s">
        <v>2653</v>
      </c>
      <c r="BQ5" s="669">
        <v>1</v>
      </c>
      <c r="BR5" s="669" t="s">
        <v>5</v>
      </c>
      <c r="BS5" s="679" t="s">
        <v>2654</v>
      </c>
      <c r="BT5" s="669">
        <v>4</v>
      </c>
      <c r="BU5" s="669" t="s">
        <v>5</v>
      </c>
      <c r="BV5" s="669">
        <v>0</v>
      </c>
      <c r="BW5" s="680" t="s">
        <v>2655</v>
      </c>
      <c r="BX5" s="568">
        <v>1</v>
      </c>
      <c r="BY5" s="568">
        <v>1</v>
      </c>
      <c r="BZ5" s="568">
        <v>1</v>
      </c>
      <c r="CA5" s="568"/>
      <c r="CB5" s="568"/>
      <c r="CC5" s="279" t="str">
        <f>CF5</f>
        <v>50%</v>
      </c>
      <c r="CD5" s="279"/>
      <c r="CE5" s="638">
        <v>1</v>
      </c>
      <c r="CF5" s="279" t="str">
        <f>IF(CE5=0,"0%",IF(CE5=1,"50%",IF(CE5=2,"100%")))</f>
        <v>50%</v>
      </c>
      <c r="CG5" s="679" t="s">
        <v>2656</v>
      </c>
      <c r="CH5" s="669">
        <v>0</v>
      </c>
      <c r="CI5" s="669" t="s">
        <v>5</v>
      </c>
      <c r="CJ5" s="669" t="s">
        <v>5</v>
      </c>
      <c r="CK5" s="669" t="s">
        <v>5</v>
      </c>
      <c r="CL5" s="669" t="s">
        <v>5</v>
      </c>
      <c r="CM5" s="669" t="s">
        <v>5</v>
      </c>
      <c r="CN5" s="680" t="s">
        <v>2657</v>
      </c>
      <c r="CO5" s="569">
        <v>1</v>
      </c>
      <c r="CP5" s="569">
        <v>0</v>
      </c>
      <c r="CQ5" s="569">
        <v>1</v>
      </c>
      <c r="CR5" s="569"/>
      <c r="CS5" s="569" t="s">
        <v>1065</v>
      </c>
      <c r="CT5" s="279" t="str">
        <f>CW5</f>
        <v>50%</v>
      </c>
      <c r="CU5" s="279"/>
      <c r="CV5" s="638">
        <f>CE5+CH5</f>
        <v>1</v>
      </c>
      <c r="CW5" s="279" t="str">
        <f>IF(CV5=0,"0%",IF(CV5=1,"50%",IF(CV5=2,"100%")))</f>
        <v>50%</v>
      </c>
      <c r="CX5" s="679" t="s">
        <v>2658</v>
      </c>
      <c r="CY5" s="669">
        <v>1</v>
      </c>
      <c r="CZ5" s="669" t="s">
        <v>5</v>
      </c>
      <c r="DA5" s="669" t="s">
        <v>5</v>
      </c>
      <c r="DB5" s="669">
        <v>0</v>
      </c>
      <c r="DC5" s="669" t="s">
        <v>5</v>
      </c>
      <c r="DD5" s="669">
        <v>0</v>
      </c>
      <c r="DE5" s="680" t="s">
        <v>2659</v>
      </c>
      <c r="DF5" s="279">
        <v>0</v>
      </c>
      <c r="DG5" s="279">
        <v>1</v>
      </c>
      <c r="DH5" s="279">
        <v>1</v>
      </c>
      <c r="DI5" s="280"/>
      <c r="DJ5" s="279" t="s">
        <v>122</v>
      </c>
      <c r="DK5" s="279" t="str">
        <f>DN5</f>
        <v>100%</v>
      </c>
      <c r="DL5" s="279"/>
      <c r="DM5" s="638">
        <f>CV5+CY5</f>
        <v>2</v>
      </c>
      <c r="DN5" s="279" t="str">
        <f>IF(DM5=0,"0%",IF(DM5=1,"50%",IF(DM5=2,"100%")))</f>
        <v>100%</v>
      </c>
      <c r="DO5" s="761" t="s">
        <v>2660</v>
      </c>
      <c r="DP5" s="761" t="s">
        <v>2661</v>
      </c>
      <c r="DQ5" s="679" t="s">
        <v>2662</v>
      </c>
      <c r="DR5" s="669">
        <v>0</v>
      </c>
      <c r="DS5" s="669" t="s">
        <v>5</v>
      </c>
      <c r="DT5" s="669" t="s">
        <v>5</v>
      </c>
      <c r="DU5" s="669">
        <v>0</v>
      </c>
      <c r="DV5" s="669" t="s">
        <v>5</v>
      </c>
      <c r="DW5" s="669">
        <v>0</v>
      </c>
      <c r="DX5" s="680" t="s">
        <v>2663</v>
      </c>
      <c r="DY5" s="569">
        <v>1</v>
      </c>
      <c r="DZ5" s="569">
        <v>0</v>
      </c>
      <c r="EA5" s="569">
        <v>1</v>
      </c>
      <c r="EB5" s="568"/>
      <c r="EC5" s="279" t="s">
        <v>122</v>
      </c>
      <c r="ED5" s="279" t="str">
        <f>EG5</f>
        <v>100%</v>
      </c>
      <c r="EE5" s="279"/>
      <c r="EF5" s="638">
        <f>DM5+DR5</f>
        <v>2</v>
      </c>
      <c r="EG5" s="279" t="str">
        <f>IF(EF5=0,"0%",IF(EF5=1,"50%",IF(EF5=2,"100%")))</f>
        <v>100%</v>
      </c>
      <c r="EH5" s="761" t="s">
        <v>2664</v>
      </c>
      <c r="EI5" s="761" t="s">
        <v>2665</v>
      </c>
      <c r="EJ5" s="279" t="s">
        <v>2666</v>
      </c>
      <c r="EK5" s="669">
        <v>0</v>
      </c>
      <c r="EL5" s="669" t="s">
        <v>5</v>
      </c>
      <c r="EM5" s="669" t="s">
        <v>5</v>
      </c>
      <c r="EN5" s="669">
        <v>0</v>
      </c>
      <c r="EO5" s="669" t="s">
        <v>5</v>
      </c>
      <c r="EP5" s="669">
        <v>0</v>
      </c>
      <c r="EQ5" s="680"/>
      <c r="ER5" s="568"/>
      <c r="ES5" s="568"/>
      <c r="ET5" s="568"/>
      <c r="EU5" s="568"/>
      <c r="EV5" s="568" t="s">
        <v>122</v>
      </c>
      <c r="EW5" s="279" t="str">
        <f>EZ5</f>
        <v>100%</v>
      </c>
      <c r="EX5" s="279"/>
      <c r="EY5" s="638">
        <f>EF5+EK5</f>
        <v>2</v>
      </c>
      <c r="EZ5" s="279" t="str">
        <f>IF(EY5=0,"0%",IF(EY5=1,"50%",IF(EY5=2,"100%")))</f>
        <v>100%</v>
      </c>
      <c r="FA5" s="761" t="s">
        <v>2667</v>
      </c>
      <c r="FB5" s="761" t="s">
        <v>884</v>
      </c>
      <c r="FC5" s="279" t="s">
        <v>2666</v>
      </c>
      <c r="FD5" s="669">
        <v>0</v>
      </c>
      <c r="FE5" s="669" t="s">
        <v>5</v>
      </c>
      <c r="FF5" s="669" t="s">
        <v>5</v>
      </c>
      <c r="FG5" s="669">
        <v>0</v>
      </c>
      <c r="FH5" s="669" t="s">
        <v>5</v>
      </c>
      <c r="FI5" s="669">
        <v>0</v>
      </c>
      <c r="FJ5" s="669" t="s">
        <v>5</v>
      </c>
      <c r="FK5" s="568"/>
      <c r="FL5" s="568"/>
      <c r="FM5" s="568"/>
      <c r="FN5" s="568"/>
      <c r="FO5" s="568"/>
      <c r="FP5" s="279" t="str">
        <f>FS5</f>
        <v>100%</v>
      </c>
      <c r="FQ5" s="279"/>
      <c r="FR5" s="638">
        <f>EY5+FD5</f>
        <v>2</v>
      </c>
      <c r="FS5" s="279" t="str">
        <f>IF(FR5=0,"0%",IF(FR5=1,"50%",IF(FR5=2,"100%")))</f>
        <v>100%</v>
      </c>
      <c r="FT5" s="761" t="s">
        <v>2667</v>
      </c>
      <c r="FU5" s="761" t="s">
        <v>884</v>
      </c>
      <c r="FV5" s="568"/>
      <c r="FW5" s="568"/>
      <c r="FX5" s="568"/>
      <c r="FY5" s="568"/>
      <c r="FZ5" s="568"/>
      <c r="GA5" s="568"/>
      <c r="GB5" s="568"/>
      <c r="GC5" s="568"/>
      <c r="GD5" s="568"/>
      <c r="GE5" s="568"/>
      <c r="GF5" s="568"/>
      <c r="GG5" s="568"/>
      <c r="GH5" s="568"/>
      <c r="GI5" s="279" t="str">
        <f>GL5</f>
        <v>100%</v>
      </c>
      <c r="GJ5" s="279"/>
      <c r="GK5" s="638">
        <f>FR5+FW5</f>
        <v>2</v>
      </c>
      <c r="GL5" s="279" t="str">
        <f>IF(GK5=0,"0%",IF(GK5=1,"50%",IF(GK5=2,"100%")))</f>
        <v>100%</v>
      </c>
      <c r="GM5" s="568"/>
      <c r="GN5" s="568"/>
      <c r="GO5" s="568"/>
      <c r="GP5" s="568"/>
      <c r="GQ5" s="568"/>
      <c r="GR5" s="568"/>
      <c r="GS5" s="568"/>
      <c r="GT5" s="568"/>
      <c r="GU5" s="568"/>
      <c r="GV5" s="568"/>
      <c r="GW5" s="568"/>
      <c r="GX5" s="568"/>
      <c r="GY5" s="568"/>
      <c r="GZ5" s="279" t="str">
        <f>HC5</f>
        <v>100%</v>
      </c>
      <c r="HA5" s="279"/>
      <c r="HB5" s="638">
        <f>GK5+GN5</f>
        <v>2</v>
      </c>
      <c r="HC5" s="279" t="str">
        <f>IF(HB5=0,"0%",IF(HB5=1,"50%",IF(HB5=2,"100%")))</f>
        <v>100%</v>
      </c>
      <c r="HD5" s="568"/>
      <c r="HE5" s="568"/>
      <c r="HF5" s="568"/>
      <c r="HG5" s="568"/>
      <c r="HH5" s="568"/>
      <c r="HI5" s="568"/>
      <c r="HJ5" s="568"/>
      <c r="HK5" s="568"/>
      <c r="HL5" s="568"/>
      <c r="HM5" s="568"/>
      <c r="HN5" s="568"/>
      <c r="HO5" s="568"/>
      <c r="HP5" s="568"/>
      <c r="HQ5" s="279" t="str">
        <f>HT5</f>
        <v>100%</v>
      </c>
      <c r="HR5" s="279"/>
      <c r="HS5" s="638">
        <f>HB5+HE5</f>
        <v>2</v>
      </c>
      <c r="HT5" s="279" t="str">
        <f>IF(HS5=0,"0%",IF(HS5=1,"50%",IF(HS5=2,"100%")))</f>
        <v>100%</v>
      </c>
      <c r="HU5" s="568"/>
      <c r="HV5" s="568"/>
      <c r="HW5" s="568"/>
      <c r="HX5" s="568"/>
      <c r="HY5" s="568"/>
      <c r="HZ5" s="568"/>
      <c r="IA5" s="568"/>
      <c r="IB5" s="568"/>
      <c r="IC5" s="568"/>
      <c r="ID5" s="568"/>
      <c r="IE5" s="568"/>
      <c r="IF5" s="568"/>
      <c r="IG5" s="568"/>
      <c r="IH5" s="279" t="str">
        <f>IK5</f>
        <v>100%</v>
      </c>
      <c r="II5" s="279"/>
      <c r="IJ5" s="638">
        <f>HS5+HV5</f>
        <v>2</v>
      </c>
      <c r="IK5" s="279" t="str">
        <f>IF(IJ5=0,"0%",IF(IJ5=1,"50%",IF(IJ5=2,"100%")))</f>
        <v>100%</v>
      </c>
      <c r="IL5" s="1028" t="s">
        <v>2668</v>
      </c>
      <c r="IM5" s="1029" t="s">
        <v>2669</v>
      </c>
      <c r="IN5" s="356" t="s">
        <v>11</v>
      </c>
      <c r="IO5" s="1030"/>
      <c r="IP5" s="1030"/>
      <c r="IQ5" s="1031"/>
    </row>
    <row r="6" spans="1:251" ht="232.5" customHeight="1">
      <c r="A6" s="628">
        <v>2</v>
      </c>
      <c r="B6" s="628">
        <v>2</v>
      </c>
      <c r="C6" s="1032" t="s">
        <v>2670</v>
      </c>
      <c r="D6" s="124" t="s">
        <v>2671</v>
      </c>
      <c r="E6" s="651" t="s">
        <v>2672</v>
      </c>
      <c r="F6" s="651" t="s">
        <v>1247</v>
      </c>
      <c r="G6" s="651" t="s">
        <v>1048</v>
      </c>
      <c r="H6" s="651" t="s">
        <v>2673</v>
      </c>
      <c r="I6" s="632" t="s">
        <v>735</v>
      </c>
      <c r="J6" s="1026" t="s">
        <v>2649</v>
      </c>
      <c r="K6" s="651" t="s">
        <v>5</v>
      </c>
      <c r="L6" s="644">
        <v>1</v>
      </c>
      <c r="M6" s="651" t="s">
        <v>2674</v>
      </c>
      <c r="N6" s="666">
        <v>44621</v>
      </c>
      <c r="O6" s="667">
        <v>42339</v>
      </c>
      <c r="P6" s="651" t="s">
        <v>1196</v>
      </c>
      <c r="Q6" s="679" t="s">
        <v>2202</v>
      </c>
      <c r="R6" s="669">
        <v>0</v>
      </c>
      <c r="S6" s="669" t="s">
        <v>5</v>
      </c>
      <c r="T6" s="669">
        <v>0</v>
      </c>
      <c r="U6" s="669">
        <v>0</v>
      </c>
      <c r="V6" s="669" t="s">
        <v>5</v>
      </c>
      <c r="W6" s="669">
        <v>0</v>
      </c>
      <c r="X6" s="669" t="s">
        <v>5</v>
      </c>
      <c r="Y6" s="669">
        <v>0</v>
      </c>
      <c r="Z6" s="669">
        <v>0</v>
      </c>
      <c r="AA6" s="669">
        <v>0</v>
      </c>
      <c r="AB6" s="669">
        <v>0</v>
      </c>
      <c r="AC6" s="669">
        <v>0</v>
      </c>
      <c r="AD6" s="1027">
        <f>1*(100/21)</f>
        <v>4.7619047619047619</v>
      </c>
      <c r="AE6" s="669">
        <v>0</v>
      </c>
      <c r="AF6" s="669">
        <v>0</v>
      </c>
      <c r="AG6" s="669"/>
      <c r="AH6" s="679" t="s">
        <v>2202</v>
      </c>
      <c r="AI6" s="669">
        <v>0</v>
      </c>
      <c r="AJ6" s="669" t="s">
        <v>5</v>
      </c>
      <c r="AK6" s="669">
        <v>0</v>
      </c>
      <c r="AL6" s="669">
        <v>0</v>
      </c>
      <c r="AM6" s="669" t="s">
        <v>5</v>
      </c>
      <c r="AN6" s="669">
        <v>0</v>
      </c>
      <c r="AO6" s="723" t="s">
        <v>5</v>
      </c>
      <c r="AP6" s="669">
        <v>0</v>
      </c>
      <c r="AQ6" s="669">
        <v>0</v>
      </c>
      <c r="AR6" s="669">
        <v>0</v>
      </c>
      <c r="AS6" s="669">
        <v>0</v>
      </c>
      <c r="AT6" s="669">
        <v>0</v>
      </c>
      <c r="AU6" s="819">
        <v>25</v>
      </c>
      <c r="AV6" s="669">
        <v>0</v>
      </c>
      <c r="AW6" s="669">
        <v>0</v>
      </c>
      <c r="AX6" s="669"/>
      <c r="AY6" s="679" t="s">
        <v>2675</v>
      </c>
      <c r="AZ6" s="669">
        <v>0</v>
      </c>
      <c r="BA6" s="669" t="s">
        <v>5</v>
      </c>
      <c r="BB6" s="669">
        <v>0</v>
      </c>
      <c r="BC6" s="669">
        <v>0</v>
      </c>
      <c r="BD6" s="669" t="s">
        <v>5</v>
      </c>
      <c r="BE6" s="669">
        <v>0</v>
      </c>
      <c r="BF6" s="680" t="s">
        <v>2652</v>
      </c>
      <c r="BG6" s="568"/>
      <c r="BH6" s="568"/>
      <c r="BI6" s="568"/>
      <c r="BJ6" s="568"/>
      <c r="BK6" s="568"/>
      <c r="BL6" s="279" t="str">
        <f>BO6</f>
        <v>0%</v>
      </c>
      <c r="BM6" s="279"/>
      <c r="BN6" s="638">
        <v>0</v>
      </c>
      <c r="BO6" s="279" t="str">
        <f>IF(BN6=0,"0%",IF(BN6=1,"100%"))</f>
        <v>0%</v>
      </c>
      <c r="BP6" s="679" t="s">
        <v>2676</v>
      </c>
      <c r="BQ6" s="669">
        <v>0</v>
      </c>
      <c r="BR6" s="669" t="s">
        <v>5</v>
      </c>
      <c r="BS6" s="669" t="s">
        <v>5</v>
      </c>
      <c r="BT6" s="669">
        <v>0</v>
      </c>
      <c r="BU6" s="669" t="s">
        <v>5</v>
      </c>
      <c r="BV6" s="669">
        <v>0</v>
      </c>
      <c r="BW6" s="680" t="s">
        <v>2655</v>
      </c>
      <c r="BX6" s="568"/>
      <c r="BY6" s="568"/>
      <c r="BZ6" s="568"/>
      <c r="CA6" s="568"/>
      <c r="CB6" s="568"/>
      <c r="CC6" s="279" t="str">
        <f>CF6</f>
        <v>0%</v>
      </c>
      <c r="CD6" s="279"/>
      <c r="CE6" s="638">
        <v>0</v>
      </c>
      <c r="CF6" s="279" t="str">
        <f>IF(CE6=0,"0%",IF(CE6=1,"100%"))</f>
        <v>0%</v>
      </c>
      <c r="CG6" s="679" t="s">
        <v>2677</v>
      </c>
      <c r="CH6" s="669">
        <v>1</v>
      </c>
      <c r="CI6" s="669" t="s">
        <v>5</v>
      </c>
      <c r="CJ6" s="679" t="s">
        <v>2678</v>
      </c>
      <c r="CK6" s="669">
        <v>1</v>
      </c>
      <c r="CL6" s="669" t="s">
        <v>5</v>
      </c>
      <c r="CM6" s="669">
        <v>0</v>
      </c>
      <c r="CN6" s="680" t="s">
        <v>2679</v>
      </c>
      <c r="CO6" s="279">
        <v>1</v>
      </c>
      <c r="CP6" s="279">
        <v>1</v>
      </c>
      <c r="CQ6" s="279">
        <v>1</v>
      </c>
      <c r="CR6" s="280" t="s">
        <v>2680</v>
      </c>
      <c r="CS6" s="279" t="s">
        <v>122</v>
      </c>
      <c r="CT6" s="279" t="str">
        <f t="shared" ref="CT6:CT8" si="0">CW6</f>
        <v>100%</v>
      </c>
      <c r="CU6" s="279"/>
      <c r="CV6" s="638">
        <f t="shared" ref="CV6:CV7" si="1">CE6+CH6</f>
        <v>1</v>
      </c>
      <c r="CW6" s="279" t="str">
        <f>IF(CV6=0,"0%",IF(CV6=1,"100%"))</f>
        <v>100%</v>
      </c>
      <c r="CX6" s="279" t="s">
        <v>2666</v>
      </c>
      <c r="CY6" s="124">
        <v>0</v>
      </c>
      <c r="CZ6" s="669"/>
      <c r="DA6" s="669" t="s">
        <v>5</v>
      </c>
      <c r="DB6" s="669">
        <v>0</v>
      </c>
      <c r="DC6" s="669" t="s">
        <v>5</v>
      </c>
      <c r="DD6" s="669">
        <v>0</v>
      </c>
      <c r="DE6" s="669" t="s">
        <v>5</v>
      </c>
      <c r="DF6" s="669">
        <v>0</v>
      </c>
      <c r="DG6" s="569">
        <v>0</v>
      </c>
      <c r="DH6" s="569">
        <v>0</v>
      </c>
      <c r="DI6" s="569"/>
      <c r="DJ6" s="569" t="s">
        <v>122</v>
      </c>
      <c r="DK6" s="279" t="str">
        <f t="shared" ref="DK6:DK8" si="2">DN6</f>
        <v>100%</v>
      </c>
      <c r="DL6" s="279"/>
      <c r="DM6" s="638">
        <f t="shared" ref="DM6:DM8" si="3">CV6+CY6</f>
        <v>1</v>
      </c>
      <c r="DN6" s="279" t="str">
        <f>IF(DM6=0,"0%",IF(DM6=1,"100%"))</f>
        <v>100%</v>
      </c>
      <c r="DO6" s="833"/>
      <c r="DP6" s="833"/>
      <c r="DQ6" s="279" t="s">
        <v>2666</v>
      </c>
      <c r="DR6" s="124">
        <v>0</v>
      </c>
      <c r="DS6" s="669"/>
      <c r="DT6" s="669" t="s">
        <v>5</v>
      </c>
      <c r="DU6" s="669">
        <v>0</v>
      </c>
      <c r="DV6" s="669" t="s">
        <v>5</v>
      </c>
      <c r="DW6" s="669">
        <v>0</v>
      </c>
      <c r="DX6" s="669" t="s">
        <v>5</v>
      </c>
      <c r="DY6" s="568"/>
      <c r="DZ6" s="568"/>
      <c r="EA6" s="568"/>
      <c r="EB6" s="568"/>
      <c r="EC6" s="279" t="s">
        <v>122</v>
      </c>
      <c r="ED6" s="279" t="str">
        <f t="shared" ref="ED6:ED8" si="4">EG6</f>
        <v>100%</v>
      </c>
      <c r="EE6" s="279"/>
      <c r="EF6" s="638">
        <f t="shared" ref="EF6:EF8" si="5">DM6+DR6</f>
        <v>1</v>
      </c>
      <c r="EG6" s="279" t="str">
        <f>IF(EF6=0,"0%",IF(EF6=1,"100%"))</f>
        <v>100%</v>
      </c>
      <c r="EH6" s="833"/>
      <c r="EI6" s="833"/>
      <c r="EJ6" s="280" t="s">
        <v>2681</v>
      </c>
      <c r="EK6" s="124">
        <v>0</v>
      </c>
      <c r="EL6" s="679" t="s">
        <v>2682</v>
      </c>
      <c r="EM6" s="669" t="s">
        <v>5</v>
      </c>
      <c r="EN6" s="669">
        <v>0</v>
      </c>
      <c r="EO6" s="669" t="s">
        <v>5</v>
      </c>
      <c r="EP6" s="669">
        <v>0</v>
      </c>
      <c r="EQ6" s="680" t="s">
        <v>2683</v>
      </c>
      <c r="ER6" s="568">
        <v>1</v>
      </c>
      <c r="ES6" s="568">
        <v>0</v>
      </c>
      <c r="ET6" s="568">
        <v>1</v>
      </c>
      <c r="EU6" s="639" t="s">
        <v>2684</v>
      </c>
      <c r="EV6" s="568" t="s">
        <v>122</v>
      </c>
      <c r="EW6" s="279" t="str">
        <f t="shared" ref="EW6:EW8" si="6">EZ6</f>
        <v>100%</v>
      </c>
      <c r="EX6" s="279"/>
      <c r="EY6" s="638">
        <f t="shared" ref="EY6:EY8" si="7">EF6+EK6</f>
        <v>1</v>
      </c>
      <c r="EZ6" s="279" t="str">
        <f>IF(EY6=0,"0%",IF(EY6=1,"100%"))</f>
        <v>100%</v>
      </c>
      <c r="FA6" s="833"/>
      <c r="FB6" s="833"/>
      <c r="FC6" s="279" t="s">
        <v>2666</v>
      </c>
      <c r="FD6" s="124">
        <v>0</v>
      </c>
      <c r="FE6" s="669"/>
      <c r="FF6" s="669" t="s">
        <v>5</v>
      </c>
      <c r="FG6" s="669">
        <v>0</v>
      </c>
      <c r="FH6" s="669" t="s">
        <v>5</v>
      </c>
      <c r="FI6" s="669">
        <v>0</v>
      </c>
      <c r="FJ6" s="669" t="s">
        <v>5</v>
      </c>
      <c r="FK6" s="568"/>
      <c r="FL6" s="568"/>
      <c r="FM6" s="568"/>
      <c r="FN6" s="568"/>
      <c r="FO6" s="568"/>
      <c r="FP6" s="279" t="str">
        <f t="shared" ref="FP6:FP8" si="8">FS6</f>
        <v>100%</v>
      </c>
      <c r="FQ6" s="279"/>
      <c r="FR6" s="638">
        <f t="shared" ref="FR6:FR8" si="9">EY6+FD6</f>
        <v>1</v>
      </c>
      <c r="FS6" s="279" t="str">
        <f>IF(FR6=0,"0%",IF(FR6=1,"100%"))</f>
        <v>100%</v>
      </c>
      <c r="FT6" s="833"/>
      <c r="FU6" s="833"/>
      <c r="FV6" s="568"/>
      <c r="FW6" s="568"/>
      <c r="FX6" s="568"/>
      <c r="FY6" s="568"/>
      <c r="FZ6" s="568"/>
      <c r="GA6" s="568"/>
      <c r="GB6" s="568"/>
      <c r="GC6" s="568"/>
      <c r="GD6" s="568"/>
      <c r="GE6" s="568"/>
      <c r="GF6" s="568"/>
      <c r="GG6" s="568"/>
      <c r="GH6" s="568"/>
      <c r="GI6" s="279" t="str">
        <f t="shared" ref="GI6:GI8" si="10">GL6</f>
        <v>100%</v>
      </c>
      <c r="GJ6" s="279"/>
      <c r="GK6" s="638">
        <f t="shared" ref="GK6:GK8" si="11">FR6+FW6</f>
        <v>1</v>
      </c>
      <c r="GL6" s="279" t="str">
        <f>IF(GK6=0,"0%",IF(GK6=1,"100%"))</f>
        <v>100%</v>
      </c>
      <c r="GM6" s="568"/>
      <c r="GN6" s="568"/>
      <c r="GO6" s="568"/>
      <c r="GP6" s="568"/>
      <c r="GQ6" s="568"/>
      <c r="GR6" s="568"/>
      <c r="GS6" s="568"/>
      <c r="GT6" s="568"/>
      <c r="GU6" s="568"/>
      <c r="GV6" s="568"/>
      <c r="GW6" s="568"/>
      <c r="GX6" s="568"/>
      <c r="GY6" s="568"/>
      <c r="GZ6" s="279" t="str">
        <f t="shared" ref="GZ6:GZ8" si="12">HC6</f>
        <v>100%</v>
      </c>
      <c r="HA6" s="279"/>
      <c r="HB6" s="638">
        <f t="shared" ref="HB6:HB8" si="13">GK6+GN6</f>
        <v>1</v>
      </c>
      <c r="HC6" s="279" t="str">
        <f>IF(HB6=0,"0%",IF(HB6=1,"100%"))</f>
        <v>100%</v>
      </c>
      <c r="HD6" s="568"/>
      <c r="HE6" s="568"/>
      <c r="HF6" s="568"/>
      <c r="HG6" s="568"/>
      <c r="HH6" s="568"/>
      <c r="HI6" s="568"/>
      <c r="HJ6" s="568"/>
      <c r="HK6" s="568"/>
      <c r="HL6" s="568"/>
      <c r="HM6" s="568"/>
      <c r="HN6" s="568"/>
      <c r="HO6" s="568"/>
      <c r="HP6" s="568"/>
      <c r="HQ6" s="279" t="str">
        <f t="shared" ref="HQ6:HQ8" si="14">HT6</f>
        <v>100%</v>
      </c>
      <c r="HR6" s="279"/>
      <c r="HS6" s="638">
        <f t="shared" ref="HS6:HS8" si="15">HB6+HE6</f>
        <v>1</v>
      </c>
      <c r="HT6" s="279" t="str">
        <f>IF(HS6=0,"0%",IF(HS6=1,"100%"))</f>
        <v>100%</v>
      </c>
      <c r="HU6" s="568"/>
      <c r="HV6" s="568"/>
      <c r="HW6" s="568"/>
      <c r="HX6" s="568"/>
      <c r="HY6" s="568"/>
      <c r="HZ6" s="568"/>
      <c r="IA6" s="568"/>
      <c r="IB6" s="568"/>
      <c r="IC6" s="568"/>
      <c r="ID6" s="568"/>
      <c r="IE6" s="568"/>
      <c r="IF6" s="568"/>
      <c r="IG6" s="568"/>
      <c r="IH6" s="279" t="str">
        <f t="shared" ref="IH6:IH8" si="16">IK6</f>
        <v>100%</v>
      </c>
      <c r="II6" s="279"/>
      <c r="IJ6" s="638">
        <f t="shared" ref="IJ6:IJ8" si="17">HS6+HV6</f>
        <v>1</v>
      </c>
      <c r="IK6" s="279" t="str">
        <f>IF(IJ6=0,"0%",IF(IJ6=1,"100%"))</f>
        <v>100%</v>
      </c>
      <c r="IL6" s="560" t="s">
        <v>2685</v>
      </c>
      <c r="IM6" s="1033" t="s">
        <v>5</v>
      </c>
      <c r="IN6" s="356" t="s">
        <v>11</v>
      </c>
    </row>
    <row r="7" spans="1:251" ht="208.5" customHeight="1">
      <c r="A7" s="628">
        <v>3</v>
      </c>
      <c r="B7" s="628">
        <v>3</v>
      </c>
      <c r="C7" s="1034" t="s">
        <v>2686</v>
      </c>
      <c r="D7" s="124" t="s">
        <v>2687</v>
      </c>
      <c r="E7" s="651" t="s">
        <v>2688</v>
      </c>
      <c r="F7" s="651" t="s">
        <v>1102</v>
      </c>
      <c r="G7" s="651" t="s">
        <v>1191</v>
      </c>
      <c r="H7" s="651" t="s">
        <v>2673</v>
      </c>
      <c r="I7" s="632" t="s">
        <v>735</v>
      </c>
      <c r="J7" s="1026" t="s">
        <v>2649</v>
      </c>
      <c r="K7" s="651" t="s">
        <v>5</v>
      </c>
      <c r="L7" s="644">
        <v>1</v>
      </c>
      <c r="M7" s="651" t="s">
        <v>2689</v>
      </c>
      <c r="N7" s="666">
        <v>44621</v>
      </c>
      <c r="O7" s="667">
        <v>42339</v>
      </c>
      <c r="P7" s="651" t="s">
        <v>1196</v>
      </c>
      <c r="Q7" s="826" t="s">
        <v>2690</v>
      </c>
      <c r="R7" s="819">
        <v>0</v>
      </c>
      <c r="S7" s="819" t="s">
        <v>5</v>
      </c>
      <c r="T7" s="819">
        <v>0</v>
      </c>
      <c r="U7" s="819">
        <v>0</v>
      </c>
      <c r="V7" s="819" t="s">
        <v>5</v>
      </c>
      <c r="W7" s="819">
        <v>0</v>
      </c>
      <c r="X7" s="819" t="s">
        <v>5</v>
      </c>
      <c r="Y7" s="819">
        <v>0</v>
      </c>
      <c r="Z7" s="819">
        <v>0</v>
      </c>
      <c r="AA7" s="819">
        <v>0</v>
      </c>
      <c r="AB7" s="819">
        <v>0</v>
      </c>
      <c r="AC7" s="819">
        <v>0</v>
      </c>
      <c r="AD7" s="819">
        <v>5</v>
      </c>
      <c r="AE7" s="819">
        <v>0</v>
      </c>
      <c r="AF7" s="819">
        <v>0</v>
      </c>
      <c r="AG7" s="125"/>
      <c r="AH7" s="826" t="s">
        <v>2690</v>
      </c>
      <c r="AI7" s="819">
        <v>0</v>
      </c>
      <c r="AJ7" s="819" t="s">
        <v>5</v>
      </c>
      <c r="AK7" s="819">
        <v>0</v>
      </c>
      <c r="AL7" s="819">
        <v>0</v>
      </c>
      <c r="AM7" s="819" t="s">
        <v>5</v>
      </c>
      <c r="AN7" s="819">
        <v>0</v>
      </c>
      <c r="AO7" s="819" t="s">
        <v>5</v>
      </c>
      <c r="AP7" s="819">
        <v>0</v>
      </c>
      <c r="AQ7" s="819">
        <v>0</v>
      </c>
      <c r="AR7" s="819">
        <v>0</v>
      </c>
      <c r="AS7" s="819">
        <v>0</v>
      </c>
      <c r="AT7" s="819">
        <v>0</v>
      </c>
      <c r="AU7" s="819">
        <v>25</v>
      </c>
      <c r="AV7" s="819">
        <v>0</v>
      </c>
      <c r="AW7" s="819">
        <v>0</v>
      </c>
      <c r="AX7" s="125"/>
      <c r="AY7" s="679" t="s">
        <v>2691</v>
      </c>
      <c r="AZ7" s="669">
        <v>0</v>
      </c>
      <c r="BA7" s="669" t="s">
        <v>5</v>
      </c>
      <c r="BB7" s="669">
        <v>0</v>
      </c>
      <c r="BC7" s="669">
        <v>0</v>
      </c>
      <c r="BD7" s="669" t="s">
        <v>5</v>
      </c>
      <c r="BE7" s="669">
        <v>0</v>
      </c>
      <c r="BF7" s="680" t="s">
        <v>2652</v>
      </c>
      <c r="BG7" s="568"/>
      <c r="BH7" s="568"/>
      <c r="BI7" s="568"/>
      <c r="BJ7" s="568"/>
      <c r="BK7" s="568"/>
      <c r="BL7" s="279" t="str">
        <f>BO7</f>
        <v>0%</v>
      </c>
      <c r="BM7" s="279"/>
      <c r="BN7" s="638">
        <v>0</v>
      </c>
      <c r="BO7" s="279" t="str">
        <f>IF(BN7=0,"0%",IF(BN7=1,"100%"))</f>
        <v>0%</v>
      </c>
      <c r="BP7" s="124" t="s">
        <v>2692</v>
      </c>
      <c r="BQ7" s="669">
        <v>0</v>
      </c>
      <c r="BR7" s="669" t="s">
        <v>5</v>
      </c>
      <c r="BS7" s="669" t="s">
        <v>5</v>
      </c>
      <c r="BT7" s="669">
        <v>0</v>
      </c>
      <c r="BU7" s="669" t="s">
        <v>5</v>
      </c>
      <c r="BV7" s="669">
        <v>0</v>
      </c>
      <c r="BW7" s="680" t="s">
        <v>2657</v>
      </c>
      <c r="BX7" s="568"/>
      <c r="BY7" s="568"/>
      <c r="BZ7" s="568"/>
      <c r="CA7" s="568"/>
      <c r="CB7" s="568"/>
      <c r="CC7" s="279" t="str">
        <f>CF7</f>
        <v>0%</v>
      </c>
      <c r="CD7" s="279"/>
      <c r="CE7" s="638">
        <v>0</v>
      </c>
      <c r="CF7" s="279" t="str">
        <f>IF(CE7=0,"0%",IF(CE7=1,"100%"))</f>
        <v>0%</v>
      </c>
      <c r="CG7" s="124" t="s">
        <v>2692</v>
      </c>
      <c r="CH7" s="669">
        <v>0</v>
      </c>
      <c r="CI7" s="669" t="s">
        <v>5</v>
      </c>
      <c r="CJ7" s="669" t="s">
        <v>5</v>
      </c>
      <c r="CK7" s="669">
        <v>0</v>
      </c>
      <c r="CL7" s="669" t="s">
        <v>5</v>
      </c>
      <c r="CM7" s="669">
        <v>0</v>
      </c>
      <c r="CN7" s="680" t="s">
        <v>2657</v>
      </c>
      <c r="CO7" s="569">
        <v>1</v>
      </c>
      <c r="CP7" s="569">
        <v>0</v>
      </c>
      <c r="CQ7" s="569">
        <v>1</v>
      </c>
      <c r="CR7" s="569"/>
      <c r="CS7" s="569" t="s">
        <v>1561</v>
      </c>
      <c r="CT7" s="279" t="str">
        <f t="shared" si="0"/>
        <v>0%</v>
      </c>
      <c r="CU7" s="279"/>
      <c r="CV7" s="638">
        <f t="shared" si="1"/>
        <v>0</v>
      </c>
      <c r="CW7" s="279" t="str">
        <f>IF(CV7=0,"0%",IF(CV7=1,"100%"))</f>
        <v>0%</v>
      </c>
      <c r="CX7" s="124" t="s">
        <v>2693</v>
      </c>
      <c r="CY7" s="669">
        <v>1</v>
      </c>
      <c r="CZ7" s="669" t="s">
        <v>5</v>
      </c>
      <c r="DA7" s="669" t="s">
        <v>5</v>
      </c>
      <c r="DB7" s="669">
        <v>0</v>
      </c>
      <c r="DC7" s="669" t="s">
        <v>5</v>
      </c>
      <c r="DD7" s="669">
        <v>0</v>
      </c>
      <c r="DE7" s="680" t="s">
        <v>2694</v>
      </c>
      <c r="DF7" s="279">
        <v>0</v>
      </c>
      <c r="DG7" s="279">
        <v>1</v>
      </c>
      <c r="DH7" s="279">
        <v>1</v>
      </c>
      <c r="DI7" s="280"/>
      <c r="DJ7" s="279" t="s">
        <v>122</v>
      </c>
      <c r="DK7" s="279" t="str">
        <f t="shared" si="2"/>
        <v>100%</v>
      </c>
      <c r="DL7" s="279"/>
      <c r="DM7" s="638">
        <f t="shared" si="3"/>
        <v>1</v>
      </c>
      <c r="DN7" s="279" t="str">
        <f>IF(DM7=0,"0%",IF(DM7=1,"100%"))</f>
        <v>100%</v>
      </c>
      <c r="DO7" s="761" t="s">
        <v>2667</v>
      </c>
      <c r="DP7" s="761" t="s">
        <v>849</v>
      </c>
      <c r="DQ7" s="279" t="s">
        <v>2666</v>
      </c>
      <c r="DR7" s="669">
        <v>0</v>
      </c>
      <c r="DS7" s="669" t="s">
        <v>5</v>
      </c>
      <c r="DT7" s="669" t="s">
        <v>5</v>
      </c>
      <c r="DU7" s="669">
        <v>0</v>
      </c>
      <c r="DV7" s="669" t="s">
        <v>5</v>
      </c>
      <c r="DW7" s="669">
        <v>0</v>
      </c>
      <c r="DX7" s="669" t="s">
        <v>5</v>
      </c>
      <c r="DY7" s="568"/>
      <c r="DZ7" s="568"/>
      <c r="EA7" s="568"/>
      <c r="EB7" s="568"/>
      <c r="EC7" s="279" t="s">
        <v>122</v>
      </c>
      <c r="ED7" s="279" t="str">
        <f>EG7</f>
        <v>100%</v>
      </c>
      <c r="EE7" s="279"/>
      <c r="EF7" s="638">
        <f t="shared" si="5"/>
        <v>1</v>
      </c>
      <c r="EG7" s="770" t="str">
        <f>IF(EF7=0,"0%",IF(EF7=1,"100%"))</f>
        <v>100%</v>
      </c>
      <c r="EH7" s="833" t="s">
        <v>2695</v>
      </c>
      <c r="EI7" s="761" t="s">
        <v>2696</v>
      </c>
      <c r="EJ7" s="279" t="s">
        <v>2666</v>
      </c>
      <c r="EK7" s="669">
        <v>0</v>
      </c>
      <c r="EL7" s="679" t="s">
        <v>5</v>
      </c>
      <c r="EM7" s="669" t="s">
        <v>5</v>
      </c>
      <c r="EN7" s="669">
        <v>0</v>
      </c>
      <c r="EO7" s="669" t="s">
        <v>5</v>
      </c>
      <c r="EP7" s="669">
        <v>0</v>
      </c>
      <c r="EQ7" s="669" t="s">
        <v>5</v>
      </c>
      <c r="ER7" s="568"/>
      <c r="ES7" s="568"/>
      <c r="ET7" s="568"/>
      <c r="EU7" s="568"/>
      <c r="EV7" s="568" t="s">
        <v>122</v>
      </c>
      <c r="EW7" s="279" t="str">
        <f t="shared" si="6"/>
        <v>100%</v>
      </c>
      <c r="EX7" s="279"/>
      <c r="EY7" s="638">
        <f t="shared" si="7"/>
        <v>1</v>
      </c>
      <c r="EZ7" s="279" t="str">
        <f>IF(EY7=0,"0%",IF(EY7=1,"100%"))</f>
        <v>100%</v>
      </c>
      <c r="FA7" s="833"/>
      <c r="FB7" s="833"/>
      <c r="FC7" s="279" t="s">
        <v>2666</v>
      </c>
      <c r="FD7" s="669">
        <v>0</v>
      </c>
      <c r="FE7" s="669" t="s">
        <v>5</v>
      </c>
      <c r="FF7" s="669" t="s">
        <v>5</v>
      </c>
      <c r="FG7" s="669">
        <v>0</v>
      </c>
      <c r="FH7" s="669" t="s">
        <v>5</v>
      </c>
      <c r="FI7" s="669">
        <v>0</v>
      </c>
      <c r="FJ7" s="669" t="s">
        <v>5</v>
      </c>
      <c r="FK7" s="568"/>
      <c r="FL7" s="568"/>
      <c r="FM7" s="568"/>
      <c r="FN7" s="568"/>
      <c r="FO7" s="568"/>
      <c r="FP7" s="279" t="str">
        <f t="shared" si="8"/>
        <v>100%</v>
      </c>
      <c r="FQ7" s="279"/>
      <c r="FR7" s="638">
        <f t="shared" si="9"/>
        <v>1</v>
      </c>
      <c r="FS7" s="279" t="str">
        <f>IF(FR7=0,"0%",IF(FR7=1,"100%"))</f>
        <v>100%</v>
      </c>
      <c r="FT7" s="833"/>
      <c r="FU7" s="833"/>
      <c r="FV7" s="568"/>
      <c r="FW7" s="568"/>
      <c r="FX7" s="568"/>
      <c r="FY7" s="568"/>
      <c r="FZ7" s="568"/>
      <c r="GA7" s="568"/>
      <c r="GB7" s="568"/>
      <c r="GC7" s="568"/>
      <c r="GD7" s="568"/>
      <c r="GE7" s="568"/>
      <c r="GF7" s="568"/>
      <c r="GG7" s="568"/>
      <c r="GH7" s="568"/>
      <c r="GI7" s="279" t="str">
        <f t="shared" si="10"/>
        <v>100%</v>
      </c>
      <c r="GJ7" s="279"/>
      <c r="GK7" s="638">
        <f t="shared" si="11"/>
        <v>1</v>
      </c>
      <c r="GL7" s="279" t="str">
        <f>IF(GK7=0,"0%",IF(GK7=1,"100%"))</f>
        <v>100%</v>
      </c>
      <c r="GM7" s="568"/>
      <c r="GN7" s="568"/>
      <c r="GO7" s="568"/>
      <c r="GP7" s="568"/>
      <c r="GQ7" s="568"/>
      <c r="GR7" s="568"/>
      <c r="GS7" s="568"/>
      <c r="GT7" s="568"/>
      <c r="GU7" s="568"/>
      <c r="GV7" s="568"/>
      <c r="GW7" s="568"/>
      <c r="GX7" s="568"/>
      <c r="GY7" s="568"/>
      <c r="GZ7" s="279" t="str">
        <f t="shared" si="12"/>
        <v>100%</v>
      </c>
      <c r="HA7" s="279"/>
      <c r="HB7" s="638">
        <f t="shared" si="13"/>
        <v>1</v>
      </c>
      <c r="HC7" s="279" t="str">
        <f>IF(HB7=0,"0%",IF(HB7=1,"100%"))</f>
        <v>100%</v>
      </c>
      <c r="HD7" s="568"/>
      <c r="HE7" s="568"/>
      <c r="HF7" s="568"/>
      <c r="HG7" s="568"/>
      <c r="HH7" s="568"/>
      <c r="HI7" s="568"/>
      <c r="HJ7" s="568"/>
      <c r="HK7" s="568"/>
      <c r="HL7" s="568"/>
      <c r="HM7" s="568"/>
      <c r="HN7" s="568"/>
      <c r="HO7" s="568"/>
      <c r="HP7" s="568"/>
      <c r="HQ7" s="279" t="str">
        <f t="shared" si="14"/>
        <v>100%</v>
      </c>
      <c r="HR7" s="279"/>
      <c r="HS7" s="638">
        <f t="shared" si="15"/>
        <v>1</v>
      </c>
      <c r="HT7" s="279" t="str">
        <f>IF(HS7=0,"0%",IF(HS7=1,"100%"))</f>
        <v>100%</v>
      </c>
      <c r="HU7" s="568"/>
      <c r="HV7" s="568"/>
      <c r="HW7" s="568"/>
      <c r="HX7" s="568"/>
      <c r="HY7" s="568"/>
      <c r="HZ7" s="568"/>
      <c r="IA7" s="568"/>
      <c r="IB7" s="568"/>
      <c r="IC7" s="568"/>
      <c r="ID7" s="568"/>
      <c r="IE7" s="568"/>
      <c r="IF7" s="568"/>
      <c r="IG7" s="568"/>
      <c r="IH7" s="279" t="str">
        <f t="shared" si="16"/>
        <v>100%</v>
      </c>
      <c r="II7" s="279"/>
      <c r="IJ7" s="638">
        <f t="shared" si="17"/>
        <v>1</v>
      </c>
      <c r="IK7" s="279" t="str">
        <f>IF(IJ7=0,"0%",IF(IJ7=1,"100%"))</f>
        <v>100%</v>
      </c>
      <c r="IL7" s="560" t="s">
        <v>2697</v>
      </c>
      <c r="IM7" s="867" t="s">
        <v>2698</v>
      </c>
      <c r="IN7" s="356" t="s">
        <v>11</v>
      </c>
    </row>
    <row r="8" spans="1:251" ht="222.75" customHeight="1">
      <c r="A8" s="628">
        <v>4</v>
      </c>
      <c r="B8" s="628">
        <v>4</v>
      </c>
      <c r="C8" s="1034" t="s">
        <v>2699</v>
      </c>
      <c r="D8" s="124" t="s">
        <v>2700</v>
      </c>
      <c r="E8" s="258" t="s">
        <v>2701</v>
      </c>
      <c r="F8" s="258" t="s">
        <v>1102</v>
      </c>
      <c r="G8" s="258" t="s">
        <v>1048</v>
      </c>
      <c r="H8" s="651" t="s">
        <v>2673</v>
      </c>
      <c r="I8" s="632" t="s">
        <v>735</v>
      </c>
      <c r="J8" s="1026" t="s">
        <v>2702</v>
      </c>
      <c r="K8" s="651" t="s">
        <v>5</v>
      </c>
      <c r="L8" s="644">
        <v>1</v>
      </c>
      <c r="M8" s="258" t="s">
        <v>2703</v>
      </c>
      <c r="N8" s="666">
        <v>44621</v>
      </c>
      <c r="O8" s="667">
        <v>42339</v>
      </c>
      <c r="P8" s="651" t="s">
        <v>1196</v>
      </c>
      <c r="Q8" s="826" t="s">
        <v>2704</v>
      </c>
      <c r="R8" s="819">
        <v>0</v>
      </c>
      <c r="S8" s="819" t="s">
        <v>5</v>
      </c>
      <c r="T8" s="819">
        <v>0</v>
      </c>
      <c r="U8" s="819">
        <v>0</v>
      </c>
      <c r="V8" s="819" t="s">
        <v>5</v>
      </c>
      <c r="W8" s="819">
        <v>0</v>
      </c>
      <c r="X8" s="819" t="s">
        <v>5</v>
      </c>
      <c r="Y8" s="819">
        <v>0</v>
      </c>
      <c r="Z8" s="819">
        <v>0</v>
      </c>
      <c r="AA8" s="819">
        <v>0</v>
      </c>
      <c r="AB8" s="819">
        <v>0</v>
      </c>
      <c r="AC8" s="819">
        <v>0</v>
      </c>
      <c r="AD8" s="819">
        <v>5</v>
      </c>
      <c r="AE8" s="819">
        <v>0</v>
      </c>
      <c r="AF8" s="819">
        <v>0</v>
      </c>
      <c r="AG8" s="125"/>
      <c r="AH8" s="826" t="s">
        <v>2704</v>
      </c>
      <c r="AI8" s="819">
        <v>0</v>
      </c>
      <c r="AJ8" s="819" t="s">
        <v>5</v>
      </c>
      <c r="AK8" s="819">
        <v>0</v>
      </c>
      <c r="AL8" s="819">
        <v>0</v>
      </c>
      <c r="AM8" s="819" t="s">
        <v>5</v>
      </c>
      <c r="AN8" s="819">
        <v>0</v>
      </c>
      <c r="AO8" s="819" t="s">
        <v>5</v>
      </c>
      <c r="AP8" s="819">
        <v>0</v>
      </c>
      <c r="AQ8" s="819">
        <v>0</v>
      </c>
      <c r="AR8" s="819">
        <v>0</v>
      </c>
      <c r="AS8" s="819">
        <v>0</v>
      </c>
      <c r="AT8" s="819">
        <v>0</v>
      </c>
      <c r="AU8" s="819">
        <v>25</v>
      </c>
      <c r="AV8" s="819">
        <v>0</v>
      </c>
      <c r="AW8" s="819">
        <v>0</v>
      </c>
      <c r="AX8" s="125"/>
      <c r="AY8" s="124" t="s">
        <v>2705</v>
      </c>
      <c r="AZ8" s="669">
        <v>0</v>
      </c>
      <c r="BA8" s="669" t="s">
        <v>5</v>
      </c>
      <c r="BB8" s="669" t="s">
        <v>5</v>
      </c>
      <c r="BC8" s="669" t="s">
        <v>5</v>
      </c>
      <c r="BD8" s="669" t="s">
        <v>5</v>
      </c>
      <c r="BE8" s="669" t="s">
        <v>5</v>
      </c>
      <c r="BF8" s="680" t="s">
        <v>2652</v>
      </c>
      <c r="BG8" s="568"/>
      <c r="BH8" s="568"/>
      <c r="BI8" s="568"/>
      <c r="BJ8" s="568"/>
      <c r="BK8" s="568"/>
      <c r="BL8" s="279" t="str">
        <f>BO8</f>
        <v>0%</v>
      </c>
      <c r="BM8" s="279"/>
      <c r="BN8" s="638">
        <v>0</v>
      </c>
      <c r="BO8" s="279" t="str">
        <f>IF(BN8=0,"0%",IF(BN8=1,"100%"))</f>
        <v>0%</v>
      </c>
      <c r="BP8" s="124" t="s">
        <v>2706</v>
      </c>
      <c r="BQ8" s="669">
        <v>1</v>
      </c>
      <c r="BR8" s="669" t="s">
        <v>5</v>
      </c>
      <c r="BS8" s="669" t="s">
        <v>5</v>
      </c>
      <c r="BT8" s="669" t="s">
        <v>5</v>
      </c>
      <c r="BU8" s="669" t="s">
        <v>5</v>
      </c>
      <c r="BV8" s="669" t="s">
        <v>5</v>
      </c>
      <c r="BW8" s="680" t="s">
        <v>2707</v>
      </c>
      <c r="BX8" s="568"/>
      <c r="BY8" s="568"/>
      <c r="BZ8" s="568"/>
      <c r="CA8" s="568"/>
      <c r="CB8" s="568"/>
      <c r="CC8" s="279" t="str">
        <f>CF8</f>
        <v>100%</v>
      </c>
      <c r="CD8" s="279"/>
      <c r="CE8" s="638">
        <v>1</v>
      </c>
      <c r="CF8" s="279" t="str">
        <f>IF(CE8=0,"0%",IF(CE8=1,"100%"))</f>
        <v>100%</v>
      </c>
      <c r="CG8" s="124" t="s">
        <v>2708</v>
      </c>
      <c r="CH8" s="669">
        <v>0</v>
      </c>
      <c r="CI8" s="669" t="s">
        <v>5</v>
      </c>
      <c r="CJ8" s="669" t="s">
        <v>5</v>
      </c>
      <c r="CK8" s="669" t="s">
        <v>5</v>
      </c>
      <c r="CL8" s="669" t="s">
        <v>5</v>
      </c>
      <c r="CM8" s="669" t="s">
        <v>5</v>
      </c>
      <c r="CN8" s="680" t="s">
        <v>2709</v>
      </c>
      <c r="CO8" s="279">
        <v>1</v>
      </c>
      <c r="CP8" s="279">
        <v>0</v>
      </c>
      <c r="CQ8" s="279">
        <v>1</v>
      </c>
      <c r="CR8" s="280" t="s">
        <v>2680</v>
      </c>
      <c r="CS8" s="279" t="s">
        <v>122</v>
      </c>
      <c r="CT8" s="279" t="str">
        <f t="shared" si="0"/>
        <v>100%</v>
      </c>
      <c r="CU8" s="279"/>
      <c r="CV8" s="638">
        <f>CE8+CH8</f>
        <v>1</v>
      </c>
      <c r="CW8" s="279" t="str">
        <f>IF(CV8=0,"0%",IF(CV8=1,"100%"))</f>
        <v>100%</v>
      </c>
      <c r="CX8" s="124" t="s">
        <v>2666</v>
      </c>
      <c r="CY8" s="124">
        <v>0</v>
      </c>
      <c r="CZ8" s="669" t="s">
        <v>5</v>
      </c>
      <c r="DA8" s="669" t="s">
        <v>5</v>
      </c>
      <c r="DB8" s="669">
        <v>0</v>
      </c>
      <c r="DC8" s="669" t="s">
        <v>5</v>
      </c>
      <c r="DD8" s="669">
        <v>0</v>
      </c>
      <c r="DE8" s="669" t="s">
        <v>5</v>
      </c>
      <c r="DF8" s="279">
        <v>0</v>
      </c>
      <c r="DG8" s="279">
        <v>0</v>
      </c>
      <c r="DH8" s="279">
        <v>0</v>
      </c>
      <c r="DI8" s="279"/>
      <c r="DJ8" s="279" t="s">
        <v>122</v>
      </c>
      <c r="DK8" s="279" t="str">
        <f t="shared" si="2"/>
        <v>100%</v>
      </c>
      <c r="DL8" s="279"/>
      <c r="DM8" s="638">
        <f t="shared" si="3"/>
        <v>1</v>
      </c>
      <c r="DN8" s="279" t="str">
        <f>IF(DM8=0,"0%",IF(DM8=1,"100%"))</f>
        <v>100%</v>
      </c>
      <c r="DO8" s="833"/>
      <c r="DP8" s="833"/>
      <c r="DQ8" s="279" t="s">
        <v>2666</v>
      </c>
      <c r="DR8" s="124">
        <v>0</v>
      </c>
      <c r="DS8" s="669" t="s">
        <v>5</v>
      </c>
      <c r="DT8" s="669" t="s">
        <v>5</v>
      </c>
      <c r="DU8" s="669">
        <v>0</v>
      </c>
      <c r="DV8" s="669" t="s">
        <v>5</v>
      </c>
      <c r="DW8" s="669">
        <v>0</v>
      </c>
      <c r="DX8" s="669" t="s">
        <v>5</v>
      </c>
      <c r="DY8" s="568"/>
      <c r="DZ8" s="568"/>
      <c r="EA8" s="568"/>
      <c r="EB8" s="568"/>
      <c r="EC8" s="279" t="s">
        <v>122</v>
      </c>
      <c r="ED8" s="279" t="str">
        <f t="shared" si="4"/>
        <v>100%</v>
      </c>
      <c r="EE8" s="279"/>
      <c r="EF8" s="638">
        <f t="shared" si="5"/>
        <v>1</v>
      </c>
      <c r="EG8" s="770" t="str">
        <f>IF(EF8=0,"0%",IF(EF8=1,"100%"))</f>
        <v>100%</v>
      </c>
      <c r="EH8" s="833"/>
      <c r="EI8" s="833"/>
      <c r="EJ8" s="279" t="s">
        <v>2666</v>
      </c>
      <c r="EK8" s="124">
        <v>0</v>
      </c>
      <c r="EL8" s="669" t="s">
        <v>5</v>
      </c>
      <c r="EM8" s="669" t="s">
        <v>5</v>
      </c>
      <c r="EN8" s="669">
        <v>0</v>
      </c>
      <c r="EO8" s="669" t="s">
        <v>5</v>
      </c>
      <c r="EP8" s="669">
        <v>0</v>
      </c>
      <c r="EQ8" s="669" t="s">
        <v>5</v>
      </c>
      <c r="ER8" s="568"/>
      <c r="ES8" s="568"/>
      <c r="ET8" s="568"/>
      <c r="EU8" s="568"/>
      <c r="EV8" s="568" t="s">
        <v>122</v>
      </c>
      <c r="EW8" s="279" t="str">
        <f t="shared" si="6"/>
        <v>100%</v>
      </c>
      <c r="EX8" s="279"/>
      <c r="EY8" s="638">
        <f t="shared" si="7"/>
        <v>1</v>
      </c>
      <c r="EZ8" s="279" t="str">
        <f>IF(EY8=0,"0%",IF(EY8=1,"100%"))</f>
        <v>100%</v>
      </c>
      <c r="FA8" s="833"/>
      <c r="FB8" s="833"/>
      <c r="FC8" s="279" t="s">
        <v>2666</v>
      </c>
      <c r="FD8" s="124">
        <v>0</v>
      </c>
      <c r="FE8" s="669" t="s">
        <v>5</v>
      </c>
      <c r="FF8" s="669" t="s">
        <v>5</v>
      </c>
      <c r="FG8" s="669">
        <v>0</v>
      </c>
      <c r="FH8" s="669" t="s">
        <v>5</v>
      </c>
      <c r="FI8" s="669">
        <v>0</v>
      </c>
      <c r="FJ8" s="669" t="s">
        <v>5</v>
      </c>
      <c r="FK8" s="568"/>
      <c r="FL8" s="568"/>
      <c r="FM8" s="568"/>
      <c r="FN8" s="568"/>
      <c r="FO8" s="568"/>
      <c r="FP8" s="279" t="str">
        <f t="shared" si="8"/>
        <v>100%</v>
      </c>
      <c r="FQ8" s="279"/>
      <c r="FR8" s="638">
        <f t="shared" si="9"/>
        <v>1</v>
      </c>
      <c r="FS8" s="279" t="str">
        <f>IF(FR8=0,"0%",IF(FR8=1,"100%"))</f>
        <v>100%</v>
      </c>
      <c r="FT8" s="833"/>
      <c r="FU8" s="833"/>
      <c r="FV8" s="568"/>
      <c r="FW8" s="568"/>
      <c r="FX8" s="568"/>
      <c r="FY8" s="568"/>
      <c r="FZ8" s="568"/>
      <c r="GA8" s="568"/>
      <c r="GB8" s="568"/>
      <c r="GC8" s="568"/>
      <c r="GD8" s="568"/>
      <c r="GE8" s="568"/>
      <c r="GF8" s="568"/>
      <c r="GG8" s="568"/>
      <c r="GH8" s="568"/>
      <c r="GI8" s="279" t="str">
        <f t="shared" si="10"/>
        <v>100%</v>
      </c>
      <c r="GJ8" s="279"/>
      <c r="GK8" s="638">
        <f t="shared" si="11"/>
        <v>1</v>
      </c>
      <c r="GL8" s="279" t="str">
        <f>IF(GK8=0,"0%",IF(GK8=1,"100%"))</f>
        <v>100%</v>
      </c>
      <c r="GM8" s="568"/>
      <c r="GN8" s="568"/>
      <c r="GO8" s="568"/>
      <c r="GP8" s="568"/>
      <c r="GQ8" s="568"/>
      <c r="GR8" s="568"/>
      <c r="GS8" s="568"/>
      <c r="GT8" s="568"/>
      <c r="GU8" s="568"/>
      <c r="GV8" s="568"/>
      <c r="GW8" s="568"/>
      <c r="GX8" s="568"/>
      <c r="GY8" s="568"/>
      <c r="GZ8" s="279" t="str">
        <f t="shared" si="12"/>
        <v>100%</v>
      </c>
      <c r="HA8" s="279"/>
      <c r="HB8" s="638">
        <f t="shared" si="13"/>
        <v>1</v>
      </c>
      <c r="HC8" s="279" t="str">
        <f>IF(HB8=0,"0%",IF(HB8=1,"100%"))</f>
        <v>100%</v>
      </c>
      <c r="HD8" s="568"/>
      <c r="HE8" s="568"/>
      <c r="HF8" s="568"/>
      <c r="HG8" s="568"/>
      <c r="HH8" s="568"/>
      <c r="HI8" s="568"/>
      <c r="HJ8" s="568"/>
      <c r="HK8" s="568"/>
      <c r="HL8" s="568"/>
      <c r="HM8" s="568"/>
      <c r="HN8" s="568"/>
      <c r="HO8" s="568"/>
      <c r="HP8" s="568"/>
      <c r="HQ8" s="279" t="str">
        <f t="shared" si="14"/>
        <v>100%</v>
      </c>
      <c r="HR8" s="279"/>
      <c r="HS8" s="638">
        <f t="shared" si="15"/>
        <v>1</v>
      </c>
      <c r="HT8" s="279" t="str">
        <f>IF(HS8=0,"0%",IF(HS8=1,"100%"))</f>
        <v>100%</v>
      </c>
      <c r="HU8" s="568"/>
      <c r="HV8" s="568"/>
      <c r="HW8" s="568"/>
      <c r="HX8" s="568"/>
      <c r="HY8" s="568"/>
      <c r="HZ8" s="568"/>
      <c r="IA8" s="568"/>
      <c r="IB8" s="568"/>
      <c r="IC8" s="568"/>
      <c r="ID8" s="568"/>
      <c r="IE8" s="568"/>
      <c r="IF8" s="568"/>
      <c r="IG8" s="568"/>
      <c r="IH8" s="279" t="str">
        <f t="shared" si="16"/>
        <v>100%</v>
      </c>
      <c r="II8" s="279"/>
      <c r="IJ8" s="638">
        <f t="shared" si="17"/>
        <v>1</v>
      </c>
      <c r="IK8" s="279" t="str">
        <f>IF(IJ8=0,"0%",IF(IJ8=1,"100%"))</f>
        <v>100%</v>
      </c>
      <c r="IL8" s="560" t="s">
        <v>2685</v>
      </c>
      <c r="IM8" s="875" t="s">
        <v>5</v>
      </c>
      <c r="IN8" s="356" t="s">
        <v>11</v>
      </c>
    </row>
    <row r="9" spans="1:251" ht="18.5">
      <c r="A9" s="1315"/>
      <c r="B9" s="1316"/>
      <c r="C9" s="1317"/>
      <c r="D9" s="1035"/>
      <c r="E9" s="816"/>
      <c r="F9" s="1035"/>
      <c r="L9" s="710">
        <f>SUM(L5:L8)</f>
        <v>5</v>
      </c>
      <c r="BN9" s="772">
        <f>SUM(BN5:BN8)</f>
        <v>0</v>
      </c>
      <c r="BO9" s="871"/>
      <c r="CE9">
        <f>SUM(CE5:CE8)</f>
        <v>2</v>
      </c>
      <c r="CF9" s="608">
        <f>CE9*100%/L9</f>
        <v>0.4</v>
      </c>
      <c r="CV9" s="612">
        <f>SUM(CV5:CV8)</f>
        <v>3</v>
      </c>
      <c r="CW9" s="608">
        <f>CV9*100%/$L$9</f>
        <v>0.6</v>
      </c>
      <c r="DM9" s="612">
        <f>SUM(DM5:DM8)</f>
        <v>5</v>
      </c>
      <c r="DN9" s="608">
        <f>DM9*100%/$L$9</f>
        <v>1</v>
      </c>
      <c r="EF9" s="612">
        <f>SUM(EF5:EF8)</f>
        <v>5</v>
      </c>
      <c r="EG9" s="608">
        <f>EF9*100%/$L$9</f>
        <v>1</v>
      </c>
      <c r="EY9" s="612">
        <f>SUM(EY5:EY8)</f>
        <v>5</v>
      </c>
      <c r="FR9" s="612">
        <f>SUM(FR5:FR8)</f>
        <v>5</v>
      </c>
      <c r="FS9" s="608">
        <f>FR9*100%/L$9</f>
        <v>1</v>
      </c>
      <c r="GK9" s="612">
        <f>SUM(GK5:GK8)</f>
        <v>5</v>
      </c>
      <c r="GL9" s="608">
        <f>GK9*100%/$L$9</f>
        <v>1</v>
      </c>
      <c r="HB9" s="612">
        <f>SUM(HB5:HB8)</f>
        <v>5</v>
      </c>
      <c r="HC9" s="608">
        <f>HB9*100%/$L$9</f>
        <v>1</v>
      </c>
      <c r="HS9" s="612">
        <f>SUM(HS5:HS8)</f>
        <v>5</v>
      </c>
      <c r="HT9" s="608">
        <f>HS9*100%/$L$9</f>
        <v>1</v>
      </c>
      <c r="IJ9" s="612">
        <f>SUM(IJ5:IJ8)</f>
        <v>5</v>
      </c>
      <c r="IK9" s="608">
        <f>IJ9*100%/$L$9</f>
        <v>1</v>
      </c>
      <c r="IM9" s="1037"/>
    </row>
    <row r="11" spans="1:251">
      <c r="C11" s="619">
        <v>100</v>
      </c>
    </row>
  </sheetData>
  <mergeCells count="286">
    <mergeCell ref="A1:P1"/>
    <mergeCell ref="Q1:X1"/>
    <mergeCell ref="Y1:AC2"/>
    <mergeCell ref="AD1:AG2"/>
    <mergeCell ref="AH1:AO1"/>
    <mergeCell ref="AP1:AT2"/>
    <mergeCell ref="H2:H4"/>
    <mergeCell ref="I2:I4"/>
    <mergeCell ref="J2:J4"/>
    <mergeCell ref="K2:K4"/>
    <mergeCell ref="AU1:AX2"/>
    <mergeCell ref="AY1:BF1"/>
    <mergeCell ref="BG1:BK2"/>
    <mergeCell ref="BL1:BO2"/>
    <mergeCell ref="BP1:BW1"/>
    <mergeCell ref="BX1:CB2"/>
    <mergeCell ref="AY2:AY4"/>
    <mergeCell ref="AZ2:BF2"/>
    <mergeCell ref="BP2:BP4"/>
    <mergeCell ref="BQ2:BW2"/>
    <mergeCell ref="CC1:CF2"/>
    <mergeCell ref="CG1:CN1"/>
    <mergeCell ref="CO1:CS2"/>
    <mergeCell ref="CT1:CW2"/>
    <mergeCell ref="CX1:DE1"/>
    <mergeCell ref="DF1:DJ2"/>
    <mergeCell ref="CG2:CG4"/>
    <mergeCell ref="CH2:CN2"/>
    <mergeCell ref="CX2:CX4"/>
    <mergeCell ref="CY2:DE2"/>
    <mergeCell ref="ER1:EV2"/>
    <mergeCell ref="EW1:EZ2"/>
    <mergeCell ref="FA1:FA4"/>
    <mergeCell ref="EJ2:EJ4"/>
    <mergeCell ref="EK2:EQ2"/>
    <mergeCell ref="EO3:EO4"/>
    <mergeCell ref="EP3:EP4"/>
    <mergeCell ref="DK1:DN2"/>
    <mergeCell ref="DO1:DO4"/>
    <mergeCell ref="DP1:DP4"/>
    <mergeCell ref="DQ1:DX1"/>
    <mergeCell ref="DY1:EC2"/>
    <mergeCell ref="ED1:EG2"/>
    <mergeCell ref="DQ2:DQ4"/>
    <mergeCell ref="DR2:DX2"/>
    <mergeCell ref="DM3:DM4"/>
    <mergeCell ref="DN3:DN4"/>
    <mergeCell ref="GU1:GY2"/>
    <mergeCell ref="GZ1:HC2"/>
    <mergeCell ref="FV2:FV4"/>
    <mergeCell ref="FW2:GC2"/>
    <mergeCell ref="GM2:GM4"/>
    <mergeCell ref="GN2:GT2"/>
    <mergeCell ref="FB1:FB4"/>
    <mergeCell ref="FC1:FJ1"/>
    <mergeCell ref="FK1:FO2"/>
    <mergeCell ref="FP1:FS2"/>
    <mergeCell ref="FT1:FT4"/>
    <mergeCell ref="FU1:FU4"/>
    <mergeCell ref="FC2:FC4"/>
    <mergeCell ref="FD2:FJ2"/>
    <mergeCell ref="FF3:FG3"/>
    <mergeCell ref="FH3:FH4"/>
    <mergeCell ref="IL1:IL4"/>
    <mergeCell ref="IM1:IM4"/>
    <mergeCell ref="IN1:IN4"/>
    <mergeCell ref="A2:A4"/>
    <mergeCell ref="B2:B4"/>
    <mergeCell ref="C2:C4"/>
    <mergeCell ref="D2:D4"/>
    <mergeCell ref="E2:E4"/>
    <mergeCell ref="F2:F4"/>
    <mergeCell ref="G2:G4"/>
    <mergeCell ref="HD1:HK1"/>
    <mergeCell ref="HL1:HP2"/>
    <mergeCell ref="HQ1:HT2"/>
    <mergeCell ref="HU1:IB1"/>
    <mergeCell ref="IC1:IG2"/>
    <mergeCell ref="IH1:IK2"/>
    <mergeCell ref="HD2:HD4"/>
    <mergeCell ref="HE2:HK2"/>
    <mergeCell ref="HU2:HU4"/>
    <mergeCell ref="HV2:IB2"/>
    <mergeCell ref="FV1:GC1"/>
    <mergeCell ref="GD1:GH2"/>
    <mergeCell ref="GI1:GL2"/>
    <mergeCell ref="GM1:GT1"/>
    <mergeCell ref="W3:W4"/>
    <mergeCell ref="X3:X4"/>
    <mergeCell ref="Y3:Y4"/>
    <mergeCell ref="Z3:Z4"/>
    <mergeCell ref="AA3:AA4"/>
    <mergeCell ref="AB3:AB4"/>
    <mergeCell ref="L2:L4"/>
    <mergeCell ref="M2:M4"/>
    <mergeCell ref="Q2:Q4"/>
    <mergeCell ref="R2:X2"/>
    <mergeCell ref="R3:R4"/>
    <mergeCell ref="S3:S4"/>
    <mergeCell ref="T3:U3"/>
    <mergeCell ref="V3:V4"/>
    <mergeCell ref="AJ3:AJ4"/>
    <mergeCell ref="AK3:AL3"/>
    <mergeCell ref="AM3:AM4"/>
    <mergeCell ref="AN3:AN4"/>
    <mergeCell ref="AO3:AO4"/>
    <mergeCell ref="AP3:AP4"/>
    <mergeCell ref="AC3:AC4"/>
    <mergeCell ref="AD3:AD4"/>
    <mergeCell ref="AE3:AE4"/>
    <mergeCell ref="AF3:AF4"/>
    <mergeCell ref="AG3:AG4"/>
    <mergeCell ref="AI3:AI4"/>
    <mergeCell ref="AH2:AH4"/>
    <mergeCell ref="AI2:AO2"/>
    <mergeCell ref="AW3:AW4"/>
    <mergeCell ref="AX3:AX4"/>
    <mergeCell ref="AZ3:AZ4"/>
    <mergeCell ref="BA3:BA4"/>
    <mergeCell ref="BB3:BC3"/>
    <mergeCell ref="BD3:BD4"/>
    <mergeCell ref="AQ3:AQ4"/>
    <mergeCell ref="AR3:AR4"/>
    <mergeCell ref="AS3:AS4"/>
    <mergeCell ref="AT3:AT4"/>
    <mergeCell ref="AU3:AU4"/>
    <mergeCell ref="AV3:AV4"/>
    <mergeCell ref="BK3:BK4"/>
    <mergeCell ref="BL3:BL4"/>
    <mergeCell ref="BM3:BM4"/>
    <mergeCell ref="BN3:BN4"/>
    <mergeCell ref="BO3:BO4"/>
    <mergeCell ref="BQ3:BQ4"/>
    <mergeCell ref="BE3:BE4"/>
    <mergeCell ref="BF3:BF4"/>
    <mergeCell ref="BG3:BG4"/>
    <mergeCell ref="BH3:BH4"/>
    <mergeCell ref="BI3:BI4"/>
    <mergeCell ref="BJ3:BJ4"/>
    <mergeCell ref="BY3:BY4"/>
    <mergeCell ref="BZ3:BZ4"/>
    <mergeCell ref="CA3:CA4"/>
    <mergeCell ref="CB3:CB4"/>
    <mergeCell ref="CC3:CC4"/>
    <mergeCell ref="CD3:CD4"/>
    <mergeCell ref="BR3:BR4"/>
    <mergeCell ref="BS3:BT3"/>
    <mergeCell ref="BU3:BU4"/>
    <mergeCell ref="BV3:BV4"/>
    <mergeCell ref="BW3:BW4"/>
    <mergeCell ref="BX3:BX4"/>
    <mergeCell ref="CM3:CM4"/>
    <mergeCell ref="CN3:CN4"/>
    <mergeCell ref="CO3:CO4"/>
    <mergeCell ref="CP3:CP4"/>
    <mergeCell ref="CQ3:CQ4"/>
    <mergeCell ref="CR3:CR4"/>
    <mergeCell ref="CE3:CE4"/>
    <mergeCell ref="CF3:CF4"/>
    <mergeCell ref="CH3:CH4"/>
    <mergeCell ref="CI3:CI4"/>
    <mergeCell ref="CJ3:CK3"/>
    <mergeCell ref="CL3:CL4"/>
    <mergeCell ref="CZ3:CZ4"/>
    <mergeCell ref="DA3:DB3"/>
    <mergeCell ref="DC3:DC4"/>
    <mergeCell ref="DD3:DD4"/>
    <mergeCell ref="DE3:DE4"/>
    <mergeCell ref="DF3:DF4"/>
    <mergeCell ref="CS3:CS4"/>
    <mergeCell ref="CT3:CT4"/>
    <mergeCell ref="CU3:CU4"/>
    <mergeCell ref="CV3:CV4"/>
    <mergeCell ref="CW3:CW4"/>
    <mergeCell ref="CY3:CY4"/>
    <mergeCell ref="DR3:DR4"/>
    <mergeCell ref="DS3:DS4"/>
    <mergeCell ref="DT3:DU3"/>
    <mergeCell ref="DV3:DV4"/>
    <mergeCell ref="DW3:DW4"/>
    <mergeCell ref="DX3:DX4"/>
    <mergeCell ref="DG3:DG4"/>
    <mergeCell ref="DH3:DH4"/>
    <mergeCell ref="DI3:DI4"/>
    <mergeCell ref="DJ3:DJ4"/>
    <mergeCell ref="DK3:DK4"/>
    <mergeCell ref="DL3:DL4"/>
    <mergeCell ref="EE3:EE4"/>
    <mergeCell ref="EF3:EF4"/>
    <mergeCell ref="EG3:EG4"/>
    <mergeCell ref="EK3:EK4"/>
    <mergeCell ref="EL3:EL4"/>
    <mergeCell ref="EM3:EN3"/>
    <mergeCell ref="DY3:DY4"/>
    <mergeCell ref="DZ3:DZ4"/>
    <mergeCell ref="EA3:EA4"/>
    <mergeCell ref="EB3:EB4"/>
    <mergeCell ref="EC3:EC4"/>
    <mergeCell ref="ED3:ED4"/>
    <mergeCell ref="EH1:EH4"/>
    <mergeCell ref="EI1:EI4"/>
    <mergeCell ref="EJ1:EQ1"/>
    <mergeCell ref="EW3:EW4"/>
    <mergeCell ref="EX3:EX4"/>
    <mergeCell ref="EY3:EY4"/>
    <mergeCell ref="EZ3:EZ4"/>
    <mergeCell ref="FD3:FD4"/>
    <mergeCell ref="FE3:FE4"/>
    <mergeCell ref="EQ3:EQ4"/>
    <mergeCell ref="ER3:ER4"/>
    <mergeCell ref="ES3:ES4"/>
    <mergeCell ref="ET3:ET4"/>
    <mergeCell ref="EU3:EU4"/>
    <mergeCell ref="EV3:EV4"/>
    <mergeCell ref="FO3:FO4"/>
    <mergeCell ref="FP3:FP4"/>
    <mergeCell ref="FQ3:FQ4"/>
    <mergeCell ref="FR3:FR4"/>
    <mergeCell ref="FS3:FS4"/>
    <mergeCell ref="FW3:FW4"/>
    <mergeCell ref="FI3:FI4"/>
    <mergeCell ref="FJ3:FJ4"/>
    <mergeCell ref="FK3:FK4"/>
    <mergeCell ref="FL3:FL4"/>
    <mergeCell ref="FM3:FM4"/>
    <mergeCell ref="FN3:FN4"/>
    <mergeCell ref="GE3:GE4"/>
    <mergeCell ref="GF3:GF4"/>
    <mergeCell ref="GG3:GG4"/>
    <mergeCell ref="GH3:GH4"/>
    <mergeCell ref="GI3:GI4"/>
    <mergeCell ref="GJ3:GJ4"/>
    <mergeCell ref="FX3:FX4"/>
    <mergeCell ref="FY3:FZ3"/>
    <mergeCell ref="GA3:GA4"/>
    <mergeCell ref="GB3:GB4"/>
    <mergeCell ref="GC3:GC4"/>
    <mergeCell ref="GD3:GD4"/>
    <mergeCell ref="GS3:GS4"/>
    <mergeCell ref="GT3:GT4"/>
    <mergeCell ref="GU3:GU4"/>
    <mergeCell ref="GV3:GV4"/>
    <mergeCell ref="GW3:GW4"/>
    <mergeCell ref="GX3:GX4"/>
    <mergeCell ref="GK3:GK4"/>
    <mergeCell ref="GL3:GL4"/>
    <mergeCell ref="GN3:GN4"/>
    <mergeCell ref="GO3:GO4"/>
    <mergeCell ref="GP3:GQ3"/>
    <mergeCell ref="GR3:GR4"/>
    <mergeCell ref="HF3:HF4"/>
    <mergeCell ref="HG3:HH3"/>
    <mergeCell ref="HI3:HI4"/>
    <mergeCell ref="HJ3:HJ4"/>
    <mergeCell ref="HK3:HK4"/>
    <mergeCell ref="HL3:HL4"/>
    <mergeCell ref="GY3:GY4"/>
    <mergeCell ref="GZ3:GZ4"/>
    <mergeCell ref="HA3:HA4"/>
    <mergeCell ref="HB3:HB4"/>
    <mergeCell ref="HC3:HC4"/>
    <mergeCell ref="HE3:HE4"/>
    <mergeCell ref="IG3:IG4"/>
    <mergeCell ref="IH3:IH4"/>
    <mergeCell ref="II3:II4"/>
    <mergeCell ref="IJ3:IJ4"/>
    <mergeCell ref="IK3:IK4"/>
    <mergeCell ref="A9:C9"/>
    <mergeCell ref="IA3:IA4"/>
    <mergeCell ref="IB3:IB4"/>
    <mergeCell ref="IC3:IC4"/>
    <mergeCell ref="ID3:ID4"/>
    <mergeCell ref="IE3:IE4"/>
    <mergeCell ref="IF3:IF4"/>
    <mergeCell ref="HS3:HS4"/>
    <mergeCell ref="HT3:HT4"/>
    <mergeCell ref="HV3:HV4"/>
    <mergeCell ref="HW3:HW4"/>
    <mergeCell ref="HX3:HY3"/>
    <mergeCell ref="HZ3:HZ4"/>
    <mergeCell ref="HM3:HM4"/>
    <mergeCell ref="HN3:HN4"/>
    <mergeCell ref="HO3:HO4"/>
    <mergeCell ref="HP3:HP4"/>
    <mergeCell ref="HQ3:HQ4"/>
    <mergeCell ref="HR3:HR4"/>
  </mergeCells>
  <dataValidations count="2">
    <dataValidation type="list" allowBlank="1" showInputMessage="1" showErrorMessage="1" sqref="G5:G8" xr:uid="{55C4AA5B-F336-4A0C-97AD-C44AF40A1D80}">
      <formula1>MOMENTO</formula1>
    </dataValidation>
    <dataValidation type="list" allowBlank="1" showInputMessage="1" showErrorMessage="1" sqref="F5:F8" xr:uid="{EA82DD49-51BD-432B-B06D-6685EFD18500}">
      <formula1>nivel</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colBreaks count="1" manualBreakCount="1">
    <brk id="248" max="104857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3A5F-1A54-4AFC-A4F3-2D52EDB36221}">
  <dimension ref="A1:HV12"/>
  <sheetViews>
    <sheetView view="pageBreakPreview" topLeftCell="B5" zoomScale="70" zoomScaleNormal="50" zoomScaleSheetLayoutView="70" workbookViewId="0">
      <selection sqref="M2"/>
    </sheetView>
  </sheetViews>
  <sheetFormatPr baseColWidth="10" defaultColWidth="11.453125" defaultRowHeight="14.5"/>
  <cols>
    <col min="2" max="2" width="25.7265625" customWidth="1"/>
    <col min="3" max="3" width="46.26953125" customWidth="1"/>
    <col min="4" max="4" width="30.1796875" customWidth="1"/>
    <col min="5" max="5" width="18.7265625" customWidth="1"/>
    <col min="6" max="6" width="26.1796875" customWidth="1"/>
    <col min="7" max="7" width="17.81640625" customWidth="1"/>
    <col min="9" max="9" width="23.7265625" customWidth="1"/>
    <col min="10" max="10" width="11.453125" hidden="1" customWidth="1"/>
    <col min="12" max="12" width="20" customWidth="1"/>
    <col min="13" max="13" width="16.1796875" customWidth="1"/>
    <col min="14" max="14" width="17.7265625" customWidth="1"/>
    <col min="15" max="15" width="18" customWidth="1"/>
    <col min="16" max="16" width="32.453125" hidden="1" customWidth="1"/>
    <col min="17" max="17" width="0" hidden="1" customWidth="1"/>
    <col min="18" max="18" width="19.54296875" hidden="1" customWidth="1"/>
    <col min="19" max="23" width="0" hidden="1" customWidth="1"/>
    <col min="24" max="24" width="16.453125" hidden="1" customWidth="1"/>
    <col min="25" max="32" width="0" hidden="1" customWidth="1"/>
    <col min="33" max="33" width="15" hidden="1" customWidth="1"/>
    <col min="34" max="34" width="0" hidden="1" customWidth="1"/>
    <col min="35" max="35" width="17" hidden="1" customWidth="1"/>
    <col min="36" max="36" width="15.1796875" hidden="1" customWidth="1"/>
    <col min="37" max="39" width="0" hidden="1" customWidth="1"/>
    <col min="40" max="40" width="22.81640625" hidden="1" customWidth="1"/>
    <col min="41" max="43" width="0" hidden="1" customWidth="1"/>
    <col min="44" max="44" width="21.26953125" hidden="1" customWidth="1"/>
    <col min="45" max="49" width="0" hidden="1" customWidth="1"/>
    <col min="50" max="50" width="14.7265625" hidden="1" customWidth="1"/>
    <col min="51" max="51" width="10.7265625" hidden="1" customWidth="1"/>
    <col min="52" max="52" width="13.453125" hidden="1" customWidth="1"/>
    <col min="53" max="66" width="10.7265625" hidden="1" customWidth="1"/>
    <col min="67" max="67" width="16.1796875" hidden="1" customWidth="1"/>
    <col min="68" max="68" width="10.7265625" hidden="1" customWidth="1"/>
    <col min="69" max="69" width="18.453125" hidden="1" customWidth="1"/>
    <col min="70" max="70" width="15.26953125" hidden="1" customWidth="1"/>
    <col min="71" max="83" width="10.7265625" hidden="1" customWidth="1"/>
    <col min="84" max="84" width="25.54296875" hidden="1" customWidth="1"/>
    <col min="85" max="85" width="10.7265625" hidden="1" customWidth="1"/>
    <col min="86" max="86" width="21.1796875" hidden="1" customWidth="1"/>
    <col min="87" max="87" width="13.453125" hidden="1" customWidth="1"/>
    <col min="88" max="89" width="10.7265625" hidden="1" customWidth="1"/>
    <col min="90" max="90" width="14.54296875" hidden="1" customWidth="1"/>
    <col min="91" max="91" width="13.7265625" hidden="1" customWidth="1"/>
    <col min="92" max="100" width="10.7265625" hidden="1" customWidth="1"/>
    <col min="101" max="101" width="55.26953125" style="611" hidden="1" customWidth="1"/>
    <col min="102" max="102" width="54.453125" style="611" hidden="1" customWidth="1"/>
    <col min="103" max="103" width="21" hidden="1" customWidth="1"/>
    <col min="104" max="104" width="10.7265625" hidden="1" customWidth="1"/>
    <col min="105" max="105" width="16.81640625" hidden="1" customWidth="1"/>
    <col min="106" max="106" width="16" hidden="1" customWidth="1"/>
    <col min="107" max="108" width="10.7265625" hidden="1" customWidth="1"/>
    <col min="109" max="109" width="14" hidden="1" customWidth="1"/>
    <col min="110" max="114" width="10.7265625" hidden="1" customWidth="1"/>
    <col min="115" max="115" width="12.1796875" hidden="1" customWidth="1"/>
    <col min="116" max="119" width="10.7265625" hidden="1" customWidth="1"/>
    <col min="120" max="120" width="45.54296875" style="611" hidden="1" customWidth="1"/>
    <col min="121" max="121" width="46.26953125" style="611" hidden="1" customWidth="1"/>
    <col min="122" max="122" width="18.54296875" hidden="1" customWidth="1"/>
    <col min="123" max="123" width="10.7265625" hidden="1" customWidth="1"/>
    <col min="124" max="124" width="22.81640625" hidden="1" customWidth="1"/>
    <col min="125" max="125" width="14.81640625" hidden="1" customWidth="1"/>
    <col min="126" max="127" width="10.7265625" hidden="1" customWidth="1"/>
    <col min="128" max="128" width="14.7265625" hidden="1" customWidth="1"/>
    <col min="129" max="129" width="15.81640625" hidden="1" customWidth="1"/>
    <col min="130" max="138" width="10.7265625" hidden="1" customWidth="1"/>
    <col min="139" max="139" width="45.54296875" style="611" hidden="1" customWidth="1"/>
    <col min="140" max="140" width="46.26953125" style="611" hidden="1" customWidth="1"/>
    <col min="141" max="157" width="10.7265625" hidden="1" customWidth="1"/>
    <col min="158" max="158" width="45.54296875" style="611" hidden="1" customWidth="1"/>
    <col min="159" max="159" width="46.26953125" style="611" hidden="1" customWidth="1"/>
    <col min="160" max="219" width="10.7265625" hidden="1" customWidth="1"/>
    <col min="220" max="227" width="0" hidden="1" customWidth="1"/>
    <col min="228" max="228" width="86.54296875" style="661" customWidth="1"/>
    <col min="229" max="229" width="133.26953125" style="712" customWidth="1"/>
    <col min="230" max="230" width="36.6328125" customWidth="1"/>
  </cols>
  <sheetData>
    <row r="1" spans="1:230" ht="18.75" customHeight="1">
      <c r="A1" s="1288" t="s">
        <v>2710</v>
      </c>
      <c r="B1" s="1288"/>
      <c r="C1" s="1288"/>
      <c r="D1" s="1288"/>
      <c r="E1" s="1288"/>
      <c r="F1" s="1288"/>
      <c r="G1" s="1288"/>
      <c r="H1" s="1288"/>
      <c r="I1" s="1288"/>
      <c r="J1" s="1288"/>
      <c r="K1" s="1288"/>
      <c r="L1" s="1288"/>
      <c r="M1" s="1288"/>
      <c r="N1" s="1288"/>
      <c r="O1" s="1288"/>
      <c r="P1" s="1320" t="s">
        <v>1861</v>
      </c>
      <c r="Q1" s="1333"/>
      <c r="R1" s="1333"/>
      <c r="S1" s="1333"/>
      <c r="T1" s="1333"/>
      <c r="U1" s="1333"/>
      <c r="V1" s="1333"/>
      <c r="W1" s="1321"/>
      <c r="X1" s="1344" t="s">
        <v>990</v>
      </c>
      <c r="Y1" s="1345"/>
      <c r="Z1" s="1345"/>
      <c r="AA1" s="1345"/>
      <c r="AB1" s="1346"/>
      <c r="AC1" s="1350" t="s">
        <v>991</v>
      </c>
      <c r="AD1" s="1351"/>
      <c r="AE1" s="1351"/>
      <c r="AF1" s="1352"/>
      <c r="AG1" s="1320" t="s">
        <v>992</v>
      </c>
      <c r="AH1" s="1333"/>
      <c r="AI1" s="1333"/>
      <c r="AJ1" s="1333"/>
      <c r="AK1" s="1333"/>
      <c r="AL1" s="1333"/>
      <c r="AM1" s="1333"/>
      <c r="AN1" s="1321"/>
      <c r="AO1" s="1344" t="s">
        <v>990</v>
      </c>
      <c r="AP1" s="1345"/>
      <c r="AQ1" s="1345"/>
      <c r="AR1" s="1345"/>
      <c r="AS1" s="1346"/>
      <c r="AT1" s="1350" t="s">
        <v>991</v>
      </c>
      <c r="AU1" s="1351"/>
      <c r="AV1" s="1351"/>
      <c r="AW1" s="1352"/>
      <c r="AX1" s="1320" t="s">
        <v>993</v>
      </c>
      <c r="AY1" s="1333"/>
      <c r="AZ1" s="1333"/>
      <c r="BA1" s="1333"/>
      <c r="BB1" s="1333"/>
      <c r="BC1" s="1333"/>
      <c r="BD1" s="1333"/>
      <c r="BE1" s="1321"/>
      <c r="BF1" s="1344" t="s">
        <v>990</v>
      </c>
      <c r="BG1" s="1345"/>
      <c r="BH1" s="1345"/>
      <c r="BI1" s="1345"/>
      <c r="BJ1" s="1346"/>
      <c r="BK1" s="1350" t="s">
        <v>991</v>
      </c>
      <c r="BL1" s="1351"/>
      <c r="BM1" s="1351"/>
      <c r="BN1" s="1352"/>
      <c r="BO1" s="1320" t="s">
        <v>994</v>
      </c>
      <c r="BP1" s="1333"/>
      <c r="BQ1" s="1333"/>
      <c r="BR1" s="1333"/>
      <c r="BS1" s="1333"/>
      <c r="BT1" s="1333"/>
      <c r="BU1" s="1333"/>
      <c r="BV1" s="1321"/>
      <c r="BW1" s="1344" t="s">
        <v>990</v>
      </c>
      <c r="BX1" s="1345"/>
      <c r="BY1" s="1345"/>
      <c r="BZ1" s="1345"/>
      <c r="CA1" s="1346"/>
      <c r="CB1" s="1350" t="s">
        <v>991</v>
      </c>
      <c r="CC1" s="1351"/>
      <c r="CD1" s="1351"/>
      <c r="CE1" s="1352"/>
      <c r="CF1" s="1320" t="s">
        <v>995</v>
      </c>
      <c r="CG1" s="1333"/>
      <c r="CH1" s="1333"/>
      <c r="CI1" s="1333"/>
      <c r="CJ1" s="1333"/>
      <c r="CK1" s="1333"/>
      <c r="CL1" s="1333"/>
      <c r="CM1" s="1321"/>
      <c r="CN1" s="1344" t="s">
        <v>990</v>
      </c>
      <c r="CO1" s="1345"/>
      <c r="CP1" s="1345"/>
      <c r="CQ1" s="1345"/>
      <c r="CR1" s="1346"/>
      <c r="CS1" s="1350" t="s">
        <v>991</v>
      </c>
      <c r="CT1" s="1351"/>
      <c r="CU1" s="1351"/>
      <c r="CV1" s="1352"/>
      <c r="CW1" s="1261" t="s">
        <v>1862</v>
      </c>
      <c r="CX1" s="1264" t="s">
        <v>1863</v>
      </c>
      <c r="CY1" s="1320" t="s">
        <v>998</v>
      </c>
      <c r="CZ1" s="1333"/>
      <c r="DA1" s="1333"/>
      <c r="DB1" s="1333"/>
      <c r="DC1" s="1333"/>
      <c r="DD1" s="1333"/>
      <c r="DE1" s="1333"/>
      <c r="DF1" s="1321"/>
      <c r="DG1" s="1344" t="s">
        <v>990</v>
      </c>
      <c r="DH1" s="1345"/>
      <c r="DI1" s="1345"/>
      <c r="DJ1" s="1345"/>
      <c r="DK1" s="1346"/>
      <c r="DL1" s="1350" t="s">
        <v>991</v>
      </c>
      <c r="DM1" s="1351"/>
      <c r="DN1" s="1351"/>
      <c r="DO1" s="1352"/>
      <c r="DP1" s="1261" t="s">
        <v>1862</v>
      </c>
      <c r="DQ1" s="1264" t="s">
        <v>1863</v>
      </c>
      <c r="DR1" s="1320" t="s">
        <v>1001</v>
      </c>
      <c r="DS1" s="1333"/>
      <c r="DT1" s="1333"/>
      <c r="DU1" s="1333"/>
      <c r="DV1" s="1333"/>
      <c r="DW1" s="1333"/>
      <c r="DX1" s="1333"/>
      <c r="DY1" s="1321"/>
      <c r="DZ1" s="1196" t="s">
        <v>990</v>
      </c>
      <c r="EA1" s="1196"/>
      <c r="EB1" s="1196"/>
      <c r="EC1" s="1196"/>
      <c r="ED1" s="1196"/>
      <c r="EE1" s="1215" t="s">
        <v>991</v>
      </c>
      <c r="EF1" s="1215"/>
      <c r="EG1" s="1215"/>
      <c r="EH1" s="1215"/>
      <c r="EI1" s="1261" t="s">
        <v>1862</v>
      </c>
      <c r="EJ1" s="1264" t="s">
        <v>1863</v>
      </c>
      <c r="EK1" s="1197" t="s">
        <v>1004</v>
      </c>
      <c r="EL1" s="1197"/>
      <c r="EM1" s="1197"/>
      <c r="EN1" s="1197"/>
      <c r="EO1" s="1197"/>
      <c r="EP1" s="1197"/>
      <c r="EQ1" s="1197"/>
      <c r="ER1" s="1197"/>
      <c r="ES1" s="1196" t="s">
        <v>990</v>
      </c>
      <c r="ET1" s="1196"/>
      <c r="EU1" s="1196"/>
      <c r="EV1" s="1196"/>
      <c r="EW1" s="1196"/>
      <c r="EX1" s="1215" t="s">
        <v>991</v>
      </c>
      <c r="EY1" s="1215"/>
      <c r="EZ1" s="1215"/>
      <c r="FA1" s="1215"/>
      <c r="FB1" s="1261" t="s">
        <v>1862</v>
      </c>
      <c r="FC1" s="1264" t="s">
        <v>1863</v>
      </c>
      <c r="FD1" s="1197" t="s">
        <v>1007</v>
      </c>
      <c r="FE1" s="1197"/>
      <c r="FF1" s="1197"/>
      <c r="FG1" s="1197"/>
      <c r="FH1" s="1197"/>
      <c r="FI1" s="1197"/>
      <c r="FJ1" s="1197"/>
      <c r="FK1" s="1197"/>
      <c r="FL1" s="1196" t="s">
        <v>990</v>
      </c>
      <c r="FM1" s="1196"/>
      <c r="FN1" s="1196"/>
      <c r="FO1" s="1196"/>
      <c r="FP1" s="1196"/>
      <c r="FQ1" s="1215" t="s">
        <v>991</v>
      </c>
      <c r="FR1" s="1215"/>
      <c r="FS1" s="1215"/>
      <c r="FT1" s="1215"/>
      <c r="FU1" s="1197" t="s">
        <v>1008</v>
      </c>
      <c r="FV1" s="1197"/>
      <c r="FW1" s="1197"/>
      <c r="FX1" s="1197"/>
      <c r="FY1" s="1197"/>
      <c r="FZ1" s="1197"/>
      <c r="GA1" s="1197"/>
      <c r="GB1" s="1197"/>
      <c r="GC1" s="1196" t="s">
        <v>990</v>
      </c>
      <c r="GD1" s="1196"/>
      <c r="GE1" s="1196"/>
      <c r="GF1" s="1196"/>
      <c r="GG1" s="1196"/>
      <c r="GH1" s="1215" t="s">
        <v>991</v>
      </c>
      <c r="GI1" s="1215"/>
      <c r="GJ1" s="1215"/>
      <c r="GK1" s="1215"/>
      <c r="GL1" s="1197" t="s">
        <v>1864</v>
      </c>
      <c r="GM1" s="1197"/>
      <c r="GN1" s="1197"/>
      <c r="GO1" s="1197"/>
      <c r="GP1" s="1197"/>
      <c r="GQ1" s="1197"/>
      <c r="GR1" s="1197"/>
      <c r="GS1" s="1197"/>
      <c r="GT1" s="1196" t="s">
        <v>990</v>
      </c>
      <c r="GU1" s="1196"/>
      <c r="GV1" s="1196"/>
      <c r="GW1" s="1196"/>
      <c r="GX1" s="1196"/>
      <c r="GY1" s="1215" t="s">
        <v>991</v>
      </c>
      <c r="GZ1" s="1215"/>
      <c r="HA1" s="1215"/>
      <c r="HB1" s="1215"/>
      <c r="HC1" s="1320" t="s">
        <v>1865</v>
      </c>
      <c r="HD1" s="1333"/>
      <c r="HE1" s="1333"/>
      <c r="HF1" s="1333"/>
      <c r="HG1" s="1333"/>
      <c r="HH1" s="1333"/>
      <c r="HI1" s="1333"/>
      <c r="HJ1" s="1321"/>
      <c r="HK1" s="1196" t="s">
        <v>990</v>
      </c>
      <c r="HL1" s="1196"/>
      <c r="HM1" s="1196"/>
      <c r="HN1" s="1196"/>
      <c r="HO1" s="1196"/>
      <c r="HP1" s="1215" t="s">
        <v>991</v>
      </c>
      <c r="HQ1" s="1215"/>
      <c r="HR1" s="1215"/>
      <c r="HS1" s="1215"/>
      <c r="HT1" s="1310" t="s">
        <v>2711</v>
      </c>
      <c r="HU1" s="1255" t="s">
        <v>1012</v>
      </c>
      <c r="HV1" s="1299" t="s">
        <v>1866</v>
      </c>
    </row>
    <row r="2" spans="1:230" ht="15.75" customHeight="1">
      <c r="A2" s="1276" t="s">
        <v>1016</v>
      </c>
      <c r="B2" s="1276" t="s">
        <v>1017</v>
      </c>
      <c r="C2" s="1277" t="s">
        <v>1867</v>
      </c>
      <c r="D2" s="1276" t="s">
        <v>1019</v>
      </c>
      <c r="E2" s="1276" t="s">
        <v>1868</v>
      </c>
      <c r="F2" s="1276" t="s">
        <v>1021</v>
      </c>
      <c r="G2" s="1276" t="s">
        <v>1022</v>
      </c>
      <c r="H2" s="1276" t="s">
        <v>1023</v>
      </c>
      <c r="I2" s="1276" t="s">
        <v>1024</v>
      </c>
      <c r="J2" s="1276" t="s">
        <v>1025</v>
      </c>
      <c r="K2" s="1276" t="s">
        <v>326</v>
      </c>
      <c r="L2" s="1276" t="s">
        <v>1026</v>
      </c>
      <c r="M2" s="621"/>
      <c r="N2" s="621"/>
      <c r="O2" s="621"/>
      <c r="P2" s="1318" t="s">
        <v>1015</v>
      </c>
      <c r="Q2" s="1320" t="s">
        <v>1014</v>
      </c>
      <c r="R2" s="1333"/>
      <c r="S2" s="1333"/>
      <c r="T2" s="1333"/>
      <c r="U2" s="1333"/>
      <c r="V2" s="1333"/>
      <c r="W2" s="1321"/>
      <c r="X2" s="1347"/>
      <c r="Y2" s="1348"/>
      <c r="Z2" s="1348"/>
      <c r="AA2" s="1348"/>
      <c r="AB2" s="1349"/>
      <c r="AC2" s="1353"/>
      <c r="AD2" s="1354"/>
      <c r="AE2" s="1354"/>
      <c r="AF2" s="1355"/>
      <c r="AG2" s="1318" t="s">
        <v>1015</v>
      </c>
      <c r="AH2" s="1320" t="s">
        <v>1014</v>
      </c>
      <c r="AI2" s="1333"/>
      <c r="AJ2" s="1333"/>
      <c r="AK2" s="1333"/>
      <c r="AL2" s="1333"/>
      <c r="AM2" s="1333"/>
      <c r="AN2" s="1321"/>
      <c r="AO2" s="1347"/>
      <c r="AP2" s="1348"/>
      <c r="AQ2" s="1348"/>
      <c r="AR2" s="1348"/>
      <c r="AS2" s="1349"/>
      <c r="AT2" s="1353"/>
      <c r="AU2" s="1354"/>
      <c r="AV2" s="1354"/>
      <c r="AW2" s="1355"/>
      <c r="AX2" s="1318" t="s">
        <v>1015</v>
      </c>
      <c r="AY2" s="1320" t="s">
        <v>1014</v>
      </c>
      <c r="AZ2" s="1333"/>
      <c r="BA2" s="1333"/>
      <c r="BB2" s="1333"/>
      <c r="BC2" s="1333"/>
      <c r="BD2" s="1333"/>
      <c r="BE2" s="1321"/>
      <c r="BF2" s="1347"/>
      <c r="BG2" s="1348"/>
      <c r="BH2" s="1348"/>
      <c r="BI2" s="1348"/>
      <c r="BJ2" s="1349"/>
      <c r="BK2" s="1353"/>
      <c r="BL2" s="1354"/>
      <c r="BM2" s="1354"/>
      <c r="BN2" s="1355"/>
      <c r="BO2" s="1318" t="s">
        <v>1015</v>
      </c>
      <c r="BP2" s="1320" t="s">
        <v>1014</v>
      </c>
      <c r="BQ2" s="1333"/>
      <c r="BR2" s="1333"/>
      <c r="BS2" s="1333"/>
      <c r="BT2" s="1333"/>
      <c r="BU2" s="1333"/>
      <c r="BV2" s="1321"/>
      <c r="BW2" s="1347"/>
      <c r="BX2" s="1348"/>
      <c r="BY2" s="1348"/>
      <c r="BZ2" s="1348"/>
      <c r="CA2" s="1349"/>
      <c r="CB2" s="1353"/>
      <c r="CC2" s="1354"/>
      <c r="CD2" s="1354"/>
      <c r="CE2" s="1355"/>
      <c r="CF2" s="1318" t="s">
        <v>1015</v>
      </c>
      <c r="CG2" s="1320" t="s">
        <v>1014</v>
      </c>
      <c r="CH2" s="1333"/>
      <c r="CI2" s="1333"/>
      <c r="CJ2" s="1333"/>
      <c r="CK2" s="1333"/>
      <c r="CL2" s="1333"/>
      <c r="CM2" s="1321"/>
      <c r="CN2" s="1347"/>
      <c r="CO2" s="1348"/>
      <c r="CP2" s="1348"/>
      <c r="CQ2" s="1348"/>
      <c r="CR2" s="1349"/>
      <c r="CS2" s="1353"/>
      <c r="CT2" s="1354"/>
      <c r="CU2" s="1354"/>
      <c r="CV2" s="1355"/>
      <c r="CW2" s="1262"/>
      <c r="CX2" s="1265"/>
      <c r="CY2" s="1318" t="s">
        <v>1015</v>
      </c>
      <c r="CZ2" s="1320" t="s">
        <v>1014</v>
      </c>
      <c r="DA2" s="1333"/>
      <c r="DB2" s="1333"/>
      <c r="DC2" s="1333"/>
      <c r="DD2" s="1333"/>
      <c r="DE2" s="1333"/>
      <c r="DF2" s="1321"/>
      <c r="DG2" s="1347"/>
      <c r="DH2" s="1348"/>
      <c r="DI2" s="1348"/>
      <c r="DJ2" s="1348"/>
      <c r="DK2" s="1349"/>
      <c r="DL2" s="1353"/>
      <c r="DM2" s="1354"/>
      <c r="DN2" s="1354"/>
      <c r="DO2" s="1355"/>
      <c r="DP2" s="1262"/>
      <c r="DQ2" s="1265"/>
      <c r="DR2" s="1318" t="s">
        <v>1015</v>
      </c>
      <c r="DS2" s="1320" t="s">
        <v>1014</v>
      </c>
      <c r="DT2" s="1333"/>
      <c r="DU2" s="1333"/>
      <c r="DV2" s="1333"/>
      <c r="DW2" s="1333"/>
      <c r="DX2" s="1333"/>
      <c r="DY2" s="1321"/>
      <c r="DZ2" s="1196"/>
      <c r="EA2" s="1196"/>
      <c r="EB2" s="1196"/>
      <c r="EC2" s="1196"/>
      <c r="ED2" s="1196"/>
      <c r="EE2" s="1313"/>
      <c r="EF2" s="1313"/>
      <c r="EG2" s="1313"/>
      <c r="EH2" s="1313"/>
      <c r="EI2" s="1262"/>
      <c r="EJ2" s="1265"/>
      <c r="EK2" s="1197" t="s">
        <v>1015</v>
      </c>
      <c r="EL2" s="1197" t="s">
        <v>1014</v>
      </c>
      <c r="EM2" s="1197"/>
      <c r="EN2" s="1197"/>
      <c r="EO2" s="1197"/>
      <c r="EP2" s="1197"/>
      <c r="EQ2" s="1197"/>
      <c r="ER2" s="1197"/>
      <c r="ES2" s="1196"/>
      <c r="ET2" s="1196"/>
      <c r="EU2" s="1196"/>
      <c r="EV2" s="1196"/>
      <c r="EW2" s="1196"/>
      <c r="EX2" s="1313"/>
      <c r="EY2" s="1313"/>
      <c r="EZ2" s="1313"/>
      <c r="FA2" s="1313"/>
      <c r="FB2" s="1262"/>
      <c r="FC2" s="1265"/>
      <c r="FD2" s="1197" t="s">
        <v>1015</v>
      </c>
      <c r="FE2" s="1197" t="s">
        <v>1014</v>
      </c>
      <c r="FF2" s="1197"/>
      <c r="FG2" s="1197"/>
      <c r="FH2" s="1197"/>
      <c r="FI2" s="1197"/>
      <c r="FJ2" s="1197"/>
      <c r="FK2" s="1197"/>
      <c r="FL2" s="1196"/>
      <c r="FM2" s="1196"/>
      <c r="FN2" s="1196"/>
      <c r="FO2" s="1196"/>
      <c r="FP2" s="1196"/>
      <c r="FQ2" s="1215"/>
      <c r="FR2" s="1215"/>
      <c r="FS2" s="1215"/>
      <c r="FT2" s="1215"/>
      <c r="FU2" s="1197" t="s">
        <v>1015</v>
      </c>
      <c r="FV2" s="1197" t="s">
        <v>1014</v>
      </c>
      <c r="FW2" s="1197"/>
      <c r="FX2" s="1197"/>
      <c r="FY2" s="1197"/>
      <c r="FZ2" s="1197"/>
      <c r="GA2" s="1197"/>
      <c r="GB2" s="1197"/>
      <c r="GC2" s="1196"/>
      <c r="GD2" s="1196"/>
      <c r="GE2" s="1196"/>
      <c r="GF2" s="1196"/>
      <c r="GG2" s="1196"/>
      <c r="GH2" s="1313"/>
      <c r="GI2" s="1313"/>
      <c r="GJ2" s="1313"/>
      <c r="GK2" s="1313"/>
      <c r="GL2" s="1197" t="s">
        <v>1015</v>
      </c>
      <c r="GM2" s="1197" t="s">
        <v>1014</v>
      </c>
      <c r="GN2" s="1197"/>
      <c r="GO2" s="1197"/>
      <c r="GP2" s="1197"/>
      <c r="GQ2" s="1197"/>
      <c r="GR2" s="1197"/>
      <c r="GS2" s="1197"/>
      <c r="GT2" s="1196"/>
      <c r="GU2" s="1196"/>
      <c r="GV2" s="1196"/>
      <c r="GW2" s="1196"/>
      <c r="GX2" s="1196"/>
      <c r="GY2" s="1215"/>
      <c r="GZ2" s="1215"/>
      <c r="HA2" s="1215"/>
      <c r="HB2" s="1215"/>
      <c r="HC2" s="1318" t="s">
        <v>1015</v>
      </c>
      <c r="HD2" s="1320" t="s">
        <v>1014</v>
      </c>
      <c r="HE2" s="1333"/>
      <c r="HF2" s="1333"/>
      <c r="HG2" s="1333"/>
      <c r="HH2" s="1333"/>
      <c r="HI2" s="1333"/>
      <c r="HJ2" s="1321"/>
      <c r="HK2" s="1196"/>
      <c r="HL2" s="1196"/>
      <c r="HM2" s="1196"/>
      <c r="HN2" s="1196"/>
      <c r="HO2" s="1196"/>
      <c r="HP2" s="1215"/>
      <c r="HQ2" s="1215"/>
      <c r="HR2" s="1215"/>
      <c r="HS2" s="1215"/>
      <c r="HT2" s="1311"/>
      <c r="HU2" s="1256"/>
      <c r="HV2" s="1299"/>
    </row>
    <row r="3" spans="1:230" ht="34.5" customHeight="1">
      <c r="A3" s="1276"/>
      <c r="B3" s="1276"/>
      <c r="C3" s="1278"/>
      <c r="D3" s="1276"/>
      <c r="E3" s="1276"/>
      <c r="F3" s="1276"/>
      <c r="G3" s="1276"/>
      <c r="H3" s="1276"/>
      <c r="I3" s="1276"/>
      <c r="J3" s="1276"/>
      <c r="K3" s="1276"/>
      <c r="L3" s="1276"/>
      <c r="M3" s="622" t="s">
        <v>1869</v>
      </c>
      <c r="N3" s="622" t="s">
        <v>1870</v>
      </c>
      <c r="O3" s="622" t="s">
        <v>1871</v>
      </c>
      <c r="P3" s="1319"/>
      <c r="Q3" s="1318" t="s">
        <v>1029</v>
      </c>
      <c r="R3" s="1318" t="s">
        <v>1030</v>
      </c>
      <c r="S3" s="1320" t="s">
        <v>1031</v>
      </c>
      <c r="T3" s="1321"/>
      <c r="U3" s="1318" t="s">
        <v>1032</v>
      </c>
      <c r="V3" s="1318" t="s">
        <v>1033</v>
      </c>
      <c r="W3" s="1318" t="s">
        <v>1034</v>
      </c>
      <c r="X3" s="1341" t="s">
        <v>1015</v>
      </c>
      <c r="Y3" s="1341" t="s">
        <v>1035</v>
      </c>
      <c r="Z3" s="1341" t="s">
        <v>1036</v>
      </c>
      <c r="AA3" s="1341" t="s">
        <v>1037</v>
      </c>
      <c r="AB3" s="1341" t="s">
        <v>1038</v>
      </c>
      <c r="AC3" s="1341" t="s">
        <v>1039</v>
      </c>
      <c r="AD3" s="1341" t="s">
        <v>1040</v>
      </c>
      <c r="AE3" s="1341" t="s">
        <v>1041</v>
      </c>
      <c r="AF3" s="1341" t="s">
        <v>1042</v>
      </c>
      <c r="AG3" s="1319"/>
      <c r="AH3" s="1318" t="s">
        <v>1029</v>
      </c>
      <c r="AI3" s="1318" t="s">
        <v>1030</v>
      </c>
      <c r="AJ3" s="1320" t="s">
        <v>1031</v>
      </c>
      <c r="AK3" s="1321"/>
      <c r="AL3" s="1318" t="s">
        <v>1032</v>
      </c>
      <c r="AM3" s="1318" t="s">
        <v>1033</v>
      </c>
      <c r="AN3" s="1318" t="s">
        <v>1034</v>
      </c>
      <c r="AO3" s="1341" t="s">
        <v>1015</v>
      </c>
      <c r="AP3" s="1341" t="s">
        <v>1035</v>
      </c>
      <c r="AQ3" s="1341" t="s">
        <v>1036</v>
      </c>
      <c r="AR3" s="1341" t="s">
        <v>1037</v>
      </c>
      <c r="AS3" s="1341" t="s">
        <v>1038</v>
      </c>
      <c r="AT3" s="1341" t="s">
        <v>1039</v>
      </c>
      <c r="AU3" s="1341" t="s">
        <v>1040</v>
      </c>
      <c r="AV3" s="1341" t="s">
        <v>1041</v>
      </c>
      <c r="AW3" s="1341" t="s">
        <v>1042</v>
      </c>
      <c r="AX3" s="1319"/>
      <c r="AY3" s="1318" t="s">
        <v>1029</v>
      </c>
      <c r="AZ3" s="1318" t="s">
        <v>1030</v>
      </c>
      <c r="BA3" s="1320" t="s">
        <v>1031</v>
      </c>
      <c r="BB3" s="1321"/>
      <c r="BC3" s="1318" t="s">
        <v>1032</v>
      </c>
      <c r="BD3" s="1318" t="s">
        <v>1033</v>
      </c>
      <c r="BE3" s="1318" t="s">
        <v>1034</v>
      </c>
      <c r="BF3" s="1341" t="s">
        <v>1015</v>
      </c>
      <c r="BG3" s="1341" t="s">
        <v>1035</v>
      </c>
      <c r="BH3" s="1341" t="s">
        <v>1036</v>
      </c>
      <c r="BI3" s="1341" t="s">
        <v>1037</v>
      </c>
      <c r="BJ3" s="1341" t="s">
        <v>1038</v>
      </c>
      <c r="BK3" s="1341" t="s">
        <v>1039</v>
      </c>
      <c r="BL3" s="1341" t="s">
        <v>1040</v>
      </c>
      <c r="BM3" s="1341" t="s">
        <v>1041</v>
      </c>
      <c r="BN3" s="1341" t="s">
        <v>1042</v>
      </c>
      <c r="BO3" s="1319"/>
      <c r="BP3" s="1318" t="s">
        <v>1029</v>
      </c>
      <c r="BQ3" s="1318" t="s">
        <v>1030</v>
      </c>
      <c r="BR3" s="1320" t="s">
        <v>1031</v>
      </c>
      <c r="BS3" s="1321"/>
      <c r="BT3" s="1318" t="s">
        <v>1032</v>
      </c>
      <c r="BU3" s="1318" t="s">
        <v>1033</v>
      </c>
      <c r="BV3" s="1318" t="s">
        <v>1034</v>
      </c>
      <c r="BW3" s="1341" t="s">
        <v>1015</v>
      </c>
      <c r="BX3" s="1341" t="s">
        <v>1035</v>
      </c>
      <c r="BY3" s="1341" t="s">
        <v>1036</v>
      </c>
      <c r="BZ3" s="1341" t="s">
        <v>1037</v>
      </c>
      <c r="CA3" s="1341" t="s">
        <v>1038</v>
      </c>
      <c r="CB3" s="1341" t="s">
        <v>1039</v>
      </c>
      <c r="CC3" s="1341" t="s">
        <v>1040</v>
      </c>
      <c r="CD3" s="1341" t="s">
        <v>1041</v>
      </c>
      <c r="CE3" s="1341" t="s">
        <v>1042</v>
      </c>
      <c r="CF3" s="1319"/>
      <c r="CG3" s="1318" t="s">
        <v>1029</v>
      </c>
      <c r="CH3" s="1318" t="s">
        <v>1030</v>
      </c>
      <c r="CI3" s="1320" t="s">
        <v>1031</v>
      </c>
      <c r="CJ3" s="1321"/>
      <c r="CK3" s="1318" t="s">
        <v>1032</v>
      </c>
      <c r="CL3" s="1318" t="s">
        <v>1033</v>
      </c>
      <c r="CM3" s="1318" t="s">
        <v>1034</v>
      </c>
      <c r="CN3" s="1341" t="s">
        <v>1015</v>
      </c>
      <c r="CO3" s="1341" t="s">
        <v>1035</v>
      </c>
      <c r="CP3" s="1341" t="s">
        <v>1036</v>
      </c>
      <c r="CQ3" s="1341" t="s">
        <v>1037</v>
      </c>
      <c r="CR3" s="1341" t="s">
        <v>1038</v>
      </c>
      <c r="CS3" s="1341" t="s">
        <v>1039</v>
      </c>
      <c r="CT3" s="1341" t="s">
        <v>1040</v>
      </c>
      <c r="CU3" s="1341" t="s">
        <v>1041</v>
      </c>
      <c r="CV3" s="1341" t="s">
        <v>1042</v>
      </c>
      <c r="CW3" s="1262"/>
      <c r="CX3" s="1265"/>
      <c r="CY3" s="1319"/>
      <c r="CZ3" s="1318" t="s">
        <v>1029</v>
      </c>
      <c r="DA3" s="1318" t="s">
        <v>1030</v>
      </c>
      <c r="DB3" s="1320" t="s">
        <v>1031</v>
      </c>
      <c r="DC3" s="1321"/>
      <c r="DD3" s="1318" t="s">
        <v>1032</v>
      </c>
      <c r="DE3" s="1318" t="s">
        <v>1033</v>
      </c>
      <c r="DF3" s="1318" t="s">
        <v>1034</v>
      </c>
      <c r="DG3" s="1341" t="s">
        <v>1015</v>
      </c>
      <c r="DH3" s="1341" t="s">
        <v>1035</v>
      </c>
      <c r="DI3" s="1341" t="s">
        <v>1036</v>
      </c>
      <c r="DJ3" s="1341" t="s">
        <v>1037</v>
      </c>
      <c r="DK3" s="1341" t="s">
        <v>1038</v>
      </c>
      <c r="DL3" s="1341" t="s">
        <v>1039</v>
      </c>
      <c r="DM3" s="1341" t="s">
        <v>1040</v>
      </c>
      <c r="DN3" s="1341" t="s">
        <v>1041</v>
      </c>
      <c r="DO3" s="1341" t="s">
        <v>1042</v>
      </c>
      <c r="DP3" s="1262"/>
      <c r="DQ3" s="1265"/>
      <c r="DR3" s="1319"/>
      <c r="DS3" s="1318" t="s">
        <v>1029</v>
      </c>
      <c r="DT3" s="1318" t="s">
        <v>1030</v>
      </c>
      <c r="DU3" s="1320" t="s">
        <v>1031</v>
      </c>
      <c r="DV3" s="1321"/>
      <c r="DW3" s="1318" t="s">
        <v>1032</v>
      </c>
      <c r="DX3" s="1318" t="s">
        <v>1033</v>
      </c>
      <c r="DY3" s="1318" t="s">
        <v>1034</v>
      </c>
      <c r="DZ3" s="1196" t="s">
        <v>1015</v>
      </c>
      <c r="EA3" s="1196" t="s">
        <v>1035</v>
      </c>
      <c r="EB3" s="1196" t="s">
        <v>1036</v>
      </c>
      <c r="EC3" s="1196" t="s">
        <v>1037</v>
      </c>
      <c r="ED3" s="1302" t="s">
        <v>1038</v>
      </c>
      <c r="EE3" s="1340" t="s">
        <v>1039</v>
      </c>
      <c r="EF3" s="1305" t="s">
        <v>1040</v>
      </c>
      <c r="EG3" s="1305" t="s">
        <v>1041</v>
      </c>
      <c r="EH3" s="1338" t="s">
        <v>1042</v>
      </c>
      <c r="EI3" s="1262"/>
      <c r="EJ3" s="1265"/>
      <c r="EK3" s="1327"/>
      <c r="EL3" s="1197" t="s">
        <v>1029</v>
      </c>
      <c r="EM3" s="1197" t="s">
        <v>1030</v>
      </c>
      <c r="EN3" s="1197" t="s">
        <v>1031</v>
      </c>
      <c r="EO3" s="1197"/>
      <c r="EP3" s="1197" t="s">
        <v>1032</v>
      </c>
      <c r="EQ3" s="1197" t="s">
        <v>1033</v>
      </c>
      <c r="ER3" s="1197" t="s">
        <v>1034</v>
      </c>
      <c r="ES3" s="1196" t="s">
        <v>1015</v>
      </c>
      <c r="ET3" s="1196" t="s">
        <v>1035</v>
      </c>
      <c r="EU3" s="1196" t="s">
        <v>1036</v>
      </c>
      <c r="EV3" s="1196" t="s">
        <v>1037</v>
      </c>
      <c r="EW3" s="1302" t="s">
        <v>1038</v>
      </c>
      <c r="EX3" s="1340" t="s">
        <v>1039</v>
      </c>
      <c r="EY3" s="1305" t="s">
        <v>1040</v>
      </c>
      <c r="EZ3" s="1305" t="s">
        <v>1041</v>
      </c>
      <c r="FA3" s="1338" t="s">
        <v>1042</v>
      </c>
      <c r="FB3" s="1262"/>
      <c r="FC3" s="1265"/>
      <c r="FD3" s="1327"/>
      <c r="FE3" s="1197" t="s">
        <v>1029</v>
      </c>
      <c r="FF3" s="1197" t="s">
        <v>1030</v>
      </c>
      <c r="FG3" s="1197" t="s">
        <v>1031</v>
      </c>
      <c r="FH3" s="1197"/>
      <c r="FI3" s="1197" t="s">
        <v>1032</v>
      </c>
      <c r="FJ3" s="1197" t="s">
        <v>1033</v>
      </c>
      <c r="FK3" s="1197" t="s">
        <v>1034</v>
      </c>
      <c r="FL3" s="1196" t="s">
        <v>1015</v>
      </c>
      <c r="FM3" s="1196" t="s">
        <v>1035</v>
      </c>
      <c r="FN3" s="1196" t="s">
        <v>1036</v>
      </c>
      <c r="FO3" s="1196" t="s">
        <v>1037</v>
      </c>
      <c r="FP3" s="1196" t="s">
        <v>1038</v>
      </c>
      <c r="FQ3" s="1193" t="s">
        <v>1039</v>
      </c>
      <c r="FR3" s="1194" t="s">
        <v>1040</v>
      </c>
      <c r="FS3" s="1194" t="s">
        <v>1041</v>
      </c>
      <c r="FT3" s="1195" t="s">
        <v>1042</v>
      </c>
      <c r="FU3" s="1197"/>
      <c r="FV3" s="1197" t="s">
        <v>1029</v>
      </c>
      <c r="FW3" s="1197" t="s">
        <v>1030</v>
      </c>
      <c r="FX3" s="1197" t="s">
        <v>1031</v>
      </c>
      <c r="FY3" s="1197"/>
      <c r="FZ3" s="1197" t="s">
        <v>1032</v>
      </c>
      <c r="GA3" s="1197" t="s">
        <v>1033</v>
      </c>
      <c r="GB3" s="1197" t="s">
        <v>1034</v>
      </c>
      <c r="GC3" s="1196" t="s">
        <v>1015</v>
      </c>
      <c r="GD3" s="1196" t="s">
        <v>1035</v>
      </c>
      <c r="GE3" s="1196" t="s">
        <v>1036</v>
      </c>
      <c r="GF3" s="1196" t="s">
        <v>1037</v>
      </c>
      <c r="GG3" s="1302" t="s">
        <v>1038</v>
      </c>
      <c r="GH3" s="1340" t="s">
        <v>1039</v>
      </c>
      <c r="GI3" s="1305" t="s">
        <v>1040</v>
      </c>
      <c r="GJ3" s="1305" t="s">
        <v>1041</v>
      </c>
      <c r="GK3" s="1338" t="s">
        <v>1042</v>
      </c>
      <c r="GL3" s="1327"/>
      <c r="GM3" s="1197" t="s">
        <v>1029</v>
      </c>
      <c r="GN3" s="1197" t="s">
        <v>1030</v>
      </c>
      <c r="GO3" s="1197" t="s">
        <v>1031</v>
      </c>
      <c r="GP3" s="1197"/>
      <c r="GQ3" s="1197" t="s">
        <v>1032</v>
      </c>
      <c r="GR3" s="1197" t="s">
        <v>1033</v>
      </c>
      <c r="GS3" s="1197" t="s">
        <v>1034</v>
      </c>
      <c r="GT3" s="1196" t="s">
        <v>1015</v>
      </c>
      <c r="GU3" s="1196" t="s">
        <v>1035</v>
      </c>
      <c r="GV3" s="1196" t="s">
        <v>1036</v>
      </c>
      <c r="GW3" s="1196" t="s">
        <v>1037</v>
      </c>
      <c r="GX3" s="1196" t="s">
        <v>1038</v>
      </c>
      <c r="GY3" s="1193" t="s">
        <v>1039</v>
      </c>
      <c r="GZ3" s="1194" t="s">
        <v>1040</v>
      </c>
      <c r="HA3" s="1194" t="s">
        <v>1041</v>
      </c>
      <c r="HB3" s="1195" t="s">
        <v>1042</v>
      </c>
      <c r="HC3" s="1319"/>
      <c r="HD3" s="1318" t="s">
        <v>1029</v>
      </c>
      <c r="HE3" s="1318" t="s">
        <v>1030</v>
      </c>
      <c r="HF3" s="1320" t="s">
        <v>1031</v>
      </c>
      <c r="HG3" s="1321"/>
      <c r="HH3" s="1318" t="s">
        <v>1032</v>
      </c>
      <c r="HI3" s="1318" t="s">
        <v>1033</v>
      </c>
      <c r="HJ3" s="1318" t="s">
        <v>1034</v>
      </c>
      <c r="HK3" s="1196" t="s">
        <v>1015</v>
      </c>
      <c r="HL3" s="1196" t="s">
        <v>1035</v>
      </c>
      <c r="HM3" s="1196" t="s">
        <v>1036</v>
      </c>
      <c r="HN3" s="1196" t="s">
        <v>1037</v>
      </c>
      <c r="HO3" s="1196" t="s">
        <v>1038</v>
      </c>
      <c r="HP3" s="1193" t="s">
        <v>1039</v>
      </c>
      <c r="HQ3" s="1194" t="s">
        <v>1040</v>
      </c>
      <c r="HR3" s="1194" t="s">
        <v>1041</v>
      </c>
      <c r="HS3" s="1195" t="s">
        <v>1042</v>
      </c>
      <c r="HT3" s="1311"/>
      <c r="HU3" s="1256"/>
      <c r="HV3" s="1299"/>
    </row>
    <row r="4" spans="1:230" ht="25.5" customHeight="1">
      <c r="A4" s="1276"/>
      <c r="B4" s="1276"/>
      <c r="C4" s="1279"/>
      <c r="D4" s="1276"/>
      <c r="E4" s="1276"/>
      <c r="F4" s="1276"/>
      <c r="G4" s="1276"/>
      <c r="H4" s="1276"/>
      <c r="I4" s="1276"/>
      <c r="J4" s="1276"/>
      <c r="K4" s="1276"/>
      <c r="L4" s="1276"/>
      <c r="M4" s="623" t="s">
        <v>327</v>
      </c>
      <c r="N4" s="624" t="s">
        <v>1027</v>
      </c>
      <c r="O4" s="1038" t="s">
        <v>1028</v>
      </c>
      <c r="P4" s="1322"/>
      <c r="Q4" s="1322"/>
      <c r="R4" s="1322"/>
      <c r="S4" s="1024" t="s">
        <v>1030</v>
      </c>
      <c r="T4" s="1024" t="s">
        <v>1043</v>
      </c>
      <c r="U4" s="1322"/>
      <c r="V4" s="1322"/>
      <c r="W4" s="1322"/>
      <c r="X4" s="1342"/>
      <c r="Y4" s="1342"/>
      <c r="Z4" s="1342"/>
      <c r="AA4" s="1342"/>
      <c r="AB4" s="1342"/>
      <c r="AC4" s="1342"/>
      <c r="AD4" s="1342"/>
      <c r="AE4" s="1342"/>
      <c r="AF4" s="1342"/>
      <c r="AG4" s="1322"/>
      <c r="AH4" s="1322"/>
      <c r="AI4" s="1322"/>
      <c r="AJ4" s="1024" t="s">
        <v>1030</v>
      </c>
      <c r="AK4" s="1024" t="s">
        <v>1043</v>
      </c>
      <c r="AL4" s="1322"/>
      <c r="AM4" s="1322"/>
      <c r="AN4" s="1322"/>
      <c r="AO4" s="1342"/>
      <c r="AP4" s="1342"/>
      <c r="AQ4" s="1342"/>
      <c r="AR4" s="1342"/>
      <c r="AS4" s="1342"/>
      <c r="AT4" s="1342"/>
      <c r="AU4" s="1342"/>
      <c r="AV4" s="1342"/>
      <c r="AW4" s="1342"/>
      <c r="AX4" s="1322"/>
      <c r="AY4" s="1322"/>
      <c r="AZ4" s="1322"/>
      <c r="BA4" s="1024" t="s">
        <v>1030</v>
      </c>
      <c r="BB4" s="1024" t="s">
        <v>1043</v>
      </c>
      <c r="BC4" s="1322"/>
      <c r="BD4" s="1322"/>
      <c r="BE4" s="1322"/>
      <c r="BF4" s="1342"/>
      <c r="BG4" s="1342"/>
      <c r="BH4" s="1342"/>
      <c r="BI4" s="1342"/>
      <c r="BJ4" s="1342"/>
      <c r="BK4" s="1342"/>
      <c r="BL4" s="1342"/>
      <c r="BM4" s="1342"/>
      <c r="BN4" s="1342"/>
      <c r="BO4" s="1322"/>
      <c r="BP4" s="1322"/>
      <c r="BQ4" s="1322"/>
      <c r="BR4" s="1024" t="s">
        <v>1030</v>
      </c>
      <c r="BS4" s="1024" t="s">
        <v>1043</v>
      </c>
      <c r="BT4" s="1322"/>
      <c r="BU4" s="1322"/>
      <c r="BV4" s="1322"/>
      <c r="BW4" s="1342"/>
      <c r="BX4" s="1342"/>
      <c r="BY4" s="1342"/>
      <c r="BZ4" s="1342"/>
      <c r="CA4" s="1342"/>
      <c r="CB4" s="1342"/>
      <c r="CC4" s="1342"/>
      <c r="CD4" s="1342"/>
      <c r="CE4" s="1342"/>
      <c r="CF4" s="1322"/>
      <c r="CG4" s="1322"/>
      <c r="CH4" s="1322"/>
      <c r="CI4" s="1024" t="s">
        <v>1030</v>
      </c>
      <c r="CJ4" s="1024" t="s">
        <v>1043</v>
      </c>
      <c r="CK4" s="1322"/>
      <c r="CL4" s="1322"/>
      <c r="CM4" s="1322"/>
      <c r="CN4" s="1342"/>
      <c r="CO4" s="1342"/>
      <c r="CP4" s="1342"/>
      <c r="CQ4" s="1342"/>
      <c r="CR4" s="1342"/>
      <c r="CS4" s="1342"/>
      <c r="CT4" s="1342"/>
      <c r="CU4" s="1342"/>
      <c r="CV4" s="1342"/>
      <c r="CW4" s="1263"/>
      <c r="CX4" s="1266"/>
      <c r="CY4" s="1322"/>
      <c r="CZ4" s="1322"/>
      <c r="DA4" s="1322"/>
      <c r="DB4" s="1024" t="s">
        <v>1030</v>
      </c>
      <c r="DC4" s="1024" t="s">
        <v>1043</v>
      </c>
      <c r="DD4" s="1322"/>
      <c r="DE4" s="1322"/>
      <c r="DF4" s="1322"/>
      <c r="DG4" s="1342"/>
      <c r="DH4" s="1342"/>
      <c r="DI4" s="1342"/>
      <c r="DJ4" s="1342"/>
      <c r="DK4" s="1342"/>
      <c r="DL4" s="1342"/>
      <c r="DM4" s="1342"/>
      <c r="DN4" s="1342"/>
      <c r="DO4" s="1342"/>
      <c r="DP4" s="1263"/>
      <c r="DQ4" s="1266"/>
      <c r="DR4" s="1322"/>
      <c r="DS4" s="1322"/>
      <c r="DT4" s="1322"/>
      <c r="DU4" s="1024" t="s">
        <v>1030</v>
      </c>
      <c r="DV4" s="1024" t="s">
        <v>1043</v>
      </c>
      <c r="DW4" s="1322"/>
      <c r="DX4" s="1322"/>
      <c r="DY4" s="1322"/>
      <c r="DZ4" s="1198"/>
      <c r="EA4" s="1198"/>
      <c r="EB4" s="1198"/>
      <c r="EC4" s="1198"/>
      <c r="ED4" s="1339"/>
      <c r="EE4" s="1340"/>
      <c r="EF4" s="1305"/>
      <c r="EG4" s="1305"/>
      <c r="EH4" s="1338"/>
      <c r="EI4" s="1263"/>
      <c r="EJ4" s="1266"/>
      <c r="EK4" s="1343"/>
      <c r="EL4" s="1273"/>
      <c r="EM4" s="1273"/>
      <c r="EN4" s="626" t="s">
        <v>1030</v>
      </c>
      <c r="EO4" s="626" t="s">
        <v>1043</v>
      </c>
      <c r="EP4" s="1273"/>
      <c r="EQ4" s="1273"/>
      <c r="ER4" s="1273"/>
      <c r="ES4" s="1198"/>
      <c r="ET4" s="1198"/>
      <c r="EU4" s="1198"/>
      <c r="EV4" s="1198"/>
      <c r="EW4" s="1339"/>
      <c r="EX4" s="1340"/>
      <c r="EY4" s="1305"/>
      <c r="EZ4" s="1305"/>
      <c r="FA4" s="1338"/>
      <c r="FB4" s="1263"/>
      <c r="FC4" s="1266"/>
      <c r="FD4" s="1343"/>
      <c r="FE4" s="1273"/>
      <c r="FF4" s="1273"/>
      <c r="FG4" s="626" t="s">
        <v>1030</v>
      </c>
      <c r="FH4" s="626" t="s">
        <v>1043</v>
      </c>
      <c r="FI4" s="1273"/>
      <c r="FJ4" s="1273"/>
      <c r="FK4" s="1273"/>
      <c r="FL4" s="1198"/>
      <c r="FM4" s="1198"/>
      <c r="FN4" s="1198"/>
      <c r="FO4" s="1198"/>
      <c r="FP4" s="1198"/>
      <c r="FQ4" s="1335"/>
      <c r="FR4" s="1336"/>
      <c r="FS4" s="1336"/>
      <c r="FT4" s="1337"/>
      <c r="FU4" s="1273"/>
      <c r="FV4" s="1273"/>
      <c r="FW4" s="1273"/>
      <c r="FX4" s="626" t="s">
        <v>1030</v>
      </c>
      <c r="FY4" s="626" t="s">
        <v>1043</v>
      </c>
      <c r="FZ4" s="1273"/>
      <c r="GA4" s="1273"/>
      <c r="GB4" s="1273"/>
      <c r="GC4" s="1198"/>
      <c r="GD4" s="1198"/>
      <c r="GE4" s="1198"/>
      <c r="GF4" s="1198"/>
      <c r="GG4" s="1339"/>
      <c r="GH4" s="1340"/>
      <c r="GI4" s="1305"/>
      <c r="GJ4" s="1305"/>
      <c r="GK4" s="1338"/>
      <c r="GL4" s="1343"/>
      <c r="GM4" s="1273"/>
      <c r="GN4" s="1273"/>
      <c r="GO4" s="626" t="s">
        <v>1030</v>
      </c>
      <c r="GP4" s="626" t="s">
        <v>1043</v>
      </c>
      <c r="GQ4" s="1273"/>
      <c r="GR4" s="1273"/>
      <c r="GS4" s="1273"/>
      <c r="GT4" s="1198"/>
      <c r="GU4" s="1198"/>
      <c r="GV4" s="1198"/>
      <c r="GW4" s="1198"/>
      <c r="GX4" s="1198"/>
      <c r="GY4" s="1335"/>
      <c r="GZ4" s="1336"/>
      <c r="HA4" s="1336"/>
      <c r="HB4" s="1337"/>
      <c r="HC4" s="1319"/>
      <c r="HD4" s="1319"/>
      <c r="HE4" s="1319"/>
      <c r="HF4" s="1024" t="s">
        <v>1030</v>
      </c>
      <c r="HG4" s="1024" t="s">
        <v>1043</v>
      </c>
      <c r="HH4" s="1319"/>
      <c r="HI4" s="1319"/>
      <c r="HJ4" s="1319"/>
      <c r="HK4" s="1198"/>
      <c r="HL4" s="1198"/>
      <c r="HM4" s="1198"/>
      <c r="HN4" s="1198"/>
      <c r="HO4" s="1198"/>
      <c r="HP4" s="1335"/>
      <c r="HQ4" s="1336"/>
      <c r="HR4" s="1336"/>
      <c r="HS4" s="1337"/>
      <c r="HT4" s="1312"/>
      <c r="HU4" s="1257"/>
      <c r="HV4" s="1299"/>
    </row>
    <row r="5" spans="1:230" ht="117.75" customHeight="1">
      <c r="A5" s="628">
        <v>1</v>
      </c>
      <c r="B5" s="1039" t="s">
        <v>2712</v>
      </c>
      <c r="C5" s="1040" t="s">
        <v>2713</v>
      </c>
      <c r="D5" s="1041" t="s">
        <v>2714</v>
      </c>
      <c r="E5" s="1042" t="s">
        <v>1247</v>
      </c>
      <c r="F5" s="1042" t="s">
        <v>1048</v>
      </c>
      <c r="G5" s="1042" t="s">
        <v>1192</v>
      </c>
      <c r="H5" s="1042" t="s">
        <v>735</v>
      </c>
      <c r="I5" s="1025" t="s">
        <v>2715</v>
      </c>
      <c r="J5" s="1042" t="s">
        <v>5</v>
      </c>
      <c r="K5" s="1043">
        <v>2</v>
      </c>
      <c r="L5" s="1042" t="s">
        <v>2716</v>
      </c>
      <c r="M5" s="1044">
        <v>44593</v>
      </c>
      <c r="N5" s="1045">
        <v>44621</v>
      </c>
      <c r="O5" s="1046" t="s">
        <v>1196</v>
      </c>
      <c r="P5" s="1047" t="s">
        <v>2202</v>
      </c>
      <c r="Q5" s="838">
        <v>0</v>
      </c>
      <c r="R5" s="1047" t="s">
        <v>5</v>
      </c>
      <c r="S5" s="1048" t="s">
        <v>5</v>
      </c>
      <c r="T5" s="1049">
        <v>0</v>
      </c>
      <c r="U5" s="838" t="s">
        <v>5</v>
      </c>
      <c r="V5" s="838">
        <v>0</v>
      </c>
      <c r="W5" s="838" t="s">
        <v>5</v>
      </c>
      <c r="X5" s="1050">
        <v>0</v>
      </c>
      <c r="Y5" s="1050">
        <v>0</v>
      </c>
      <c r="Z5" s="1050">
        <v>0</v>
      </c>
      <c r="AA5" s="1050">
        <v>0</v>
      </c>
      <c r="AB5" s="1050">
        <v>0</v>
      </c>
      <c r="AC5" s="819">
        <v>0</v>
      </c>
      <c r="AD5" s="819">
        <v>0</v>
      </c>
      <c r="AE5" s="819">
        <v>0</v>
      </c>
      <c r="AF5" s="822"/>
      <c r="AG5" s="826" t="s">
        <v>2202</v>
      </c>
      <c r="AH5" s="819">
        <v>1</v>
      </c>
      <c r="AI5" s="826" t="s">
        <v>2717</v>
      </c>
      <c r="AJ5" s="755" t="s">
        <v>2718</v>
      </c>
      <c r="AK5" s="819">
        <v>20</v>
      </c>
      <c r="AL5" s="819" t="s">
        <v>5</v>
      </c>
      <c r="AM5" s="819" t="s">
        <v>5</v>
      </c>
      <c r="AN5" s="826" t="s">
        <v>2302</v>
      </c>
      <c r="AO5" s="1051">
        <v>1</v>
      </c>
      <c r="AP5" s="1051">
        <v>1</v>
      </c>
      <c r="AQ5" s="1051">
        <v>1</v>
      </c>
      <c r="AR5" s="675" t="s">
        <v>849</v>
      </c>
      <c r="AS5" s="826" t="s">
        <v>1262</v>
      </c>
      <c r="AT5" s="832">
        <v>0.5</v>
      </c>
      <c r="AU5" s="826" t="s">
        <v>849</v>
      </c>
      <c r="AV5" s="831">
        <v>1</v>
      </c>
      <c r="AW5" s="832" t="str">
        <f>IF(AV5=0,"0%",IF(AV5=1,"50%",IF(AV5=2,"100%")))</f>
        <v>50%</v>
      </c>
      <c r="AX5" s="826" t="s">
        <v>2202</v>
      </c>
      <c r="AY5" s="819">
        <v>1</v>
      </c>
      <c r="AZ5" s="826" t="s">
        <v>2719</v>
      </c>
      <c r="BA5" s="826" t="s">
        <v>2720</v>
      </c>
      <c r="BB5" s="819">
        <v>15</v>
      </c>
      <c r="BC5" s="819" t="s">
        <v>5</v>
      </c>
      <c r="BD5" s="819" t="s">
        <v>5</v>
      </c>
      <c r="BE5" s="1052" t="s">
        <v>2278</v>
      </c>
      <c r="BF5" s="819">
        <v>1</v>
      </c>
      <c r="BG5" s="819">
        <v>1</v>
      </c>
      <c r="BH5" s="819">
        <v>1</v>
      </c>
      <c r="BI5" s="822" t="s">
        <v>849</v>
      </c>
      <c r="BJ5" s="822" t="s">
        <v>122</v>
      </c>
      <c r="BK5" s="832">
        <v>1</v>
      </c>
      <c r="BL5" s="822" t="s">
        <v>849</v>
      </c>
      <c r="BM5" s="831">
        <v>2</v>
      </c>
      <c r="BN5" s="832" t="str">
        <f>IF(BM5=0,"0%",IF(BM5=1,"50%",IF(BM5=2,"100%")))</f>
        <v>100%</v>
      </c>
      <c r="BO5" s="668"/>
      <c r="BP5" s="819"/>
      <c r="BQ5" s="819"/>
      <c r="BR5" s="819"/>
      <c r="BS5" s="819"/>
      <c r="BT5" s="819"/>
      <c r="BU5" s="819"/>
      <c r="BV5" s="819"/>
      <c r="BW5" s="822"/>
      <c r="BX5" s="822"/>
      <c r="BY5" s="822"/>
      <c r="BZ5" s="822"/>
      <c r="CA5" s="822" t="s">
        <v>122</v>
      </c>
      <c r="CB5" s="832" t="str">
        <f>CE5</f>
        <v>100%</v>
      </c>
      <c r="CC5" s="826"/>
      <c r="CD5" s="831">
        <f>BM5+BP5</f>
        <v>2</v>
      </c>
      <c r="CE5" s="832" t="str">
        <f>IF(CD5=0,"0%",IF(CD5=1,"50%",IF(CD5=2,"100%")))</f>
        <v>100%</v>
      </c>
      <c r="CF5" s="668"/>
      <c r="CG5" s="819"/>
      <c r="CH5" s="819"/>
      <c r="CI5" s="819"/>
      <c r="CJ5" s="819"/>
      <c r="CK5" s="819"/>
      <c r="CL5" s="819"/>
      <c r="CM5" s="819"/>
      <c r="CN5" s="822"/>
      <c r="CO5" s="822"/>
      <c r="CP5" s="822"/>
      <c r="CQ5" s="822"/>
      <c r="CR5" s="819" t="s">
        <v>122</v>
      </c>
      <c r="CS5" s="832" t="str">
        <f>CV5</f>
        <v>100%</v>
      </c>
      <c r="CT5" s="826"/>
      <c r="CU5" s="831">
        <f>CD5+CG5</f>
        <v>2</v>
      </c>
      <c r="CV5" s="832" t="str">
        <f>IF(CU5=0,"0%",IF(CU5=1,"50%",IF(CU5=2,"100%")))</f>
        <v>100%</v>
      </c>
      <c r="CW5" s="833"/>
      <c r="CX5" s="834"/>
      <c r="CY5" s="1053"/>
      <c r="CZ5" s="1050"/>
      <c r="DA5" s="1047"/>
      <c r="DB5" s="1047"/>
      <c r="DC5" s="1050"/>
      <c r="DD5" s="1050"/>
      <c r="DE5" s="1050"/>
      <c r="DF5" s="1047"/>
      <c r="DG5" s="1054"/>
      <c r="DH5" s="1054"/>
      <c r="DI5" s="1054"/>
      <c r="DJ5" s="1054"/>
      <c r="DK5" s="1054" t="s">
        <v>122</v>
      </c>
      <c r="DL5" s="832" t="str">
        <f>DO5</f>
        <v>100%</v>
      </c>
      <c r="DM5" s="826"/>
      <c r="DN5" s="831">
        <f>CU5+CZ5</f>
        <v>2</v>
      </c>
      <c r="DO5" s="832" t="str">
        <f>IF(DN5=0,"0%",IF(DN5=1,"50%",IF(DN5=2,"100%")))</f>
        <v>100%</v>
      </c>
      <c r="DP5" s="833"/>
      <c r="DQ5" s="834"/>
      <c r="DR5" s="1053"/>
      <c r="DS5" s="838"/>
      <c r="DT5" s="1047"/>
      <c r="DU5" s="1047"/>
      <c r="DV5" s="1055"/>
      <c r="DW5" s="1047"/>
      <c r="DX5" s="1047"/>
      <c r="DY5" s="1056"/>
      <c r="DZ5" s="1057" t="s">
        <v>2721</v>
      </c>
      <c r="EA5" s="1057"/>
      <c r="EB5" s="1057"/>
      <c r="EC5" s="1057"/>
      <c r="ED5" s="1057"/>
      <c r="EE5" s="832" t="str">
        <f>EH5</f>
        <v>100%</v>
      </c>
      <c r="EF5" s="826"/>
      <c r="EG5" s="831">
        <f>DN5+DS5</f>
        <v>2</v>
      </c>
      <c r="EH5" s="832" t="str">
        <f>IF(EG5=0,"0%",IF(EG5=1,"50%",IF(EG5=2,"100%")))</f>
        <v>100%</v>
      </c>
      <c r="EI5" s="833"/>
      <c r="EJ5" s="834"/>
      <c r="EK5" s="568"/>
      <c r="EL5" s="568"/>
      <c r="EM5" s="568"/>
      <c r="EN5" s="568"/>
      <c r="EO5" s="568"/>
      <c r="EP5" s="568"/>
      <c r="EQ5" s="568"/>
      <c r="ER5" s="568"/>
      <c r="ES5" s="279">
        <v>0</v>
      </c>
      <c r="ET5" s="279">
        <v>0</v>
      </c>
      <c r="EU5" s="279">
        <v>0</v>
      </c>
      <c r="EV5" s="568"/>
      <c r="EW5" s="279" t="s">
        <v>122</v>
      </c>
      <c r="EX5" s="832" t="str">
        <f>FA5</f>
        <v>100%</v>
      </c>
      <c r="EY5" s="826"/>
      <c r="EZ5" s="831">
        <f>EG5+EL5</f>
        <v>2</v>
      </c>
      <c r="FA5" s="832" t="str">
        <f>IF(EZ5=0,"0%",IF(EZ5=1,"50%",IF(EZ5=2,"100%")))</f>
        <v>100%</v>
      </c>
      <c r="FB5" s="761"/>
      <c r="FC5" s="762"/>
      <c r="FD5" s="568"/>
      <c r="FE5" s="568"/>
      <c r="FF5" s="568"/>
      <c r="FG5" s="568"/>
      <c r="FH5" s="568"/>
      <c r="FI5" s="568"/>
      <c r="FJ5" s="568"/>
      <c r="FK5" s="568"/>
      <c r="FL5" s="568"/>
      <c r="FM5" s="568"/>
      <c r="FN5" s="568"/>
      <c r="FO5" s="568"/>
      <c r="FP5" s="568"/>
      <c r="FQ5" s="832" t="str">
        <f>FT5</f>
        <v>100%</v>
      </c>
      <c r="FR5" s="826"/>
      <c r="FS5" s="831">
        <f>EZ5+FE5</f>
        <v>2</v>
      </c>
      <c r="FT5" s="832" t="str">
        <f>IF(FS5=0,"0%",IF(FS5=1,"50%",IF(FS5=2,"100%")))</f>
        <v>100%</v>
      </c>
      <c r="FU5" s="568"/>
      <c r="FV5" s="568"/>
      <c r="FW5" s="568"/>
      <c r="FX5" s="568"/>
      <c r="FY5" s="568"/>
      <c r="FZ5" s="568"/>
      <c r="GA5" s="568"/>
      <c r="GB5" s="568"/>
      <c r="GC5" s="568"/>
      <c r="GD5" s="568"/>
      <c r="GE5" s="568"/>
      <c r="GF5" s="568"/>
      <c r="GG5" s="568"/>
      <c r="GH5" s="832" t="str">
        <f>GK5</f>
        <v>100%</v>
      </c>
      <c r="GI5" s="826"/>
      <c r="GJ5" s="831">
        <f>FS5+FV5</f>
        <v>2</v>
      </c>
      <c r="GK5" s="832" t="str">
        <f>IF(GJ5=0,"0%",IF(GJ5=1,"50%",IF(GJ5=2,"100%")))</f>
        <v>100%</v>
      </c>
      <c r="GL5" s="568"/>
      <c r="GM5" s="568"/>
      <c r="GN5" s="568"/>
      <c r="GO5" s="568"/>
      <c r="GP5" s="568"/>
      <c r="GQ5" s="568"/>
      <c r="GR5" s="568"/>
      <c r="GS5" s="568"/>
      <c r="GT5" s="568"/>
      <c r="GU5" s="568"/>
      <c r="GV5" s="568"/>
      <c r="GW5" s="568"/>
      <c r="GX5" s="568"/>
      <c r="GY5" s="832" t="str">
        <f>HB5</f>
        <v>100%</v>
      </c>
      <c r="GZ5" s="826"/>
      <c r="HA5" s="831">
        <f>GJ5+GM5</f>
        <v>2</v>
      </c>
      <c r="HB5" s="832" t="str">
        <f>IF(HA5=0,"0%",IF(HA5=1,"50%",IF(HA5=2,"100%")))</f>
        <v>100%</v>
      </c>
      <c r="HC5" s="568"/>
      <c r="HD5" s="568"/>
      <c r="HE5" s="568"/>
      <c r="HF5" s="568"/>
      <c r="HG5" s="568"/>
      <c r="HH5" s="568"/>
      <c r="HI5" s="568"/>
      <c r="HJ5" s="568"/>
      <c r="HK5" s="568"/>
      <c r="HL5" s="568"/>
      <c r="HM5" s="568"/>
      <c r="HN5" s="568"/>
      <c r="HO5" s="568"/>
      <c r="HP5" s="832" t="str">
        <f>HS5</f>
        <v>100%</v>
      </c>
      <c r="HQ5" s="826"/>
      <c r="HR5" s="831">
        <f>HA5+HD5</f>
        <v>2</v>
      </c>
      <c r="HS5" s="832" t="str">
        <f>IF(HR5=0,"0%",IF(HR5=1,"50%",IF(HR5=2,"100%")))</f>
        <v>100%</v>
      </c>
      <c r="HT5" s="560" t="s">
        <v>2722</v>
      </c>
      <c r="HU5" s="875" t="s">
        <v>5</v>
      </c>
      <c r="HV5" s="335" t="s">
        <v>7</v>
      </c>
    </row>
    <row r="6" spans="1:230" ht="409.5" customHeight="1">
      <c r="A6" s="628">
        <v>2</v>
      </c>
      <c r="B6" s="1025" t="s">
        <v>2723</v>
      </c>
      <c r="C6" s="1040" t="s">
        <v>2724</v>
      </c>
      <c r="D6" s="1041" t="s">
        <v>2714</v>
      </c>
      <c r="E6" s="1058" t="s">
        <v>1247</v>
      </c>
      <c r="F6" s="1058" t="s">
        <v>1048</v>
      </c>
      <c r="G6" s="1058" t="s">
        <v>2725</v>
      </c>
      <c r="H6" s="1042" t="s">
        <v>735</v>
      </c>
      <c r="I6" s="1025" t="s">
        <v>2715</v>
      </c>
      <c r="J6" s="1058" t="s">
        <v>5</v>
      </c>
      <c r="K6" s="1059">
        <v>3</v>
      </c>
      <c r="L6" s="1058" t="s">
        <v>2726</v>
      </c>
      <c r="M6" s="1060">
        <v>44621</v>
      </c>
      <c r="N6" s="1045">
        <v>44895</v>
      </c>
      <c r="O6" s="883" t="s">
        <v>1196</v>
      </c>
      <c r="P6" s="1061"/>
      <c r="Q6" s="838"/>
      <c r="R6" s="1061"/>
      <c r="S6" s="838"/>
      <c r="T6" s="838"/>
      <c r="U6" s="838"/>
      <c r="V6" s="838"/>
      <c r="W6" s="1047"/>
      <c r="X6" s="1062"/>
      <c r="Y6" s="1063"/>
      <c r="Z6" s="1063"/>
      <c r="AA6" s="1063"/>
      <c r="AB6" s="1063"/>
      <c r="AC6" s="1064"/>
      <c r="AD6" s="1065"/>
      <c r="AE6" s="1064"/>
      <c r="AF6" s="1066"/>
      <c r="AG6" s="1066"/>
      <c r="AH6" s="1066"/>
      <c r="AI6" s="1066"/>
      <c r="AJ6" s="1066"/>
      <c r="AK6" s="1066"/>
      <c r="AL6" s="1066"/>
      <c r="AM6" s="1066"/>
      <c r="AN6" s="1067"/>
      <c r="AO6" s="1068">
        <v>0</v>
      </c>
      <c r="AP6" s="1068">
        <v>0</v>
      </c>
      <c r="AQ6" s="1068">
        <v>0</v>
      </c>
      <c r="AR6" s="675" t="s">
        <v>849</v>
      </c>
      <c r="AS6" s="1069" t="s">
        <v>2175</v>
      </c>
      <c r="AT6" s="832">
        <v>0</v>
      </c>
      <c r="AU6" s="826" t="s">
        <v>849</v>
      </c>
      <c r="AV6" s="1070">
        <v>0</v>
      </c>
      <c r="AW6" s="832" t="str">
        <f>IF(AV6=0,"0%",IF(AV6=1,"33.3%",IF(AV6&lt;=2,"66.7%",IF(AV6&lt;=3,"100%",))))</f>
        <v>0%</v>
      </c>
      <c r="AX6" s="1055" t="s">
        <v>2727</v>
      </c>
      <c r="AY6" s="838">
        <v>0</v>
      </c>
      <c r="AZ6" s="1071"/>
      <c r="BA6" s="1047"/>
      <c r="BB6" s="632">
        <v>19</v>
      </c>
      <c r="BC6" s="1072"/>
      <c r="BD6" s="1072"/>
      <c r="BE6" s="1073" t="s">
        <v>2728</v>
      </c>
      <c r="BF6" s="632">
        <v>1</v>
      </c>
      <c r="BG6" s="635">
        <v>0</v>
      </c>
      <c r="BH6" s="635">
        <v>1</v>
      </c>
      <c r="BI6" s="822" t="s">
        <v>849</v>
      </c>
      <c r="BJ6" s="635" t="s">
        <v>2729</v>
      </c>
      <c r="BK6" s="832">
        <v>0</v>
      </c>
      <c r="BL6" s="822" t="s">
        <v>849</v>
      </c>
      <c r="BM6" s="1070">
        <v>0</v>
      </c>
      <c r="BN6" s="832" t="str">
        <f>IF(BM6=0,"0%",IF(BM6=1,"33.3%",IF(BM6&lt;=2,"66.7%",IF(BM6&lt;=3,"100%",))))</f>
        <v>0%</v>
      </c>
      <c r="BO6" s="1055" t="s">
        <v>2730</v>
      </c>
      <c r="BP6" s="838">
        <v>0</v>
      </c>
      <c r="BQ6" s="1055" t="s">
        <v>2731</v>
      </c>
      <c r="BR6" s="1055" t="s">
        <v>2732</v>
      </c>
      <c r="BS6" s="838">
        <v>35</v>
      </c>
      <c r="BT6" s="838" t="s">
        <v>5</v>
      </c>
      <c r="BU6" s="1055" t="s">
        <v>2733</v>
      </c>
      <c r="BV6" s="1055" t="s">
        <v>2734</v>
      </c>
      <c r="BW6" s="632">
        <v>1</v>
      </c>
      <c r="BX6" s="635">
        <v>0</v>
      </c>
      <c r="BY6" s="635">
        <v>1</v>
      </c>
      <c r="BZ6" s="632"/>
      <c r="CA6" s="635" t="s">
        <v>1561</v>
      </c>
      <c r="CB6" s="832" t="str">
        <f t="shared" ref="CB6:CB7" si="0">CE6</f>
        <v>0%</v>
      </c>
      <c r="CC6" s="1055"/>
      <c r="CD6" s="831">
        <f t="shared" ref="CD6:CD7" si="1">BM6+BP6</f>
        <v>0</v>
      </c>
      <c r="CE6" s="832" t="str">
        <f>IF(CD6=0,"0%",IF(CD6=1,"33.3%",IF(CD6&lt;=2,"66.7%",IF(CD6&lt;=3,"100%",))))</f>
        <v>0%</v>
      </c>
      <c r="CF6" s="632" t="s">
        <v>2735</v>
      </c>
      <c r="CG6" s="635">
        <v>0</v>
      </c>
      <c r="CH6" s="632" t="s">
        <v>2736</v>
      </c>
      <c r="CI6" s="635" t="s">
        <v>2732</v>
      </c>
      <c r="CJ6" s="635">
        <v>12</v>
      </c>
      <c r="CK6" s="635" t="s">
        <v>5</v>
      </c>
      <c r="CL6" s="632" t="s">
        <v>2737</v>
      </c>
      <c r="CM6" s="632" t="s">
        <v>2738</v>
      </c>
      <c r="CN6" s="632">
        <v>1</v>
      </c>
      <c r="CO6" s="635">
        <v>0</v>
      </c>
      <c r="CP6" s="635">
        <v>1</v>
      </c>
      <c r="CQ6" s="635"/>
      <c r="CR6" s="635" t="s">
        <v>1561</v>
      </c>
      <c r="CS6" s="832" t="str">
        <f t="shared" ref="CS6:CS7" si="2">CV6</f>
        <v>0%</v>
      </c>
      <c r="CT6" s="1055"/>
      <c r="CU6" s="831">
        <f t="shared" ref="CU6:CU7" si="3">CD6+CG6</f>
        <v>0</v>
      </c>
      <c r="CV6" s="832" t="str">
        <f>IF(CU6=0,"0%",IF(CU6=1,"33.3%",IF(CU6&lt;=2,"66.7%",IF(CU6&lt;=3,"100%",))))</f>
        <v>0%</v>
      </c>
      <c r="CW6" s="779" t="s">
        <v>2739</v>
      </c>
      <c r="CX6" s="1074" t="s">
        <v>2740</v>
      </c>
      <c r="CY6" s="755" t="s">
        <v>2741</v>
      </c>
      <c r="CZ6" s="632">
        <v>0</v>
      </c>
      <c r="DA6" s="632" t="s">
        <v>2742</v>
      </c>
      <c r="DB6" s="632" t="s">
        <v>2743</v>
      </c>
      <c r="DC6" s="635">
        <v>2</v>
      </c>
      <c r="DD6" s="635" t="s">
        <v>5</v>
      </c>
      <c r="DE6" s="632" t="s">
        <v>2744</v>
      </c>
      <c r="DF6" s="632" t="s">
        <v>2745</v>
      </c>
      <c r="DG6" s="632">
        <v>1</v>
      </c>
      <c r="DH6" s="632">
        <v>0</v>
      </c>
      <c r="DI6" s="632">
        <v>1</v>
      </c>
      <c r="DJ6" s="632"/>
      <c r="DK6" s="632" t="s">
        <v>1561</v>
      </c>
      <c r="DL6" s="832" t="str">
        <f t="shared" ref="DL6:DL7" si="4">DO6</f>
        <v>0%</v>
      </c>
      <c r="DM6" s="1055"/>
      <c r="DN6" s="831">
        <f t="shared" ref="DN6" si="5">CU6+CZ6</f>
        <v>0</v>
      </c>
      <c r="DO6" s="832" t="str">
        <f>IF(DN6=0,"0%",IF(DN6=1,"33.3%",IF(DN6&lt;=2,"66.7%",IF(DN6&lt;=3,"100%",))))</f>
        <v>0%</v>
      </c>
      <c r="DP6" s="779" t="s">
        <v>2746</v>
      </c>
      <c r="DQ6" s="1074" t="s">
        <v>2747</v>
      </c>
      <c r="DR6" s="755" t="s">
        <v>2748</v>
      </c>
      <c r="DS6" s="632">
        <v>0</v>
      </c>
      <c r="DT6" s="632" t="s">
        <v>2749</v>
      </c>
      <c r="DU6" s="632" t="s">
        <v>2750</v>
      </c>
      <c r="DV6" s="635">
        <v>15</v>
      </c>
      <c r="DW6" s="635" t="s">
        <v>5</v>
      </c>
      <c r="DX6" s="632" t="s">
        <v>2751</v>
      </c>
      <c r="DY6" s="632" t="s">
        <v>2728</v>
      </c>
      <c r="DZ6" s="635">
        <v>1</v>
      </c>
      <c r="EA6" s="635">
        <v>0</v>
      </c>
      <c r="EB6" s="635">
        <v>1</v>
      </c>
      <c r="EC6" s="635"/>
      <c r="ED6" s="635" t="s">
        <v>1561</v>
      </c>
      <c r="EE6" s="832" t="str">
        <f t="shared" ref="EE6:EE7" si="6">EH6</f>
        <v>0%</v>
      </c>
      <c r="EF6" s="1055"/>
      <c r="EG6" s="831">
        <f t="shared" ref="EG6:EG7" si="7">DN6+DS6</f>
        <v>0</v>
      </c>
      <c r="EH6" s="832" t="str">
        <f>IF(EG6=0,"0%",IF(EG6=1,"33.3%",IF(EG6&lt;=2,"66.7%",IF(EG6&lt;=3,"100%",))))</f>
        <v>0%</v>
      </c>
      <c r="EI6" s="779" t="s">
        <v>2752</v>
      </c>
      <c r="EJ6" s="1004" t="s">
        <v>2753</v>
      </c>
      <c r="EK6" s="568"/>
      <c r="EL6" s="568"/>
      <c r="EM6" s="568"/>
      <c r="EN6" s="568"/>
      <c r="EO6" s="568"/>
      <c r="EP6" s="568"/>
      <c r="EQ6" s="568"/>
      <c r="ER6" s="568"/>
      <c r="ES6" s="279">
        <v>0</v>
      </c>
      <c r="ET6" s="279">
        <v>0</v>
      </c>
      <c r="EU6" s="279">
        <v>0</v>
      </c>
      <c r="EV6" s="568"/>
      <c r="EW6" s="279" t="s">
        <v>1561</v>
      </c>
      <c r="EX6" s="832" t="str">
        <f t="shared" ref="EX6:EX7" si="8">FA6</f>
        <v>0%</v>
      </c>
      <c r="EY6" s="1055"/>
      <c r="EZ6" s="831">
        <f t="shared" ref="EZ6:EZ7" si="9">EG6+EL6</f>
        <v>0</v>
      </c>
      <c r="FA6" s="832" t="str">
        <f>IF(EZ6=0,"0%",IF(EZ6=1,"33.3%",IF(EZ6&lt;=2,"66.7%",IF(EZ6&lt;=3,"100%",))))</f>
        <v>0%</v>
      </c>
      <c r="FB6" s="761" t="s">
        <v>2754</v>
      </c>
      <c r="FC6" s="761" t="s">
        <v>884</v>
      </c>
      <c r="FD6" s="568"/>
      <c r="FE6" s="568"/>
      <c r="FF6" s="568"/>
      <c r="FG6" s="568"/>
      <c r="FH6" s="568"/>
      <c r="FI6" s="568"/>
      <c r="FJ6" s="568"/>
      <c r="FK6" s="568"/>
      <c r="FL6" s="568"/>
      <c r="FM6" s="568"/>
      <c r="FN6" s="568"/>
      <c r="FO6" s="568"/>
      <c r="FP6" s="568"/>
      <c r="FQ6" s="832" t="str">
        <f t="shared" ref="FQ6:FQ7" si="10">FT6</f>
        <v>0%</v>
      </c>
      <c r="FR6" s="1055"/>
      <c r="FS6" s="831">
        <f t="shared" ref="FS6:FS7" si="11">EZ6+FE6</f>
        <v>0</v>
      </c>
      <c r="FT6" s="832" t="str">
        <f>IF(FS6=0,"0%",IF(FS6=1,"33.3%",IF(FS6&lt;=2,"66.7%",IF(FS6&lt;=3,"100%",))))</f>
        <v>0%</v>
      </c>
      <c r="FU6" s="568"/>
      <c r="FV6" s="568"/>
      <c r="FW6" s="568"/>
      <c r="FX6" s="568"/>
      <c r="FY6" s="568"/>
      <c r="FZ6" s="568"/>
      <c r="GA6" s="568"/>
      <c r="GB6" s="568"/>
      <c r="GC6" s="568"/>
      <c r="GD6" s="568"/>
      <c r="GE6" s="568"/>
      <c r="GF6" s="568"/>
      <c r="GG6" s="568"/>
      <c r="GH6" s="832" t="str">
        <f t="shared" ref="GH6:GH7" si="12">GK6</f>
        <v>0%</v>
      </c>
      <c r="GI6" s="1055"/>
      <c r="GJ6" s="831">
        <f t="shared" ref="GJ6:GJ7" si="13">FS6+FV6</f>
        <v>0</v>
      </c>
      <c r="GK6" s="832" t="str">
        <f>IF(GJ6=0,"0%",IF(GJ6=1,"33.3%",IF(GJ6&lt;=2,"66.7%",IF(GJ6&lt;=3,"100%",))))</f>
        <v>0%</v>
      </c>
      <c r="GL6" s="568"/>
      <c r="GM6" s="568"/>
      <c r="GN6" s="568"/>
      <c r="GO6" s="568"/>
      <c r="GP6" s="568"/>
      <c r="GQ6" s="568"/>
      <c r="GR6" s="568"/>
      <c r="GS6" s="568"/>
      <c r="GT6" s="568"/>
      <c r="GU6" s="568"/>
      <c r="GV6" s="568"/>
      <c r="GW6" s="568"/>
      <c r="GX6" s="568"/>
      <c r="GY6" s="832" t="str">
        <f t="shared" ref="GY6:GY7" si="14">HB6</f>
        <v>0%</v>
      </c>
      <c r="GZ6" s="1055"/>
      <c r="HA6" s="831">
        <f t="shared" ref="HA6:HA7" si="15">GJ6+GM6</f>
        <v>0</v>
      </c>
      <c r="HB6" s="832" t="str">
        <f>IF(HA6=0,"0%",IF(HA6=1,"33.3%",IF(HA6&lt;=2,"66.7%",IF(HA6&lt;=3,"100%",))))</f>
        <v>0%</v>
      </c>
      <c r="HC6" s="568"/>
      <c r="HD6" s="568"/>
      <c r="HE6" s="568"/>
      <c r="HF6" s="568"/>
      <c r="HG6" s="568"/>
      <c r="HH6" s="568"/>
      <c r="HI6" s="568"/>
      <c r="HJ6" s="568"/>
      <c r="HK6" s="568"/>
      <c r="HL6" s="568"/>
      <c r="HM6" s="568"/>
      <c r="HN6" s="568"/>
      <c r="HO6" s="568"/>
      <c r="HP6" s="832" t="str">
        <f t="shared" ref="HP6:HP7" si="16">HS6</f>
        <v>0%</v>
      </c>
      <c r="HQ6" s="1055"/>
      <c r="HR6" s="831">
        <f t="shared" ref="HR6:HR7" si="17">HA6+HD6</f>
        <v>0</v>
      </c>
      <c r="HS6" s="832" t="str">
        <f>IF(HR6=0,"0%",IF(HR6=1,"33.3%",IF(HR6&lt;=2,"66.7%",IF(HR6&lt;=3,"100%",))))</f>
        <v>0%</v>
      </c>
      <c r="HT6" s="560" t="s">
        <v>2755</v>
      </c>
      <c r="HU6" s="1075" t="s">
        <v>2756</v>
      </c>
      <c r="HV6" s="356" t="s">
        <v>11</v>
      </c>
    </row>
    <row r="7" spans="1:230" ht="355" customHeight="1" thickBot="1">
      <c r="A7" s="628">
        <v>3</v>
      </c>
      <c r="B7" s="1034" t="s">
        <v>2757</v>
      </c>
      <c r="C7" s="1040" t="s">
        <v>2758</v>
      </c>
      <c r="D7" s="1076" t="s">
        <v>2714</v>
      </c>
      <c r="E7" s="1058" t="s">
        <v>1875</v>
      </c>
      <c r="F7" s="1058" t="s">
        <v>1048</v>
      </c>
      <c r="G7" s="1077" t="s">
        <v>2725</v>
      </c>
      <c r="H7" s="1042" t="s">
        <v>735</v>
      </c>
      <c r="I7" s="1025" t="s">
        <v>2715</v>
      </c>
      <c r="J7" s="1058" t="s">
        <v>5</v>
      </c>
      <c r="K7" s="1059">
        <v>2</v>
      </c>
      <c r="L7" s="1058" t="s">
        <v>2759</v>
      </c>
      <c r="M7" s="1078">
        <v>44713</v>
      </c>
      <c r="N7" s="1079">
        <v>44866</v>
      </c>
      <c r="O7" s="645" t="s">
        <v>1196</v>
      </c>
      <c r="P7" s="1080"/>
      <c r="Q7" s="1072"/>
      <c r="R7" s="1080"/>
      <c r="S7" s="1072"/>
      <c r="T7" s="1072"/>
      <c r="U7" s="1072"/>
      <c r="V7" s="1072"/>
      <c r="W7" s="1073"/>
      <c r="X7" s="1080"/>
      <c r="Y7" s="1081"/>
      <c r="Z7" s="1081"/>
      <c r="AA7" s="1081"/>
      <c r="AB7" s="1081"/>
      <c r="AC7" s="1082"/>
      <c r="AD7" s="847"/>
      <c r="AE7" s="847"/>
      <c r="AF7" s="847"/>
      <c r="AG7" s="847"/>
      <c r="AH7" s="847"/>
      <c r="AI7" s="847"/>
      <c r="AJ7" s="847"/>
      <c r="AK7" s="847"/>
      <c r="AL7" s="847"/>
      <c r="AM7" s="847"/>
      <c r="AN7" s="1083"/>
      <c r="AO7" s="1068">
        <v>0</v>
      </c>
      <c r="AP7" s="1068">
        <v>0</v>
      </c>
      <c r="AQ7" s="1068">
        <v>0</v>
      </c>
      <c r="AR7" s="675" t="s">
        <v>849</v>
      </c>
      <c r="AS7" s="1084" t="s">
        <v>2175</v>
      </c>
      <c r="AT7" s="832">
        <v>0</v>
      </c>
      <c r="AU7" s="826" t="s">
        <v>849</v>
      </c>
      <c r="AV7" s="634">
        <v>0</v>
      </c>
      <c r="AW7" s="832" t="str">
        <f>IF(AV7=0,"0%",IF(AV7=1,"50%",IF(AV7=2,"100%")))</f>
        <v>0%</v>
      </c>
      <c r="AX7" s="846"/>
      <c r="AY7" s="635"/>
      <c r="AZ7" s="846"/>
      <c r="BA7" s="1073"/>
      <c r="BB7" s="1073"/>
      <c r="BC7" s="1072"/>
      <c r="BD7" s="1072"/>
      <c r="BE7" s="1073"/>
      <c r="BF7" s="635">
        <v>0</v>
      </c>
      <c r="BG7" s="635">
        <v>0</v>
      </c>
      <c r="BH7" s="635">
        <v>0</v>
      </c>
      <c r="BI7" s="822" t="s">
        <v>849</v>
      </c>
      <c r="BJ7" s="856" t="s">
        <v>2175</v>
      </c>
      <c r="BK7" s="832">
        <v>0</v>
      </c>
      <c r="BL7" s="822" t="s">
        <v>849</v>
      </c>
      <c r="BM7" s="634">
        <v>0</v>
      </c>
      <c r="BN7" s="832" t="str">
        <f>IF(BM7=0,"0%",IF(BM7=1,"50%",IF(BM7=2,"100%")))</f>
        <v>0%</v>
      </c>
      <c r="BO7" s="846"/>
      <c r="BP7" s="1072"/>
      <c r="BQ7" s="846"/>
      <c r="BR7" s="1073"/>
      <c r="BS7" s="1072"/>
      <c r="BT7" s="1072"/>
      <c r="BU7" s="1072"/>
      <c r="BV7" s="1073"/>
      <c r="BW7" s="856">
        <v>0</v>
      </c>
      <c r="BX7" s="856">
        <v>0</v>
      </c>
      <c r="BY7" s="856">
        <v>0</v>
      </c>
      <c r="BZ7" s="856"/>
      <c r="CA7" s="856" t="s">
        <v>1204</v>
      </c>
      <c r="CB7" s="832" t="str">
        <f t="shared" si="0"/>
        <v>0%</v>
      </c>
      <c r="CC7" s="632"/>
      <c r="CD7" s="831">
        <f t="shared" si="1"/>
        <v>0</v>
      </c>
      <c r="CE7" s="832" t="str">
        <f>IF(CD7=0,"0%",IF(CD7=1,"50%",IF(CD7=2,"100%")))</f>
        <v>0%</v>
      </c>
      <c r="CF7" s="632" t="s">
        <v>2760</v>
      </c>
      <c r="CG7" s="635">
        <v>1</v>
      </c>
      <c r="CH7" s="632" t="s">
        <v>2761</v>
      </c>
      <c r="CI7" s="845"/>
      <c r="CJ7" s="632">
        <v>99</v>
      </c>
      <c r="CK7" s="635" t="s">
        <v>5</v>
      </c>
      <c r="CL7" s="632" t="s">
        <v>2762</v>
      </c>
      <c r="CM7" s="632" t="s">
        <v>2763</v>
      </c>
      <c r="CN7" s="635">
        <v>0</v>
      </c>
      <c r="CO7" s="635">
        <v>1</v>
      </c>
      <c r="CP7" s="635">
        <v>1</v>
      </c>
      <c r="CQ7" s="635"/>
      <c r="CR7" s="635" t="s">
        <v>1204</v>
      </c>
      <c r="CS7" s="832" t="str">
        <f t="shared" si="2"/>
        <v>50%</v>
      </c>
      <c r="CT7" s="632"/>
      <c r="CU7" s="831">
        <f t="shared" si="3"/>
        <v>1</v>
      </c>
      <c r="CV7" s="832" t="str">
        <f>IF(CU7=0,"0%",IF(CU7=1,"50%",IF(CU7=2,"100%")))</f>
        <v>50%</v>
      </c>
      <c r="CW7" s="779" t="s">
        <v>2764</v>
      </c>
      <c r="CX7" s="1074" t="s">
        <v>2765</v>
      </c>
      <c r="CY7" s="632"/>
      <c r="CZ7" s="635"/>
      <c r="DA7" s="632"/>
      <c r="DB7" s="632"/>
      <c r="DC7" s="635"/>
      <c r="DD7" s="635"/>
      <c r="DE7" s="632"/>
      <c r="DF7" s="632"/>
      <c r="DG7" s="632">
        <v>0</v>
      </c>
      <c r="DH7" s="632">
        <v>0</v>
      </c>
      <c r="DI7" s="632">
        <v>0</v>
      </c>
      <c r="DJ7" s="632"/>
      <c r="DK7" s="632" t="s">
        <v>1065</v>
      </c>
      <c r="DL7" s="832" t="str">
        <f t="shared" si="4"/>
        <v>50%</v>
      </c>
      <c r="DM7" s="632"/>
      <c r="DN7" s="831">
        <f>CU7+CZ7</f>
        <v>1</v>
      </c>
      <c r="DO7" s="832" t="str">
        <f>IF(DN7=0,"0%",IF(DN7=1,"50%",IF(DN7=2,"100%")))</f>
        <v>50%</v>
      </c>
      <c r="DP7" s="779" t="s">
        <v>2766</v>
      </c>
      <c r="DQ7" s="779" t="s">
        <v>2767</v>
      </c>
      <c r="DR7" s="632" t="s">
        <v>2768</v>
      </c>
      <c r="DS7" s="635">
        <v>1</v>
      </c>
      <c r="DT7" s="632" t="s">
        <v>2769</v>
      </c>
      <c r="DU7" s="845"/>
      <c r="DV7" s="632">
        <v>50</v>
      </c>
      <c r="DW7" s="635" t="s">
        <v>5</v>
      </c>
      <c r="DX7" s="632" t="s">
        <v>2770</v>
      </c>
      <c r="DY7" s="632" t="s">
        <v>2771</v>
      </c>
      <c r="DZ7" s="635">
        <v>0</v>
      </c>
      <c r="EA7" s="635">
        <v>1</v>
      </c>
      <c r="EB7" s="635">
        <v>1</v>
      </c>
      <c r="EC7" s="632" t="s">
        <v>2772</v>
      </c>
      <c r="ED7" s="635" t="s">
        <v>122</v>
      </c>
      <c r="EE7" s="832" t="str">
        <f t="shared" si="6"/>
        <v>100%</v>
      </c>
      <c r="EF7" s="632"/>
      <c r="EG7" s="831">
        <f t="shared" si="7"/>
        <v>2</v>
      </c>
      <c r="EH7" s="832" t="str">
        <f>IF(EG7=0,"0%",IF(EG7=1,"50%",IF(EG7=2,"100%")))</f>
        <v>100%</v>
      </c>
      <c r="EK7" s="568"/>
      <c r="EL7" s="568"/>
      <c r="EM7" s="568"/>
      <c r="EN7" s="568"/>
      <c r="EO7" s="568"/>
      <c r="EP7" s="568"/>
      <c r="EQ7" s="568"/>
      <c r="ER7" s="568"/>
      <c r="ES7" s="279">
        <v>0</v>
      </c>
      <c r="ET7" s="279">
        <v>0</v>
      </c>
      <c r="EU7" s="279">
        <v>0</v>
      </c>
      <c r="EV7" s="568"/>
      <c r="EW7" s="279" t="s">
        <v>122</v>
      </c>
      <c r="EX7" s="832" t="str">
        <f t="shared" si="8"/>
        <v>100%</v>
      </c>
      <c r="EY7" s="632"/>
      <c r="EZ7" s="831">
        <f t="shared" si="9"/>
        <v>2</v>
      </c>
      <c r="FA7" s="832" t="str">
        <f>IF(EZ7=0,"0%",IF(EZ7=1,"50%",IF(EZ7=2,"100%")))</f>
        <v>100%</v>
      </c>
      <c r="FB7" s="761" t="s">
        <v>2754</v>
      </c>
      <c r="FC7" s="761" t="s">
        <v>884</v>
      </c>
      <c r="FD7" s="568"/>
      <c r="FE7" s="568"/>
      <c r="FF7" s="568"/>
      <c r="FG7" s="568"/>
      <c r="FH7" s="568"/>
      <c r="FI7" s="568"/>
      <c r="FJ7" s="568"/>
      <c r="FK7" s="568"/>
      <c r="FL7" s="568"/>
      <c r="FM7" s="568"/>
      <c r="FN7" s="568"/>
      <c r="FO7" s="568"/>
      <c r="FP7" s="568"/>
      <c r="FQ7" s="832" t="str">
        <f t="shared" si="10"/>
        <v>100%</v>
      </c>
      <c r="FR7" s="632"/>
      <c r="FS7" s="831">
        <f t="shared" si="11"/>
        <v>2</v>
      </c>
      <c r="FT7" s="832" t="str">
        <f>IF(FS7=0,"0%",IF(FS7=1,"50%",IF(FS7=2,"100%")))</f>
        <v>100%</v>
      </c>
      <c r="FU7" s="568"/>
      <c r="FV7" s="568"/>
      <c r="FW7" s="568"/>
      <c r="FX7" s="568"/>
      <c r="FY7" s="568"/>
      <c r="FZ7" s="568"/>
      <c r="GA7" s="568"/>
      <c r="GB7" s="568"/>
      <c r="GC7" s="568"/>
      <c r="GD7" s="568"/>
      <c r="GE7" s="568"/>
      <c r="GF7" s="568"/>
      <c r="GG7" s="568"/>
      <c r="GH7" s="832" t="str">
        <f t="shared" si="12"/>
        <v>100%</v>
      </c>
      <c r="GI7" s="632"/>
      <c r="GJ7" s="831">
        <f t="shared" si="13"/>
        <v>2</v>
      </c>
      <c r="GK7" s="832" t="str">
        <f>IF(GJ7=0,"0%",IF(GJ7=1,"50%",IF(GJ7=2,"100%")))</f>
        <v>100%</v>
      </c>
      <c r="GL7" s="568"/>
      <c r="GM7" s="568"/>
      <c r="GN7" s="568"/>
      <c r="GO7" s="568"/>
      <c r="GP7" s="568"/>
      <c r="GQ7" s="568"/>
      <c r="GR7" s="568"/>
      <c r="GS7" s="568"/>
      <c r="GT7" s="568"/>
      <c r="GU7" s="568"/>
      <c r="GV7" s="568"/>
      <c r="GW7" s="568"/>
      <c r="GX7" s="568"/>
      <c r="GY7" s="832" t="str">
        <f t="shared" si="14"/>
        <v>100%</v>
      </c>
      <c r="GZ7" s="632"/>
      <c r="HA7" s="831">
        <f t="shared" si="15"/>
        <v>2</v>
      </c>
      <c r="HB7" s="832" t="str">
        <f>IF(HA7=0,"0%",IF(HA7=1,"50%",IF(HA7=2,"100%")))</f>
        <v>100%</v>
      </c>
      <c r="HC7" s="568"/>
      <c r="HD7" s="568"/>
      <c r="HE7" s="568"/>
      <c r="HF7" s="568"/>
      <c r="HG7" s="568"/>
      <c r="HH7" s="568"/>
      <c r="HI7" s="568"/>
      <c r="HJ7" s="568"/>
      <c r="HK7" s="568"/>
      <c r="HL7" s="568"/>
      <c r="HM7" s="568"/>
      <c r="HN7" s="568"/>
      <c r="HO7" s="568"/>
      <c r="HP7" s="832" t="str">
        <f t="shared" si="16"/>
        <v>100%</v>
      </c>
      <c r="HQ7" s="632"/>
      <c r="HR7" s="831">
        <f t="shared" si="17"/>
        <v>2</v>
      </c>
      <c r="HS7" s="832" t="str">
        <f>IF(HR7=0,"0%",IF(HR7=1,"50%",IF(HR7=2,"100%")))</f>
        <v>100%</v>
      </c>
      <c r="HT7" s="560" t="s">
        <v>2773</v>
      </c>
      <c r="HU7" s="560" t="s">
        <v>2774</v>
      </c>
      <c r="HV7" s="356" t="s">
        <v>11</v>
      </c>
    </row>
    <row r="8" spans="1:230" ht="19" thickBot="1">
      <c r="C8" s="814"/>
      <c r="D8" s="1085"/>
      <c r="E8" s="1035"/>
      <c r="F8" s="816"/>
      <c r="G8" s="1086"/>
      <c r="K8" s="1087">
        <f>SUM(K5:K7)</f>
        <v>7</v>
      </c>
      <c r="P8" s="1088"/>
      <c r="Q8" s="1089"/>
      <c r="R8" s="1089"/>
      <c r="S8" s="1089"/>
      <c r="T8" s="1089"/>
      <c r="U8" s="1089"/>
      <c r="V8" s="1089"/>
      <c r="W8" s="1089"/>
      <c r="X8" s="1090"/>
      <c r="Y8" s="1090"/>
      <c r="Z8" s="1090"/>
      <c r="AA8" s="1090"/>
      <c r="AB8" s="1090"/>
      <c r="AV8" s="992">
        <f>SUM(AV5:AV7)</f>
        <v>1</v>
      </c>
      <c r="AX8" s="1091"/>
      <c r="AY8" s="1092"/>
      <c r="AZ8" s="1091"/>
      <c r="BA8" s="1088"/>
      <c r="BB8" s="1088"/>
      <c r="BC8" s="1089"/>
      <c r="BD8" s="1089"/>
      <c r="BE8" s="1088"/>
      <c r="BM8" s="992">
        <v>2</v>
      </c>
      <c r="BO8" s="1093"/>
      <c r="BP8" s="1094"/>
      <c r="BQ8" s="1094"/>
      <c r="BR8" s="1094"/>
      <c r="BS8" s="1094"/>
      <c r="BT8" s="1094"/>
      <c r="BU8" s="1094"/>
      <c r="BV8" s="1094"/>
      <c r="CD8" s="612">
        <f>SUM(CD5:CD7)</f>
        <v>2</v>
      </c>
      <c r="CE8" s="608">
        <f>CD8*100%/$K$8</f>
        <v>0.2857142857142857</v>
      </c>
      <c r="CU8" s="612">
        <f>SUM(CU5:CU7)</f>
        <v>3</v>
      </c>
      <c r="CV8" s="608">
        <f>CU8*100%/$K$8</f>
        <v>0.42857142857142855</v>
      </c>
      <c r="CW8" s="1095"/>
      <c r="DN8" s="612">
        <f>SUM(DN5:DN7)</f>
        <v>3</v>
      </c>
      <c r="DO8" s="608">
        <f>DN8*100%/$K$8</f>
        <v>0.42857142857142855</v>
      </c>
      <c r="DQ8" s="1095"/>
      <c r="DR8" s="1093"/>
      <c r="DS8" s="1089"/>
      <c r="DT8" s="1088"/>
      <c r="DU8" s="1088"/>
      <c r="DV8" s="1096"/>
      <c r="DW8" s="1088"/>
      <c r="DX8" s="1088"/>
      <c r="DY8" s="1088"/>
      <c r="EG8" s="612">
        <f>SUM(EG5:EG7)</f>
        <v>4</v>
      </c>
      <c r="EH8" s="608">
        <f>EG8*100%/$K$8</f>
        <v>0.5714285714285714</v>
      </c>
      <c r="EI8" s="1097"/>
      <c r="EJ8" s="1097"/>
      <c r="EZ8" s="612">
        <f>SUM(EZ5:EZ7)</f>
        <v>4</v>
      </c>
      <c r="FA8" s="608">
        <f>EZ8*100%/$K$8</f>
        <v>0.5714285714285714</v>
      </c>
      <c r="FB8"/>
      <c r="FC8"/>
      <c r="FS8">
        <f>SUM(FS5:FS7)</f>
        <v>4</v>
      </c>
      <c r="FT8">
        <f>FS8*100%/$K$8</f>
        <v>0.5714285714285714</v>
      </c>
      <c r="GJ8">
        <f>SUM(GJ5:GJ7)</f>
        <v>4</v>
      </c>
      <c r="GK8">
        <f>GJ8*100%/$K$8</f>
        <v>0.5714285714285714</v>
      </c>
      <c r="HA8">
        <f>SUM(HA5:HA7)</f>
        <v>4</v>
      </c>
      <c r="HB8">
        <f>HA8*100%/$K$8</f>
        <v>0.5714285714285714</v>
      </c>
      <c r="HR8">
        <f>SUM(HR5:HR7)</f>
        <v>4</v>
      </c>
      <c r="HS8">
        <f>HR8*100%/$K$8</f>
        <v>0.5714285714285714</v>
      </c>
      <c r="HT8" s="782"/>
      <c r="HU8"/>
    </row>
    <row r="9" spans="1:230" ht="15.5">
      <c r="P9" s="1088"/>
      <c r="Q9" s="1089"/>
      <c r="R9" s="1089"/>
      <c r="S9" s="1089"/>
      <c r="T9" s="1089"/>
      <c r="U9" s="1089"/>
      <c r="V9" s="1089"/>
      <c r="W9" s="1089"/>
      <c r="X9" s="1090"/>
      <c r="Y9" s="1090"/>
      <c r="Z9" s="1090"/>
      <c r="AA9" s="1090"/>
      <c r="AB9" s="1090"/>
      <c r="AX9" s="1093"/>
      <c r="AY9" s="1094"/>
      <c r="AZ9" s="1094"/>
      <c r="BA9" s="1094"/>
      <c r="BB9" s="1094"/>
      <c r="BC9" s="1094"/>
      <c r="BD9" s="1094"/>
      <c r="BE9" s="1094"/>
      <c r="CY9" s="1093"/>
      <c r="CZ9" s="1092"/>
      <c r="DA9" s="1098"/>
      <c r="DB9" s="1093"/>
      <c r="DC9" s="1099"/>
      <c r="DD9" s="1094"/>
      <c r="DE9" s="1094"/>
      <c r="DF9" s="1093"/>
      <c r="DG9" s="1093"/>
      <c r="DH9" s="1093"/>
      <c r="DI9" s="1093"/>
      <c r="DJ9" s="1093"/>
      <c r="DK9" s="1093"/>
      <c r="DL9" s="1093"/>
      <c r="DM9" s="1093"/>
      <c r="DN9" s="1093"/>
      <c r="DO9" s="1093"/>
      <c r="DQ9" s="1095"/>
      <c r="DR9" s="1093"/>
      <c r="DS9" s="1089"/>
      <c r="DT9" s="1088"/>
      <c r="DU9" s="1088"/>
      <c r="DV9" s="1100"/>
      <c r="DW9" s="1088"/>
      <c r="DX9" s="1088"/>
      <c r="DY9" s="1088"/>
      <c r="FB9"/>
      <c r="FC9"/>
      <c r="HT9" s="782"/>
      <c r="HU9"/>
    </row>
    <row r="10" spans="1:230" ht="19.5" customHeight="1">
      <c r="D10" s="1101">
        <v>100</v>
      </c>
      <c r="K10" s="1102"/>
      <c r="DR10" s="1093"/>
      <c r="DS10" s="1089"/>
      <c r="DT10" s="1088"/>
      <c r="DU10" s="1088"/>
      <c r="DV10" s="1100"/>
      <c r="DW10" s="1088"/>
      <c r="DX10" s="1088"/>
      <c r="DY10" s="1088"/>
      <c r="FB10"/>
      <c r="FC10"/>
      <c r="HT10" s="782"/>
      <c r="HU10"/>
    </row>
    <row r="11" spans="1:230">
      <c r="HT11" s="1103"/>
    </row>
    <row r="12" spans="1:230" ht="15.5">
      <c r="P12" s="1093"/>
      <c r="Q12" s="1104"/>
      <c r="R12" s="856"/>
      <c r="S12" s="856"/>
      <c r="T12" s="856"/>
      <c r="U12" s="856"/>
      <c r="V12" s="856"/>
      <c r="W12" s="856"/>
      <c r="X12" s="847"/>
      <c r="Y12" s="847"/>
      <c r="Z12" s="847"/>
      <c r="AA12" s="847"/>
      <c r="AB12" s="847"/>
      <c r="DR12" s="1093"/>
      <c r="DS12" s="1092"/>
      <c r="DT12" s="1093"/>
      <c r="DU12" s="1093"/>
      <c r="DV12" s="1100"/>
      <c r="DW12" s="1094"/>
      <c r="DX12" s="1094"/>
      <c r="DY12" s="1093"/>
      <c r="HT12" s="1103"/>
    </row>
  </sheetData>
  <mergeCells count="264">
    <mergeCell ref="A1:O1"/>
    <mergeCell ref="P1:W1"/>
    <mergeCell ref="X1:AB2"/>
    <mergeCell ref="AC1:AF2"/>
    <mergeCell ref="AG1:AN1"/>
    <mergeCell ref="AO1:AS2"/>
    <mergeCell ref="A2:A4"/>
    <mergeCell ref="B2:B4"/>
    <mergeCell ref="C2:C4"/>
    <mergeCell ref="D2:D4"/>
    <mergeCell ref="AT1:AW2"/>
    <mergeCell ref="AX1:BE1"/>
    <mergeCell ref="BF1:BJ2"/>
    <mergeCell ref="BK1:BN2"/>
    <mergeCell ref="BO1:BV1"/>
    <mergeCell ref="BW1:CA2"/>
    <mergeCell ref="AX2:AX4"/>
    <mergeCell ref="AY2:BE2"/>
    <mergeCell ref="BO2:BO4"/>
    <mergeCell ref="BP2:BV2"/>
    <mergeCell ref="CB1:CE2"/>
    <mergeCell ref="CF1:CM1"/>
    <mergeCell ref="CN1:CR2"/>
    <mergeCell ref="CS1:CV2"/>
    <mergeCell ref="CW1:CW4"/>
    <mergeCell ref="CX1:CX4"/>
    <mergeCell ref="CF2:CF4"/>
    <mergeCell ref="CG2:CM2"/>
    <mergeCell ref="CD3:CD4"/>
    <mergeCell ref="CE3:CE4"/>
    <mergeCell ref="ES1:EW2"/>
    <mergeCell ref="EK2:EK4"/>
    <mergeCell ref="EL2:ER2"/>
    <mergeCell ref="DZ3:DZ4"/>
    <mergeCell ref="EA3:EA4"/>
    <mergeCell ref="CY1:DF1"/>
    <mergeCell ref="DG1:DK2"/>
    <mergeCell ref="DL1:DO2"/>
    <mergeCell ref="DP1:DP4"/>
    <mergeCell ref="DQ1:DQ4"/>
    <mergeCell ref="DR1:DY1"/>
    <mergeCell ref="CY2:CY4"/>
    <mergeCell ref="CZ2:DF2"/>
    <mergeCell ref="DR2:DR4"/>
    <mergeCell ref="DS2:DY2"/>
    <mergeCell ref="HT1:HT4"/>
    <mergeCell ref="HU1:HU4"/>
    <mergeCell ref="HV1:HV4"/>
    <mergeCell ref="HC2:HC4"/>
    <mergeCell ref="HD2:HJ2"/>
    <mergeCell ref="HE3:HE4"/>
    <mergeCell ref="HF3:HG3"/>
    <mergeCell ref="FU1:GB1"/>
    <mergeCell ref="GC1:GG2"/>
    <mergeCell ref="GH1:GK2"/>
    <mergeCell ref="GL1:GS1"/>
    <mergeCell ref="GT1:GX2"/>
    <mergeCell ref="GY1:HB2"/>
    <mergeCell ref="FU2:FU4"/>
    <mergeCell ref="FV2:GB2"/>
    <mergeCell ref="GL2:GL4"/>
    <mergeCell ref="GM2:GS2"/>
    <mergeCell ref="E2:E4"/>
    <mergeCell ref="F2:F4"/>
    <mergeCell ref="G2:G4"/>
    <mergeCell ref="H2:H4"/>
    <mergeCell ref="I2:I4"/>
    <mergeCell ref="J2:J4"/>
    <mergeCell ref="HC1:HJ1"/>
    <mergeCell ref="HK1:HO2"/>
    <mergeCell ref="HP1:HS2"/>
    <mergeCell ref="EX1:FA2"/>
    <mergeCell ref="FB1:FB4"/>
    <mergeCell ref="FC1:FC4"/>
    <mergeCell ref="FD1:FK1"/>
    <mergeCell ref="FL1:FP2"/>
    <mergeCell ref="FQ1:FT2"/>
    <mergeCell ref="FD2:FD4"/>
    <mergeCell ref="FE2:FK2"/>
    <mergeCell ref="EX3:EX4"/>
    <mergeCell ref="EY3:EY4"/>
    <mergeCell ref="DZ1:ED2"/>
    <mergeCell ref="EE1:EH2"/>
    <mergeCell ref="EI1:EI4"/>
    <mergeCell ref="EJ1:EJ4"/>
    <mergeCell ref="EK1:ER1"/>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X3:BX4"/>
    <mergeCell ref="BY3:BY4"/>
    <mergeCell ref="BZ3:BZ4"/>
    <mergeCell ref="CA3:CA4"/>
    <mergeCell ref="CB3:CB4"/>
    <mergeCell ref="CC3:CC4"/>
    <mergeCell ref="CT3:CT4"/>
    <mergeCell ref="CU3:CU4"/>
    <mergeCell ref="CV3:CV4"/>
    <mergeCell ref="CZ3:CZ4"/>
    <mergeCell ref="DA3:DA4"/>
    <mergeCell ref="DB3:DC3"/>
    <mergeCell ref="CN3:CN4"/>
    <mergeCell ref="CO3:CO4"/>
    <mergeCell ref="CP3:CP4"/>
    <mergeCell ref="CQ3:CQ4"/>
    <mergeCell ref="CR3:CR4"/>
    <mergeCell ref="CS3:CS4"/>
    <mergeCell ref="DJ3:DJ4"/>
    <mergeCell ref="DK3:DK4"/>
    <mergeCell ref="DL3:DL4"/>
    <mergeCell ref="DM3:DM4"/>
    <mergeCell ref="DN3:DN4"/>
    <mergeCell ref="DO3:DO4"/>
    <mergeCell ref="DD3:DD4"/>
    <mergeCell ref="DE3:DE4"/>
    <mergeCell ref="DF3:DF4"/>
    <mergeCell ref="DG3:DG4"/>
    <mergeCell ref="DH3:DH4"/>
    <mergeCell ref="DI3:DI4"/>
    <mergeCell ref="EB3:EB4"/>
    <mergeCell ref="EC3:EC4"/>
    <mergeCell ref="ED3:ED4"/>
    <mergeCell ref="EE3:EE4"/>
    <mergeCell ref="EF3:EF4"/>
    <mergeCell ref="EG3:EG4"/>
    <mergeCell ref="DS3:DS4"/>
    <mergeCell ref="DT3:DT4"/>
    <mergeCell ref="DU3:DV3"/>
    <mergeCell ref="DW3:DW4"/>
    <mergeCell ref="DX3:DX4"/>
    <mergeCell ref="DY3:DY4"/>
    <mergeCell ref="ER3:ER4"/>
    <mergeCell ref="ES3:ES4"/>
    <mergeCell ref="ET3:ET4"/>
    <mergeCell ref="EU3:EU4"/>
    <mergeCell ref="EV3:EV4"/>
    <mergeCell ref="EW3:EW4"/>
    <mergeCell ref="EH3:EH4"/>
    <mergeCell ref="EL3:EL4"/>
    <mergeCell ref="EM3:EM4"/>
    <mergeCell ref="EN3:EO3"/>
    <mergeCell ref="EP3:EP4"/>
    <mergeCell ref="EQ3:EQ4"/>
    <mergeCell ref="FJ3:FJ4"/>
    <mergeCell ref="FK3:FK4"/>
    <mergeCell ref="FL3:FL4"/>
    <mergeCell ref="FM3:FM4"/>
    <mergeCell ref="FN3:FN4"/>
    <mergeCell ref="FO3:FO4"/>
    <mergeCell ref="EZ3:EZ4"/>
    <mergeCell ref="FA3:FA4"/>
    <mergeCell ref="FE3:FE4"/>
    <mergeCell ref="FF3:FF4"/>
    <mergeCell ref="FG3:FH3"/>
    <mergeCell ref="FI3:FI4"/>
    <mergeCell ref="FW3:FW4"/>
    <mergeCell ref="FX3:FY3"/>
    <mergeCell ref="FZ3:FZ4"/>
    <mergeCell ref="GA3:GA4"/>
    <mergeCell ref="GB3:GB4"/>
    <mergeCell ref="GC3:GC4"/>
    <mergeCell ref="FP3:FP4"/>
    <mergeCell ref="FQ3:FQ4"/>
    <mergeCell ref="FR3:FR4"/>
    <mergeCell ref="FS3:FS4"/>
    <mergeCell ref="FT3:FT4"/>
    <mergeCell ref="FV3:FV4"/>
    <mergeCell ref="GJ3:GJ4"/>
    <mergeCell ref="GK3:GK4"/>
    <mergeCell ref="GM3:GM4"/>
    <mergeCell ref="GN3:GN4"/>
    <mergeCell ref="GO3:GP3"/>
    <mergeCell ref="GQ3:GQ4"/>
    <mergeCell ref="GD3:GD4"/>
    <mergeCell ref="GE3:GE4"/>
    <mergeCell ref="GF3:GF4"/>
    <mergeCell ref="GG3:GG4"/>
    <mergeCell ref="GH3:GH4"/>
    <mergeCell ref="GI3:GI4"/>
    <mergeCell ref="GX3:GX4"/>
    <mergeCell ref="GY3:GY4"/>
    <mergeCell ref="GZ3:GZ4"/>
    <mergeCell ref="HA3:HA4"/>
    <mergeCell ref="HB3:HB4"/>
    <mergeCell ref="HD3:HD4"/>
    <mergeCell ref="GR3:GR4"/>
    <mergeCell ref="GS3:GS4"/>
    <mergeCell ref="GT3:GT4"/>
    <mergeCell ref="GU3:GU4"/>
    <mergeCell ref="GV3:GV4"/>
    <mergeCell ref="GW3:GW4"/>
    <mergeCell ref="HN3:HN4"/>
    <mergeCell ref="HO3:HO4"/>
    <mergeCell ref="HP3:HP4"/>
    <mergeCell ref="HQ3:HQ4"/>
    <mergeCell ref="HR3:HR4"/>
    <mergeCell ref="HS3:HS4"/>
    <mergeCell ref="HH3:HH4"/>
    <mergeCell ref="HI3:HI4"/>
    <mergeCell ref="HJ3:HJ4"/>
    <mergeCell ref="HK3:HK4"/>
    <mergeCell ref="HL3:HL4"/>
    <mergeCell ref="HM3:HM4"/>
  </mergeCells>
  <dataValidations count="2">
    <dataValidation type="list" allowBlank="1" showInputMessage="1" showErrorMessage="1" sqref="F5:F7" xr:uid="{77B67625-27A9-47C2-856C-29194CCF08DB}">
      <formula1>MOMENTO</formula1>
    </dataValidation>
    <dataValidation type="list" allowBlank="1" showInputMessage="1" showErrorMessage="1" sqref="E5:E7" xr:uid="{B018B141-F530-42FE-B5EC-BD34671EFF6B}">
      <formula1>nivel</formula1>
    </dataValidation>
  </dataValidations>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30C24-8623-443B-9B26-673D680108D0}">
  <dimension ref="A2:X27"/>
  <sheetViews>
    <sheetView view="pageLayout" topLeftCell="A24" zoomScale="70" zoomScaleNormal="60" zoomScalePageLayoutView="70" workbookViewId="0">
      <selection sqref="M2"/>
    </sheetView>
  </sheetViews>
  <sheetFormatPr baseColWidth="10" defaultColWidth="11.453125" defaultRowHeight="14.5"/>
  <cols>
    <col min="1" max="1" width="19" customWidth="1"/>
    <col min="2" max="2" width="6.7265625" customWidth="1"/>
    <col min="3" max="3" width="18.7265625" customWidth="1"/>
    <col min="4" max="4" width="19" customWidth="1"/>
    <col min="5" max="5" width="16.7265625" customWidth="1"/>
    <col min="6" max="6" width="12.81640625" customWidth="1"/>
    <col min="7" max="7" width="2.81640625" customWidth="1"/>
    <col min="8" max="8" width="13.54296875" hidden="1" customWidth="1"/>
    <col min="9" max="9" width="17.26953125" hidden="1" customWidth="1"/>
    <col min="10" max="10" width="14.26953125" hidden="1" customWidth="1"/>
    <col min="11" max="11" width="18.81640625" hidden="1" customWidth="1"/>
    <col min="12" max="12" width="87.54296875" hidden="1" customWidth="1"/>
    <col min="13" max="13" width="1.7265625" customWidth="1"/>
    <col min="14" max="14" width="13.54296875" customWidth="1"/>
    <col min="15" max="15" width="17.26953125" customWidth="1"/>
    <col min="16" max="16" width="16" customWidth="1"/>
    <col min="17" max="17" width="18.81640625" customWidth="1"/>
    <col min="18" max="18" width="87.54296875" customWidth="1"/>
    <col min="19" max="19" width="3.1796875" customWidth="1"/>
    <col min="20" max="21" width="19.1796875" hidden="1" customWidth="1"/>
    <col min="22" max="22" width="13.81640625" hidden="1" customWidth="1"/>
    <col min="23" max="23" width="15.81640625" hidden="1" customWidth="1"/>
    <col min="24" max="24" width="92.26953125" hidden="1" customWidth="1"/>
  </cols>
  <sheetData>
    <row r="2" spans="1:24" ht="15.5">
      <c r="A2" s="76" t="s">
        <v>0</v>
      </c>
      <c r="B2" s="76"/>
      <c r="C2" s="77"/>
    </row>
    <row r="3" spans="1:24" ht="15.5">
      <c r="A3" s="78"/>
      <c r="B3" s="79"/>
      <c r="C3" s="80"/>
    </row>
    <row r="4" spans="1:24" ht="15.5">
      <c r="A4" s="79" t="s">
        <v>1</v>
      </c>
      <c r="B4" s="79"/>
      <c r="C4" s="81" t="s">
        <v>2</v>
      </c>
    </row>
    <row r="5" spans="1:24" ht="15.5">
      <c r="A5" s="79" t="s">
        <v>3</v>
      </c>
      <c r="B5" s="79"/>
      <c r="C5" s="82">
        <v>2022</v>
      </c>
    </row>
    <row r="6" spans="1:24" ht="15.5">
      <c r="A6" s="83" t="s">
        <v>4</v>
      </c>
      <c r="B6" s="83"/>
      <c r="C6" s="84" t="s">
        <v>608</v>
      </c>
    </row>
    <row r="7" spans="1:24" ht="15" thickBot="1"/>
    <row r="8" spans="1:24" ht="63" customHeight="1" thickBot="1">
      <c r="A8" s="1112" t="s">
        <v>15</v>
      </c>
      <c r="B8" s="1113"/>
      <c r="C8" s="1113"/>
      <c r="D8" s="1113"/>
      <c r="E8" s="1113"/>
      <c r="F8" s="1114"/>
      <c r="G8" s="1"/>
      <c r="H8" s="1115" t="s">
        <v>16</v>
      </c>
      <c r="I8" s="1116"/>
      <c r="J8" s="1116"/>
      <c r="K8" s="1116"/>
      <c r="L8" s="1117"/>
      <c r="M8" s="2"/>
      <c r="N8" s="1115" t="s">
        <v>603</v>
      </c>
      <c r="O8" s="1116"/>
      <c r="P8" s="1116"/>
      <c r="Q8" s="1116"/>
      <c r="R8" s="1117"/>
      <c r="T8" s="1115"/>
      <c r="U8" s="1116"/>
      <c r="V8" s="1116"/>
      <c r="W8" s="1116"/>
      <c r="X8" s="1117"/>
    </row>
    <row r="9" spans="1:24" ht="78" customHeight="1" thickBot="1">
      <c r="A9" s="3" t="s">
        <v>17</v>
      </c>
      <c r="B9" s="1118" t="s">
        <v>18</v>
      </c>
      <c r="C9" s="1118"/>
      <c r="D9" s="1118"/>
      <c r="E9" s="1118"/>
      <c r="F9" s="1119"/>
      <c r="G9" s="4"/>
      <c r="H9" s="42" t="s">
        <v>19</v>
      </c>
      <c r="I9" s="157"/>
      <c r="J9" s="91">
        <v>44681</v>
      </c>
      <c r="K9" s="1120" t="s">
        <v>20</v>
      </c>
      <c r="L9" s="1120" t="s">
        <v>21</v>
      </c>
      <c r="M9" s="2"/>
      <c r="N9" s="42" t="s">
        <v>19</v>
      </c>
      <c r="O9" s="157"/>
      <c r="P9" s="91">
        <v>44804</v>
      </c>
      <c r="Q9" s="1120" t="s">
        <v>20</v>
      </c>
      <c r="R9" s="1120" t="s">
        <v>21</v>
      </c>
      <c r="T9" s="42"/>
      <c r="U9" s="157"/>
      <c r="V9" s="91"/>
      <c r="W9" s="1120"/>
      <c r="X9" s="1120"/>
    </row>
    <row r="10" spans="1:24" ht="60.65" customHeight="1" thickBot="1">
      <c r="A10" s="5" t="s">
        <v>22</v>
      </c>
      <c r="B10" s="1112" t="s">
        <v>23</v>
      </c>
      <c r="C10" s="1114"/>
      <c r="D10" s="6" t="s">
        <v>24</v>
      </c>
      <c r="E10" s="6" t="s">
        <v>25</v>
      </c>
      <c r="F10" s="7" t="s">
        <v>26</v>
      </c>
      <c r="G10" s="8"/>
      <c r="H10" s="45" t="s">
        <v>27</v>
      </c>
      <c r="I10" s="196" t="s">
        <v>28</v>
      </c>
      <c r="J10" s="196" t="s">
        <v>29</v>
      </c>
      <c r="K10" s="1121"/>
      <c r="L10" s="1121"/>
      <c r="M10" s="2"/>
      <c r="N10" s="45" t="s">
        <v>27</v>
      </c>
      <c r="O10" s="196" t="s">
        <v>28</v>
      </c>
      <c r="P10" s="196" t="s">
        <v>29</v>
      </c>
      <c r="Q10" s="1121"/>
      <c r="R10" s="1121"/>
      <c r="T10" s="45"/>
      <c r="U10" s="196"/>
      <c r="V10" s="196"/>
      <c r="W10" s="1121"/>
      <c r="X10" s="1121"/>
    </row>
    <row r="11" spans="1:24" ht="48.75" customHeight="1" thickBot="1">
      <c r="A11" s="1122" t="s">
        <v>30</v>
      </c>
      <c r="B11" s="9"/>
      <c r="C11" s="1124" t="s">
        <v>31</v>
      </c>
      <c r="D11" s="1124"/>
      <c r="E11" s="1124"/>
      <c r="F11" s="1125"/>
      <c r="G11" s="4"/>
      <c r="H11" s="10">
        <v>1</v>
      </c>
      <c r="I11" s="11">
        <f>+COUNTIF(I12,"Cumplida "&amp;"*")</f>
        <v>0</v>
      </c>
      <c r="J11" s="14">
        <f>IFERROR(+I11/H11,"No se programaron actividades relacionadas con este objetivo")</f>
        <v>0</v>
      </c>
      <c r="K11" s="12"/>
      <c r="L11" s="13"/>
      <c r="M11" s="4"/>
      <c r="N11" s="10"/>
      <c r="O11" s="11"/>
      <c r="P11" s="14"/>
      <c r="Q11" s="12"/>
      <c r="R11" s="13"/>
      <c r="T11" s="10"/>
      <c r="U11" s="11"/>
      <c r="V11" s="14"/>
      <c r="W11" s="12"/>
      <c r="X11" s="13"/>
    </row>
    <row r="12" spans="1:24" ht="225" customHeight="1" thickBot="1">
      <c r="A12" s="1123"/>
      <c r="B12" s="15" t="s">
        <v>32</v>
      </c>
      <c r="C12" s="16" t="s">
        <v>33</v>
      </c>
      <c r="D12" s="16" t="s">
        <v>34</v>
      </c>
      <c r="E12" s="17" t="s">
        <v>35</v>
      </c>
      <c r="F12" s="18" t="s">
        <v>36</v>
      </c>
      <c r="G12" s="2"/>
      <c r="H12" s="19"/>
      <c r="I12" s="93" t="s">
        <v>11</v>
      </c>
      <c r="J12" s="94"/>
      <c r="K12" s="95" t="s">
        <v>533</v>
      </c>
      <c r="L12" s="138" t="s">
        <v>532</v>
      </c>
      <c r="M12" s="2"/>
      <c r="N12" s="19"/>
      <c r="O12" s="93" t="s">
        <v>11</v>
      </c>
      <c r="P12" s="94"/>
      <c r="Q12" s="95" t="s">
        <v>533</v>
      </c>
      <c r="R12" s="99" t="s">
        <v>630</v>
      </c>
      <c r="T12" s="19"/>
      <c r="U12" s="93"/>
      <c r="V12" s="94"/>
      <c r="W12" s="95"/>
      <c r="X12" s="96"/>
    </row>
    <row r="13" spans="1:24" ht="26.5" thickBot="1">
      <c r="A13" s="1122" t="s">
        <v>37</v>
      </c>
      <c r="B13" s="9"/>
      <c r="C13" s="1124" t="s">
        <v>38</v>
      </c>
      <c r="D13" s="1124"/>
      <c r="E13" s="1124"/>
      <c r="F13" s="1125"/>
      <c r="G13" s="4"/>
      <c r="H13" s="10">
        <v>3</v>
      </c>
      <c r="I13" s="11">
        <f>+COUNTIF(I14:I16,"Cumplida "&amp;"*")</f>
        <v>2</v>
      </c>
      <c r="J13" s="14">
        <f>IFERROR(+I13/H13,"No se programaron actividades relacionadas con este objetivo")</f>
        <v>0.66666666666666663</v>
      </c>
      <c r="K13" s="12"/>
      <c r="L13" s="13"/>
      <c r="M13" s="4"/>
      <c r="N13" s="10"/>
      <c r="O13" s="11"/>
      <c r="P13" s="14"/>
      <c r="Q13" s="12"/>
      <c r="R13" s="13" t="s">
        <v>631</v>
      </c>
      <c r="T13" s="10"/>
      <c r="U13" s="11"/>
      <c r="V13" s="14"/>
      <c r="W13" s="12"/>
      <c r="X13" s="13"/>
    </row>
    <row r="14" spans="1:24" ht="119.25" customHeight="1">
      <c r="A14" s="1126"/>
      <c r="B14" s="97" t="s">
        <v>39</v>
      </c>
      <c r="C14" s="92" t="s">
        <v>40</v>
      </c>
      <c r="D14" s="22" t="s">
        <v>41</v>
      </c>
      <c r="E14" s="22" t="s">
        <v>42</v>
      </c>
      <c r="F14" s="23">
        <v>44592</v>
      </c>
      <c r="G14" s="2"/>
      <c r="H14" s="24"/>
      <c r="I14" s="93" t="s">
        <v>7</v>
      </c>
      <c r="J14" s="98"/>
      <c r="K14" s="95" t="s">
        <v>533</v>
      </c>
      <c r="L14" s="99" t="s">
        <v>534</v>
      </c>
      <c r="M14" s="2"/>
      <c r="N14" s="24"/>
      <c r="O14" s="93" t="s">
        <v>7</v>
      </c>
      <c r="P14" s="98"/>
      <c r="Q14" s="95" t="s">
        <v>533</v>
      </c>
      <c r="R14" s="99" t="s">
        <v>632</v>
      </c>
      <c r="T14" s="24"/>
      <c r="U14" s="93"/>
      <c r="V14" s="98"/>
      <c r="W14" s="95"/>
      <c r="X14" s="99"/>
    </row>
    <row r="15" spans="1:24" ht="132.75" customHeight="1">
      <c r="A15" s="1126"/>
      <c r="B15" s="97" t="s">
        <v>43</v>
      </c>
      <c r="C15" s="92" t="s">
        <v>44</v>
      </c>
      <c r="D15" s="25" t="s">
        <v>45</v>
      </c>
      <c r="E15" s="26" t="s">
        <v>46</v>
      </c>
      <c r="F15" s="23">
        <v>44592</v>
      </c>
      <c r="G15" s="2"/>
      <c r="H15" s="24"/>
      <c r="I15" s="93" t="s">
        <v>7</v>
      </c>
      <c r="J15" s="98"/>
      <c r="K15" s="95" t="s">
        <v>533</v>
      </c>
      <c r="L15" s="138" t="s">
        <v>535</v>
      </c>
      <c r="M15" s="2"/>
      <c r="N15" s="24"/>
      <c r="O15" s="93" t="s">
        <v>7</v>
      </c>
      <c r="P15" s="98"/>
      <c r="Q15" s="95" t="s">
        <v>533</v>
      </c>
      <c r="R15" s="99" t="s">
        <v>633</v>
      </c>
      <c r="T15" s="24"/>
      <c r="U15" s="93"/>
      <c r="V15" s="98"/>
      <c r="W15" s="95"/>
      <c r="X15" s="99"/>
    </row>
    <row r="16" spans="1:24" ht="218.25" customHeight="1" thickBot="1">
      <c r="A16" s="1126"/>
      <c r="B16" s="97" t="s">
        <v>47</v>
      </c>
      <c r="C16" s="21" t="s">
        <v>48</v>
      </c>
      <c r="D16" s="22" t="s">
        <v>49</v>
      </c>
      <c r="E16" s="22" t="s">
        <v>35</v>
      </c>
      <c r="F16" s="23">
        <v>44925</v>
      </c>
      <c r="G16" s="2"/>
      <c r="H16" s="24"/>
      <c r="I16" s="93" t="s">
        <v>5</v>
      </c>
      <c r="J16" s="98"/>
      <c r="K16" s="95" t="s">
        <v>533</v>
      </c>
      <c r="L16" s="96" t="s">
        <v>536</v>
      </c>
      <c r="M16" s="2"/>
      <c r="N16" s="24"/>
      <c r="O16" s="93" t="s">
        <v>5</v>
      </c>
      <c r="P16" s="95"/>
      <c r="Q16" s="95" t="s">
        <v>533</v>
      </c>
      <c r="R16" s="96" t="s">
        <v>536</v>
      </c>
      <c r="T16" s="24"/>
      <c r="U16" s="93"/>
      <c r="V16" s="98"/>
      <c r="W16" s="95"/>
      <c r="X16" s="96"/>
    </row>
    <row r="17" spans="1:24" ht="15" thickBot="1">
      <c r="A17" s="1127" t="s">
        <v>50</v>
      </c>
      <c r="B17" s="9"/>
      <c r="C17" s="1124" t="s">
        <v>51</v>
      </c>
      <c r="D17" s="1124"/>
      <c r="E17" s="1124"/>
      <c r="F17" s="1125"/>
      <c r="G17" s="4"/>
      <c r="H17" s="10">
        <v>3</v>
      </c>
      <c r="I17" s="11">
        <f>+COUNTIF(I18:I19,"Cumplida "&amp;"*")</f>
        <v>1</v>
      </c>
      <c r="J17" s="14">
        <f>IFERROR(+I17/H17,"No se programaron actividades relacionadas con este objetivo")</f>
        <v>0.33333333333333331</v>
      </c>
      <c r="K17" s="12"/>
      <c r="L17" s="13"/>
      <c r="M17" s="4"/>
      <c r="N17" s="10"/>
      <c r="O17" s="11"/>
      <c r="P17" s="14"/>
      <c r="Q17" s="12"/>
      <c r="R17" s="13"/>
      <c r="T17" s="10"/>
      <c r="U17" s="11"/>
      <c r="V17" s="14"/>
      <c r="W17" s="12"/>
      <c r="X17" s="13"/>
    </row>
    <row r="18" spans="1:24" ht="168.75" customHeight="1">
      <c r="A18" s="1128"/>
      <c r="B18" s="111" t="s">
        <v>52</v>
      </c>
      <c r="C18" s="27" t="s">
        <v>53</v>
      </c>
      <c r="D18" s="28" t="s">
        <v>54</v>
      </c>
      <c r="E18" s="26" t="s">
        <v>42</v>
      </c>
      <c r="F18" s="23">
        <v>44620</v>
      </c>
      <c r="G18" s="2"/>
      <c r="H18" s="24"/>
      <c r="I18" s="93" t="s">
        <v>7</v>
      </c>
      <c r="J18" s="97"/>
      <c r="K18" s="95"/>
      <c r="L18" s="99" t="s">
        <v>537</v>
      </c>
      <c r="M18" s="2"/>
      <c r="N18" s="24"/>
      <c r="O18" s="93" t="s">
        <v>7</v>
      </c>
      <c r="P18" s="97"/>
      <c r="Q18" s="95"/>
      <c r="R18" s="99" t="s">
        <v>633</v>
      </c>
      <c r="T18" s="24"/>
      <c r="U18" s="93"/>
      <c r="V18" s="97"/>
      <c r="W18" s="95"/>
      <c r="X18" s="99"/>
    </row>
    <row r="19" spans="1:24" ht="251.5" customHeight="1" thickBot="1">
      <c r="A19" s="1129"/>
      <c r="B19" s="111" t="s">
        <v>55</v>
      </c>
      <c r="C19" s="21" t="s">
        <v>56</v>
      </c>
      <c r="D19" s="22" t="s">
        <v>57</v>
      </c>
      <c r="E19" s="26" t="s">
        <v>58</v>
      </c>
      <c r="F19" s="23">
        <v>44925</v>
      </c>
      <c r="G19" s="2"/>
      <c r="H19" s="24"/>
      <c r="I19" s="93" t="s">
        <v>11</v>
      </c>
      <c r="J19" s="97"/>
      <c r="K19" s="95"/>
      <c r="L19" s="138" t="s">
        <v>592</v>
      </c>
      <c r="M19" s="2"/>
      <c r="N19" s="24"/>
      <c r="O19" s="93" t="s">
        <v>11</v>
      </c>
      <c r="P19" s="97"/>
      <c r="Q19" s="95"/>
      <c r="R19" s="96" t="s">
        <v>987</v>
      </c>
      <c r="T19" s="24"/>
      <c r="U19" s="93"/>
      <c r="V19" s="93"/>
      <c r="W19" s="95"/>
      <c r="X19" s="126"/>
    </row>
    <row r="20" spans="1:24" ht="15" thickBot="1">
      <c r="A20" s="1126" t="s">
        <v>59</v>
      </c>
      <c r="B20" s="9"/>
      <c r="C20" s="1124" t="s">
        <v>60</v>
      </c>
      <c r="D20" s="1124"/>
      <c r="E20" s="1124"/>
      <c r="F20" s="1125"/>
      <c r="G20" s="4"/>
      <c r="H20" s="10">
        <v>4</v>
      </c>
      <c r="I20" s="11">
        <f>+COUNTIF(I21:I24,"Cumplida "&amp;"*")</f>
        <v>0</v>
      </c>
      <c r="J20" s="14">
        <f>IFERROR(+I20/H20,"No se programaron actividades relacionadas con este objetivo")</f>
        <v>0</v>
      </c>
      <c r="K20" s="12"/>
      <c r="L20" s="13"/>
      <c r="M20" s="4"/>
      <c r="N20" s="10"/>
      <c r="O20" s="11"/>
      <c r="P20" s="14"/>
      <c r="Q20" s="12"/>
      <c r="R20" s="13"/>
      <c r="T20" s="10"/>
      <c r="U20" s="11"/>
      <c r="V20" s="14"/>
      <c r="W20" s="12"/>
      <c r="X20" s="13"/>
    </row>
    <row r="21" spans="1:24" ht="254.25" customHeight="1">
      <c r="A21" s="1126"/>
      <c r="B21" s="97" t="s">
        <v>61</v>
      </c>
      <c r="C21" s="21" t="s">
        <v>62</v>
      </c>
      <c r="D21" s="22" t="s">
        <v>63</v>
      </c>
      <c r="E21" s="22" t="s">
        <v>64</v>
      </c>
      <c r="F21" s="29">
        <v>44925</v>
      </c>
      <c r="G21" s="2"/>
      <c r="H21" s="24"/>
      <c r="I21" s="93" t="s">
        <v>11</v>
      </c>
      <c r="J21" s="97"/>
      <c r="K21" s="95"/>
      <c r="L21" s="100" t="s">
        <v>593</v>
      </c>
      <c r="M21" s="2"/>
      <c r="N21" s="24"/>
      <c r="O21" s="93" t="s">
        <v>11</v>
      </c>
      <c r="P21" s="97"/>
      <c r="Q21" s="95"/>
      <c r="R21" s="155" t="s">
        <v>960</v>
      </c>
      <c r="T21" s="24"/>
      <c r="U21" s="93"/>
      <c r="V21" s="97"/>
      <c r="W21" s="95"/>
      <c r="X21" s="100"/>
    </row>
    <row r="22" spans="1:24" ht="256" customHeight="1">
      <c r="A22" s="1126"/>
      <c r="B22" s="97" t="s">
        <v>65</v>
      </c>
      <c r="C22" s="27" t="s">
        <v>66</v>
      </c>
      <c r="D22" s="28" t="s">
        <v>67</v>
      </c>
      <c r="E22" s="26" t="s">
        <v>35</v>
      </c>
      <c r="F22" s="30" t="s">
        <v>68</v>
      </c>
      <c r="G22" s="2"/>
      <c r="H22" s="24"/>
      <c r="I22" s="93" t="s">
        <v>11</v>
      </c>
      <c r="J22" s="97"/>
      <c r="K22" s="95"/>
      <c r="L22" s="89" t="s">
        <v>594</v>
      </c>
      <c r="M22" s="2"/>
      <c r="N22" s="24"/>
      <c r="O22" s="93" t="s">
        <v>11</v>
      </c>
      <c r="P22" s="97"/>
      <c r="Q22" s="95"/>
      <c r="R22" s="283" t="s">
        <v>963</v>
      </c>
      <c r="T22" s="24"/>
      <c r="U22" s="93"/>
      <c r="V22" s="97"/>
      <c r="W22" s="95"/>
      <c r="X22" s="61"/>
    </row>
    <row r="23" spans="1:24" ht="264" customHeight="1">
      <c r="A23" s="1126"/>
      <c r="B23" s="97" t="s">
        <v>69</v>
      </c>
      <c r="C23" s="27" t="s">
        <v>70</v>
      </c>
      <c r="D23" s="28" t="s">
        <v>71</v>
      </c>
      <c r="E23" s="26" t="s">
        <v>35</v>
      </c>
      <c r="F23" s="30" t="s">
        <v>68</v>
      </c>
      <c r="G23" s="2"/>
      <c r="H23" s="24"/>
      <c r="I23" s="93" t="s">
        <v>11</v>
      </c>
      <c r="J23" s="97"/>
      <c r="K23" s="95"/>
      <c r="L23" s="102" t="s">
        <v>595</v>
      </c>
      <c r="M23" s="2"/>
      <c r="N23" s="24"/>
      <c r="O23" s="93" t="s">
        <v>11</v>
      </c>
      <c r="P23" s="97"/>
      <c r="Q23" s="95"/>
      <c r="R23" s="283" t="s">
        <v>964</v>
      </c>
      <c r="T23" s="24"/>
      <c r="U23" s="93"/>
      <c r="V23" s="97"/>
      <c r="W23" s="95"/>
      <c r="X23" s="102"/>
    </row>
    <row r="24" spans="1:24" ht="114.75" customHeight="1" thickBot="1">
      <c r="A24" s="1123"/>
      <c r="B24" s="97" t="s">
        <v>72</v>
      </c>
      <c r="C24" s="31" t="s">
        <v>73</v>
      </c>
      <c r="D24" s="32" t="s">
        <v>74</v>
      </c>
      <c r="E24" s="33" t="s">
        <v>35</v>
      </c>
      <c r="F24" s="34" t="s">
        <v>75</v>
      </c>
      <c r="G24" s="2"/>
      <c r="H24" s="24"/>
      <c r="I24" s="93" t="s">
        <v>5</v>
      </c>
      <c r="J24" s="97"/>
      <c r="K24" s="95"/>
      <c r="L24" s="61" t="s">
        <v>596</v>
      </c>
      <c r="M24" s="2"/>
      <c r="N24" s="24"/>
      <c r="O24" s="93" t="s">
        <v>11</v>
      </c>
      <c r="P24" s="97"/>
      <c r="Q24" s="95"/>
      <c r="R24" s="138" t="s">
        <v>965</v>
      </c>
      <c r="T24" s="24"/>
      <c r="U24" s="93"/>
      <c r="V24" s="97"/>
      <c r="W24" s="95"/>
      <c r="X24" s="102"/>
    </row>
    <row r="25" spans="1:24" ht="15" thickBot="1">
      <c r="A25" s="1122" t="s">
        <v>76</v>
      </c>
      <c r="B25" s="9"/>
      <c r="C25" s="1124" t="s">
        <v>77</v>
      </c>
      <c r="D25" s="1124"/>
      <c r="E25" s="1124"/>
      <c r="F25" s="1125"/>
      <c r="G25" s="4"/>
      <c r="H25" s="10">
        <v>2</v>
      </c>
      <c r="I25" s="11">
        <f>+COUNTIF(I26:I27,"Cumplida "&amp;"*")</f>
        <v>0</v>
      </c>
      <c r="J25" s="14">
        <f>IFERROR(+I25/H25,"No se programaron actividades relacionadas con este objetivo")</f>
        <v>0</v>
      </c>
      <c r="K25" s="12"/>
      <c r="L25" s="13"/>
      <c r="M25" s="4"/>
      <c r="N25" s="10"/>
      <c r="O25" s="11"/>
      <c r="P25" s="14"/>
      <c r="Q25" s="12"/>
      <c r="R25" s="13"/>
      <c r="T25" s="10"/>
      <c r="U25" s="11"/>
      <c r="V25" s="14"/>
      <c r="W25" s="12"/>
      <c r="X25" s="13"/>
    </row>
    <row r="26" spans="1:24" ht="288.75" customHeight="1">
      <c r="A26" s="1126"/>
      <c r="B26" s="125" t="s">
        <v>78</v>
      </c>
      <c r="C26" s="124" t="s">
        <v>79</v>
      </c>
      <c r="D26" s="1130" t="s">
        <v>80</v>
      </c>
      <c r="E26" s="35" t="s">
        <v>81</v>
      </c>
      <c r="F26" s="34" t="s">
        <v>82</v>
      </c>
      <c r="G26" s="2"/>
      <c r="H26" s="24"/>
      <c r="I26" s="93" t="s">
        <v>11</v>
      </c>
      <c r="J26" s="97"/>
      <c r="K26" s="95"/>
      <c r="L26" s="105" t="s">
        <v>538</v>
      </c>
      <c r="M26" s="2"/>
      <c r="N26" s="24"/>
      <c r="O26" s="93" t="s">
        <v>11</v>
      </c>
      <c r="P26" s="97"/>
      <c r="Q26" s="95"/>
      <c r="R26" s="127" t="s">
        <v>645</v>
      </c>
      <c r="T26" s="24"/>
      <c r="U26" s="93"/>
      <c r="V26" s="97"/>
      <c r="W26" s="95"/>
      <c r="X26" s="127"/>
    </row>
    <row r="27" spans="1:24" ht="226.5" customHeight="1" thickBot="1">
      <c r="A27" s="1126"/>
      <c r="B27" s="125" t="s">
        <v>83</v>
      </c>
      <c r="C27" s="124" t="s">
        <v>84</v>
      </c>
      <c r="D27" s="1130"/>
      <c r="E27" s="36" t="s">
        <v>81</v>
      </c>
      <c r="F27" s="34" t="s">
        <v>82</v>
      </c>
      <c r="G27" s="2"/>
      <c r="H27" s="24"/>
      <c r="I27" s="93" t="s">
        <v>11</v>
      </c>
      <c r="J27" s="97"/>
      <c r="K27" s="95"/>
      <c r="L27" s="106" t="s">
        <v>539</v>
      </c>
      <c r="M27" s="2"/>
      <c r="N27" s="24"/>
      <c r="O27" s="93" t="s">
        <v>11</v>
      </c>
      <c r="P27" s="97"/>
      <c r="Q27" s="95"/>
      <c r="R27" s="106" t="s">
        <v>646</v>
      </c>
      <c r="T27" s="24"/>
      <c r="U27" s="93"/>
      <c r="V27" s="97"/>
      <c r="W27" s="95"/>
      <c r="X27" s="128"/>
    </row>
  </sheetData>
  <mergeCells count="23">
    <mergeCell ref="A20:A24"/>
    <mergeCell ref="C20:F20"/>
    <mergeCell ref="A25:A27"/>
    <mergeCell ref="C25:F25"/>
    <mergeCell ref="D26:D27"/>
    <mergeCell ref="A11:A12"/>
    <mergeCell ref="C11:F11"/>
    <mergeCell ref="A13:A16"/>
    <mergeCell ref="C13:F13"/>
    <mergeCell ref="A17:A19"/>
    <mergeCell ref="C17:F17"/>
    <mergeCell ref="A8:F8"/>
    <mergeCell ref="H8:L8"/>
    <mergeCell ref="N8:R8"/>
    <mergeCell ref="T8:X8"/>
    <mergeCell ref="B9:F9"/>
    <mergeCell ref="K9:K10"/>
    <mergeCell ref="L9:L10"/>
    <mergeCell ref="Q9:Q10"/>
    <mergeCell ref="R9:R10"/>
    <mergeCell ref="W9:W10"/>
    <mergeCell ref="X9:X10"/>
    <mergeCell ref="B10:C10"/>
  </mergeCells>
  <conditionalFormatting sqref="I11 I13 I17 I20 I25">
    <cfRule type="cellIs" dxfId="1811" priority="199" operator="equal">
      <formula>"Vencida"</formula>
    </cfRule>
    <cfRule type="cellIs" dxfId="1810" priority="200" operator="equal">
      <formula>"No Cumplida"</formula>
    </cfRule>
    <cfRule type="cellIs" dxfId="1809" priority="201" operator="equal">
      <formula>"En Avance"</formula>
    </cfRule>
    <cfRule type="cellIs" dxfId="1808" priority="202" operator="equal">
      <formula>"Cumplida (FT)"</formula>
    </cfRule>
    <cfRule type="cellIs" dxfId="1807" priority="203" operator="equal">
      <formula>"Cumplida (DT)"</formula>
    </cfRule>
    <cfRule type="cellIs" dxfId="1806" priority="204" operator="equal">
      <formula>"Sin Avance"</formula>
    </cfRule>
  </conditionalFormatting>
  <conditionalFormatting sqref="O11 O13 O17 O20 O25">
    <cfRule type="cellIs" dxfId="1805" priority="193" operator="equal">
      <formula>"Vencida"</formula>
    </cfRule>
    <cfRule type="cellIs" dxfId="1804" priority="194" operator="equal">
      <formula>"No Cumplida"</formula>
    </cfRule>
    <cfRule type="cellIs" dxfId="1803" priority="195" operator="equal">
      <formula>"En Avance"</formula>
    </cfRule>
    <cfRule type="cellIs" dxfId="1802" priority="196" operator="equal">
      <formula>"Cumplida (FT)"</formula>
    </cfRule>
    <cfRule type="cellIs" dxfId="1801" priority="197" operator="equal">
      <formula>"Cumplida (DT)"</formula>
    </cfRule>
    <cfRule type="cellIs" dxfId="1800" priority="198" operator="equal">
      <formula>"Sin Avance"</formula>
    </cfRule>
  </conditionalFormatting>
  <conditionalFormatting sqref="U11 U13 U17 U20 U25">
    <cfRule type="cellIs" dxfId="1799" priority="187" operator="equal">
      <formula>"Vencida"</formula>
    </cfRule>
    <cfRule type="cellIs" dxfId="1798" priority="188" operator="equal">
      <formula>"No Cumplida"</formula>
    </cfRule>
    <cfRule type="cellIs" dxfId="1797" priority="189" operator="equal">
      <formula>"En Avance"</formula>
    </cfRule>
    <cfRule type="cellIs" dxfId="1796" priority="190" operator="equal">
      <formula>"Cumplida (FT)"</formula>
    </cfRule>
    <cfRule type="cellIs" dxfId="1795" priority="191" operator="equal">
      <formula>"Cumplida (DT)"</formula>
    </cfRule>
    <cfRule type="cellIs" dxfId="1794" priority="192" operator="equal">
      <formula>"Sin Avance"</formula>
    </cfRule>
  </conditionalFormatting>
  <conditionalFormatting sqref="U15">
    <cfRule type="cellIs" dxfId="1793" priority="169" operator="equal">
      <formula>"Vencida"</formula>
    </cfRule>
    <cfRule type="cellIs" dxfId="1792" priority="170" operator="equal">
      <formula>"No Cumplida"</formula>
    </cfRule>
    <cfRule type="cellIs" dxfId="1791" priority="171" operator="equal">
      <formula>"En Avance"</formula>
    </cfRule>
    <cfRule type="cellIs" dxfId="1790" priority="172" operator="equal">
      <formula>"Cumplida (FT)"</formula>
    </cfRule>
    <cfRule type="cellIs" dxfId="1789" priority="173" operator="equal">
      <formula>"Cumplida (DT)"</formula>
    </cfRule>
    <cfRule type="cellIs" dxfId="1788" priority="174" operator="equal">
      <formula>"Sin Avance"</formula>
    </cfRule>
  </conditionalFormatting>
  <conditionalFormatting sqref="U12">
    <cfRule type="cellIs" dxfId="1787" priority="181" operator="equal">
      <formula>"Vencida"</formula>
    </cfRule>
    <cfRule type="cellIs" dxfId="1786" priority="182" operator="equal">
      <formula>"No Cumplida"</formula>
    </cfRule>
    <cfRule type="cellIs" dxfId="1785" priority="183" operator="equal">
      <formula>"En Avance"</formula>
    </cfRule>
    <cfRule type="cellIs" dxfId="1784" priority="184" operator="equal">
      <formula>"Cumplida (FT)"</formula>
    </cfRule>
    <cfRule type="cellIs" dxfId="1783" priority="185" operator="equal">
      <formula>"Cumplida (DT)"</formula>
    </cfRule>
    <cfRule type="cellIs" dxfId="1782" priority="186" operator="equal">
      <formula>"Sin Avance"</formula>
    </cfRule>
  </conditionalFormatting>
  <conditionalFormatting sqref="U14">
    <cfRule type="cellIs" dxfId="1781" priority="175" operator="equal">
      <formula>"Vencida"</formula>
    </cfRule>
    <cfRule type="cellIs" dxfId="1780" priority="176" operator="equal">
      <formula>"No Cumplida"</formula>
    </cfRule>
    <cfRule type="cellIs" dxfId="1779" priority="177" operator="equal">
      <formula>"En Avance"</formula>
    </cfRule>
    <cfRule type="cellIs" dxfId="1778" priority="178" operator="equal">
      <formula>"Cumplida (FT)"</formula>
    </cfRule>
    <cfRule type="cellIs" dxfId="1777" priority="179" operator="equal">
      <formula>"Cumplida (DT)"</formula>
    </cfRule>
    <cfRule type="cellIs" dxfId="1776" priority="180" operator="equal">
      <formula>"Sin Avance"</formula>
    </cfRule>
  </conditionalFormatting>
  <conditionalFormatting sqref="U18">
    <cfRule type="cellIs" dxfId="1775" priority="163" operator="equal">
      <formula>"Vencida"</formula>
    </cfRule>
    <cfRule type="cellIs" dxfId="1774" priority="164" operator="equal">
      <formula>"No Cumplida"</formula>
    </cfRule>
    <cfRule type="cellIs" dxfId="1773" priority="165" operator="equal">
      <formula>"En Avance"</formula>
    </cfRule>
    <cfRule type="cellIs" dxfId="1772" priority="166" operator="equal">
      <formula>"Cumplida (FT)"</formula>
    </cfRule>
    <cfRule type="cellIs" dxfId="1771" priority="167" operator="equal">
      <formula>"Cumplida (DT)"</formula>
    </cfRule>
    <cfRule type="cellIs" dxfId="1770" priority="168" operator="equal">
      <formula>"Sin Avance"</formula>
    </cfRule>
  </conditionalFormatting>
  <conditionalFormatting sqref="U26">
    <cfRule type="cellIs" dxfId="1769" priority="151" operator="equal">
      <formula>"Vencida"</formula>
    </cfRule>
    <cfRule type="cellIs" dxfId="1768" priority="152" operator="equal">
      <formula>"No Cumplida"</formula>
    </cfRule>
    <cfRule type="cellIs" dxfId="1767" priority="153" operator="equal">
      <formula>"En Avance"</formula>
    </cfRule>
    <cfRule type="cellIs" dxfId="1766" priority="154" operator="equal">
      <formula>"Cumplida (FT)"</formula>
    </cfRule>
    <cfRule type="cellIs" dxfId="1765" priority="155" operator="equal">
      <formula>"Cumplida (DT)"</formula>
    </cfRule>
    <cfRule type="cellIs" dxfId="1764" priority="156" operator="equal">
      <formula>"Sin Avance"</formula>
    </cfRule>
  </conditionalFormatting>
  <conditionalFormatting sqref="U21">
    <cfRule type="cellIs" dxfId="1763" priority="157" operator="equal">
      <formula>"Vencida"</formula>
    </cfRule>
    <cfRule type="cellIs" dxfId="1762" priority="158" operator="equal">
      <formula>"No Cumplida"</formula>
    </cfRule>
    <cfRule type="cellIs" dxfId="1761" priority="159" operator="equal">
      <formula>"En Avance"</formula>
    </cfRule>
    <cfRule type="cellIs" dxfId="1760" priority="160" operator="equal">
      <formula>"Cumplida (FT)"</formula>
    </cfRule>
    <cfRule type="cellIs" dxfId="1759" priority="161" operator="equal">
      <formula>"Cumplida (DT)"</formula>
    </cfRule>
    <cfRule type="cellIs" dxfId="1758" priority="162" operator="equal">
      <formula>"Sin Avance"</formula>
    </cfRule>
  </conditionalFormatting>
  <conditionalFormatting sqref="U27">
    <cfRule type="cellIs" dxfId="1757" priority="145" operator="equal">
      <formula>"Vencida"</formula>
    </cfRule>
    <cfRule type="cellIs" dxfId="1756" priority="146" operator="equal">
      <formula>"No Cumplida"</formula>
    </cfRule>
    <cfRule type="cellIs" dxfId="1755" priority="147" operator="equal">
      <formula>"En Avance"</formula>
    </cfRule>
    <cfRule type="cellIs" dxfId="1754" priority="148" operator="equal">
      <formula>"Cumplida (FT)"</formula>
    </cfRule>
    <cfRule type="cellIs" dxfId="1753" priority="149" operator="equal">
      <formula>"Cumplida (DT)"</formula>
    </cfRule>
    <cfRule type="cellIs" dxfId="1752" priority="150" operator="equal">
      <formula>"Sin Avance"</formula>
    </cfRule>
  </conditionalFormatting>
  <conditionalFormatting sqref="U16">
    <cfRule type="cellIs" dxfId="1751" priority="139" operator="equal">
      <formula>"Vencida"</formula>
    </cfRule>
    <cfRule type="cellIs" dxfId="1750" priority="140" operator="equal">
      <formula>"No Cumplida"</formula>
    </cfRule>
    <cfRule type="cellIs" dxfId="1749" priority="141" operator="equal">
      <formula>"En Avance"</formula>
    </cfRule>
    <cfRule type="cellIs" dxfId="1748" priority="142" operator="equal">
      <formula>"Cumplida (FT)"</formula>
    </cfRule>
    <cfRule type="cellIs" dxfId="1747" priority="143" operator="equal">
      <formula>"Cumplida (DT)"</formula>
    </cfRule>
    <cfRule type="cellIs" dxfId="1746" priority="144" operator="equal">
      <formula>"Sin Avance"</formula>
    </cfRule>
  </conditionalFormatting>
  <conditionalFormatting sqref="V19">
    <cfRule type="cellIs" dxfId="1745" priority="133" operator="equal">
      <formula>"Vencida"</formula>
    </cfRule>
    <cfRule type="cellIs" dxfId="1744" priority="134" operator="equal">
      <formula>"No Cumplida"</formula>
    </cfRule>
    <cfRule type="cellIs" dxfId="1743" priority="135" operator="equal">
      <formula>"En Avance"</formula>
    </cfRule>
    <cfRule type="cellIs" dxfId="1742" priority="136" operator="equal">
      <formula>"Cumplida (FT)"</formula>
    </cfRule>
    <cfRule type="cellIs" dxfId="1741" priority="137" operator="equal">
      <formula>"Cumplida (DT)"</formula>
    </cfRule>
    <cfRule type="cellIs" dxfId="1740" priority="138" operator="equal">
      <formula>"Sin Avance"</formula>
    </cfRule>
  </conditionalFormatting>
  <conditionalFormatting sqref="U19">
    <cfRule type="cellIs" dxfId="1739" priority="127" operator="equal">
      <formula>"Vencida"</formula>
    </cfRule>
    <cfRule type="cellIs" dxfId="1738" priority="128" operator="equal">
      <formula>"No Cumplida"</formula>
    </cfRule>
    <cfRule type="cellIs" dxfId="1737" priority="129" operator="equal">
      <formula>"En Avance"</formula>
    </cfRule>
    <cfRule type="cellIs" dxfId="1736" priority="130" operator="equal">
      <formula>"Cumplida (FT)"</formula>
    </cfRule>
    <cfRule type="cellIs" dxfId="1735" priority="131" operator="equal">
      <formula>"Cumplida (DT)"</formula>
    </cfRule>
    <cfRule type="cellIs" dxfId="1734" priority="132" operator="equal">
      <formula>"Sin Avance"</formula>
    </cfRule>
  </conditionalFormatting>
  <conditionalFormatting sqref="U22">
    <cfRule type="cellIs" dxfId="1733" priority="121" operator="equal">
      <formula>"Vencida"</formula>
    </cfRule>
    <cfRule type="cellIs" dxfId="1732" priority="122" operator="equal">
      <formula>"No Cumplida"</formula>
    </cfRule>
    <cfRule type="cellIs" dxfId="1731" priority="123" operator="equal">
      <formula>"En Avance"</formula>
    </cfRule>
    <cfRule type="cellIs" dxfId="1730" priority="124" operator="equal">
      <formula>"Cumplida (FT)"</formula>
    </cfRule>
    <cfRule type="cellIs" dxfId="1729" priority="125" operator="equal">
      <formula>"Cumplida (DT)"</formula>
    </cfRule>
    <cfRule type="cellIs" dxfId="1728" priority="126" operator="equal">
      <formula>"Sin Avance"</formula>
    </cfRule>
  </conditionalFormatting>
  <conditionalFormatting sqref="U23">
    <cfRule type="cellIs" dxfId="1727" priority="115" operator="equal">
      <formula>"Vencida"</formula>
    </cfRule>
    <cfRule type="cellIs" dxfId="1726" priority="116" operator="equal">
      <formula>"No Cumplida"</formula>
    </cfRule>
    <cfRule type="cellIs" dxfId="1725" priority="117" operator="equal">
      <formula>"En Avance"</formula>
    </cfRule>
    <cfRule type="cellIs" dxfId="1724" priority="118" operator="equal">
      <formula>"Cumplida (FT)"</formula>
    </cfRule>
    <cfRule type="cellIs" dxfId="1723" priority="119" operator="equal">
      <formula>"Cumplida (DT)"</formula>
    </cfRule>
    <cfRule type="cellIs" dxfId="1722" priority="120" operator="equal">
      <formula>"Sin Avance"</formula>
    </cfRule>
  </conditionalFormatting>
  <conditionalFormatting sqref="U24">
    <cfRule type="cellIs" dxfId="1721" priority="109" operator="equal">
      <formula>"Vencida"</formula>
    </cfRule>
    <cfRule type="cellIs" dxfId="1720" priority="110" operator="equal">
      <formula>"No Cumplida"</formula>
    </cfRule>
    <cfRule type="cellIs" dxfId="1719" priority="111" operator="equal">
      <formula>"En Avance"</formula>
    </cfRule>
    <cfRule type="cellIs" dxfId="1718" priority="112" operator="equal">
      <formula>"Cumplida (FT)"</formula>
    </cfRule>
    <cfRule type="cellIs" dxfId="1717" priority="113" operator="equal">
      <formula>"Cumplida (DT)"</formula>
    </cfRule>
    <cfRule type="cellIs" dxfId="1716" priority="114" operator="equal">
      <formula>"Sin Avance"</formula>
    </cfRule>
  </conditionalFormatting>
  <conditionalFormatting sqref="I12">
    <cfRule type="cellIs" dxfId="1715" priority="103" operator="equal">
      <formula>"Vencida"</formula>
    </cfRule>
    <cfRule type="cellIs" dxfId="1714" priority="104" operator="equal">
      <formula>"No Cumplida"</formula>
    </cfRule>
    <cfRule type="cellIs" dxfId="1713" priority="105" operator="equal">
      <formula>"En Avance"</formula>
    </cfRule>
    <cfRule type="cellIs" dxfId="1712" priority="106" operator="equal">
      <formula>"Cumplida (FT)"</formula>
    </cfRule>
    <cfRule type="cellIs" dxfId="1711" priority="107" operator="equal">
      <formula>"Cumplida (DT)"</formula>
    </cfRule>
    <cfRule type="cellIs" dxfId="1710" priority="108" operator="equal">
      <formula>"Sin Avance"</formula>
    </cfRule>
  </conditionalFormatting>
  <conditionalFormatting sqref="I14:I16">
    <cfRule type="cellIs" dxfId="1709" priority="97" operator="equal">
      <formula>"Vencida"</formula>
    </cfRule>
    <cfRule type="cellIs" dxfId="1708" priority="98" operator="equal">
      <formula>"No Cumplida"</formula>
    </cfRule>
    <cfRule type="cellIs" dxfId="1707" priority="99" operator="equal">
      <formula>"En Avance"</formula>
    </cfRule>
    <cfRule type="cellIs" dxfId="1706" priority="100" operator="equal">
      <formula>"Cumplida (FT)"</formula>
    </cfRule>
    <cfRule type="cellIs" dxfId="1705" priority="101" operator="equal">
      <formula>"Cumplida (DT)"</formula>
    </cfRule>
    <cfRule type="cellIs" dxfId="1704" priority="102" operator="equal">
      <formula>"Sin Avance"</formula>
    </cfRule>
  </conditionalFormatting>
  <conditionalFormatting sqref="I18">
    <cfRule type="cellIs" dxfId="1703" priority="91" operator="equal">
      <formula>"Vencida"</formula>
    </cfRule>
    <cfRule type="cellIs" dxfId="1702" priority="92" operator="equal">
      <formula>"No Cumplida"</formula>
    </cfRule>
    <cfRule type="cellIs" dxfId="1701" priority="93" operator="equal">
      <formula>"En Avance"</formula>
    </cfRule>
    <cfRule type="cellIs" dxfId="1700" priority="94" operator="equal">
      <formula>"Cumplida (FT)"</formula>
    </cfRule>
    <cfRule type="cellIs" dxfId="1699" priority="95" operator="equal">
      <formula>"Cumplida (DT)"</formula>
    </cfRule>
    <cfRule type="cellIs" dxfId="1698" priority="96" operator="equal">
      <formula>"Sin Avance"</formula>
    </cfRule>
  </conditionalFormatting>
  <conditionalFormatting sqref="I19">
    <cfRule type="cellIs" dxfId="1697" priority="85" operator="equal">
      <formula>"Vencida"</formula>
    </cfRule>
    <cfRule type="cellIs" dxfId="1696" priority="86" operator="equal">
      <formula>"No Cumplida"</formula>
    </cfRule>
    <cfRule type="cellIs" dxfId="1695" priority="87" operator="equal">
      <formula>"En Avance"</formula>
    </cfRule>
    <cfRule type="cellIs" dxfId="1694" priority="88" operator="equal">
      <formula>"Cumplida (FT)"</formula>
    </cfRule>
    <cfRule type="cellIs" dxfId="1693" priority="89" operator="equal">
      <formula>"Cumplida (DT)"</formula>
    </cfRule>
    <cfRule type="cellIs" dxfId="1692" priority="90" operator="equal">
      <formula>"Sin Avance"</formula>
    </cfRule>
  </conditionalFormatting>
  <conditionalFormatting sqref="I21:I24">
    <cfRule type="cellIs" dxfId="1691" priority="79" operator="equal">
      <formula>"Vencida"</formula>
    </cfRule>
    <cfRule type="cellIs" dxfId="1690" priority="80" operator="equal">
      <formula>"No Cumplida"</formula>
    </cfRule>
    <cfRule type="cellIs" dxfId="1689" priority="81" operator="equal">
      <formula>"En Avance"</formula>
    </cfRule>
    <cfRule type="cellIs" dxfId="1688" priority="82" operator="equal">
      <formula>"Cumplida (FT)"</formula>
    </cfRule>
    <cfRule type="cellIs" dxfId="1687" priority="83" operator="equal">
      <formula>"Cumplida (DT)"</formula>
    </cfRule>
    <cfRule type="cellIs" dxfId="1686" priority="84" operator="equal">
      <formula>"Sin Avance"</formula>
    </cfRule>
  </conditionalFormatting>
  <conditionalFormatting sqref="I26:I27">
    <cfRule type="cellIs" dxfId="1685" priority="73" operator="equal">
      <formula>"Vencida"</formula>
    </cfRule>
    <cfRule type="cellIs" dxfId="1684" priority="74" operator="equal">
      <formula>"No Cumplida"</formula>
    </cfRule>
    <cfRule type="cellIs" dxfId="1683" priority="75" operator="equal">
      <formula>"En Avance"</formula>
    </cfRule>
    <cfRule type="cellIs" dxfId="1682" priority="76" operator="equal">
      <formula>"Cumplida (FT)"</formula>
    </cfRule>
    <cfRule type="cellIs" dxfId="1681" priority="77" operator="equal">
      <formula>"Cumplida (DT)"</formula>
    </cfRule>
    <cfRule type="cellIs" dxfId="1680" priority="78" operator="equal">
      <formula>"Sin Avance"</formula>
    </cfRule>
  </conditionalFormatting>
  <conditionalFormatting sqref="O12">
    <cfRule type="cellIs" dxfId="1679" priority="67" operator="equal">
      <formula>"Vencida"</formula>
    </cfRule>
    <cfRule type="cellIs" dxfId="1678" priority="68" operator="equal">
      <formula>"No Cumplida"</formula>
    </cfRule>
    <cfRule type="cellIs" dxfId="1677" priority="69" operator="equal">
      <formula>"En Avance"</formula>
    </cfRule>
    <cfRule type="cellIs" dxfId="1676" priority="70" operator="equal">
      <formula>"Cumplida (FT)"</formula>
    </cfRule>
    <cfRule type="cellIs" dxfId="1675" priority="71" operator="equal">
      <formula>"Cumplida (DT)"</formula>
    </cfRule>
    <cfRule type="cellIs" dxfId="1674" priority="72" operator="equal">
      <formula>"Sin Avance"</formula>
    </cfRule>
  </conditionalFormatting>
  <conditionalFormatting sqref="O14">
    <cfRule type="cellIs" dxfId="1673" priority="61" operator="equal">
      <formula>"Vencida"</formula>
    </cfRule>
    <cfRule type="cellIs" dxfId="1672" priority="62" operator="equal">
      <formula>"No Cumplida"</formula>
    </cfRule>
    <cfRule type="cellIs" dxfId="1671" priority="63" operator="equal">
      <formula>"En Avance"</formula>
    </cfRule>
    <cfRule type="cellIs" dxfId="1670" priority="64" operator="equal">
      <formula>"Cumplida (FT)"</formula>
    </cfRule>
    <cfRule type="cellIs" dxfId="1669" priority="65" operator="equal">
      <formula>"Cumplida (DT)"</formula>
    </cfRule>
    <cfRule type="cellIs" dxfId="1668" priority="66" operator="equal">
      <formula>"Sin Avance"</formula>
    </cfRule>
  </conditionalFormatting>
  <conditionalFormatting sqref="O15">
    <cfRule type="cellIs" dxfId="1667" priority="55" operator="equal">
      <formula>"Vencida"</formula>
    </cfRule>
    <cfRule type="cellIs" dxfId="1666" priority="56" operator="equal">
      <formula>"No Cumplida"</formula>
    </cfRule>
    <cfRule type="cellIs" dxfId="1665" priority="57" operator="equal">
      <formula>"En Avance"</formula>
    </cfRule>
    <cfRule type="cellIs" dxfId="1664" priority="58" operator="equal">
      <formula>"Cumplida (FT)"</formula>
    </cfRule>
    <cfRule type="cellIs" dxfId="1663" priority="59" operator="equal">
      <formula>"Cumplida (DT)"</formula>
    </cfRule>
    <cfRule type="cellIs" dxfId="1662" priority="60" operator="equal">
      <formula>"Sin Avance"</formula>
    </cfRule>
  </conditionalFormatting>
  <conditionalFormatting sqref="O16">
    <cfRule type="cellIs" dxfId="1661" priority="49" operator="equal">
      <formula>"Vencida"</formula>
    </cfRule>
    <cfRule type="cellIs" dxfId="1660" priority="50" operator="equal">
      <formula>"No Cumplida"</formula>
    </cfRule>
    <cfRule type="cellIs" dxfId="1659" priority="51" operator="equal">
      <formula>"En Avance"</formula>
    </cfRule>
    <cfRule type="cellIs" dxfId="1658" priority="52" operator="equal">
      <formula>"Cumplida (FT)"</formula>
    </cfRule>
    <cfRule type="cellIs" dxfId="1657" priority="53" operator="equal">
      <formula>"Cumplida (DT)"</formula>
    </cfRule>
    <cfRule type="cellIs" dxfId="1656" priority="54" operator="equal">
      <formula>"Sin Avance"</formula>
    </cfRule>
  </conditionalFormatting>
  <conditionalFormatting sqref="O18">
    <cfRule type="cellIs" dxfId="1655" priority="43" operator="equal">
      <formula>"Vencida"</formula>
    </cfRule>
    <cfRule type="cellIs" dxfId="1654" priority="44" operator="equal">
      <formula>"No Cumplida"</formula>
    </cfRule>
    <cfRule type="cellIs" dxfId="1653" priority="45" operator="equal">
      <formula>"En Avance"</formula>
    </cfRule>
    <cfRule type="cellIs" dxfId="1652" priority="46" operator="equal">
      <formula>"Cumplida (FT)"</formula>
    </cfRule>
    <cfRule type="cellIs" dxfId="1651" priority="47" operator="equal">
      <formula>"Cumplida (DT)"</formula>
    </cfRule>
    <cfRule type="cellIs" dxfId="1650" priority="48" operator="equal">
      <formula>"Sin Avance"</formula>
    </cfRule>
  </conditionalFormatting>
  <conditionalFormatting sqref="O19">
    <cfRule type="cellIs" dxfId="1649" priority="37" operator="equal">
      <formula>"Vencida"</formula>
    </cfRule>
    <cfRule type="cellIs" dxfId="1648" priority="38" operator="equal">
      <formula>"No Cumplida"</formula>
    </cfRule>
    <cfRule type="cellIs" dxfId="1647" priority="39" operator="equal">
      <formula>"En Avance"</formula>
    </cfRule>
    <cfRule type="cellIs" dxfId="1646" priority="40" operator="equal">
      <formula>"Cumplida (FT)"</formula>
    </cfRule>
    <cfRule type="cellIs" dxfId="1645" priority="41" operator="equal">
      <formula>"Cumplida (DT)"</formula>
    </cfRule>
    <cfRule type="cellIs" dxfId="1644" priority="42" operator="equal">
      <formula>"Sin Avance"</formula>
    </cfRule>
  </conditionalFormatting>
  <conditionalFormatting sqref="O21">
    <cfRule type="cellIs" dxfId="1643" priority="31" operator="equal">
      <formula>"Vencida"</formula>
    </cfRule>
    <cfRule type="cellIs" dxfId="1642" priority="32" operator="equal">
      <formula>"No Cumplida"</formula>
    </cfRule>
    <cfRule type="cellIs" dxfId="1641" priority="33" operator="equal">
      <formula>"En Avance"</formula>
    </cfRule>
    <cfRule type="cellIs" dxfId="1640" priority="34" operator="equal">
      <formula>"Cumplida (FT)"</formula>
    </cfRule>
    <cfRule type="cellIs" dxfId="1639" priority="35" operator="equal">
      <formula>"Cumplida (DT)"</formula>
    </cfRule>
    <cfRule type="cellIs" dxfId="1638" priority="36" operator="equal">
      <formula>"Sin Avance"</formula>
    </cfRule>
  </conditionalFormatting>
  <conditionalFormatting sqref="O22:O24">
    <cfRule type="cellIs" dxfId="1637" priority="13" operator="equal">
      <formula>"Vencida"</formula>
    </cfRule>
    <cfRule type="cellIs" dxfId="1636" priority="14" operator="equal">
      <formula>"No Cumplida"</formula>
    </cfRule>
    <cfRule type="cellIs" dxfId="1635" priority="15" operator="equal">
      <formula>"En Avance"</formula>
    </cfRule>
    <cfRule type="cellIs" dxfId="1634" priority="16" operator="equal">
      <formula>"Cumplida (FT)"</formula>
    </cfRule>
    <cfRule type="cellIs" dxfId="1633" priority="17" operator="equal">
      <formula>"Cumplida (DT)"</formula>
    </cfRule>
    <cfRule type="cellIs" dxfId="1632" priority="18" operator="equal">
      <formula>"Sin Avance"</formula>
    </cfRule>
  </conditionalFormatting>
  <conditionalFormatting sqref="O26">
    <cfRule type="cellIs" dxfId="1631" priority="7" operator="equal">
      <formula>"Vencida"</formula>
    </cfRule>
    <cfRule type="cellIs" dxfId="1630" priority="8" operator="equal">
      <formula>"No Cumplida"</formula>
    </cfRule>
    <cfRule type="cellIs" dxfId="1629" priority="9" operator="equal">
      <formula>"En Avance"</formula>
    </cfRule>
    <cfRule type="cellIs" dxfId="1628" priority="10" operator="equal">
      <formula>"Cumplida (FT)"</formula>
    </cfRule>
    <cfRule type="cellIs" dxfId="1627" priority="11" operator="equal">
      <formula>"Cumplida (DT)"</formula>
    </cfRule>
    <cfRule type="cellIs" dxfId="1626" priority="12" operator="equal">
      <formula>"Sin Avance"</formula>
    </cfRule>
  </conditionalFormatting>
  <conditionalFormatting sqref="O27">
    <cfRule type="cellIs" dxfId="1625" priority="1" operator="equal">
      <formula>"Vencida"</formula>
    </cfRule>
    <cfRule type="cellIs" dxfId="1624" priority="2" operator="equal">
      <formula>"No Cumplida"</formula>
    </cfRule>
    <cfRule type="cellIs" dxfId="1623" priority="3" operator="equal">
      <formula>"En Avance"</formula>
    </cfRule>
    <cfRule type="cellIs" dxfId="1622" priority="4" operator="equal">
      <formula>"Cumplida (FT)"</formula>
    </cfRule>
    <cfRule type="cellIs" dxfId="1621" priority="5" operator="equal">
      <formula>"Cumplida (DT)"</formula>
    </cfRule>
    <cfRule type="cellIs" dxfId="1620" priority="6" operator="equal">
      <formula>"Sin Avance"</formula>
    </cfRule>
  </conditionalFormatting>
  <pageMargins left="0.70866141732283472" right="0.70866141732283472" top="0.74803149606299213" bottom="0.74803149606299213" header="0.31496062992125984" footer="0.31496062992125984"/>
  <pageSetup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4370-2ECE-4F26-BB57-2556749DA329}">
  <dimension ref="A1:C18"/>
  <sheetViews>
    <sheetView workbookViewId="0">
      <selection activeCell="F8" sqref="F8"/>
    </sheetView>
  </sheetViews>
  <sheetFormatPr baseColWidth="10" defaultRowHeight="14.5"/>
  <cols>
    <col min="1" max="1" width="19.1796875" customWidth="1"/>
    <col min="3" max="3" width="51.1796875" customWidth="1"/>
  </cols>
  <sheetData>
    <row r="1" spans="1:3">
      <c r="A1" t="s">
        <v>7</v>
      </c>
      <c r="B1" t="s">
        <v>609</v>
      </c>
      <c r="C1" t="s">
        <v>610</v>
      </c>
    </row>
    <row r="2" spans="1:3">
      <c r="A2" t="s">
        <v>9</v>
      </c>
      <c r="B2" t="s">
        <v>609</v>
      </c>
      <c r="C2" t="s">
        <v>611</v>
      </c>
    </row>
    <row r="3" spans="1:3">
      <c r="A3" t="s">
        <v>612</v>
      </c>
      <c r="B3" t="s">
        <v>613</v>
      </c>
      <c r="C3" t="s">
        <v>614</v>
      </c>
    </row>
    <row r="4" spans="1:3">
      <c r="A4" t="s">
        <v>11</v>
      </c>
      <c r="B4" t="s">
        <v>615</v>
      </c>
      <c r="C4" t="s">
        <v>616</v>
      </c>
    </row>
    <row r="5" spans="1:3">
      <c r="A5" t="s">
        <v>12</v>
      </c>
      <c r="B5" t="s">
        <v>617</v>
      </c>
      <c r="C5" t="s">
        <v>618</v>
      </c>
    </row>
    <row r="6" spans="1:3">
      <c r="A6" t="s">
        <v>5</v>
      </c>
      <c r="B6" t="s">
        <v>619</v>
      </c>
      <c r="C6" t="s">
        <v>620</v>
      </c>
    </row>
    <row r="7" spans="1:3">
      <c r="A7" t="s">
        <v>13</v>
      </c>
      <c r="B7" t="s">
        <v>621</v>
      </c>
      <c r="C7" t="s">
        <v>622</v>
      </c>
    </row>
    <row r="9" spans="1:3">
      <c r="A9" t="s">
        <v>7</v>
      </c>
      <c r="B9" t="s">
        <v>609</v>
      </c>
      <c r="C9" t="s">
        <v>610</v>
      </c>
    </row>
    <row r="10" spans="1:3">
      <c r="A10" t="s">
        <v>9</v>
      </c>
      <c r="B10" t="s">
        <v>609</v>
      </c>
      <c r="C10" t="s">
        <v>611</v>
      </c>
    </row>
    <row r="11" spans="1:3">
      <c r="A11" t="s">
        <v>13</v>
      </c>
      <c r="B11" t="s">
        <v>621</v>
      </c>
      <c r="C11" t="s">
        <v>622</v>
      </c>
    </row>
    <row r="13" spans="1:3">
      <c r="A13" t="s">
        <v>571</v>
      </c>
    </row>
    <row r="14" spans="1:3">
      <c r="A14" t="s">
        <v>572</v>
      </c>
    </row>
    <row r="16" spans="1:3">
      <c r="A16" t="s">
        <v>488</v>
      </c>
    </row>
    <row r="17" spans="1:1">
      <c r="A17" t="s">
        <v>623</v>
      </c>
    </row>
    <row r="18" spans="1:1">
      <c r="A18" t="s">
        <v>493</v>
      </c>
    </row>
  </sheetData>
  <dataValidations count="1">
    <dataValidation type="list" allowBlank="1" showInputMessage="1" showErrorMessage="1" sqref="A1:A7" xr:uid="{CEEDE31B-B922-4338-98AF-5D90C3FA4985}">
      <formula1>$A$1:$A$7</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2:N35"/>
  <sheetViews>
    <sheetView workbookViewId="0">
      <selection activeCell="H8" sqref="H8"/>
    </sheetView>
  </sheetViews>
  <sheetFormatPr baseColWidth="10" defaultColWidth="11.453125" defaultRowHeight="14.5"/>
  <cols>
    <col min="5" max="5" width="17.7265625" customWidth="1"/>
    <col min="11" max="11" width="16.1796875" customWidth="1"/>
  </cols>
  <sheetData>
    <row r="2" spans="3:14" ht="15" thickBot="1">
      <c r="C2" t="s">
        <v>488</v>
      </c>
      <c r="E2" t="s">
        <v>489</v>
      </c>
    </row>
    <row r="3" spans="3:14" ht="15" thickBot="1">
      <c r="C3" t="s">
        <v>490</v>
      </c>
      <c r="E3" t="s">
        <v>491</v>
      </c>
      <c r="G3" s="69">
        <v>1</v>
      </c>
      <c r="H3" s="70" t="s">
        <v>492</v>
      </c>
    </row>
    <row r="4" spans="3:14" ht="15" thickBot="1">
      <c r="C4" t="s">
        <v>493</v>
      </c>
      <c r="E4" t="s">
        <v>494</v>
      </c>
      <c r="G4" s="71">
        <v>2</v>
      </c>
      <c r="H4" s="70" t="s">
        <v>495</v>
      </c>
      <c r="K4" t="s">
        <v>496</v>
      </c>
    </row>
    <row r="5" spans="3:14" ht="36" customHeight="1" thickBot="1">
      <c r="G5" s="71">
        <v>3</v>
      </c>
      <c r="H5" s="70" t="s">
        <v>497</v>
      </c>
      <c r="K5" t="s">
        <v>9</v>
      </c>
    </row>
    <row r="6" spans="3:14" ht="30.75" customHeight="1" thickBot="1">
      <c r="G6" s="71">
        <v>4</v>
      </c>
      <c r="H6" s="70" t="s">
        <v>498</v>
      </c>
      <c r="K6" t="s">
        <v>499</v>
      </c>
    </row>
    <row r="7" spans="3:14" ht="15" thickBot="1">
      <c r="G7" s="71">
        <v>5</v>
      </c>
      <c r="H7" s="70" t="s">
        <v>500</v>
      </c>
      <c r="K7" t="s">
        <v>501</v>
      </c>
    </row>
    <row r="8" spans="3:14" ht="15" thickBot="1">
      <c r="G8" s="71">
        <v>6</v>
      </c>
      <c r="H8" s="70" t="s">
        <v>502</v>
      </c>
      <c r="K8" t="s">
        <v>503</v>
      </c>
    </row>
    <row r="9" spans="3:14" ht="15" thickBot="1">
      <c r="G9" s="71">
        <v>7</v>
      </c>
      <c r="H9" s="70" t="s">
        <v>504</v>
      </c>
    </row>
    <row r="10" spans="3:14" ht="15" thickBot="1">
      <c r="G10" s="71">
        <v>8</v>
      </c>
      <c r="H10" s="72" t="s">
        <v>505</v>
      </c>
      <c r="N10" t="s">
        <v>506</v>
      </c>
    </row>
    <row r="11" spans="3:14" ht="15" thickBot="1">
      <c r="G11" s="71">
        <v>9</v>
      </c>
      <c r="H11" s="72" t="s">
        <v>507</v>
      </c>
      <c r="N11" t="s">
        <v>508</v>
      </c>
    </row>
    <row r="12" spans="3:14" ht="15" thickBot="1">
      <c r="G12" s="71">
        <v>10</v>
      </c>
      <c r="H12" s="72" t="s">
        <v>509</v>
      </c>
    </row>
    <row r="13" spans="3:14" ht="15" thickBot="1">
      <c r="G13" s="71">
        <v>11</v>
      </c>
      <c r="H13" s="72" t="s">
        <v>510</v>
      </c>
    </row>
    <row r="14" spans="3:14" ht="15" thickBot="1">
      <c r="G14" s="71">
        <v>12</v>
      </c>
      <c r="H14" s="72" t="s">
        <v>511</v>
      </c>
    </row>
    <row r="15" spans="3:14" ht="15" thickBot="1">
      <c r="G15" s="71">
        <v>13</v>
      </c>
      <c r="H15" s="72" t="s">
        <v>512</v>
      </c>
    </row>
    <row r="16" spans="3:14" ht="15" thickBot="1">
      <c r="G16" s="71">
        <v>14</v>
      </c>
      <c r="H16" s="72" t="s">
        <v>513</v>
      </c>
    </row>
    <row r="17" spans="7:8" ht="15" thickBot="1">
      <c r="G17" s="71">
        <v>15</v>
      </c>
      <c r="H17" s="72" t="s">
        <v>514</v>
      </c>
    </row>
    <row r="18" spans="7:8" ht="27" thickBot="1">
      <c r="G18" s="71">
        <v>16</v>
      </c>
      <c r="H18" s="72" t="s">
        <v>515</v>
      </c>
    </row>
    <row r="19" spans="7:8" ht="15" thickBot="1">
      <c r="G19" s="71">
        <v>17</v>
      </c>
      <c r="H19" s="72" t="s">
        <v>516</v>
      </c>
    </row>
    <row r="20" spans="7:8" ht="15" thickBot="1">
      <c r="G20" s="71">
        <v>18</v>
      </c>
      <c r="H20" s="72" t="s">
        <v>517</v>
      </c>
    </row>
    <row r="21" spans="7:8" ht="15" thickBot="1">
      <c r="G21" s="71">
        <v>19</v>
      </c>
      <c r="H21" s="72" t="s">
        <v>518</v>
      </c>
    </row>
    <row r="22" spans="7:8" ht="15" thickBot="1">
      <c r="G22" s="71">
        <v>20</v>
      </c>
      <c r="H22" s="72" t="s">
        <v>326</v>
      </c>
    </row>
    <row r="23" spans="7:8" ht="15" thickBot="1">
      <c r="G23" s="71">
        <v>21</v>
      </c>
      <c r="H23" s="72" t="s">
        <v>519</v>
      </c>
    </row>
    <row r="24" spans="7:8" ht="15" thickBot="1">
      <c r="G24" s="71">
        <v>22</v>
      </c>
      <c r="H24" s="72" t="s">
        <v>520</v>
      </c>
    </row>
    <row r="25" spans="7:8" ht="15" thickBot="1">
      <c r="G25" s="71">
        <v>23</v>
      </c>
      <c r="H25" s="72" t="s">
        <v>521</v>
      </c>
    </row>
    <row r="26" spans="7:8" ht="15" thickBot="1">
      <c r="G26" s="71">
        <v>24</v>
      </c>
      <c r="H26" s="72" t="s">
        <v>522</v>
      </c>
    </row>
    <row r="27" spans="7:8" ht="15" thickBot="1">
      <c r="G27" s="71">
        <v>25</v>
      </c>
      <c r="H27" s="72" t="s">
        <v>523</v>
      </c>
    </row>
    <row r="28" spans="7:8" ht="15" thickBot="1">
      <c r="G28" s="71">
        <v>26</v>
      </c>
      <c r="H28" s="72" t="s">
        <v>524</v>
      </c>
    </row>
    <row r="29" spans="7:8" ht="15" thickBot="1">
      <c r="G29" s="71">
        <v>27</v>
      </c>
      <c r="H29" s="72" t="s">
        <v>525</v>
      </c>
    </row>
    <row r="30" spans="7:8" ht="15" thickBot="1">
      <c r="G30" s="71">
        <v>28</v>
      </c>
      <c r="H30" s="72" t="s">
        <v>526</v>
      </c>
    </row>
    <row r="31" spans="7:8" ht="15" thickBot="1">
      <c r="G31" s="71">
        <v>29</v>
      </c>
      <c r="H31" s="72" t="s">
        <v>527</v>
      </c>
    </row>
    <row r="32" spans="7:8" ht="15" thickBot="1">
      <c r="G32" s="71">
        <v>30</v>
      </c>
      <c r="H32" s="72" t="s">
        <v>528</v>
      </c>
    </row>
    <row r="33" spans="7:8" ht="15" thickBot="1">
      <c r="G33" s="71">
        <v>31</v>
      </c>
      <c r="H33" s="72" t="s">
        <v>529</v>
      </c>
    </row>
    <row r="34" spans="7:8" ht="15" thickBot="1">
      <c r="G34" s="71">
        <v>32</v>
      </c>
      <c r="H34" s="73" t="s">
        <v>530</v>
      </c>
    </row>
    <row r="35" spans="7:8" ht="15" thickBot="1">
      <c r="G35" s="74">
        <v>33</v>
      </c>
      <c r="H35" s="75" t="s">
        <v>531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D926-DE8D-4A50-A6EE-EA7CE0BB6B11}">
  <dimension ref="A1:AD26"/>
  <sheetViews>
    <sheetView view="pageBreakPreview" zoomScale="70" zoomScaleNormal="70" zoomScaleSheetLayoutView="70" zoomScalePageLayoutView="25" workbookViewId="0">
      <selection sqref="M2"/>
    </sheetView>
  </sheetViews>
  <sheetFormatPr baseColWidth="10" defaultColWidth="11" defaultRowHeight="15.5"/>
  <cols>
    <col min="1" max="1" width="16.453125" style="166" customWidth="1"/>
    <col min="2" max="3" width="8.54296875" style="166" customWidth="1"/>
    <col min="4" max="5" width="20.1796875" style="166" customWidth="1"/>
    <col min="6" max="6" width="27.1796875" style="166" customWidth="1"/>
    <col min="7" max="7" width="37.1796875" style="166" customWidth="1"/>
    <col min="8" max="8" width="15.81640625" style="166" customWidth="1"/>
    <col min="9" max="9" width="8.81640625" style="166" customWidth="1"/>
    <col min="10" max="10" width="14.453125" style="166" customWidth="1"/>
    <col min="11" max="11" width="10.453125" style="166" customWidth="1"/>
    <col min="12" max="12" width="13.7265625" style="166" customWidth="1"/>
    <col min="13" max="13" width="8.1796875" style="166" customWidth="1"/>
    <col min="14" max="14" width="20.1796875" style="166" customWidth="1"/>
    <col min="15" max="15" width="26.81640625" style="166" customWidth="1"/>
    <col min="16" max="16" width="19.453125" style="166" hidden="1" customWidth="1"/>
    <col min="17" max="17" width="16.54296875" style="166" hidden="1" customWidth="1"/>
    <col min="18" max="18" width="18.26953125" style="166" hidden="1" customWidth="1"/>
    <col min="19" max="19" width="16.26953125" style="166" hidden="1" customWidth="1"/>
    <col min="20" max="20" width="160.54296875" style="166" hidden="1" customWidth="1"/>
    <col min="21" max="21" width="32.1796875" style="166" customWidth="1"/>
    <col min="22" max="22" width="23.54296875" style="166" customWidth="1"/>
    <col min="23" max="23" width="19" style="166" customWidth="1"/>
    <col min="24" max="24" width="22.54296875" style="166" customWidth="1"/>
    <col min="25" max="25" width="207.7265625" style="166" customWidth="1"/>
    <col min="26" max="26" width="18.54296875" style="166" hidden="1" customWidth="1"/>
    <col min="27" max="27" width="18.81640625" style="166" hidden="1" customWidth="1"/>
    <col min="28" max="28" width="25.54296875" style="166" hidden="1" customWidth="1"/>
    <col min="29" max="29" width="15.54296875" style="166" hidden="1" customWidth="1"/>
    <col min="30" max="30" width="255.453125" style="166" hidden="1" customWidth="1"/>
    <col min="31" max="16384" width="11" style="166"/>
  </cols>
  <sheetData>
    <row r="1" spans="1:15" s="158" customFormat="1" ht="14"/>
    <row r="2" spans="1:15" s="158" customFormat="1">
      <c r="A2" s="159" t="s">
        <v>0</v>
      </c>
      <c r="B2" s="159"/>
      <c r="C2" s="160"/>
    </row>
    <row r="3" spans="1:15" s="158" customFormat="1">
      <c r="A3" s="161"/>
      <c r="B3" s="162"/>
      <c r="C3" s="163"/>
    </row>
    <row r="4" spans="1:15" s="158" customFormat="1">
      <c r="A4" s="162" t="s">
        <v>1</v>
      </c>
      <c r="B4" s="162"/>
      <c r="C4" s="164" t="s">
        <v>2</v>
      </c>
    </row>
    <row r="5" spans="1:15" s="158" customFormat="1">
      <c r="A5" s="162" t="s">
        <v>3</v>
      </c>
      <c r="B5" s="162"/>
      <c r="C5" s="82">
        <v>2022</v>
      </c>
    </row>
    <row r="6" spans="1:15" s="158" customFormat="1">
      <c r="A6" s="165" t="s">
        <v>4</v>
      </c>
      <c r="B6" s="165"/>
      <c r="C6" s="84" t="s">
        <v>608</v>
      </c>
    </row>
    <row r="7" spans="1:15" s="158" customFormat="1" ht="14"/>
    <row r="9" spans="1:15">
      <c r="A9" s="1131"/>
      <c r="B9" s="1131"/>
      <c r="C9" s="1131"/>
      <c r="D9" s="1131"/>
      <c r="E9" s="1131"/>
      <c r="F9" s="1131"/>
      <c r="G9" s="1131"/>
      <c r="H9" s="1131"/>
      <c r="I9" s="1131"/>
      <c r="J9" s="1131"/>
      <c r="K9" s="1131"/>
      <c r="L9" s="1131"/>
      <c r="M9" s="1131"/>
      <c r="N9" s="1131"/>
      <c r="O9" s="1131"/>
    </row>
    <row r="10" spans="1:15">
      <c r="A10" s="1132" t="s">
        <v>85</v>
      </c>
      <c r="B10" s="1133"/>
      <c r="C10" s="1134" t="s">
        <v>86</v>
      </c>
      <c r="D10" s="1134"/>
      <c r="E10" s="1134"/>
      <c r="F10" s="1134"/>
      <c r="G10" s="1134"/>
      <c r="H10" s="1134"/>
      <c r="I10" s="167"/>
      <c r="J10" s="167"/>
      <c r="K10" s="167"/>
      <c r="L10" s="167"/>
      <c r="M10" s="167"/>
      <c r="N10" s="167"/>
      <c r="O10" s="167"/>
    </row>
    <row r="11" spans="1:15">
      <c r="A11" s="167"/>
      <c r="B11" s="167"/>
      <c r="C11" s="167"/>
      <c r="D11" s="167"/>
      <c r="E11" s="167"/>
      <c r="F11" s="167"/>
      <c r="G11" s="167"/>
      <c r="H11" s="167"/>
      <c r="I11" s="167"/>
      <c r="J11" s="167"/>
      <c r="K11" s="1132" t="s">
        <v>87</v>
      </c>
      <c r="L11" s="1133"/>
      <c r="M11" s="1135" t="s">
        <v>88</v>
      </c>
      <c r="N11" s="1135"/>
      <c r="O11" s="1135"/>
    </row>
    <row r="12" spans="1:15">
      <c r="A12" s="1132" t="s">
        <v>89</v>
      </c>
      <c r="B12" s="1133"/>
      <c r="C12" s="1136" t="s">
        <v>90</v>
      </c>
      <c r="D12" s="1137"/>
      <c r="E12" s="1137"/>
      <c r="F12" s="1137"/>
      <c r="G12" s="1137"/>
      <c r="H12" s="1138"/>
      <c r="I12" s="167"/>
      <c r="J12" s="167"/>
      <c r="K12" s="1132"/>
      <c r="L12" s="1133"/>
      <c r="M12" s="1135"/>
      <c r="N12" s="1135"/>
      <c r="O12" s="1135"/>
    </row>
    <row r="13" spans="1:15">
      <c r="A13" s="1132"/>
      <c r="B13" s="1133"/>
      <c r="C13" s="1139"/>
      <c r="D13" s="1140"/>
      <c r="E13" s="1140"/>
      <c r="F13" s="1140"/>
      <c r="G13" s="1140"/>
      <c r="H13" s="1141"/>
      <c r="I13" s="167"/>
      <c r="J13" s="167"/>
      <c r="K13" s="167"/>
      <c r="L13" s="167"/>
      <c r="M13" s="167"/>
      <c r="N13" s="167"/>
      <c r="O13" s="167"/>
    </row>
    <row r="14" spans="1:15">
      <c r="A14" s="167"/>
      <c r="B14" s="167"/>
      <c r="C14" s="167"/>
      <c r="D14" s="167"/>
      <c r="E14" s="167"/>
      <c r="F14" s="167"/>
      <c r="G14" s="167"/>
      <c r="H14" s="167"/>
      <c r="I14" s="167"/>
      <c r="J14" s="167"/>
      <c r="K14" s="1132" t="s">
        <v>91</v>
      </c>
      <c r="L14" s="1133"/>
      <c r="M14" s="1135">
        <v>2022</v>
      </c>
      <c r="N14" s="1135"/>
      <c r="O14" s="1135"/>
    </row>
    <row r="15" spans="1:15" ht="16" thickBot="1">
      <c r="A15" s="1132" t="s">
        <v>92</v>
      </c>
      <c r="B15" s="1142"/>
      <c r="C15" s="1143" t="s">
        <v>93</v>
      </c>
      <c r="D15" s="1144"/>
      <c r="E15" s="1144"/>
      <c r="F15" s="1144"/>
      <c r="G15" s="1144"/>
      <c r="H15" s="1145"/>
      <c r="I15" s="167"/>
      <c r="J15" s="167"/>
      <c r="K15" s="1132"/>
      <c r="L15" s="1133"/>
      <c r="M15" s="1135"/>
      <c r="N15" s="1135"/>
      <c r="O15" s="1135"/>
    </row>
    <row r="16" spans="1:15" ht="16" thickBot="1">
      <c r="A16" s="1132"/>
      <c r="B16" s="1142"/>
      <c r="C16" s="1146"/>
      <c r="D16" s="1147"/>
      <c r="E16" s="1147"/>
      <c r="F16" s="1147"/>
      <c r="G16" s="1147"/>
      <c r="H16" s="1148"/>
      <c r="I16" s="167"/>
      <c r="J16" s="167"/>
      <c r="K16" s="167"/>
      <c r="L16" s="167"/>
      <c r="M16" s="167"/>
      <c r="N16" s="167"/>
      <c r="O16" s="167"/>
    </row>
    <row r="17" spans="1:30">
      <c r="A17" s="1132"/>
      <c r="B17" s="1142"/>
      <c r="C17" s="1149"/>
      <c r="D17" s="1150"/>
      <c r="E17" s="1150"/>
      <c r="F17" s="1150"/>
      <c r="G17" s="1150"/>
      <c r="H17" s="1151"/>
      <c r="I17" s="167"/>
      <c r="J17" s="167"/>
      <c r="K17" s="1131"/>
      <c r="L17" s="1131"/>
      <c r="M17" s="1131"/>
      <c r="N17" s="1131"/>
      <c r="O17" s="1131"/>
    </row>
    <row r="18" spans="1:30">
      <c r="A18" s="167"/>
      <c r="B18" s="167"/>
      <c r="C18" s="167"/>
      <c r="D18" s="167"/>
      <c r="E18" s="167"/>
      <c r="F18" s="167"/>
      <c r="G18" s="167"/>
      <c r="H18" s="167"/>
      <c r="I18" s="167"/>
      <c r="J18" s="167"/>
      <c r="K18" s="1131"/>
      <c r="L18" s="1131"/>
      <c r="M18" s="1131"/>
      <c r="N18" s="1131"/>
      <c r="O18" s="1131"/>
    </row>
    <row r="19" spans="1:30" ht="16" thickBot="1">
      <c r="A19" s="1132" t="s">
        <v>94</v>
      </c>
      <c r="B19" s="1133"/>
      <c r="C19" s="1143" t="s">
        <v>95</v>
      </c>
      <c r="D19" s="1144"/>
      <c r="E19" s="1144"/>
      <c r="F19" s="1144"/>
      <c r="G19" s="1144"/>
      <c r="H19" s="1152"/>
      <c r="I19" s="168"/>
      <c r="J19" s="167"/>
      <c r="K19" s="1131"/>
      <c r="L19" s="1131"/>
      <c r="M19" s="1131"/>
      <c r="N19" s="1131"/>
      <c r="O19" s="1131"/>
    </row>
    <row r="20" spans="1:30">
      <c r="A20" s="1132"/>
      <c r="B20" s="1133"/>
      <c r="C20" s="1149"/>
      <c r="D20" s="1150"/>
      <c r="E20" s="1150"/>
      <c r="F20" s="1150"/>
      <c r="G20" s="1150"/>
      <c r="H20" s="1153"/>
      <c r="I20" s="169"/>
      <c r="J20" s="167"/>
      <c r="K20" s="167"/>
      <c r="L20" s="167"/>
      <c r="M20" s="167"/>
      <c r="N20" s="167"/>
      <c r="O20" s="167"/>
    </row>
    <row r="21" spans="1:30" ht="29.25" customHeight="1">
      <c r="A21" s="1158"/>
      <c r="B21" s="1158"/>
      <c r="C21" s="1158"/>
      <c r="D21" s="1158"/>
      <c r="E21" s="1158"/>
      <c r="F21" s="1158"/>
      <c r="G21" s="1158"/>
      <c r="H21" s="1158"/>
      <c r="I21" s="1158"/>
      <c r="J21" s="1158"/>
      <c r="K21" s="1158"/>
      <c r="L21" s="1158"/>
      <c r="M21" s="1158"/>
      <c r="N21" s="1158"/>
      <c r="O21" s="1158"/>
      <c r="P21" s="1154" t="s">
        <v>19</v>
      </c>
      <c r="Q21" s="1154"/>
      <c r="R21" s="170">
        <v>44681</v>
      </c>
      <c r="S21" s="1154" t="s">
        <v>20</v>
      </c>
      <c r="T21" s="1154" t="s">
        <v>96</v>
      </c>
      <c r="U21" s="1154" t="s">
        <v>19</v>
      </c>
      <c r="V21" s="1154"/>
      <c r="W21" s="170">
        <v>44804</v>
      </c>
      <c r="X21" s="1154" t="s">
        <v>20</v>
      </c>
      <c r="Y21" s="1154" t="s">
        <v>604</v>
      </c>
      <c r="Z21" s="1154" t="s">
        <v>19</v>
      </c>
      <c r="AA21" s="1154"/>
      <c r="AB21" s="170">
        <v>44561</v>
      </c>
      <c r="AC21" s="1154" t="s">
        <v>20</v>
      </c>
      <c r="AD21" s="1154" t="s">
        <v>97</v>
      </c>
    </row>
    <row r="22" spans="1:30" ht="55.5" customHeight="1">
      <c r="A22" s="1156" t="s">
        <v>98</v>
      </c>
      <c r="B22" s="1156"/>
      <c r="C22" s="1156"/>
      <c r="D22" s="1156"/>
      <c r="E22" s="1156"/>
      <c r="F22" s="1156" t="s">
        <v>99</v>
      </c>
      <c r="G22" s="1156"/>
      <c r="H22" s="1156"/>
      <c r="I22" s="1156"/>
      <c r="J22" s="1156"/>
      <c r="K22" s="1156"/>
      <c r="L22" s="1156" t="s">
        <v>100</v>
      </c>
      <c r="M22" s="1156"/>
      <c r="N22" s="1156"/>
      <c r="O22" s="1157"/>
      <c r="P22" s="200" t="s">
        <v>27</v>
      </c>
      <c r="Q22" s="200" t="s">
        <v>28</v>
      </c>
      <c r="R22" s="200" t="s">
        <v>29</v>
      </c>
      <c r="S22" s="1154"/>
      <c r="T22" s="1155"/>
      <c r="U22" s="200" t="s">
        <v>27</v>
      </c>
      <c r="V22" s="200" t="s">
        <v>28</v>
      </c>
      <c r="W22" s="200" t="s">
        <v>29</v>
      </c>
      <c r="X22" s="1154"/>
      <c r="Y22" s="1155"/>
      <c r="Z22" s="200" t="s">
        <v>27</v>
      </c>
      <c r="AA22" s="200" t="s">
        <v>28</v>
      </c>
      <c r="AB22" s="200" t="s">
        <v>29</v>
      </c>
      <c r="AC22" s="1154"/>
      <c r="AD22" s="1155"/>
    </row>
    <row r="23" spans="1:30" ht="27" customHeight="1">
      <c r="A23" s="199" t="s">
        <v>101</v>
      </c>
      <c r="B23" s="1159" t="s">
        <v>102</v>
      </c>
      <c r="C23" s="1160"/>
      <c r="D23" s="199" t="s">
        <v>103</v>
      </c>
      <c r="E23" s="199" t="s">
        <v>104</v>
      </c>
      <c r="F23" s="199" t="s">
        <v>105</v>
      </c>
      <c r="G23" s="199" t="s">
        <v>106</v>
      </c>
      <c r="H23" s="1159" t="s">
        <v>107</v>
      </c>
      <c r="I23" s="1160"/>
      <c r="J23" s="1161" t="s">
        <v>108</v>
      </c>
      <c r="K23" s="1161"/>
      <c r="L23" s="1161" t="s">
        <v>109</v>
      </c>
      <c r="M23" s="1161"/>
      <c r="N23" s="199" t="s">
        <v>110</v>
      </c>
      <c r="O23" s="198" t="s">
        <v>111</v>
      </c>
      <c r="P23" s="171"/>
      <c r="Q23" s="171"/>
      <c r="R23" s="172"/>
      <c r="S23" s="171"/>
      <c r="T23" s="173"/>
      <c r="U23" s="171"/>
      <c r="V23" s="171">
        <f>+COUNTIF(V24:V24,"Cumplida "&amp;"*")</f>
        <v>0</v>
      </c>
      <c r="W23" s="172"/>
      <c r="X23" s="171"/>
      <c r="Y23" s="173"/>
      <c r="Z23" s="171">
        <v>3</v>
      </c>
      <c r="AA23" s="171">
        <f>+COUNTIF(AA24:AA29,"Cumplida"&amp;"*")</f>
        <v>3</v>
      </c>
      <c r="AB23" s="174">
        <f>IFERROR(+AA23/Z23,"No se programaron actividades relacionadas con este objetivo")</f>
        <v>1</v>
      </c>
      <c r="AC23" s="171"/>
      <c r="AD23" s="173"/>
    </row>
    <row r="24" spans="1:30" ht="409.6" customHeight="1">
      <c r="A24" s="175" t="s">
        <v>112</v>
      </c>
      <c r="B24" s="1162">
        <v>700</v>
      </c>
      <c r="C24" s="1163"/>
      <c r="D24" s="175" t="s">
        <v>113</v>
      </c>
      <c r="E24" s="175" t="s">
        <v>114</v>
      </c>
      <c r="F24" s="175" t="s">
        <v>115</v>
      </c>
      <c r="G24" s="175" t="s">
        <v>116</v>
      </c>
      <c r="H24" s="1162" t="s">
        <v>117</v>
      </c>
      <c r="I24" s="1163"/>
      <c r="J24" s="1162" t="s">
        <v>118</v>
      </c>
      <c r="K24" s="1163"/>
      <c r="L24" s="1164">
        <v>44576</v>
      </c>
      <c r="M24" s="1165"/>
      <c r="N24" s="176">
        <v>44834</v>
      </c>
      <c r="O24" s="175" t="s">
        <v>119</v>
      </c>
      <c r="P24" s="85"/>
      <c r="Q24" s="93" t="s">
        <v>11</v>
      </c>
      <c r="R24" s="85"/>
      <c r="S24" s="112" t="s">
        <v>540</v>
      </c>
      <c r="T24" s="177" t="s">
        <v>597</v>
      </c>
      <c r="U24" s="85"/>
      <c r="V24" s="93" t="s">
        <v>11</v>
      </c>
      <c r="W24" s="85"/>
      <c r="X24" s="112" t="s">
        <v>540</v>
      </c>
      <c r="Y24" s="177" t="s">
        <v>728</v>
      </c>
      <c r="Z24" s="139" t="s">
        <v>121</v>
      </c>
      <c r="AA24" s="137" t="s">
        <v>122</v>
      </c>
      <c r="AB24" s="140"/>
      <c r="AC24" s="141" t="s">
        <v>120</v>
      </c>
      <c r="AD24" s="178" t="s">
        <v>598</v>
      </c>
    </row>
    <row r="25" spans="1:30" ht="409.6" customHeight="1">
      <c r="A25" s="175" t="s">
        <v>112</v>
      </c>
      <c r="B25" s="1166">
        <v>3421</v>
      </c>
      <c r="C25" s="1167"/>
      <c r="D25" s="175" t="s">
        <v>123</v>
      </c>
      <c r="E25" s="175" t="s">
        <v>114</v>
      </c>
      <c r="F25" s="175" t="s">
        <v>115</v>
      </c>
      <c r="G25" s="175" t="s">
        <v>116</v>
      </c>
      <c r="H25" s="1166" t="s">
        <v>117</v>
      </c>
      <c r="I25" s="1167"/>
      <c r="J25" s="1166" t="s">
        <v>118</v>
      </c>
      <c r="K25" s="1167"/>
      <c r="L25" s="1168">
        <v>44576</v>
      </c>
      <c r="M25" s="1169"/>
      <c r="N25" s="176">
        <v>44834</v>
      </c>
      <c r="O25" s="175" t="s">
        <v>119</v>
      </c>
      <c r="P25" s="85"/>
      <c r="Q25" s="93" t="s">
        <v>11</v>
      </c>
      <c r="R25" s="85"/>
      <c r="S25" s="112" t="s">
        <v>540</v>
      </c>
      <c r="T25" s="177" t="s">
        <v>599</v>
      </c>
      <c r="U25" s="85"/>
      <c r="V25" s="93" t="s">
        <v>11</v>
      </c>
      <c r="W25" s="85"/>
      <c r="X25" s="112" t="s">
        <v>540</v>
      </c>
      <c r="Y25" s="177" t="s">
        <v>727</v>
      </c>
      <c r="Z25" s="85"/>
      <c r="AA25" s="137" t="s">
        <v>122</v>
      </c>
      <c r="AB25" s="140"/>
      <c r="AC25" s="141" t="s">
        <v>120</v>
      </c>
      <c r="AD25" s="178" t="s">
        <v>598</v>
      </c>
    </row>
    <row r="26" spans="1:30" ht="409.6" customHeight="1">
      <c r="A26" s="175" t="s">
        <v>124</v>
      </c>
      <c r="B26" s="1166">
        <v>77007</v>
      </c>
      <c r="C26" s="1167"/>
      <c r="D26" s="175" t="s">
        <v>125</v>
      </c>
      <c r="E26" s="175" t="s">
        <v>114</v>
      </c>
      <c r="F26" s="175" t="s">
        <v>115</v>
      </c>
      <c r="G26" s="175" t="s">
        <v>126</v>
      </c>
      <c r="H26" s="1166" t="s">
        <v>117</v>
      </c>
      <c r="I26" s="1167"/>
      <c r="J26" s="1166" t="s">
        <v>118</v>
      </c>
      <c r="K26" s="1167"/>
      <c r="L26" s="1168">
        <v>44576</v>
      </c>
      <c r="M26" s="1169"/>
      <c r="N26" s="176">
        <v>44834</v>
      </c>
      <c r="O26" s="175" t="s">
        <v>127</v>
      </c>
      <c r="P26" s="85"/>
      <c r="Q26" s="93" t="s">
        <v>11</v>
      </c>
      <c r="R26" s="85"/>
      <c r="S26" s="112" t="s">
        <v>540</v>
      </c>
      <c r="T26" s="179" t="s">
        <v>600</v>
      </c>
      <c r="U26" s="85"/>
      <c r="V26" s="93" t="s">
        <v>11</v>
      </c>
      <c r="W26" s="85"/>
      <c r="X26" s="112" t="s">
        <v>540</v>
      </c>
      <c r="Y26" s="206" t="s">
        <v>726</v>
      </c>
      <c r="Z26" s="85"/>
      <c r="AA26" s="137" t="s">
        <v>122</v>
      </c>
      <c r="AB26" s="140"/>
      <c r="AC26" s="141" t="s">
        <v>120</v>
      </c>
      <c r="AD26" s="178" t="s">
        <v>601</v>
      </c>
    </row>
  </sheetData>
  <mergeCells count="43">
    <mergeCell ref="B25:C25"/>
    <mergeCell ref="H25:I25"/>
    <mergeCell ref="J25:K25"/>
    <mergeCell ref="L25:M25"/>
    <mergeCell ref="B26:C26"/>
    <mergeCell ref="H26:I26"/>
    <mergeCell ref="J26:K26"/>
    <mergeCell ref="L26:M26"/>
    <mergeCell ref="B23:C23"/>
    <mergeCell ref="H23:I23"/>
    <mergeCell ref="J23:K23"/>
    <mergeCell ref="L23:M23"/>
    <mergeCell ref="B24:C24"/>
    <mergeCell ref="H24:I24"/>
    <mergeCell ref="J24:K24"/>
    <mergeCell ref="L24:M24"/>
    <mergeCell ref="Y21:Y22"/>
    <mergeCell ref="Z21:AA21"/>
    <mergeCell ref="AC21:AC22"/>
    <mergeCell ref="AD21:AD22"/>
    <mergeCell ref="A22:E22"/>
    <mergeCell ref="F22:K22"/>
    <mergeCell ref="L22:O22"/>
    <mergeCell ref="A21:O21"/>
    <mergeCell ref="P21:Q21"/>
    <mergeCell ref="S21:S22"/>
    <mergeCell ref="T21:T22"/>
    <mergeCell ref="U21:V21"/>
    <mergeCell ref="X21:X22"/>
    <mergeCell ref="K14:L15"/>
    <mergeCell ref="M14:O15"/>
    <mergeCell ref="A15:B17"/>
    <mergeCell ref="C15:H17"/>
    <mergeCell ref="K17:O19"/>
    <mergeCell ref="A19:B20"/>
    <mergeCell ref="C19:H20"/>
    <mergeCell ref="A9:O9"/>
    <mergeCell ref="A10:B10"/>
    <mergeCell ref="C10:H10"/>
    <mergeCell ref="K11:L12"/>
    <mergeCell ref="M11:O12"/>
    <mergeCell ref="A12:B13"/>
    <mergeCell ref="C12:H13"/>
  </mergeCells>
  <conditionalFormatting sqref="AA25">
    <cfRule type="cellIs" dxfId="1619" priority="19" operator="equal">
      <formula>"Vencida"</formula>
    </cfRule>
    <cfRule type="cellIs" dxfId="1618" priority="20" operator="equal">
      <formula>"No Cumplida"</formula>
    </cfRule>
    <cfRule type="cellIs" dxfId="1617" priority="21" operator="equal">
      <formula>"En Avance"</formula>
    </cfRule>
    <cfRule type="cellIs" dxfId="1616" priority="22" operator="equal">
      <formula>"Cumplida (FT)"</formula>
    </cfRule>
    <cfRule type="cellIs" dxfId="1615" priority="23" operator="equal">
      <formula>"Cumplida (DT)"</formula>
    </cfRule>
    <cfRule type="cellIs" dxfId="1614" priority="24" operator="equal">
      <formula>"Sin Avance"</formula>
    </cfRule>
  </conditionalFormatting>
  <conditionalFormatting sqref="AA24">
    <cfRule type="cellIs" dxfId="1613" priority="25" operator="equal">
      <formula>"Vencida"</formula>
    </cfRule>
    <cfRule type="cellIs" dxfId="1612" priority="26" operator="equal">
      <formula>"No Cumplida"</formula>
    </cfRule>
    <cfRule type="cellIs" dxfId="1611" priority="27" operator="equal">
      <formula>"En Avance"</formula>
    </cfRule>
    <cfRule type="cellIs" dxfId="1610" priority="28" operator="equal">
      <formula>"Cumplida (FT)"</formula>
    </cfRule>
    <cfRule type="cellIs" dxfId="1609" priority="29" operator="equal">
      <formula>"Cumplida (DT)"</formula>
    </cfRule>
    <cfRule type="cellIs" dxfId="1608" priority="30" operator="equal">
      <formula>"Sin Avance"</formula>
    </cfRule>
  </conditionalFormatting>
  <conditionalFormatting sqref="AA26">
    <cfRule type="cellIs" dxfId="1607" priority="13" operator="equal">
      <formula>"Vencida"</formula>
    </cfRule>
    <cfRule type="cellIs" dxfId="1606" priority="14" operator="equal">
      <formula>"No Cumplida"</formula>
    </cfRule>
    <cfRule type="cellIs" dxfId="1605" priority="15" operator="equal">
      <formula>"En Avance"</formula>
    </cfRule>
    <cfRule type="cellIs" dxfId="1604" priority="16" operator="equal">
      <formula>"Cumplida (FT)"</formula>
    </cfRule>
    <cfRule type="cellIs" dxfId="1603" priority="17" operator="equal">
      <formula>"Cumplida (DT)"</formula>
    </cfRule>
    <cfRule type="cellIs" dxfId="1602" priority="18" operator="equal">
      <formula>"Sin Avance"</formula>
    </cfRule>
  </conditionalFormatting>
  <conditionalFormatting sqref="Q24:Q26">
    <cfRule type="cellIs" dxfId="1601" priority="7" operator="equal">
      <formula>"Vencida"</formula>
    </cfRule>
    <cfRule type="cellIs" dxfId="1600" priority="8" operator="equal">
      <formula>"No Cumplida"</formula>
    </cfRule>
    <cfRule type="cellIs" dxfId="1599" priority="9" operator="equal">
      <formula>"En Avance"</formula>
    </cfRule>
    <cfRule type="cellIs" dxfId="1598" priority="10" operator="equal">
      <formula>"Cumplida (FT)"</formula>
    </cfRule>
    <cfRule type="cellIs" dxfId="1597" priority="11" operator="equal">
      <formula>"Cumplida (DT)"</formula>
    </cfRule>
    <cfRule type="cellIs" dxfId="1596" priority="12" operator="equal">
      <formula>"Sin Avance"</formula>
    </cfRule>
  </conditionalFormatting>
  <conditionalFormatting sqref="V24:V26">
    <cfRule type="cellIs" dxfId="1595" priority="1" operator="equal">
      <formula>"Vencida"</formula>
    </cfRule>
    <cfRule type="cellIs" dxfId="1594" priority="2" operator="equal">
      <formula>"No Cumplida"</formula>
    </cfRule>
    <cfRule type="cellIs" dxfId="1593" priority="3" operator="equal">
      <formula>"En Avance"</formula>
    </cfRule>
    <cfRule type="cellIs" dxfId="1592" priority="4" operator="equal">
      <formula>"Cumplida (FT)"</formula>
    </cfRule>
    <cfRule type="cellIs" dxfId="1591" priority="5" operator="equal">
      <formula>"Cumplida (DT)"</formula>
    </cfRule>
    <cfRule type="cellIs" dxfId="1590" priority="6" operator="equal">
      <formula>"Sin Avance"</formula>
    </cfRule>
  </conditionalFormatting>
  <dataValidations disablePrompts="1" count="1">
    <dataValidation type="list" allowBlank="1" showInputMessage="1" showErrorMessage="1" sqref="WVY983063:WVY983065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59:Q65561 JM65559:JM65561 TI65559:TI65561 ADE65559:ADE65561 ANA65559:ANA65561 AWW65559:AWW65561 BGS65559:BGS65561 BQO65559:BQO65561 CAK65559:CAK65561 CKG65559:CKG65561 CUC65559:CUC65561 DDY65559:DDY65561 DNU65559:DNU65561 DXQ65559:DXQ65561 EHM65559:EHM65561 ERI65559:ERI65561 FBE65559:FBE65561 FLA65559:FLA65561 FUW65559:FUW65561 GES65559:GES65561 GOO65559:GOO65561 GYK65559:GYK65561 HIG65559:HIG65561 HSC65559:HSC65561 IBY65559:IBY65561 ILU65559:ILU65561 IVQ65559:IVQ65561 JFM65559:JFM65561 JPI65559:JPI65561 JZE65559:JZE65561 KJA65559:KJA65561 KSW65559:KSW65561 LCS65559:LCS65561 LMO65559:LMO65561 LWK65559:LWK65561 MGG65559:MGG65561 MQC65559:MQC65561 MZY65559:MZY65561 NJU65559:NJU65561 NTQ65559:NTQ65561 ODM65559:ODM65561 ONI65559:ONI65561 OXE65559:OXE65561 PHA65559:PHA65561 PQW65559:PQW65561 QAS65559:QAS65561 QKO65559:QKO65561 QUK65559:QUK65561 REG65559:REG65561 ROC65559:ROC65561 RXY65559:RXY65561 SHU65559:SHU65561 SRQ65559:SRQ65561 TBM65559:TBM65561 TLI65559:TLI65561 TVE65559:TVE65561 UFA65559:UFA65561 UOW65559:UOW65561 UYS65559:UYS65561 VIO65559:VIO65561 VSK65559:VSK65561 WCG65559:WCG65561 WMC65559:WMC65561 WVY65559:WVY65561 Q131095:Q131097 JM131095:JM131097 TI131095:TI131097 ADE131095:ADE131097 ANA131095:ANA131097 AWW131095:AWW131097 BGS131095:BGS131097 BQO131095:BQO131097 CAK131095:CAK131097 CKG131095:CKG131097 CUC131095:CUC131097 DDY131095:DDY131097 DNU131095:DNU131097 DXQ131095:DXQ131097 EHM131095:EHM131097 ERI131095:ERI131097 FBE131095:FBE131097 FLA131095:FLA131097 FUW131095:FUW131097 GES131095:GES131097 GOO131095:GOO131097 GYK131095:GYK131097 HIG131095:HIG131097 HSC131095:HSC131097 IBY131095:IBY131097 ILU131095:ILU131097 IVQ131095:IVQ131097 JFM131095:JFM131097 JPI131095:JPI131097 JZE131095:JZE131097 KJA131095:KJA131097 KSW131095:KSW131097 LCS131095:LCS131097 LMO131095:LMO131097 LWK131095:LWK131097 MGG131095:MGG131097 MQC131095:MQC131097 MZY131095:MZY131097 NJU131095:NJU131097 NTQ131095:NTQ131097 ODM131095:ODM131097 ONI131095:ONI131097 OXE131095:OXE131097 PHA131095:PHA131097 PQW131095:PQW131097 QAS131095:QAS131097 QKO131095:QKO131097 QUK131095:QUK131097 REG131095:REG131097 ROC131095:ROC131097 RXY131095:RXY131097 SHU131095:SHU131097 SRQ131095:SRQ131097 TBM131095:TBM131097 TLI131095:TLI131097 TVE131095:TVE131097 UFA131095:UFA131097 UOW131095:UOW131097 UYS131095:UYS131097 VIO131095:VIO131097 VSK131095:VSK131097 WCG131095:WCG131097 WMC131095:WMC131097 WVY131095:WVY131097 Q196631:Q196633 JM196631:JM196633 TI196631:TI196633 ADE196631:ADE196633 ANA196631:ANA196633 AWW196631:AWW196633 BGS196631:BGS196633 BQO196631:BQO196633 CAK196631:CAK196633 CKG196631:CKG196633 CUC196631:CUC196633 DDY196631:DDY196633 DNU196631:DNU196633 DXQ196631:DXQ196633 EHM196631:EHM196633 ERI196631:ERI196633 FBE196631:FBE196633 FLA196631:FLA196633 FUW196631:FUW196633 GES196631:GES196633 GOO196631:GOO196633 GYK196631:GYK196633 HIG196631:HIG196633 HSC196631:HSC196633 IBY196631:IBY196633 ILU196631:ILU196633 IVQ196631:IVQ196633 JFM196631:JFM196633 JPI196631:JPI196633 JZE196631:JZE196633 KJA196631:KJA196633 KSW196631:KSW196633 LCS196631:LCS196633 LMO196631:LMO196633 LWK196631:LWK196633 MGG196631:MGG196633 MQC196631:MQC196633 MZY196631:MZY196633 NJU196631:NJU196633 NTQ196631:NTQ196633 ODM196631:ODM196633 ONI196631:ONI196633 OXE196631:OXE196633 PHA196631:PHA196633 PQW196631:PQW196633 QAS196631:QAS196633 QKO196631:QKO196633 QUK196631:QUK196633 REG196631:REG196633 ROC196631:ROC196633 RXY196631:RXY196633 SHU196631:SHU196633 SRQ196631:SRQ196633 TBM196631:TBM196633 TLI196631:TLI196633 TVE196631:TVE196633 UFA196631:UFA196633 UOW196631:UOW196633 UYS196631:UYS196633 VIO196631:VIO196633 VSK196631:VSK196633 WCG196631:WCG196633 WMC196631:WMC196633 WVY196631:WVY196633 Q262167:Q262169 JM262167:JM262169 TI262167:TI262169 ADE262167:ADE262169 ANA262167:ANA262169 AWW262167:AWW262169 BGS262167:BGS262169 BQO262167:BQO262169 CAK262167:CAK262169 CKG262167:CKG262169 CUC262167:CUC262169 DDY262167:DDY262169 DNU262167:DNU262169 DXQ262167:DXQ262169 EHM262167:EHM262169 ERI262167:ERI262169 FBE262167:FBE262169 FLA262167:FLA262169 FUW262167:FUW262169 GES262167:GES262169 GOO262167:GOO262169 GYK262167:GYK262169 HIG262167:HIG262169 HSC262167:HSC262169 IBY262167:IBY262169 ILU262167:ILU262169 IVQ262167:IVQ262169 JFM262167:JFM262169 JPI262167:JPI262169 JZE262167:JZE262169 KJA262167:KJA262169 KSW262167:KSW262169 LCS262167:LCS262169 LMO262167:LMO262169 LWK262167:LWK262169 MGG262167:MGG262169 MQC262167:MQC262169 MZY262167:MZY262169 NJU262167:NJU262169 NTQ262167:NTQ262169 ODM262167:ODM262169 ONI262167:ONI262169 OXE262167:OXE262169 PHA262167:PHA262169 PQW262167:PQW262169 QAS262167:QAS262169 QKO262167:QKO262169 QUK262167:QUK262169 REG262167:REG262169 ROC262167:ROC262169 RXY262167:RXY262169 SHU262167:SHU262169 SRQ262167:SRQ262169 TBM262167:TBM262169 TLI262167:TLI262169 TVE262167:TVE262169 UFA262167:UFA262169 UOW262167:UOW262169 UYS262167:UYS262169 VIO262167:VIO262169 VSK262167:VSK262169 WCG262167:WCG262169 WMC262167:WMC262169 WVY262167:WVY262169 Q327703:Q327705 JM327703:JM327705 TI327703:TI327705 ADE327703:ADE327705 ANA327703:ANA327705 AWW327703:AWW327705 BGS327703:BGS327705 BQO327703:BQO327705 CAK327703:CAK327705 CKG327703:CKG327705 CUC327703:CUC327705 DDY327703:DDY327705 DNU327703:DNU327705 DXQ327703:DXQ327705 EHM327703:EHM327705 ERI327703:ERI327705 FBE327703:FBE327705 FLA327703:FLA327705 FUW327703:FUW327705 GES327703:GES327705 GOO327703:GOO327705 GYK327703:GYK327705 HIG327703:HIG327705 HSC327703:HSC327705 IBY327703:IBY327705 ILU327703:ILU327705 IVQ327703:IVQ327705 JFM327703:JFM327705 JPI327703:JPI327705 JZE327703:JZE327705 KJA327703:KJA327705 KSW327703:KSW327705 LCS327703:LCS327705 LMO327703:LMO327705 LWK327703:LWK327705 MGG327703:MGG327705 MQC327703:MQC327705 MZY327703:MZY327705 NJU327703:NJU327705 NTQ327703:NTQ327705 ODM327703:ODM327705 ONI327703:ONI327705 OXE327703:OXE327705 PHA327703:PHA327705 PQW327703:PQW327705 QAS327703:QAS327705 QKO327703:QKO327705 QUK327703:QUK327705 REG327703:REG327705 ROC327703:ROC327705 RXY327703:RXY327705 SHU327703:SHU327705 SRQ327703:SRQ327705 TBM327703:TBM327705 TLI327703:TLI327705 TVE327703:TVE327705 UFA327703:UFA327705 UOW327703:UOW327705 UYS327703:UYS327705 VIO327703:VIO327705 VSK327703:VSK327705 WCG327703:WCG327705 WMC327703:WMC327705 WVY327703:WVY327705 Q393239:Q393241 JM393239:JM393241 TI393239:TI393241 ADE393239:ADE393241 ANA393239:ANA393241 AWW393239:AWW393241 BGS393239:BGS393241 BQO393239:BQO393241 CAK393239:CAK393241 CKG393239:CKG393241 CUC393239:CUC393241 DDY393239:DDY393241 DNU393239:DNU393241 DXQ393239:DXQ393241 EHM393239:EHM393241 ERI393239:ERI393241 FBE393239:FBE393241 FLA393239:FLA393241 FUW393239:FUW393241 GES393239:GES393241 GOO393239:GOO393241 GYK393239:GYK393241 HIG393239:HIG393241 HSC393239:HSC393241 IBY393239:IBY393241 ILU393239:ILU393241 IVQ393239:IVQ393241 JFM393239:JFM393241 JPI393239:JPI393241 JZE393239:JZE393241 KJA393239:KJA393241 KSW393239:KSW393241 LCS393239:LCS393241 LMO393239:LMO393241 LWK393239:LWK393241 MGG393239:MGG393241 MQC393239:MQC393241 MZY393239:MZY393241 NJU393239:NJU393241 NTQ393239:NTQ393241 ODM393239:ODM393241 ONI393239:ONI393241 OXE393239:OXE393241 PHA393239:PHA393241 PQW393239:PQW393241 QAS393239:QAS393241 QKO393239:QKO393241 QUK393239:QUK393241 REG393239:REG393241 ROC393239:ROC393241 RXY393239:RXY393241 SHU393239:SHU393241 SRQ393239:SRQ393241 TBM393239:TBM393241 TLI393239:TLI393241 TVE393239:TVE393241 UFA393239:UFA393241 UOW393239:UOW393241 UYS393239:UYS393241 VIO393239:VIO393241 VSK393239:VSK393241 WCG393239:WCG393241 WMC393239:WMC393241 WVY393239:WVY393241 Q458775:Q458777 JM458775:JM458777 TI458775:TI458777 ADE458775:ADE458777 ANA458775:ANA458777 AWW458775:AWW458777 BGS458775:BGS458777 BQO458775:BQO458777 CAK458775:CAK458777 CKG458775:CKG458777 CUC458775:CUC458777 DDY458775:DDY458777 DNU458775:DNU458777 DXQ458775:DXQ458777 EHM458775:EHM458777 ERI458775:ERI458777 FBE458775:FBE458777 FLA458775:FLA458777 FUW458775:FUW458777 GES458775:GES458777 GOO458775:GOO458777 GYK458775:GYK458777 HIG458775:HIG458777 HSC458775:HSC458777 IBY458775:IBY458777 ILU458775:ILU458777 IVQ458775:IVQ458777 JFM458775:JFM458777 JPI458775:JPI458777 JZE458775:JZE458777 KJA458775:KJA458777 KSW458775:KSW458777 LCS458775:LCS458777 LMO458775:LMO458777 LWK458775:LWK458777 MGG458775:MGG458777 MQC458775:MQC458777 MZY458775:MZY458777 NJU458775:NJU458777 NTQ458775:NTQ458777 ODM458775:ODM458777 ONI458775:ONI458777 OXE458775:OXE458777 PHA458775:PHA458777 PQW458775:PQW458777 QAS458775:QAS458777 QKO458775:QKO458777 QUK458775:QUK458777 REG458775:REG458777 ROC458775:ROC458777 RXY458775:RXY458777 SHU458775:SHU458777 SRQ458775:SRQ458777 TBM458775:TBM458777 TLI458775:TLI458777 TVE458775:TVE458777 UFA458775:UFA458777 UOW458775:UOW458777 UYS458775:UYS458777 VIO458775:VIO458777 VSK458775:VSK458777 WCG458775:WCG458777 WMC458775:WMC458777 WVY458775:WVY458777 Q524311:Q524313 JM524311:JM524313 TI524311:TI524313 ADE524311:ADE524313 ANA524311:ANA524313 AWW524311:AWW524313 BGS524311:BGS524313 BQO524311:BQO524313 CAK524311:CAK524313 CKG524311:CKG524313 CUC524311:CUC524313 DDY524311:DDY524313 DNU524311:DNU524313 DXQ524311:DXQ524313 EHM524311:EHM524313 ERI524311:ERI524313 FBE524311:FBE524313 FLA524311:FLA524313 FUW524311:FUW524313 GES524311:GES524313 GOO524311:GOO524313 GYK524311:GYK524313 HIG524311:HIG524313 HSC524311:HSC524313 IBY524311:IBY524313 ILU524311:ILU524313 IVQ524311:IVQ524313 JFM524311:JFM524313 JPI524311:JPI524313 JZE524311:JZE524313 KJA524311:KJA524313 KSW524311:KSW524313 LCS524311:LCS524313 LMO524311:LMO524313 LWK524311:LWK524313 MGG524311:MGG524313 MQC524311:MQC524313 MZY524311:MZY524313 NJU524311:NJU524313 NTQ524311:NTQ524313 ODM524311:ODM524313 ONI524311:ONI524313 OXE524311:OXE524313 PHA524311:PHA524313 PQW524311:PQW524313 QAS524311:QAS524313 QKO524311:QKO524313 QUK524311:QUK524313 REG524311:REG524313 ROC524311:ROC524313 RXY524311:RXY524313 SHU524311:SHU524313 SRQ524311:SRQ524313 TBM524311:TBM524313 TLI524311:TLI524313 TVE524311:TVE524313 UFA524311:UFA524313 UOW524311:UOW524313 UYS524311:UYS524313 VIO524311:VIO524313 VSK524311:VSK524313 WCG524311:WCG524313 WMC524311:WMC524313 WVY524311:WVY524313 Q589847:Q589849 JM589847:JM589849 TI589847:TI589849 ADE589847:ADE589849 ANA589847:ANA589849 AWW589847:AWW589849 BGS589847:BGS589849 BQO589847:BQO589849 CAK589847:CAK589849 CKG589847:CKG589849 CUC589847:CUC589849 DDY589847:DDY589849 DNU589847:DNU589849 DXQ589847:DXQ589849 EHM589847:EHM589849 ERI589847:ERI589849 FBE589847:FBE589849 FLA589847:FLA589849 FUW589847:FUW589849 GES589847:GES589849 GOO589847:GOO589849 GYK589847:GYK589849 HIG589847:HIG589849 HSC589847:HSC589849 IBY589847:IBY589849 ILU589847:ILU589849 IVQ589847:IVQ589849 JFM589847:JFM589849 JPI589847:JPI589849 JZE589847:JZE589849 KJA589847:KJA589849 KSW589847:KSW589849 LCS589847:LCS589849 LMO589847:LMO589849 LWK589847:LWK589849 MGG589847:MGG589849 MQC589847:MQC589849 MZY589847:MZY589849 NJU589847:NJU589849 NTQ589847:NTQ589849 ODM589847:ODM589849 ONI589847:ONI589849 OXE589847:OXE589849 PHA589847:PHA589849 PQW589847:PQW589849 QAS589847:QAS589849 QKO589847:QKO589849 QUK589847:QUK589849 REG589847:REG589849 ROC589847:ROC589849 RXY589847:RXY589849 SHU589847:SHU589849 SRQ589847:SRQ589849 TBM589847:TBM589849 TLI589847:TLI589849 TVE589847:TVE589849 UFA589847:UFA589849 UOW589847:UOW589849 UYS589847:UYS589849 VIO589847:VIO589849 VSK589847:VSK589849 WCG589847:WCG589849 WMC589847:WMC589849 WVY589847:WVY589849 Q655383:Q655385 JM655383:JM655385 TI655383:TI655385 ADE655383:ADE655385 ANA655383:ANA655385 AWW655383:AWW655385 BGS655383:BGS655385 BQO655383:BQO655385 CAK655383:CAK655385 CKG655383:CKG655385 CUC655383:CUC655385 DDY655383:DDY655385 DNU655383:DNU655385 DXQ655383:DXQ655385 EHM655383:EHM655385 ERI655383:ERI655385 FBE655383:FBE655385 FLA655383:FLA655385 FUW655383:FUW655385 GES655383:GES655385 GOO655383:GOO655385 GYK655383:GYK655385 HIG655383:HIG655385 HSC655383:HSC655385 IBY655383:IBY655385 ILU655383:ILU655385 IVQ655383:IVQ655385 JFM655383:JFM655385 JPI655383:JPI655385 JZE655383:JZE655385 KJA655383:KJA655385 KSW655383:KSW655385 LCS655383:LCS655385 LMO655383:LMO655385 LWK655383:LWK655385 MGG655383:MGG655385 MQC655383:MQC655385 MZY655383:MZY655385 NJU655383:NJU655385 NTQ655383:NTQ655385 ODM655383:ODM655385 ONI655383:ONI655385 OXE655383:OXE655385 PHA655383:PHA655385 PQW655383:PQW655385 QAS655383:QAS655385 QKO655383:QKO655385 QUK655383:QUK655385 REG655383:REG655385 ROC655383:ROC655385 RXY655383:RXY655385 SHU655383:SHU655385 SRQ655383:SRQ655385 TBM655383:TBM655385 TLI655383:TLI655385 TVE655383:TVE655385 UFA655383:UFA655385 UOW655383:UOW655385 UYS655383:UYS655385 VIO655383:VIO655385 VSK655383:VSK655385 WCG655383:WCG655385 WMC655383:WMC655385 WVY655383:WVY655385 Q720919:Q720921 JM720919:JM720921 TI720919:TI720921 ADE720919:ADE720921 ANA720919:ANA720921 AWW720919:AWW720921 BGS720919:BGS720921 BQO720919:BQO720921 CAK720919:CAK720921 CKG720919:CKG720921 CUC720919:CUC720921 DDY720919:DDY720921 DNU720919:DNU720921 DXQ720919:DXQ720921 EHM720919:EHM720921 ERI720919:ERI720921 FBE720919:FBE720921 FLA720919:FLA720921 FUW720919:FUW720921 GES720919:GES720921 GOO720919:GOO720921 GYK720919:GYK720921 HIG720919:HIG720921 HSC720919:HSC720921 IBY720919:IBY720921 ILU720919:ILU720921 IVQ720919:IVQ720921 JFM720919:JFM720921 JPI720919:JPI720921 JZE720919:JZE720921 KJA720919:KJA720921 KSW720919:KSW720921 LCS720919:LCS720921 LMO720919:LMO720921 LWK720919:LWK720921 MGG720919:MGG720921 MQC720919:MQC720921 MZY720919:MZY720921 NJU720919:NJU720921 NTQ720919:NTQ720921 ODM720919:ODM720921 ONI720919:ONI720921 OXE720919:OXE720921 PHA720919:PHA720921 PQW720919:PQW720921 QAS720919:QAS720921 QKO720919:QKO720921 QUK720919:QUK720921 REG720919:REG720921 ROC720919:ROC720921 RXY720919:RXY720921 SHU720919:SHU720921 SRQ720919:SRQ720921 TBM720919:TBM720921 TLI720919:TLI720921 TVE720919:TVE720921 UFA720919:UFA720921 UOW720919:UOW720921 UYS720919:UYS720921 VIO720919:VIO720921 VSK720919:VSK720921 WCG720919:WCG720921 WMC720919:WMC720921 WVY720919:WVY720921 Q786455:Q786457 JM786455:JM786457 TI786455:TI786457 ADE786455:ADE786457 ANA786455:ANA786457 AWW786455:AWW786457 BGS786455:BGS786457 BQO786455:BQO786457 CAK786455:CAK786457 CKG786455:CKG786457 CUC786455:CUC786457 DDY786455:DDY786457 DNU786455:DNU786457 DXQ786455:DXQ786457 EHM786455:EHM786457 ERI786455:ERI786457 FBE786455:FBE786457 FLA786455:FLA786457 FUW786455:FUW786457 GES786455:GES786457 GOO786455:GOO786457 GYK786455:GYK786457 HIG786455:HIG786457 HSC786455:HSC786457 IBY786455:IBY786457 ILU786455:ILU786457 IVQ786455:IVQ786457 JFM786455:JFM786457 JPI786455:JPI786457 JZE786455:JZE786457 KJA786455:KJA786457 KSW786455:KSW786457 LCS786455:LCS786457 LMO786455:LMO786457 LWK786455:LWK786457 MGG786455:MGG786457 MQC786455:MQC786457 MZY786455:MZY786457 NJU786455:NJU786457 NTQ786455:NTQ786457 ODM786455:ODM786457 ONI786455:ONI786457 OXE786455:OXE786457 PHA786455:PHA786457 PQW786455:PQW786457 QAS786455:QAS786457 QKO786455:QKO786457 QUK786455:QUK786457 REG786455:REG786457 ROC786455:ROC786457 RXY786455:RXY786457 SHU786455:SHU786457 SRQ786455:SRQ786457 TBM786455:TBM786457 TLI786455:TLI786457 TVE786455:TVE786457 UFA786455:UFA786457 UOW786455:UOW786457 UYS786455:UYS786457 VIO786455:VIO786457 VSK786455:VSK786457 WCG786455:WCG786457 WMC786455:WMC786457 WVY786455:WVY786457 Q851991:Q851993 JM851991:JM851993 TI851991:TI851993 ADE851991:ADE851993 ANA851991:ANA851993 AWW851991:AWW851993 BGS851991:BGS851993 BQO851991:BQO851993 CAK851991:CAK851993 CKG851991:CKG851993 CUC851991:CUC851993 DDY851991:DDY851993 DNU851991:DNU851993 DXQ851991:DXQ851993 EHM851991:EHM851993 ERI851991:ERI851993 FBE851991:FBE851993 FLA851991:FLA851993 FUW851991:FUW851993 GES851991:GES851993 GOO851991:GOO851993 GYK851991:GYK851993 HIG851991:HIG851993 HSC851991:HSC851993 IBY851991:IBY851993 ILU851991:ILU851993 IVQ851991:IVQ851993 JFM851991:JFM851993 JPI851991:JPI851993 JZE851991:JZE851993 KJA851991:KJA851993 KSW851991:KSW851993 LCS851991:LCS851993 LMO851991:LMO851993 LWK851991:LWK851993 MGG851991:MGG851993 MQC851991:MQC851993 MZY851991:MZY851993 NJU851991:NJU851993 NTQ851991:NTQ851993 ODM851991:ODM851993 ONI851991:ONI851993 OXE851991:OXE851993 PHA851991:PHA851993 PQW851991:PQW851993 QAS851991:QAS851993 QKO851991:QKO851993 QUK851991:QUK851993 REG851991:REG851993 ROC851991:ROC851993 RXY851991:RXY851993 SHU851991:SHU851993 SRQ851991:SRQ851993 TBM851991:TBM851993 TLI851991:TLI851993 TVE851991:TVE851993 UFA851991:UFA851993 UOW851991:UOW851993 UYS851991:UYS851993 VIO851991:VIO851993 VSK851991:VSK851993 WCG851991:WCG851993 WMC851991:WMC851993 WVY851991:WVY851993 Q917527:Q917529 JM917527:JM917529 TI917527:TI917529 ADE917527:ADE917529 ANA917527:ANA917529 AWW917527:AWW917529 BGS917527:BGS917529 BQO917527:BQO917529 CAK917527:CAK917529 CKG917527:CKG917529 CUC917527:CUC917529 DDY917527:DDY917529 DNU917527:DNU917529 DXQ917527:DXQ917529 EHM917527:EHM917529 ERI917527:ERI917529 FBE917527:FBE917529 FLA917527:FLA917529 FUW917527:FUW917529 GES917527:GES917529 GOO917527:GOO917529 GYK917527:GYK917529 HIG917527:HIG917529 HSC917527:HSC917529 IBY917527:IBY917529 ILU917527:ILU917529 IVQ917527:IVQ917529 JFM917527:JFM917529 JPI917527:JPI917529 JZE917527:JZE917529 KJA917527:KJA917529 KSW917527:KSW917529 LCS917527:LCS917529 LMO917527:LMO917529 LWK917527:LWK917529 MGG917527:MGG917529 MQC917527:MQC917529 MZY917527:MZY917529 NJU917527:NJU917529 NTQ917527:NTQ917529 ODM917527:ODM917529 ONI917527:ONI917529 OXE917527:OXE917529 PHA917527:PHA917529 PQW917527:PQW917529 QAS917527:QAS917529 QKO917527:QKO917529 QUK917527:QUK917529 REG917527:REG917529 ROC917527:ROC917529 RXY917527:RXY917529 SHU917527:SHU917529 SRQ917527:SRQ917529 TBM917527:TBM917529 TLI917527:TLI917529 TVE917527:TVE917529 UFA917527:UFA917529 UOW917527:UOW917529 UYS917527:UYS917529 VIO917527:VIO917529 VSK917527:VSK917529 WCG917527:WCG917529 WMC917527:WMC917529 WVY917527:WVY917529 Q983063:Q983065 JM983063:JM983065 TI983063:TI983065 ADE983063:ADE983065 ANA983063:ANA983065 AWW983063:AWW983065 BGS983063:BGS983065 BQO983063:BQO983065 CAK983063:CAK983065 CKG983063:CKG983065 CUC983063:CUC983065 DDY983063:DDY983065 DNU983063:DNU983065 DXQ983063:DXQ983065 EHM983063:EHM983065 ERI983063:ERI983065 FBE983063:FBE983065 FLA983063:FLA983065 FUW983063:FUW983065 GES983063:GES983065 GOO983063:GOO983065 GYK983063:GYK983065 HIG983063:HIG983065 HSC983063:HSC983065 IBY983063:IBY983065 ILU983063:ILU983065 IVQ983063:IVQ983065 JFM983063:JFM983065 JPI983063:JPI983065 JZE983063:JZE983065 KJA983063:KJA983065 KSW983063:KSW983065 LCS983063:LCS983065 LMO983063:LMO983065 LWK983063:LWK983065 MGG983063:MGG983065 MQC983063:MQC983065 MZY983063:MZY983065 NJU983063:NJU983065 NTQ983063:NTQ983065 ODM983063:ODM983065 ONI983063:ONI983065 OXE983063:OXE983065 PHA983063:PHA983065 PQW983063:PQW983065 QAS983063:QAS983065 QKO983063:QKO983065 QUK983063:QUK983065 REG983063:REG983065 ROC983063:ROC983065 RXY983063:RXY983065 SHU983063:SHU983065 SRQ983063:SRQ983065 TBM983063:TBM983065 TLI983063:TLI983065 TVE983063:TVE983065 UFA983063:UFA983065 UOW983063:UOW983065 UYS983063:UYS983065 VIO983063:VIO983065 VSK983063:VSK983065 WCG983063:WCG983065 WMC983063:WMC983065" xr:uid="{C0C56449-3018-42A8-B9E1-17C1CA4C6DB4}">
      <formula1>bvxbv</formula1>
    </dataValidation>
  </dataValidations>
  <printOptions horizontalCentered="1"/>
  <pageMargins left="0.70866141732283472" right="0.70866141732283472" top="0.74803149606299213" bottom="0.74803149606299213" header="0.31496062992125984" footer="0.31496062992125984"/>
  <pageSetup paperSize="9" scale="29" orientation="landscape" horizontalDpi="300" verticalDpi="300" r:id="rId1"/>
  <headerFooter>
    <oddHeader>&amp;L&amp;G&amp;RCLASIFICACIÓN DE LA INFORMACIÓN
PÚBLICA</oddHeader>
    <oddFooter>&amp;LAprobó: Yanira Villamil
Realizó: Maria Lucerito Achurry/William Alvarado&amp;C&amp;G</oddFooter>
  </headerFooter>
  <legacyDrawingHF r:id="rId2"/>
  <pictur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2:X36"/>
  <sheetViews>
    <sheetView view="pageBreakPreview" topLeftCell="D3" zoomScale="70" zoomScaleNormal="55" zoomScaleSheetLayoutView="70" zoomScalePageLayoutView="55" workbookViewId="0">
      <selection sqref="M2"/>
    </sheetView>
  </sheetViews>
  <sheetFormatPr baseColWidth="10" defaultColWidth="11.453125" defaultRowHeight="14.5"/>
  <cols>
    <col min="1" max="1" width="7.26953125" customWidth="1"/>
    <col min="2" max="2" width="4.7265625" customWidth="1"/>
    <col min="3" max="3" width="52" customWidth="1"/>
    <col min="4" max="4" width="19.81640625" customWidth="1"/>
    <col min="5" max="5" width="18.453125" customWidth="1"/>
    <col min="6" max="6" width="14.1796875" customWidth="1"/>
    <col min="7" max="7" width="1.7265625" customWidth="1"/>
    <col min="8" max="8" width="30.26953125" hidden="1" customWidth="1"/>
    <col min="9" max="9" width="20.1796875" hidden="1" customWidth="1"/>
    <col min="10" max="10" width="15" hidden="1" customWidth="1"/>
    <col min="11" max="11" width="17" hidden="1" customWidth="1"/>
    <col min="12" max="12" width="117.81640625" hidden="1" customWidth="1"/>
    <col min="13" max="13" width="1.1796875" customWidth="1"/>
    <col min="14" max="14" width="15.7265625" customWidth="1"/>
    <col min="15" max="15" width="20.1796875" customWidth="1"/>
    <col min="16" max="16" width="15" customWidth="1"/>
    <col min="17" max="17" width="16.7265625" customWidth="1"/>
    <col min="18" max="18" width="133.26953125" customWidth="1"/>
    <col min="19" max="19" width="3.81640625" customWidth="1"/>
    <col min="20" max="20" width="11.453125" hidden="1" customWidth="1"/>
    <col min="21" max="21" width="15.7265625" hidden="1" customWidth="1"/>
    <col min="22" max="22" width="18.1796875" hidden="1" customWidth="1"/>
    <col min="23" max="23" width="12.453125" hidden="1" customWidth="1"/>
    <col min="24" max="24" width="189.81640625" hidden="1" customWidth="1"/>
  </cols>
  <sheetData>
    <row r="2" spans="1:24" ht="15.5">
      <c r="A2" s="76" t="s">
        <v>0</v>
      </c>
      <c r="B2" s="76"/>
      <c r="C2" s="77"/>
    </row>
    <row r="3" spans="1:24" ht="15.5">
      <c r="A3" s="78"/>
      <c r="B3" s="79"/>
      <c r="C3" s="80"/>
    </row>
    <row r="4" spans="1:24" ht="15.5">
      <c r="A4" s="79" t="s">
        <v>1</v>
      </c>
      <c r="B4" s="79"/>
      <c r="C4" s="81" t="s">
        <v>2</v>
      </c>
    </row>
    <row r="5" spans="1:24" ht="15.5">
      <c r="A5" s="79" t="s">
        <v>3</v>
      </c>
      <c r="B5" s="79"/>
      <c r="C5" s="82">
        <v>2022</v>
      </c>
    </row>
    <row r="6" spans="1:24" ht="15.5">
      <c r="A6" s="83" t="s">
        <v>4</v>
      </c>
      <c r="B6" s="83"/>
      <c r="C6" s="84" t="s">
        <v>608</v>
      </c>
    </row>
    <row r="7" spans="1:24" ht="15" thickBot="1"/>
    <row r="8" spans="1:24" ht="36.75" customHeight="1" thickBot="1">
      <c r="A8" s="1112" t="s">
        <v>15</v>
      </c>
      <c r="B8" s="1113"/>
      <c r="C8" s="1113"/>
      <c r="D8" s="1113"/>
      <c r="E8" s="1113"/>
      <c r="F8" s="1114"/>
      <c r="G8" s="1"/>
      <c r="H8" s="1115" t="s">
        <v>128</v>
      </c>
      <c r="I8" s="1116"/>
      <c r="J8" s="1116"/>
      <c r="K8" s="1116"/>
      <c r="L8" s="1117"/>
      <c r="N8" s="1115" t="s">
        <v>129</v>
      </c>
      <c r="O8" s="1116"/>
      <c r="P8" s="1116"/>
      <c r="Q8" s="1116"/>
      <c r="R8" s="1117"/>
      <c r="T8" s="1115" t="s">
        <v>130</v>
      </c>
      <c r="U8" s="1116"/>
      <c r="V8" s="1116"/>
      <c r="W8" s="1116"/>
      <c r="X8" s="1117"/>
    </row>
    <row r="9" spans="1:24" ht="81" customHeight="1" thickBot="1">
      <c r="A9" s="3" t="s">
        <v>131</v>
      </c>
      <c r="B9" s="1118" t="s">
        <v>132</v>
      </c>
      <c r="C9" s="1170"/>
      <c r="D9" s="1170"/>
      <c r="E9" s="1170"/>
      <c r="F9" s="1171"/>
      <c r="G9" s="37"/>
      <c r="H9" s="42" t="s">
        <v>19</v>
      </c>
      <c r="I9" s="43"/>
      <c r="J9" s="110">
        <v>44681</v>
      </c>
      <c r="K9" s="1120" t="s">
        <v>20</v>
      </c>
      <c r="L9" s="1120" t="s">
        <v>21</v>
      </c>
      <c r="N9" s="42" t="s">
        <v>19</v>
      </c>
      <c r="O9" s="43"/>
      <c r="P9" s="91">
        <v>44804</v>
      </c>
      <c r="Q9" s="1120" t="s">
        <v>20</v>
      </c>
      <c r="R9" s="1120" t="s">
        <v>21</v>
      </c>
      <c r="T9" s="42" t="s">
        <v>19</v>
      </c>
      <c r="U9" s="43"/>
      <c r="V9" s="91">
        <v>44561</v>
      </c>
      <c r="W9" s="1120" t="s">
        <v>20</v>
      </c>
      <c r="X9" s="1120" t="s">
        <v>21</v>
      </c>
    </row>
    <row r="10" spans="1:24" ht="39.5" thickBot="1">
      <c r="A10" s="5" t="s">
        <v>22</v>
      </c>
      <c r="B10" s="1112" t="s">
        <v>23</v>
      </c>
      <c r="C10" s="1114"/>
      <c r="D10" s="6" t="s">
        <v>24</v>
      </c>
      <c r="E10" s="6" t="s">
        <v>25</v>
      </c>
      <c r="F10" s="7" t="s">
        <v>26</v>
      </c>
      <c r="G10" s="2"/>
      <c r="H10" s="45" t="s">
        <v>133</v>
      </c>
      <c r="I10" s="120" t="s">
        <v>134</v>
      </c>
      <c r="J10" s="120" t="s">
        <v>135</v>
      </c>
      <c r="K10" s="1121"/>
      <c r="L10" s="1121"/>
      <c r="N10" s="45" t="s">
        <v>133</v>
      </c>
      <c r="O10" s="120" t="s">
        <v>134</v>
      </c>
      <c r="P10" s="120" t="s">
        <v>135</v>
      </c>
      <c r="Q10" s="1121"/>
      <c r="R10" s="1121"/>
      <c r="T10" s="45" t="s">
        <v>133</v>
      </c>
      <c r="U10" s="120" t="s">
        <v>134</v>
      </c>
      <c r="V10" s="120" t="s">
        <v>135</v>
      </c>
      <c r="W10" s="1121"/>
      <c r="X10" s="1121"/>
    </row>
    <row r="11" spans="1:24" ht="15" thickBot="1">
      <c r="A11" s="1174" t="s">
        <v>136</v>
      </c>
      <c r="B11" s="9"/>
      <c r="C11" s="1172" t="s">
        <v>137</v>
      </c>
      <c r="D11" s="1172"/>
      <c r="E11" s="1172"/>
      <c r="F11" s="1173"/>
      <c r="G11" s="4"/>
      <c r="H11" s="10">
        <v>9</v>
      </c>
      <c r="I11" s="11">
        <f>+COUNTIF(I12:I20,"Cumplida "&amp;"*")</f>
        <v>5</v>
      </c>
      <c r="J11" s="14">
        <f>IFERROR(+I11/H11,"No se programaron actividades relacionadas con este objetivo")</f>
        <v>0.55555555555555558</v>
      </c>
      <c r="K11" s="12"/>
      <c r="L11" s="13"/>
      <c r="N11" s="10"/>
      <c r="O11" s="11">
        <f>+COUNTIF(O12:O20,"Cumplida "&amp;"*")</f>
        <v>6</v>
      </c>
      <c r="P11" s="14" t="str">
        <f>IFERROR(+O11/N11,"No se programaron actividades relacionadas con este objetivo")</f>
        <v>No se programaron actividades relacionadas con este objetivo</v>
      </c>
      <c r="Q11" s="12"/>
      <c r="R11" s="13"/>
      <c r="T11" s="10">
        <v>9</v>
      </c>
      <c r="U11" s="11">
        <f>+COUNTIF(U12:U20,"Cumplida "&amp;"*")</f>
        <v>9</v>
      </c>
      <c r="V11" s="14">
        <f>IFERROR(+U11/T11,"No se programaron actividades relacionadas con este objetivo")</f>
        <v>1</v>
      </c>
      <c r="W11" s="12"/>
      <c r="X11" s="13"/>
    </row>
    <row r="12" spans="1:24" ht="279.75" customHeight="1">
      <c r="A12" s="1175"/>
      <c r="B12" s="97">
        <v>1</v>
      </c>
      <c r="C12" s="38" t="s">
        <v>138</v>
      </c>
      <c r="D12" s="38" t="s">
        <v>139</v>
      </c>
      <c r="E12" s="39" t="s">
        <v>140</v>
      </c>
      <c r="F12" s="34">
        <v>44592</v>
      </c>
      <c r="G12" s="2"/>
      <c r="H12" s="24"/>
      <c r="I12" s="93" t="s">
        <v>7</v>
      </c>
      <c r="J12" s="97"/>
      <c r="K12" s="95" t="s">
        <v>573</v>
      </c>
      <c r="L12" s="101" t="s">
        <v>574</v>
      </c>
      <c r="N12" s="24"/>
      <c r="O12" s="93" t="s">
        <v>7</v>
      </c>
      <c r="P12" s="97"/>
      <c r="Q12" s="95"/>
      <c r="R12" s="99" t="s">
        <v>624</v>
      </c>
      <c r="T12" s="24"/>
      <c r="U12" s="93" t="s">
        <v>7</v>
      </c>
      <c r="V12" s="97"/>
      <c r="W12" s="95" t="s">
        <v>141</v>
      </c>
      <c r="X12" s="99" t="s">
        <v>142</v>
      </c>
    </row>
    <row r="13" spans="1:24" ht="176.25" customHeight="1">
      <c r="A13" s="1175"/>
      <c r="B13" s="40">
        <v>2</v>
      </c>
      <c r="C13" s="38" t="s">
        <v>143</v>
      </c>
      <c r="D13" s="38" t="s">
        <v>144</v>
      </c>
      <c r="E13" s="39" t="s">
        <v>140</v>
      </c>
      <c r="F13" s="34">
        <v>44651</v>
      </c>
      <c r="G13" s="2"/>
      <c r="H13" s="24"/>
      <c r="I13" s="93" t="s">
        <v>7</v>
      </c>
      <c r="J13" s="97"/>
      <c r="K13" s="95" t="s">
        <v>573</v>
      </c>
      <c r="L13" s="154" t="s">
        <v>575</v>
      </c>
      <c r="N13" s="24"/>
      <c r="O13" s="93" t="s">
        <v>7</v>
      </c>
      <c r="P13" s="97"/>
      <c r="Q13" s="95"/>
      <c r="R13" s="99" t="s">
        <v>624</v>
      </c>
      <c r="T13" s="24"/>
      <c r="U13" s="93" t="s">
        <v>7</v>
      </c>
      <c r="V13" s="97"/>
      <c r="W13" s="95" t="s">
        <v>141</v>
      </c>
      <c r="X13" s="99" t="s">
        <v>142</v>
      </c>
    </row>
    <row r="14" spans="1:24" ht="200.25" customHeight="1">
      <c r="A14" s="1175"/>
      <c r="B14" s="40">
        <v>3</v>
      </c>
      <c r="C14" s="38" t="s">
        <v>145</v>
      </c>
      <c r="D14" s="38" t="s">
        <v>146</v>
      </c>
      <c r="E14" s="39" t="s">
        <v>140</v>
      </c>
      <c r="F14" s="34">
        <v>44651</v>
      </c>
      <c r="G14" s="2"/>
      <c r="H14" s="24"/>
      <c r="I14" s="93" t="s">
        <v>9</v>
      </c>
      <c r="J14" s="97"/>
      <c r="K14" s="95" t="s">
        <v>573</v>
      </c>
      <c r="L14" s="155" t="s">
        <v>590</v>
      </c>
      <c r="N14" s="24"/>
      <c r="O14" s="93" t="s">
        <v>9</v>
      </c>
      <c r="P14" s="97"/>
      <c r="Q14" s="95"/>
      <c r="R14" s="99" t="s">
        <v>624</v>
      </c>
      <c r="T14" s="24"/>
      <c r="U14" s="93" t="s">
        <v>7</v>
      </c>
      <c r="V14" s="97"/>
      <c r="W14" s="95" t="s">
        <v>141</v>
      </c>
      <c r="X14" s="99" t="s">
        <v>142</v>
      </c>
    </row>
    <row r="15" spans="1:24" ht="268" customHeight="1">
      <c r="A15" s="1175"/>
      <c r="B15" s="97">
        <v>4</v>
      </c>
      <c r="C15" s="38" t="s">
        <v>147</v>
      </c>
      <c r="D15" s="38" t="s">
        <v>148</v>
      </c>
      <c r="E15" s="39" t="s">
        <v>140</v>
      </c>
      <c r="F15" s="34">
        <v>44651</v>
      </c>
      <c r="G15" s="2"/>
      <c r="H15" s="24"/>
      <c r="I15" s="93" t="s">
        <v>7</v>
      </c>
      <c r="J15" s="97"/>
      <c r="K15" s="95" t="s">
        <v>573</v>
      </c>
      <c r="L15" s="100" t="s">
        <v>576</v>
      </c>
      <c r="N15" s="24"/>
      <c r="O15" s="93" t="s">
        <v>7</v>
      </c>
      <c r="P15" s="97"/>
      <c r="Q15" s="95"/>
      <c r="R15" s="99" t="s">
        <v>624</v>
      </c>
      <c r="T15" s="24"/>
      <c r="U15" s="93" t="s">
        <v>7</v>
      </c>
      <c r="V15" s="97"/>
      <c r="W15" s="95" t="s">
        <v>141</v>
      </c>
      <c r="X15" s="99" t="s">
        <v>142</v>
      </c>
    </row>
    <row r="16" spans="1:24" ht="102.5">
      <c r="A16" s="1175"/>
      <c r="B16" s="40">
        <v>5</v>
      </c>
      <c r="C16" s="38" t="s">
        <v>149</v>
      </c>
      <c r="D16" s="38" t="s">
        <v>150</v>
      </c>
      <c r="E16" s="39" t="s">
        <v>140</v>
      </c>
      <c r="F16" s="34">
        <v>44681</v>
      </c>
      <c r="G16" s="2"/>
      <c r="H16" s="24"/>
      <c r="I16" s="93" t="s">
        <v>7</v>
      </c>
      <c r="J16" s="97"/>
      <c r="K16" s="95" t="s">
        <v>573</v>
      </c>
      <c r="L16" s="154" t="s">
        <v>575</v>
      </c>
      <c r="N16" s="24"/>
      <c r="O16" s="93" t="s">
        <v>7</v>
      </c>
      <c r="P16" s="97"/>
      <c r="Q16" s="95"/>
      <c r="R16" s="99" t="s">
        <v>624</v>
      </c>
      <c r="T16" s="24"/>
      <c r="U16" s="93" t="s">
        <v>7</v>
      </c>
      <c r="V16" s="97"/>
      <c r="W16" s="95" t="s">
        <v>141</v>
      </c>
      <c r="X16" s="99" t="s">
        <v>142</v>
      </c>
    </row>
    <row r="17" spans="1:24" ht="409.5" customHeight="1">
      <c r="A17" s="1175"/>
      <c r="B17" s="40">
        <v>6</v>
      </c>
      <c r="C17" s="38" t="s">
        <v>151</v>
      </c>
      <c r="D17" s="38" t="s">
        <v>152</v>
      </c>
      <c r="E17" s="39" t="s">
        <v>153</v>
      </c>
      <c r="F17" s="34" t="s">
        <v>154</v>
      </c>
      <c r="G17" s="2"/>
      <c r="H17" s="24"/>
      <c r="I17" s="108" t="s">
        <v>5</v>
      </c>
      <c r="J17" s="97"/>
      <c r="K17" s="95" t="s">
        <v>573</v>
      </c>
      <c r="L17" s="100" t="s">
        <v>577</v>
      </c>
      <c r="N17" s="24"/>
      <c r="O17" s="93" t="s">
        <v>11</v>
      </c>
      <c r="P17" s="97"/>
      <c r="Q17" s="95"/>
      <c r="R17" s="100" t="s">
        <v>967</v>
      </c>
      <c r="T17" s="24"/>
      <c r="U17" s="93" t="s">
        <v>7</v>
      </c>
      <c r="V17" s="97"/>
      <c r="W17" s="95" t="s">
        <v>141</v>
      </c>
      <c r="X17" s="100" t="s">
        <v>155</v>
      </c>
    </row>
    <row r="18" spans="1:24" ht="243.65" customHeight="1">
      <c r="A18" s="1175"/>
      <c r="B18" s="97">
        <v>7</v>
      </c>
      <c r="C18" s="38" t="s">
        <v>156</v>
      </c>
      <c r="D18" s="38" t="s">
        <v>157</v>
      </c>
      <c r="E18" s="39" t="s">
        <v>158</v>
      </c>
      <c r="F18" s="41">
        <v>44910</v>
      </c>
      <c r="G18" s="2"/>
      <c r="H18" s="24"/>
      <c r="I18" s="93" t="s">
        <v>11</v>
      </c>
      <c r="J18" s="97"/>
      <c r="K18" s="95" t="s">
        <v>573</v>
      </c>
      <c r="L18" s="99" t="s">
        <v>578</v>
      </c>
      <c r="N18" s="24"/>
      <c r="O18" s="93" t="s">
        <v>11</v>
      </c>
      <c r="P18" s="97"/>
      <c r="Q18" s="95"/>
      <c r="R18" s="99" t="s">
        <v>625</v>
      </c>
      <c r="T18" s="24"/>
      <c r="U18" s="93" t="s">
        <v>7</v>
      </c>
      <c r="V18" s="97"/>
      <c r="W18" s="95" t="s">
        <v>141</v>
      </c>
      <c r="X18" s="99" t="s">
        <v>159</v>
      </c>
    </row>
    <row r="19" spans="1:24" ht="101">
      <c r="A19" s="1175"/>
      <c r="B19" s="40">
        <v>8</v>
      </c>
      <c r="C19" s="38" t="s">
        <v>160</v>
      </c>
      <c r="D19" s="38" t="s">
        <v>161</v>
      </c>
      <c r="E19" s="39" t="s">
        <v>140</v>
      </c>
      <c r="F19" s="41">
        <v>44712</v>
      </c>
      <c r="G19" s="2"/>
      <c r="H19" s="24"/>
      <c r="I19" s="93" t="s">
        <v>11</v>
      </c>
      <c r="J19" s="97"/>
      <c r="K19" s="95" t="s">
        <v>573</v>
      </c>
      <c r="L19" s="100" t="s">
        <v>579</v>
      </c>
      <c r="N19" s="24"/>
      <c r="O19" s="93" t="s">
        <v>7</v>
      </c>
      <c r="P19" s="97"/>
      <c r="Q19" s="95"/>
      <c r="R19" s="100" t="s">
        <v>626</v>
      </c>
      <c r="T19" s="24"/>
      <c r="U19" s="93" t="s">
        <v>7</v>
      </c>
      <c r="V19" s="97"/>
      <c r="W19" s="95" t="s">
        <v>141</v>
      </c>
      <c r="X19" s="100" t="s">
        <v>162</v>
      </c>
    </row>
    <row r="20" spans="1:24" ht="129.75" customHeight="1" thickBot="1">
      <c r="A20" s="1175"/>
      <c r="B20" s="40">
        <v>9</v>
      </c>
      <c r="C20" s="38" t="s">
        <v>163</v>
      </c>
      <c r="D20" s="38" t="s">
        <v>164</v>
      </c>
      <c r="E20" s="39" t="s">
        <v>140</v>
      </c>
      <c r="F20" s="41">
        <v>44865</v>
      </c>
      <c r="G20" s="2"/>
      <c r="H20" s="24"/>
      <c r="I20" s="93" t="s">
        <v>11</v>
      </c>
      <c r="J20" s="97"/>
      <c r="K20" s="95" t="s">
        <v>573</v>
      </c>
      <c r="L20" s="155" t="s">
        <v>586</v>
      </c>
      <c r="N20" s="24"/>
      <c r="O20" s="93" t="s">
        <v>11</v>
      </c>
      <c r="P20" s="97"/>
      <c r="Q20" s="95"/>
      <c r="R20" s="100" t="s">
        <v>723</v>
      </c>
      <c r="T20" s="24"/>
      <c r="U20" s="93" t="s">
        <v>7</v>
      </c>
      <c r="V20" s="97"/>
      <c r="W20" s="95" t="s">
        <v>141</v>
      </c>
      <c r="X20" s="100" t="s">
        <v>165</v>
      </c>
    </row>
    <row r="21" spans="1:24" ht="39" customHeight="1" thickBot="1">
      <c r="A21" s="1122" t="s">
        <v>166</v>
      </c>
      <c r="B21" s="9"/>
      <c r="C21" s="1172" t="s">
        <v>167</v>
      </c>
      <c r="D21" s="1172"/>
      <c r="E21" s="1172"/>
      <c r="F21" s="1173"/>
      <c r="G21" s="4"/>
      <c r="H21" s="10">
        <v>2</v>
      </c>
      <c r="I21" s="11">
        <f>+COUNTIF(I22:I23,"Cumplida "&amp;"*")</f>
        <v>0</v>
      </c>
      <c r="J21" s="14">
        <f>IFERROR(+I21/H21,"No se programaron actividades relacionadas con este objetivo")</f>
        <v>0</v>
      </c>
      <c r="K21" s="12"/>
      <c r="L21" s="13"/>
      <c r="N21" s="10"/>
      <c r="O21" s="11">
        <f>+COUNTIF(O22:O23,"Cumplida "&amp;"*")</f>
        <v>0</v>
      </c>
      <c r="P21" s="14" t="str">
        <f>IFERROR(+O21/N21,"No se programaron actividades relacionadas con este objetivo")</f>
        <v>No se programaron actividades relacionadas con este objetivo</v>
      </c>
      <c r="Q21" s="12"/>
      <c r="R21" s="13"/>
      <c r="T21" s="10">
        <v>2</v>
      </c>
      <c r="U21" s="11">
        <f>+COUNTIF(U22:U23,"Cumplida "&amp;"*")</f>
        <v>2</v>
      </c>
      <c r="V21" s="14">
        <f>IFERROR(+U21/T21,"No se programaron actividades relacionadas con este objetivo")</f>
        <v>1</v>
      </c>
      <c r="W21" s="12"/>
      <c r="X21" s="13"/>
    </row>
    <row r="22" spans="1:24" ht="138" customHeight="1">
      <c r="A22" s="1126"/>
      <c r="B22" s="22">
        <v>10</v>
      </c>
      <c r="C22" s="38" t="s">
        <v>168</v>
      </c>
      <c r="D22" s="38" t="s">
        <v>169</v>
      </c>
      <c r="E22" s="39" t="s">
        <v>140</v>
      </c>
      <c r="F22" s="34">
        <v>44910</v>
      </c>
      <c r="G22" s="2"/>
      <c r="H22" s="24"/>
      <c r="I22" s="108" t="s">
        <v>5</v>
      </c>
      <c r="J22" s="97"/>
      <c r="K22" s="95" t="s">
        <v>573</v>
      </c>
      <c r="L22" s="100" t="s">
        <v>580</v>
      </c>
      <c r="N22" s="24"/>
      <c r="O22" s="93" t="s">
        <v>11</v>
      </c>
      <c r="P22" s="97"/>
      <c r="Q22" s="95"/>
      <c r="R22" s="100" t="s">
        <v>724</v>
      </c>
      <c r="T22" s="24"/>
      <c r="U22" s="93" t="s">
        <v>7</v>
      </c>
      <c r="V22" s="97"/>
      <c r="W22" s="95" t="s">
        <v>141</v>
      </c>
      <c r="X22" s="100" t="s">
        <v>170</v>
      </c>
    </row>
    <row r="23" spans="1:24" ht="308.14999999999998" customHeight="1" thickBot="1">
      <c r="A23" s="1126"/>
      <c r="B23" s="22">
        <v>11</v>
      </c>
      <c r="C23" s="38" t="s">
        <v>171</v>
      </c>
      <c r="D23" s="38" t="s">
        <v>172</v>
      </c>
      <c r="E23" s="39" t="s">
        <v>140</v>
      </c>
      <c r="F23" s="41">
        <v>44910</v>
      </c>
      <c r="G23" s="2"/>
      <c r="H23" s="24"/>
      <c r="I23" s="108" t="s">
        <v>5</v>
      </c>
      <c r="J23" s="97"/>
      <c r="K23" s="95" t="s">
        <v>573</v>
      </c>
      <c r="L23" s="100" t="s">
        <v>580</v>
      </c>
      <c r="N23" s="24"/>
      <c r="O23" s="93" t="s">
        <v>11</v>
      </c>
      <c r="P23" s="97"/>
      <c r="Q23" s="95"/>
      <c r="R23" s="100" t="s">
        <v>629</v>
      </c>
      <c r="T23" s="24"/>
      <c r="U23" s="93" t="s">
        <v>7</v>
      </c>
      <c r="V23" s="97"/>
      <c r="W23" s="95" t="s">
        <v>141</v>
      </c>
      <c r="X23" s="100" t="s">
        <v>173</v>
      </c>
    </row>
    <row r="24" spans="1:24" ht="26.5" thickBot="1">
      <c r="A24" s="1122" t="s">
        <v>174</v>
      </c>
      <c r="B24" s="9"/>
      <c r="C24" s="121" t="s">
        <v>175</v>
      </c>
      <c r="D24" s="9"/>
      <c r="E24" s="9"/>
      <c r="F24" s="20"/>
      <c r="G24" s="4"/>
      <c r="H24" s="10">
        <v>2</v>
      </c>
      <c r="I24" s="11">
        <f>+COUNTIF(I25:I26,"Cumplida "&amp;"*")</f>
        <v>0</v>
      </c>
      <c r="J24" s="14">
        <f>IFERROR(+I24/H24,"No se programaron actividades relacionadas con este objetivo")</f>
        <v>0</v>
      </c>
      <c r="K24" s="12"/>
      <c r="L24" s="13"/>
      <c r="N24" s="10"/>
      <c r="O24" s="11">
        <f>+COUNTIF(O25:O26,"Cumplida "&amp;"*")</f>
        <v>0</v>
      </c>
      <c r="P24" s="14" t="str">
        <f>IFERROR(+O24/N24,"No se programaron actividades relacionadas con este objetivo")</f>
        <v>No se programaron actividades relacionadas con este objetivo</v>
      </c>
      <c r="Q24" s="12"/>
      <c r="R24" s="13"/>
      <c r="T24" s="10">
        <v>2</v>
      </c>
      <c r="U24" s="11">
        <f>+COUNTIF(U25:U26,"Cumplida "&amp;"*")</f>
        <v>2</v>
      </c>
      <c r="V24" s="14">
        <f>IFERROR(+U24/T24,"No se programaron actividades relacionadas con este objetivo")</f>
        <v>1</v>
      </c>
      <c r="W24" s="12"/>
      <c r="X24" s="13"/>
    </row>
    <row r="25" spans="1:24" ht="213" customHeight="1">
      <c r="A25" s="1126"/>
      <c r="B25" s="22">
        <v>2.1</v>
      </c>
      <c r="C25" s="38" t="s">
        <v>176</v>
      </c>
      <c r="D25" s="38" t="s">
        <v>177</v>
      </c>
      <c r="E25" s="39" t="s">
        <v>140</v>
      </c>
      <c r="F25" s="41">
        <v>44910</v>
      </c>
      <c r="G25" s="2"/>
      <c r="H25" s="24"/>
      <c r="I25" s="108" t="s">
        <v>5</v>
      </c>
      <c r="J25" s="97"/>
      <c r="K25" s="95" t="s">
        <v>573</v>
      </c>
      <c r="L25" s="100" t="s">
        <v>580</v>
      </c>
      <c r="N25" s="24"/>
      <c r="O25" s="93" t="s">
        <v>11</v>
      </c>
      <c r="P25" s="97"/>
      <c r="Q25" s="95"/>
      <c r="R25" s="100" t="s">
        <v>627</v>
      </c>
      <c r="T25" s="24"/>
      <c r="U25" s="93" t="s">
        <v>7</v>
      </c>
      <c r="V25" s="97"/>
      <c r="W25" s="95" t="s">
        <v>141</v>
      </c>
      <c r="X25" s="100" t="s">
        <v>178</v>
      </c>
    </row>
    <row r="26" spans="1:24" ht="200.25" customHeight="1" thickBot="1">
      <c r="A26" s="1126"/>
      <c r="B26" s="22">
        <v>2.2000000000000002</v>
      </c>
      <c r="C26" s="38" t="s">
        <v>179</v>
      </c>
      <c r="D26" s="38" t="s">
        <v>180</v>
      </c>
      <c r="E26" s="39" t="s">
        <v>140</v>
      </c>
      <c r="F26" s="41">
        <v>44910</v>
      </c>
      <c r="G26" s="2"/>
      <c r="H26" s="24"/>
      <c r="I26" s="108" t="s">
        <v>5</v>
      </c>
      <c r="J26" s="97"/>
      <c r="K26" s="95" t="s">
        <v>573</v>
      </c>
      <c r="L26" s="100" t="s">
        <v>581</v>
      </c>
      <c r="N26" s="24"/>
      <c r="O26" s="93" t="s">
        <v>11</v>
      </c>
      <c r="P26" s="97"/>
      <c r="Q26" s="95"/>
      <c r="R26" s="100" t="s">
        <v>628</v>
      </c>
      <c r="T26" s="24"/>
      <c r="U26" s="93" t="s">
        <v>7</v>
      </c>
      <c r="V26" s="97"/>
      <c r="W26" s="95" t="s">
        <v>141</v>
      </c>
      <c r="X26" s="100" t="s">
        <v>181</v>
      </c>
    </row>
    <row r="27" spans="1:24" ht="26.5" thickBot="1">
      <c r="A27" s="1122" t="s">
        <v>182</v>
      </c>
      <c r="B27" s="9"/>
      <c r="C27" s="121" t="s">
        <v>183</v>
      </c>
      <c r="D27" s="9"/>
      <c r="E27" s="9"/>
      <c r="F27" s="20"/>
      <c r="G27" s="4"/>
      <c r="H27" s="10">
        <v>3</v>
      </c>
      <c r="I27" s="11">
        <f>+COUNTIF(I28:I29,"Cumplida "&amp;"*")</f>
        <v>1</v>
      </c>
      <c r="J27" s="14">
        <f>IFERROR(+I27/H27,"No se programaron actividades relacionadas con este objetivo")</f>
        <v>0.33333333333333331</v>
      </c>
      <c r="K27" s="12"/>
      <c r="L27" s="13"/>
      <c r="N27" s="10"/>
      <c r="O27" s="11">
        <f>+COUNTIF(O28:O29,"Cumplida "&amp;"*")</f>
        <v>1</v>
      </c>
      <c r="P27" s="14" t="str">
        <f>IFERROR(+O27/N27,"No se programaron actividades relacionadas con este objetivo")</f>
        <v>No se programaron actividades relacionadas con este objetivo</v>
      </c>
      <c r="Q27" s="12"/>
      <c r="R27" s="13"/>
      <c r="T27" s="10">
        <v>2</v>
      </c>
      <c r="U27" s="11">
        <f>+COUNTIF(U28:U29,"Cumplida "&amp;"*")</f>
        <v>2</v>
      </c>
      <c r="V27" s="14">
        <f>IFERROR(+U27/T27,"No se programaron actividades relacionadas con este objetivo")</f>
        <v>1</v>
      </c>
      <c r="W27" s="12"/>
      <c r="X27" s="107"/>
    </row>
    <row r="28" spans="1:24" ht="209.25" customHeight="1">
      <c r="A28" s="1126"/>
      <c r="B28" s="22" t="s">
        <v>52</v>
      </c>
      <c r="C28" s="38" t="s">
        <v>184</v>
      </c>
      <c r="D28" s="38" t="s">
        <v>185</v>
      </c>
      <c r="E28" s="39" t="s">
        <v>140</v>
      </c>
      <c r="F28" s="41">
        <v>44681</v>
      </c>
      <c r="G28" s="2"/>
      <c r="H28" s="24"/>
      <c r="I28" s="93" t="s">
        <v>7</v>
      </c>
      <c r="J28" s="97"/>
      <c r="K28" s="95" t="s">
        <v>573</v>
      </c>
      <c r="L28" s="117" t="s">
        <v>582</v>
      </c>
      <c r="N28" s="24"/>
      <c r="O28" s="93" t="s">
        <v>7</v>
      </c>
      <c r="P28" s="97"/>
      <c r="Q28" s="95"/>
      <c r="R28" s="99" t="s">
        <v>624</v>
      </c>
      <c r="T28" s="24"/>
      <c r="U28" s="93" t="s">
        <v>7</v>
      </c>
      <c r="V28" s="97"/>
      <c r="W28" s="95" t="s">
        <v>141</v>
      </c>
      <c r="X28" s="99" t="s">
        <v>186</v>
      </c>
    </row>
    <row r="29" spans="1:24" ht="325" customHeight="1" thickBot="1">
      <c r="A29" s="1126"/>
      <c r="B29" s="22" t="s">
        <v>55</v>
      </c>
      <c r="C29" s="38" t="s">
        <v>187</v>
      </c>
      <c r="D29" s="38" t="s">
        <v>188</v>
      </c>
      <c r="E29" s="39" t="s">
        <v>189</v>
      </c>
      <c r="F29" s="41">
        <v>44910</v>
      </c>
      <c r="G29" s="2"/>
      <c r="H29" s="24"/>
      <c r="I29" s="93" t="s">
        <v>11</v>
      </c>
      <c r="J29" s="97"/>
      <c r="K29" s="95" t="s">
        <v>573</v>
      </c>
      <c r="L29" s="104" t="s">
        <v>591</v>
      </c>
      <c r="N29" s="24"/>
      <c r="O29" s="93" t="s">
        <v>11</v>
      </c>
      <c r="P29" s="97"/>
      <c r="Q29" s="95"/>
      <c r="R29" s="122" t="s">
        <v>729</v>
      </c>
      <c r="T29" s="24"/>
      <c r="U29" s="93" t="s">
        <v>7</v>
      </c>
      <c r="V29" s="97"/>
      <c r="W29" s="95" t="s">
        <v>141</v>
      </c>
      <c r="X29" s="104" t="s">
        <v>190</v>
      </c>
    </row>
    <row r="30" spans="1:24" ht="48" customHeight="1" thickBot="1">
      <c r="A30" s="109"/>
      <c r="B30" s="9"/>
      <c r="C30" s="121" t="s">
        <v>191</v>
      </c>
      <c r="D30" s="9"/>
      <c r="E30" s="9"/>
      <c r="F30" s="20"/>
      <c r="G30" s="4"/>
      <c r="H30" s="10">
        <v>7</v>
      </c>
      <c r="I30" s="11">
        <f>+COUNTIF(I31:I36,"Cumplida "&amp;"*")</f>
        <v>1</v>
      </c>
      <c r="J30" s="14">
        <f>IFERROR(+I30/H30,"No se programaron actividades relacionadas con este objetivo")</f>
        <v>0.14285714285714285</v>
      </c>
      <c r="K30" s="12"/>
      <c r="L30" s="13"/>
      <c r="N30" s="10"/>
      <c r="O30" s="11">
        <f>+COUNTIF(O31:O36,"Cumplida "&amp;"*")</f>
        <v>1</v>
      </c>
      <c r="P30" s="14" t="str">
        <f>IFERROR(+O30/N30,"No se programaron actividades relacionadas con este objetivo")</f>
        <v>No se programaron actividades relacionadas con este objetivo</v>
      </c>
      <c r="Q30" s="12"/>
      <c r="R30" s="13"/>
      <c r="T30" s="10">
        <v>7</v>
      </c>
      <c r="U30" s="11">
        <f>+COUNTIF(U31:U36,"Cumplida "&amp;"*")</f>
        <v>6</v>
      </c>
      <c r="V30" s="14">
        <f>IFERROR(+U30/T30,"No se programaron actividades relacionadas con este objetivo")</f>
        <v>0.8571428571428571</v>
      </c>
      <c r="W30" s="12"/>
      <c r="X30" s="13"/>
    </row>
    <row r="31" spans="1:24" ht="171" customHeight="1">
      <c r="A31" s="1122" t="s">
        <v>192</v>
      </c>
      <c r="B31" s="22" t="s">
        <v>193</v>
      </c>
      <c r="C31" s="38" t="s">
        <v>194</v>
      </c>
      <c r="D31" s="38" t="s">
        <v>195</v>
      </c>
      <c r="E31" s="39" t="s">
        <v>140</v>
      </c>
      <c r="F31" s="41">
        <v>44925</v>
      </c>
      <c r="G31" s="2"/>
      <c r="H31" s="24"/>
      <c r="I31" s="93" t="s">
        <v>11</v>
      </c>
      <c r="J31" s="97"/>
      <c r="K31" s="95" t="s">
        <v>573</v>
      </c>
      <c r="L31" s="155" t="s">
        <v>587</v>
      </c>
      <c r="N31" s="24"/>
      <c r="O31" s="93" t="s">
        <v>11</v>
      </c>
      <c r="P31" s="97"/>
      <c r="Q31" s="95"/>
      <c r="R31" s="100" t="s">
        <v>955</v>
      </c>
      <c r="T31" s="24"/>
      <c r="U31" s="93" t="s">
        <v>7</v>
      </c>
      <c r="V31" s="97"/>
      <c r="W31" s="95" t="s">
        <v>141</v>
      </c>
      <c r="X31" s="100" t="s">
        <v>196</v>
      </c>
    </row>
    <row r="32" spans="1:24" ht="196.5" customHeight="1">
      <c r="A32" s="1126"/>
      <c r="B32" s="22" t="s">
        <v>65</v>
      </c>
      <c r="C32" s="38" t="s">
        <v>197</v>
      </c>
      <c r="D32" s="38" t="s">
        <v>198</v>
      </c>
      <c r="E32" s="39" t="s">
        <v>140</v>
      </c>
      <c r="F32" s="41">
        <v>44910</v>
      </c>
      <c r="G32" s="2"/>
      <c r="H32" s="24"/>
      <c r="I32" s="108" t="s">
        <v>12</v>
      </c>
      <c r="J32" s="97"/>
      <c r="K32" s="95" t="s">
        <v>573</v>
      </c>
      <c r="L32" s="100" t="s">
        <v>583</v>
      </c>
      <c r="N32" s="24"/>
      <c r="O32" s="93" t="s">
        <v>11</v>
      </c>
      <c r="P32" s="97"/>
      <c r="Q32" s="95"/>
      <c r="R32" s="100" t="s">
        <v>956</v>
      </c>
      <c r="T32" s="24"/>
      <c r="U32" s="93" t="s">
        <v>7</v>
      </c>
      <c r="V32" s="97"/>
      <c r="W32" s="95" t="s">
        <v>141</v>
      </c>
      <c r="X32" s="101" t="s">
        <v>199</v>
      </c>
    </row>
    <row r="33" spans="1:24" ht="185.25" customHeight="1" thickBot="1">
      <c r="A33" s="1126"/>
      <c r="B33" s="22" t="s">
        <v>69</v>
      </c>
      <c r="C33" s="38" t="s">
        <v>200</v>
      </c>
      <c r="D33" s="38" t="s">
        <v>201</v>
      </c>
      <c r="E33" s="39" t="s">
        <v>140</v>
      </c>
      <c r="F33" s="41">
        <v>44926</v>
      </c>
      <c r="G33" s="2"/>
      <c r="H33" s="24"/>
      <c r="I33" s="108" t="s">
        <v>5</v>
      </c>
      <c r="J33" s="97"/>
      <c r="K33" s="95" t="s">
        <v>573</v>
      </c>
      <c r="L33" s="100" t="s">
        <v>584</v>
      </c>
      <c r="N33" s="24"/>
      <c r="O33" s="93" t="s">
        <v>11</v>
      </c>
      <c r="P33" s="97"/>
      <c r="Q33" s="95"/>
      <c r="R33" s="101" t="s">
        <v>957</v>
      </c>
      <c r="T33" s="24"/>
      <c r="U33" s="93" t="s">
        <v>7</v>
      </c>
      <c r="V33" s="97"/>
      <c r="W33" s="95" t="s">
        <v>141</v>
      </c>
      <c r="X33" s="100" t="s">
        <v>202</v>
      </c>
    </row>
    <row r="34" spans="1:24" ht="202.5" customHeight="1">
      <c r="A34" s="1122" t="s">
        <v>203</v>
      </c>
      <c r="B34" s="22" t="s">
        <v>78</v>
      </c>
      <c r="C34" s="38" t="s">
        <v>204</v>
      </c>
      <c r="D34" s="38" t="s">
        <v>205</v>
      </c>
      <c r="E34" s="39" t="s">
        <v>206</v>
      </c>
      <c r="F34" s="41">
        <v>44651</v>
      </c>
      <c r="G34" s="2"/>
      <c r="H34" s="24"/>
      <c r="I34" s="93" t="s">
        <v>7</v>
      </c>
      <c r="J34" s="97"/>
      <c r="K34" s="95" t="s">
        <v>573</v>
      </c>
      <c r="L34" s="100" t="s">
        <v>585</v>
      </c>
      <c r="N34" s="24"/>
      <c r="O34" s="93" t="s">
        <v>7</v>
      </c>
      <c r="P34" s="97"/>
      <c r="Q34" s="95"/>
      <c r="R34" s="99" t="s">
        <v>624</v>
      </c>
      <c r="T34" s="24"/>
      <c r="U34" s="93" t="s">
        <v>7</v>
      </c>
      <c r="V34" s="97"/>
      <c r="W34" s="95" t="s">
        <v>141</v>
      </c>
      <c r="X34" s="99" t="s">
        <v>186</v>
      </c>
    </row>
    <row r="35" spans="1:24" ht="218.25" customHeight="1">
      <c r="A35" s="1126"/>
      <c r="B35" s="22" t="s">
        <v>83</v>
      </c>
      <c r="C35" s="195" t="s">
        <v>605</v>
      </c>
      <c r="D35" s="38" t="s">
        <v>207</v>
      </c>
      <c r="E35" s="39" t="s">
        <v>208</v>
      </c>
      <c r="F35" s="34">
        <v>44926</v>
      </c>
      <c r="G35" s="2"/>
      <c r="H35" s="24"/>
      <c r="I35" s="108" t="s">
        <v>5</v>
      </c>
      <c r="J35" s="97"/>
      <c r="K35" s="95" t="s">
        <v>573</v>
      </c>
      <c r="L35" s="100" t="s">
        <v>588</v>
      </c>
      <c r="N35" s="24"/>
      <c r="O35" s="93" t="s">
        <v>11</v>
      </c>
      <c r="P35" s="97"/>
      <c r="Q35" s="95"/>
      <c r="R35" s="205" t="s">
        <v>958</v>
      </c>
      <c r="T35" s="24"/>
      <c r="U35" s="93" t="s">
        <v>7</v>
      </c>
      <c r="V35" s="97"/>
      <c r="W35" s="95" t="s">
        <v>141</v>
      </c>
      <c r="X35" s="100" t="s">
        <v>209</v>
      </c>
    </row>
    <row r="36" spans="1:24" ht="409.5" customHeight="1" thickBot="1">
      <c r="A36" s="1123"/>
      <c r="B36" s="86" t="s">
        <v>210</v>
      </c>
      <c r="C36" s="87" t="s">
        <v>211</v>
      </c>
      <c r="D36" s="87" t="s">
        <v>212</v>
      </c>
      <c r="E36" s="86" t="s">
        <v>189</v>
      </c>
      <c r="F36" s="88">
        <v>44910</v>
      </c>
      <c r="G36" s="2"/>
      <c r="H36" s="24"/>
      <c r="I36" s="93" t="s">
        <v>11</v>
      </c>
      <c r="J36" s="97"/>
      <c r="K36" s="95"/>
      <c r="L36" s="155" t="s">
        <v>589</v>
      </c>
      <c r="N36" s="24"/>
      <c r="O36" s="93" t="s">
        <v>11</v>
      </c>
      <c r="P36" s="97"/>
      <c r="Q36" s="95"/>
      <c r="R36" s="205" t="s">
        <v>725</v>
      </c>
      <c r="T36" s="24"/>
      <c r="U36" s="93" t="s">
        <v>7</v>
      </c>
      <c r="V36" s="97"/>
      <c r="W36" s="95" t="s">
        <v>141</v>
      </c>
      <c r="X36" s="101" t="s">
        <v>213</v>
      </c>
    </row>
  </sheetData>
  <mergeCells count="20">
    <mergeCell ref="C21:F21"/>
    <mergeCell ref="A31:A33"/>
    <mergeCell ref="A34:A36"/>
    <mergeCell ref="A11:A20"/>
    <mergeCell ref="A21:A23"/>
    <mergeCell ref="A24:A26"/>
    <mergeCell ref="A27:A29"/>
    <mergeCell ref="C11:F11"/>
    <mergeCell ref="A8:F8"/>
    <mergeCell ref="H8:L8"/>
    <mergeCell ref="B9:F9"/>
    <mergeCell ref="K9:K10"/>
    <mergeCell ref="L9:L10"/>
    <mergeCell ref="B10:C10"/>
    <mergeCell ref="T8:X8"/>
    <mergeCell ref="W9:W10"/>
    <mergeCell ref="X9:X10"/>
    <mergeCell ref="N8:R8"/>
    <mergeCell ref="Q9:Q10"/>
    <mergeCell ref="R9:R10"/>
  </mergeCells>
  <conditionalFormatting sqref="I9:I10 I21 I30 I27 I24">
    <cfRule type="cellIs" dxfId="1589" priority="1081" operator="equal">
      <formula>"Vencida"</formula>
    </cfRule>
    <cfRule type="cellIs" dxfId="1588" priority="1082" operator="equal">
      <formula>"No Cumplida"</formula>
    </cfRule>
    <cfRule type="cellIs" dxfId="1587" priority="1083" operator="equal">
      <formula>"En Avance"</formula>
    </cfRule>
    <cfRule type="cellIs" dxfId="1586" priority="1084" operator="equal">
      <formula>"Cumplida (FT)"</formula>
    </cfRule>
    <cfRule type="cellIs" dxfId="1585" priority="1085" operator="equal">
      <formula>"Cumplida (DT)"</formula>
    </cfRule>
    <cfRule type="cellIs" dxfId="1584" priority="1086" operator="equal">
      <formula>"Sin Avance"</formula>
    </cfRule>
  </conditionalFormatting>
  <conditionalFormatting sqref="I11">
    <cfRule type="cellIs" dxfId="1583" priority="1075" operator="equal">
      <formula>"Vencida"</formula>
    </cfRule>
    <cfRule type="cellIs" dxfId="1582" priority="1076" operator="equal">
      <formula>"No Cumplida"</formula>
    </cfRule>
    <cfRule type="cellIs" dxfId="1581" priority="1077" operator="equal">
      <formula>"En Avance"</formula>
    </cfRule>
    <cfRule type="cellIs" dxfId="1580" priority="1078" operator="equal">
      <formula>"Cumplida (FT)"</formula>
    </cfRule>
    <cfRule type="cellIs" dxfId="1579" priority="1079" operator="equal">
      <formula>"Cumplida (DT)"</formula>
    </cfRule>
    <cfRule type="cellIs" dxfId="1578" priority="1080" operator="equal">
      <formula>"Sin Avance"</formula>
    </cfRule>
  </conditionalFormatting>
  <conditionalFormatting sqref="O11">
    <cfRule type="cellIs" dxfId="1577" priority="967" operator="equal">
      <formula>"Vencida"</formula>
    </cfRule>
    <cfRule type="cellIs" dxfId="1576" priority="968" operator="equal">
      <formula>"No Cumplida"</formula>
    </cfRule>
    <cfRule type="cellIs" dxfId="1575" priority="969" operator="equal">
      <formula>"En Avance"</formula>
    </cfRule>
    <cfRule type="cellIs" dxfId="1574" priority="970" operator="equal">
      <formula>"Cumplida (FT)"</formula>
    </cfRule>
    <cfRule type="cellIs" dxfId="1573" priority="971" operator="equal">
      <formula>"Cumplida (DT)"</formula>
    </cfRule>
    <cfRule type="cellIs" dxfId="1572" priority="972" operator="equal">
      <formula>"Sin Avance"</formula>
    </cfRule>
  </conditionalFormatting>
  <conditionalFormatting sqref="O9:O10 O21 O30 O27 O24">
    <cfRule type="cellIs" dxfId="1571" priority="973" operator="equal">
      <formula>"Vencida"</formula>
    </cfRule>
    <cfRule type="cellIs" dxfId="1570" priority="974" operator="equal">
      <formula>"No Cumplida"</formula>
    </cfRule>
    <cfRule type="cellIs" dxfId="1569" priority="975" operator="equal">
      <formula>"En Avance"</formula>
    </cfRule>
    <cfRule type="cellIs" dxfId="1568" priority="976" operator="equal">
      <formula>"Cumplida (FT)"</formula>
    </cfRule>
    <cfRule type="cellIs" dxfId="1567" priority="977" operator="equal">
      <formula>"Cumplida (DT)"</formula>
    </cfRule>
    <cfRule type="cellIs" dxfId="1566" priority="978" operator="equal">
      <formula>"Sin Avance"</formula>
    </cfRule>
  </conditionalFormatting>
  <conditionalFormatting sqref="U9:U10 U21 U30 U27 U24">
    <cfRule type="cellIs" dxfId="1565" priority="889" operator="equal">
      <formula>"Vencida"</formula>
    </cfRule>
    <cfRule type="cellIs" dxfId="1564" priority="890" operator="equal">
      <formula>"No Cumplida"</formula>
    </cfRule>
    <cfRule type="cellIs" dxfId="1563" priority="891" operator="equal">
      <formula>"En Avance"</formula>
    </cfRule>
    <cfRule type="cellIs" dxfId="1562" priority="892" operator="equal">
      <formula>"Cumplida (FT)"</formula>
    </cfRule>
    <cfRule type="cellIs" dxfId="1561" priority="893" operator="equal">
      <formula>"Cumplida (DT)"</formula>
    </cfRule>
    <cfRule type="cellIs" dxfId="1560" priority="894" operator="equal">
      <formula>"Sin Avance"</formula>
    </cfRule>
  </conditionalFormatting>
  <conditionalFormatting sqref="U11">
    <cfRule type="cellIs" dxfId="1559" priority="883" operator="equal">
      <formula>"Vencida"</formula>
    </cfRule>
    <cfRule type="cellIs" dxfId="1558" priority="884" operator="equal">
      <formula>"No Cumplida"</formula>
    </cfRule>
    <cfRule type="cellIs" dxfId="1557" priority="885" operator="equal">
      <formula>"En Avance"</formula>
    </cfRule>
    <cfRule type="cellIs" dxfId="1556" priority="886" operator="equal">
      <formula>"Cumplida (FT)"</formula>
    </cfRule>
    <cfRule type="cellIs" dxfId="1555" priority="887" operator="equal">
      <formula>"Cumplida (DT)"</formula>
    </cfRule>
    <cfRule type="cellIs" dxfId="1554" priority="888" operator="equal">
      <formula>"Sin Avance"</formula>
    </cfRule>
  </conditionalFormatting>
  <conditionalFormatting sqref="U13">
    <cfRule type="cellIs" dxfId="1553" priority="379" operator="equal">
      <formula>"Vencida"</formula>
    </cfRule>
    <cfRule type="cellIs" dxfId="1552" priority="380" operator="equal">
      <formula>"No Cumplida"</formula>
    </cfRule>
    <cfRule type="cellIs" dxfId="1551" priority="381" operator="equal">
      <formula>"En Avance"</formula>
    </cfRule>
    <cfRule type="cellIs" dxfId="1550" priority="382" operator="equal">
      <formula>"Cumplida (FT)"</formula>
    </cfRule>
    <cfRule type="cellIs" dxfId="1549" priority="383" operator="equal">
      <formula>"Cumplida (DT)"</formula>
    </cfRule>
    <cfRule type="cellIs" dxfId="1548" priority="384" operator="equal">
      <formula>"Sin Avance"</formula>
    </cfRule>
  </conditionalFormatting>
  <conditionalFormatting sqref="U12">
    <cfRule type="cellIs" dxfId="1547" priority="385" operator="equal">
      <formula>"Vencida"</formula>
    </cfRule>
    <cfRule type="cellIs" dxfId="1546" priority="386" operator="equal">
      <formula>"No Cumplida"</formula>
    </cfRule>
    <cfRule type="cellIs" dxfId="1545" priority="387" operator="equal">
      <formula>"En Avance"</formula>
    </cfRule>
    <cfRule type="cellIs" dxfId="1544" priority="388" operator="equal">
      <formula>"Cumplida (FT)"</formula>
    </cfRule>
    <cfRule type="cellIs" dxfId="1543" priority="389" operator="equal">
      <formula>"Cumplida (DT)"</formula>
    </cfRule>
    <cfRule type="cellIs" dxfId="1542" priority="390" operator="equal">
      <formula>"Sin Avance"</formula>
    </cfRule>
  </conditionalFormatting>
  <conditionalFormatting sqref="U14">
    <cfRule type="cellIs" dxfId="1541" priority="373" operator="equal">
      <formula>"Vencida"</formula>
    </cfRule>
    <cfRule type="cellIs" dxfId="1540" priority="374" operator="equal">
      <formula>"No Cumplida"</formula>
    </cfRule>
    <cfRule type="cellIs" dxfId="1539" priority="375" operator="equal">
      <formula>"En Avance"</formula>
    </cfRule>
    <cfRule type="cellIs" dxfId="1538" priority="376" operator="equal">
      <formula>"Cumplida (FT)"</formula>
    </cfRule>
    <cfRule type="cellIs" dxfId="1537" priority="377" operator="equal">
      <formula>"Cumplida (DT)"</formula>
    </cfRule>
    <cfRule type="cellIs" dxfId="1536" priority="378" operator="equal">
      <formula>"Sin Avance"</formula>
    </cfRule>
  </conditionalFormatting>
  <conditionalFormatting sqref="U15">
    <cfRule type="cellIs" dxfId="1535" priority="367" operator="equal">
      <formula>"Vencida"</formula>
    </cfRule>
    <cfRule type="cellIs" dxfId="1534" priority="368" operator="equal">
      <formula>"No Cumplida"</formula>
    </cfRule>
    <cfRule type="cellIs" dxfId="1533" priority="369" operator="equal">
      <formula>"En Avance"</formula>
    </cfRule>
    <cfRule type="cellIs" dxfId="1532" priority="370" operator="equal">
      <formula>"Cumplida (FT)"</formula>
    </cfRule>
    <cfRule type="cellIs" dxfId="1531" priority="371" operator="equal">
      <formula>"Cumplida (DT)"</formula>
    </cfRule>
    <cfRule type="cellIs" dxfId="1530" priority="372" operator="equal">
      <formula>"Sin Avance"</formula>
    </cfRule>
  </conditionalFormatting>
  <conditionalFormatting sqref="U16">
    <cfRule type="cellIs" dxfId="1529" priority="361" operator="equal">
      <formula>"Vencida"</formula>
    </cfRule>
    <cfRule type="cellIs" dxfId="1528" priority="362" operator="equal">
      <formula>"No Cumplida"</formula>
    </cfRule>
    <cfRule type="cellIs" dxfId="1527" priority="363" operator="equal">
      <formula>"En Avance"</formula>
    </cfRule>
    <cfRule type="cellIs" dxfId="1526" priority="364" operator="equal">
      <formula>"Cumplida (FT)"</formula>
    </cfRule>
    <cfRule type="cellIs" dxfId="1525" priority="365" operator="equal">
      <formula>"Cumplida (DT)"</formula>
    </cfRule>
    <cfRule type="cellIs" dxfId="1524" priority="366" operator="equal">
      <formula>"Sin Avance"</formula>
    </cfRule>
  </conditionalFormatting>
  <conditionalFormatting sqref="U19">
    <cfRule type="cellIs" dxfId="1523" priority="355" operator="equal">
      <formula>"Vencida"</formula>
    </cfRule>
    <cfRule type="cellIs" dxfId="1522" priority="356" operator="equal">
      <formula>"No Cumplida"</formula>
    </cfRule>
    <cfRule type="cellIs" dxfId="1521" priority="357" operator="equal">
      <formula>"En Avance"</formula>
    </cfRule>
    <cfRule type="cellIs" dxfId="1520" priority="358" operator="equal">
      <formula>"Cumplida (FT)"</formula>
    </cfRule>
    <cfRule type="cellIs" dxfId="1519" priority="359" operator="equal">
      <formula>"Cumplida (DT)"</formula>
    </cfRule>
    <cfRule type="cellIs" dxfId="1518" priority="360" operator="equal">
      <formula>"Sin Avance"</formula>
    </cfRule>
  </conditionalFormatting>
  <conditionalFormatting sqref="U28">
    <cfRule type="cellIs" dxfId="1517" priority="349" operator="equal">
      <formula>"Vencida"</formula>
    </cfRule>
    <cfRule type="cellIs" dxfId="1516" priority="350" operator="equal">
      <formula>"No Cumplida"</formula>
    </cfRule>
    <cfRule type="cellIs" dxfId="1515" priority="351" operator="equal">
      <formula>"En Avance"</formula>
    </cfRule>
    <cfRule type="cellIs" dxfId="1514" priority="352" operator="equal">
      <formula>"Cumplida (FT)"</formula>
    </cfRule>
    <cfRule type="cellIs" dxfId="1513" priority="353" operator="equal">
      <formula>"Cumplida (DT)"</formula>
    </cfRule>
    <cfRule type="cellIs" dxfId="1512" priority="354" operator="equal">
      <formula>"Sin Avance"</formula>
    </cfRule>
  </conditionalFormatting>
  <conditionalFormatting sqref="U36">
    <cfRule type="cellIs" dxfId="1511" priority="241" operator="equal">
      <formula>"Vencida"</formula>
    </cfRule>
    <cfRule type="cellIs" dxfId="1510" priority="242" operator="equal">
      <formula>"No Cumplida"</formula>
    </cfRule>
    <cfRule type="cellIs" dxfId="1509" priority="243" operator="equal">
      <formula>"En Avance"</formula>
    </cfRule>
    <cfRule type="cellIs" dxfId="1508" priority="244" operator="equal">
      <formula>"Cumplida (FT)"</formula>
    </cfRule>
    <cfRule type="cellIs" dxfId="1507" priority="245" operator="equal">
      <formula>"Cumplida (DT)"</formula>
    </cfRule>
    <cfRule type="cellIs" dxfId="1506" priority="246" operator="equal">
      <formula>"Sin Avance"</formula>
    </cfRule>
  </conditionalFormatting>
  <conditionalFormatting sqref="U34">
    <cfRule type="cellIs" dxfId="1505" priority="337" operator="equal">
      <formula>"Vencida"</formula>
    </cfRule>
    <cfRule type="cellIs" dxfId="1504" priority="338" operator="equal">
      <formula>"No Cumplida"</formula>
    </cfRule>
    <cfRule type="cellIs" dxfId="1503" priority="339" operator="equal">
      <formula>"En Avance"</formula>
    </cfRule>
    <cfRule type="cellIs" dxfId="1502" priority="340" operator="equal">
      <formula>"Cumplida (FT)"</formula>
    </cfRule>
    <cfRule type="cellIs" dxfId="1501" priority="341" operator="equal">
      <formula>"Cumplida (DT)"</formula>
    </cfRule>
    <cfRule type="cellIs" dxfId="1500" priority="342" operator="equal">
      <formula>"Sin Avance"</formula>
    </cfRule>
  </conditionalFormatting>
  <conditionalFormatting sqref="U18">
    <cfRule type="cellIs" dxfId="1499" priority="331" operator="equal">
      <formula>"Vencida"</formula>
    </cfRule>
    <cfRule type="cellIs" dxfId="1498" priority="332" operator="equal">
      <formula>"No Cumplida"</formula>
    </cfRule>
    <cfRule type="cellIs" dxfId="1497" priority="333" operator="equal">
      <formula>"En Avance"</formula>
    </cfRule>
    <cfRule type="cellIs" dxfId="1496" priority="334" operator="equal">
      <formula>"Cumplida (FT)"</formula>
    </cfRule>
    <cfRule type="cellIs" dxfId="1495" priority="335" operator="equal">
      <formula>"Cumplida (DT)"</formula>
    </cfRule>
    <cfRule type="cellIs" dxfId="1494" priority="336" operator="equal">
      <formula>"Sin Avance"</formula>
    </cfRule>
  </conditionalFormatting>
  <conditionalFormatting sqref="U20">
    <cfRule type="cellIs" dxfId="1493" priority="325" operator="equal">
      <formula>"Vencida"</formula>
    </cfRule>
    <cfRule type="cellIs" dxfId="1492" priority="326" operator="equal">
      <formula>"No Cumplida"</formula>
    </cfRule>
    <cfRule type="cellIs" dxfId="1491" priority="327" operator="equal">
      <formula>"En Avance"</formula>
    </cfRule>
    <cfRule type="cellIs" dxfId="1490" priority="328" operator="equal">
      <formula>"Cumplida (FT)"</formula>
    </cfRule>
    <cfRule type="cellIs" dxfId="1489" priority="329" operator="equal">
      <formula>"Cumplida (DT)"</formula>
    </cfRule>
    <cfRule type="cellIs" dxfId="1488" priority="330" operator="equal">
      <formula>"Sin Avance"</formula>
    </cfRule>
  </conditionalFormatting>
  <conditionalFormatting sqref="U22">
    <cfRule type="cellIs" dxfId="1487" priority="319" operator="equal">
      <formula>"Vencida"</formula>
    </cfRule>
    <cfRule type="cellIs" dxfId="1486" priority="320" operator="equal">
      <formula>"No Cumplida"</formula>
    </cfRule>
    <cfRule type="cellIs" dxfId="1485" priority="321" operator="equal">
      <formula>"En Avance"</formula>
    </cfRule>
    <cfRule type="cellIs" dxfId="1484" priority="322" operator="equal">
      <formula>"Cumplida (FT)"</formula>
    </cfRule>
    <cfRule type="cellIs" dxfId="1483" priority="323" operator="equal">
      <formula>"Cumplida (DT)"</formula>
    </cfRule>
    <cfRule type="cellIs" dxfId="1482" priority="324" operator="equal">
      <formula>"Sin Avance"</formula>
    </cfRule>
  </conditionalFormatting>
  <conditionalFormatting sqref="U23">
    <cfRule type="cellIs" dxfId="1481" priority="313" operator="equal">
      <formula>"Vencida"</formula>
    </cfRule>
    <cfRule type="cellIs" dxfId="1480" priority="314" operator="equal">
      <formula>"No Cumplida"</formula>
    </cfRule>
    <cfRule type="cellIs" dxfId="1479" priority="315" operator="equal">
      <formula>"En Avance"</formula>
    </cfRule>
    <cfRule type="cellIs" dxfId="1478" priority="316" operator="equal">
      <formula>"Cumplida (FT)"</formula>
    </cfRule>
    <cfRule type="cellIs" dxfId="1477" priority="317" operator="equal">
      <formula>"Cumplida (DT)"</formula>
    </cfRule>
    <cfRule type="cellIs" dxfId="1476" priority="318" operator="equal">
      <formula>"Sin Avance"</formula>
    </cfRule>
  </conditionalFormatting>
  <conditionalFormatting sqref="U25">
    <cfRule type="cellIs" dxfId="1475" priority="307" operator="equal">
      <formula>"Vencida"</formula>
    </cfRule>
    <cfRule type="cellIs" dxfId="1474" priority="308" operator="equal">
      <formula>"No Cumplida"</formula>
    </cfRule>
    <cfRule type="cellIs" dxfId="1473" priority="309" operator="equal">
      <formula>"En Avance"</formula>
    </cfRule>
    <cfRule type="cellIs" dxfId="1472" priority="310" operator="equal">
      <formula>"Cumplida (FT)"</formula>
    </cfRule>
    <cfRule type="cellIs" dxfId="1471" priority="311" operator="equal">
      <formula>"Cumplida (DT)"</formula>
    </cfRule>
    <cfRule type="cellIs" dxfId="1470" priority="312" operator="equal">
      <formula>"Sin Avance"</formula>
    </cfRule>
  </conditionalFormatting>
  <conditionalFormatting sqref="U26">
    <cfRule type="cellIs" dxfId="1469" priority="301" operator="equal">
      <formula>"Vencida"</formula>
    </cfRule>
    <cfRule type="cellIs" dxfId="1468" priority="302" operator="equal">
      <formula>"No Cumplida"</formula>
    </cfRule>
    <cfRule type="cellIs" dxfId="1467" priority="303" operator="equal">
      <formula>"En Avance"</formula>
    </cfRule>
    <cfRule type="cellIs" dxfId="1466" priority="304" operator="equal">
      <formula>"Cumplida (FT)"</formula>
    </cfRule>
    <cfRule type="cellIs" dxfId="1465" priority="305" operator="equal">
      <formula>"Cumplida (DT)"</formula>
    </cfRule>
    <cfRule type="cellIs" dxfId="1464" priority="306" operator="equal">
      <formula>"Sin Avance"</formula>
    </cfRule>
  </conditionalFormatting>
  <conditionalFormatting sqref="U29">
    <cfRule type="cellIs" dxfId="1463" priority="295" operator="equal">
      <formula>"Vencida"</formula>
    </cfRule>
    <cfRule type="cellIs" dxfId="1462" priority="296" operator="equal">
      <formula>"No Cumplida"</formula>
    </cfRule>
    <cfRule type="cellIs" dxfId="1461" priority="297" operator="equal">
      <formula>"En Avance"</formula>
    </cfRule>
    <cfRule type="cellIs" dxfId="1460" priority="298" operator="equal">
      <formula>"Cumplida (FT)"</formula>
    </cfRule>
    <cfRule type="cellIs" dxfId="1459" priority="299" operator="equal">
      <formula>"Cumplida (DT)"</formula>
    </cfRule>
    <cfRule type="cellIs" dxfId="1458" priority="300" operator="equal">
      <formula>"Sin Avance"</formula>
    </cfRule>
  </conditionalFormatting>
  <conditionalFormatting sqref="U32">
    <cfRule type="cellIs" dxfId="1457" priority="259" operator="equal">
      <formula>"Vencida"</formula>
    </cfRule>
    <cfRule type="cellIs" dxfId="1456" priority="260" operator="equal">
      <formula>"No Cumplida"</formula>
    </cfRule>
    <cfRule type="cellIs" dxfId="1455" priority="261" operator="equal">
      <formula>"En Avance"</formula>
    </cfRule>
    <cfRule type="cellIs" dxfId="1454" priority="262" operator="equal">
      <formula>"Cumplida (FT)"</formula>
    </cfRule>
    <cfRule type="cellIs" dxfId="1453" priority="263" operator="equal">
      <formula>"Cumplida (DT)"</formula>
    </cfRule>
    <cfRule type="cellIs" dxfId="1452" priority="264" operator="equal">
      <formula>"Sin Avance"</formula>
    </cfRule>
  </conditionalFormatting>
  <conditionalFormatting sqref="U17">
    <cfRule type="cellIs" dxfId="1451" priority="253" operator="equal">
      <formula>"Vencida"</formula>
    </cfRule>
    <cfRule type="cellIs" dxfId="1450" priority="254" operator="equal">
      <formula>"No Cumplida"</formula>
    </cfRule>
    <cfRule type="cellIs" dxfId="1449" priority="255" operator="equal">
      <formula>"En Avance"</formula>
    </cfRule>
    <cfRule type="cellIs" dxfId="1448" priority="256" operator="equal">
      <formula>"Cumplida (FT)"</formula>
    </cfRule>
    <cfRule type="cellIs" dxfId="1447" priority="257" operator="equal">
      <formula>"Cumplida (DT)"</formula>
    </cfRule>
    <cfRule type="cellIs" dxfId="1446" priority="258" operator="equal">
      <formula>"Sin Avance"</formula>
    </cfRule>
  </conditionalFormatting>
  <conditionalFormatting sqref="U33">
    <cfRule type="cellIs" dxfId="1445" priority="271" operator="equal">
      <formula>"Vencida"</formula>
    </cfRule>
    <cfRule type="cellIs" dxfId="1444" priority="272" operator="equal">
      <formula>"No Cumplida"</formula>
    </cfRule>
    <cfRule type="cellIs" dxfId="1443" priority="273" operator="equal">
      <formula>"En Avance"</formula>
    </cfRule>
    <cfRule type="cellIs" dxfId="1442" priority="274" operator="equal">
      <formula>"Cumplida (FT)"</formula>
    </cfRule>
    <cfRule type="cellIs" dxfId="1441" priority="275" operator="equal">
      <formula>"Cumplida (DT)"</formula>
    </cfRule>
    <cfRule type="cellIs" dxfId="1440" priority="276" operator="equal">
      <formula>"Sin Avance"</formula>
    </cfRule>
  </conditionalFormatting>
  <conditionalFormatting sqref="U31">
    <cfRule type="cellIs" dxfId="1439" priority="265" operator="equal">
      <formula>"Vencida"</formula>
    </cfRule>
    <cfRule type="cellIs" dxfId="1438" priority="266" operator="equal">
      <formula>"No Cumplida"</formula>
    </cfRule>
    <cfRule type="cellIs" dxfId="1437" priority="267" operator="equal">
      <formula>"En Avance"</formula>
    </cfRule>
    <cfRule type="cellIs" dxfId="1436" priority="268" operator="equal">
      <formula>"Cumplida (FT)"</formula>
    </cfRule>
    <cfRule type="cellIs" dxfId="1435" priority="269" operator="equal">
      <formula>"Cumplida (DT)"</formula>
    </cfRule>
    <cfRule type="cellIs" dxfId="1434" priority="270" operator="equal">
      <formula>"Sin Avance"</formula>
    </cfRule>
  </conditionalFormatting>
  <conditionalFormatting sqref="U35">
    <cfRule type="cellIs" dxfId="1433" priority="247" operator="equal">
      <formula>"Vencida"</formula>
    </cfRule>
    <cfRule type="cellIs" dxfId="1432" priority="248" operator="equal">
      <formula>"No Cumplida"</formula>
    </cfRule>
    <cfRule type="cellIs" dxfId="1431" priority="249" operator="equal">
      <formula>"En Avance"</formula>
    </cfRule>
    <cfRule type="cellIs" dxfId="1430" priority="250" operator="equal">
      <formula>"Cumplida (FT)"</formula>
    </cfRule>
    <cfRule type="cellIs" dxfId="1429" priority="251" operator="equal">
      <formula>"Cumplida (DT)"</formula>
    </cfRule>
    <cfRule type="cellIs" dxfId="1428" priority="252" operator="equal">
      <formula>"Sin Avance"</formula>
    </cfRule>
  </conditionalFormatting>
  <conditionalFormatting sqref="I14">
    <cfRule type="cellIs" dxfId="1427" priority="229" operator="equal">
      <formula>"Vencida"</formula>
    </cfRule>
    <cfRule type="cellIs" dxfId="1426" priority="230" operator="equal">
      <formula>"No Cumplida"</formula>
    </cfRule>
    <cfRule type="cellIs" dxfId="1425" priority="231" operator="equal">
      <formula>"En Avance"</formula>
    </cfRule>
    <cfRule type="cellIs" dxfId="1424" priority="232" operator="equal">
      <formula>"Cumplida (FT)"</formula>
    </cfRule>
    <cfRule type="cellIs" dxfId="1423" priority="233" operator="equal">
      <formula>"Cumplida (DT)"</formula>
    </cfRule>
    <cfRule type="cellIs" dxfId="1422" priority="234" operator="equal">
      <formula>"Sin Avance"</formula>
    </cfRule>
  </conditionalFormatting>
  <conditionalFormatting sqref="I17">
    <cfRule type="cellIs" dxfId="1421" priority="223" operator="equal">
      <formula>"Vencida"</formula>
    </cfRule>
    <cfRule type="cellIs" dxfId="1420" priority="224" operator="equal">
      <formula>"No Cumplida"</formula>
    </cfRule>
    <cfRule type="cellIs" dxfId="1419" priority="225" operator="equal">
      <formula>"En Avance"</formula>
    </cfRule>
    <cfRule type="cellIs" dxfId="1418" priority="226" operator="equal">
      <formula>"Cumplida (FT)"</formula>
    </cfRule>
    <cfRule type="cellIs" dxfId="1417" priority="227" operator="equal">
      <formula>"Cumplida (DT)"</formula>
    </cfRule>
    <cfRule type="cellIs" dxfId="1416" priority="228" operator="equal">
      <formula>"Sin Avance"</formula>
    </cfRule>
  </conditionalFormatting>
  <conditionalFormatting sqref="I15:I16 I12:I13">
    <cfRule type="cellIs" dxfId="1415" priority="205" operator="equal">
      <formula>"Vencida"</formula>
    </cfRule>
    <cfRule type="cellIs" dxfId="1414" priority="206" operator="equal">
      <formula>"No Cumplida"</formula>
    </cfRule>
    <cfRule type="cellIs" dxfId="1413" priority="207" operator="equal">
      <formula>"En Avance"</formula>
    </cfRule>
    <cfRule type="cellIs" dxfId="1412" priority="208" operator="equal">
      <formula>"Cumplida (FT)"</formula>
    </cfRule>
    <cfRule type="cellIs" dxfId="1411" priority="209" operator="equal">
      <formula>"Cumplida (DT)"</formula>
    </cfRule>
    <cfRule type="cellIs" dxfId="1410" priority="210" operator="equal">
      <formula>"Sin Avance"</formula>
    </cfRule>
  </conditionalFormatting>
  <conditionalFormatting sqref="I18:I20">
    <cfRule type="cellIs" dxfId="1409" priority="199" operator="equal">
      <formula>"Vencida"</formula>
    </cfRule>
    <cfRule type="cellIs" dxfId="1408" priority="200" operator="equal">
      <formula>"No Cumplida"</formula>
    </cfRule>
    <cfRule type="cellIs" dxfId="1407" priority="201" operator="equal">
      <formula>"En Avance"</formula>
    </cfRule>
    <cfRule type="cellIs" dxfId="1406" priority="202" operator="equal">
      <formula>"Cumplida (FT)"</formula>
    </cfRule>
    <cfRule type="cellIs" dxfId="1405" priority="203" operator="equal">
      <formula>"Cumplida (DT)"</formula>
    </cfRule>
    <cfRule type="cellIs" dxfId="1404" priority="204" operator="equal">
      <formula>"Sin Avance"</formula>
    </cfRule>
  </conditionalFormatting>
  <conditionalFormatting sqref="I22:I23">
    <cfRule type="cellIs" dxfId="1403" priority="193" operator="equal">
      <formula>"Vencida"</formula>
    </cfRule>
    <cfRule type="cellIs" dxfId="1402" priority="194" operator="equal">
      <formula>"No Cumplida"</formula>
    </cfRule>
    <cfRule type="cellIs" dxfId="1401" priority="195" operator="equal">
      <formula>"En Avance"</formula>
    </cfRule>
    <cfRule type="cellIs" dxfId="1400" priority="196" operator="equal">
      <formula>"Cumplida (FT)"</formula>
    </cfRule>
    <cfRule type="cellIs" dxfId="1399" priority="197" operator="equal">
      <formula>"Cumplida (DT)"</formula>
    </cfRule>
    <cfRule type="cellIs" dxfId="1398" priority="198" operator="equal">
      <formula>"Sin Avance"</formula>
    </cfRule>
  </conditionalFormatting>
  <conditionalFormatting sqref="I25:I26">
    <cfRule type="cellIs" dxfId="1397" priority="187" operator="equal">
      <formula>"Vencida"</formula>
    </cfRule>
    <cfRule type="cellIs" dxfId="1396" priority="188" operator="equal">
      <formula>"No Cumplida"</formula>
    </cfRule>
    <cfRule type="cellIs" dxfId="1395" priority="189" operator="equal">
      <formula>"En Avance"</formula>
    </cfRule>
    <cfRule type="cellIs" dxfId="1394" priority="190" operator="equal">
      <formula>"Cumplida (FT)"</formula>
    </cfRule>
    <cfRule type="cellIs" dxfId="1393" priority="191" operator="equal">
      <formula>"Cumplida (DT)"</formula>
    </cfRule>
    <cfRule type="cellIs" dxfId="1392" priority="192" operator="equal">
      <formula>"Sin Avance"</formula>
    </cfRule>
  </conditionalFormatting>
  <conditionalFormatting sqref="I28">
    <cfRule type="cellIs" dxfId="1391" priority="181" operator="equal">
      <formula>"Vencida"</formula>
    </cfRule>
    <cfRule type="cellIs" dxfId="1390" priority="182" operator="equal">
      <formula>"No Cumplida"</formula>
    </cfRule>
    <cfRule type="cellIs" dxfId="1389" priority="183" operator="equal">
      <formula>"En Avance"</formula>
    </cfRule>
    <cfRule type="cellIs" dxfId="1388" priority="184" operator="equal">
      <formula>"Cumplida (FT)"</formula>
    </cfRule>
    <cfRule type="cellIs" dxfId="1387" priority="185" operator="equal">
      <formula>"Cumplida (DT)"</formula>
    </cfRule>
    <cfRule type="cellIs" dxfId="1386" priority="186" operator="equal">
      <formula>"Sin Avance"</formula>
    </cfRule>
  </conditionalFormatting>
  <conditionalFormatting sqref="I29">
    <cfRule type="cellIs" dxfId="1385" priority="175" operator="equal">
      <formula>"Vencida"</formula>
    </cfRule>
    <cfRule type="cellIs" dxfId="1384" priority="176" operator="equal">
      <formula>"No Cumplida"</formula>
    </cfRule>
    <cfRule type="cellIs" dxfId="1383" priority="177" operator="equal">
      <formula>"En Avance"</formula>
    </cfRule>
    <cfRule type="cellIs" dxfId="1382" priority="178" operator="equal">
      <formula>"Cumplida (FT)"</formula>
    </cfRule>
    <cfRule type="cellIs" dxfId="1381" priority="179" operator="equal">
      <formula>"Cumplida (DT)"</formula>
    </cfRule>
    <cfRule type="cellIs" dxfId="1380" priority="180" operator="equal">
      <formula>"Sin Avance"</formula>
    </cfRule>
  </conditionalFormatting>
  <conditionalFormatting sqref="I32">
    <cfRule type="cellIs" dxfId="1379" priority="169" operator="equal">
      <formula>"Vencida"</formula>
    </cfRule>
    <cfRule type="cellIs" dxfId="1378" priority="170" operator="equal">
      <formula>"No Cumplida"</formula>
    </cfRule>
    <cfRule type="cellIs" dxfId="1377" priority="171" operator="equal">
      <formula>"En Avance"</formula>
    </cfRule>
    <cfRule type="cellIs" dxfId="1376" priority="172" operator="equal">
      <formula>"Cumplida (FT)"</formula>
    </cfRule>
    <cfRule type="cellIs" dxfId="1375" priority="173" operator="equal">
      <formula>"Cumplida (DT)"</formula>
    </cfRule>
    <cfRule type="cellIs" dxfId="1374" priority="174" operator="equal">
      <formula>"Sin Avance"</formula>
    </cfRule>
  </conditionalFormatting>
  <conditionalFormatting sqref="I33">
    <cfRule type="cellIs" dxfId="1373" priority="163" operator="equal">
      <formula>"Vencida"</formula>
    </cfRule>
    <cfRule type="cellIs" dxfId="1372" priority="164" operator="equal">
      <formula>"No Cumplida"</formula>
    </cfRule>
    <cfRule type="cellIs" dxfId="1371" priority="165" operator="equal">
      <formula>"En Avance"</formula>
    </cfRule>
    <cfRule type="cellIs" dxfId="1370" priority="166" operator="equal">
      <formula>"Cumplida (FT)"</formula>
    </cfRule>
    <cfRule type="cellIs" dxfId="1369" priority="167" operator="equal">
      <formula>"Cumplida (DT)"</formula>
    </cfRule>
    <cfRule type="cellIs" dxfId="1368" priority="168" operator="equal">
      <formula>"Sin Avance"</formula>
    </cfRule>
  </conditionalFormatting>
  <conditionalFormatting sqref="I34">
    <cfRule type="cellIs" dxfId="1367" priority="157" operator="equal">
      <formula>"Vencida"</formula>
    </cfRule>
    <cfRule type="cellIs" dxfId="1366" priority="158" operator="equal">
      <formula>"No Cumplida"</formula>
    </cfRule>
    <cfRule type="cellIs" dxfId="1365" priority="159" operator="equal">
      <formula>"En Avance"</formula>
    </cfRule>
    <cfRule type="cellIs" dxfId="1364" priority="160" operator="equal">
      <formula>"Cumplida (FT)"</formula>
    </cfRule>
    <cfRule type="cellIs" dxfId="1363" priority="161" operator="equal">
      <formula>"Cumplida (DT)"</formula>
    </cfRule>
    <cfRule type="cellIs" dxfId="1362" priority="162" operator="equal">
      <formula>"Sin Avance"</formula>
    </cfRule>
  </conditionalFormatting>
  <conditionalFormatting sqref="I31">
    <cfRule type="cellIs" dxfId="1361" priority="139" operator="equal">
      <formula>"Vencida"</formula>
    </cfRule>
    <cfRule type="cellIs" dxfId="1360" priority="140" operator="equal">
      <formula>"No Cumplida"</formula>
    </cfRule>
    <cfRule type="cellIs" dxfId="1359" priority="141" operator="equal">
      <formula>"En Avance"</formula>
    </cfRule>
    <cfRule type="cellIs" dxfId="1358" priority="142" operator="equal">
      <formula>"Cumplida (FT)"</formula>
    </cfRule>
    <cfRule type="cellIs" dxfId="1357" priority="143" operator="equal">
      <formula>"Cumplida (DT)"</formula>
    </cfRule>
    <cfRule type="cellIs" dxfId="1356" priority="144" operator="equal">
      <formula>"Sin Avance"</formula>
    </cfRule>
  </conditionalFormatting>
  <conditionalFormatting sqref="I35">
    <cfRule type="cellIs" dxfId="1355" priority="133" operator="equal">
      <formula>"Vencida"</formula>
    </cfRule>
    <cfRule type="cellIs" dxfId="1354" priority="134" operator="equal">
      <formula>"No Cumplida"</formula>
    </cfRule>
    <cfRule type="cellIs" dxfId="1353" priority="135" operator="equal">
      <formula>"En Avance"</formula>
    </cfRule>
    <cfRule type="cellIs" dxfId="1352" priority="136" operator="equal">
      <formula>"Cumplida (FT)"</formula>
    </cfRule>
    <cfRule type="cellIs" dxfId="1351" priority="137" operator="equal">
      <formula>"Cumplida (DT)"</formula>
    </cfRule>
    <cfRule type="cellIs" dxfId="1350" priority="138" operator="equal">
      <formula>"Sin Avance"</formula>
    </cfRule>
  </conditionalFormatting>
  <conditionalFormatting sqref="I36">
    <cfRule type="cellIs" dxfId="1349" priority="127" operator="equal">
      <formula>"Vencida"</formula>
    </cfRule>
    <cfRule type="cellIs" dxfId="1348" priority="128" operator="equal">
      <formula>"No Cumplida"</formula>
    </cfRule>
    <cfRule type="cellIs" dxfId="1347" priority="129" operator="equal">
      <formula>"En Avance"</formula>
    </cfRule>
    <cfRule type="cellIs" dxfId="1346" priority="130" operator="equal">
      <formula>"Cumplida (FT)"</formula>
    </cfRule>
    <cfRule type="cellIs" dxfId="1345" priority="131" operator="equal">
      <formula>"Cumplida (DT)"</formula>
    </cfRule>
    <cfRule type="cellIs" dxfId="1344" priority="132" operator="equal">
      <formula>"Sin Avance"</formula>
    </cfRule>
  </conditionalFormatting>
  <conditionalFormatting sqref="O17">
    <cfRule type="cellIs" dxfId="1343" priority="121" operator="equal">
      <formula>"Vencida"</formula>
    </cfRule>
    <cfRule type="cellIs" dxfId="1342" priority="122" operator="equal">
      <formula>"No Cumplida"</formula>
    </cfRule>
    <cfRule type="cellIs" dxfId="1341" priority="123" operator="equal">
      <formula>"En Avance"</formula>
    </cfRule>
    <cfRule type="cellIs" dxfId="1340" priority="124" operator="equal">
      <formula>"Cumplida (FT)"</formula>
    </cfRule>
    <cfRule type="cellIs" dxfId="1339" priority="125" operator="equal">
      <formula>"Cumplida (DT)"</formula>
    </cfRule>
    <cfRule type="cellIs" dxfId="1338" priority="126" operator="equal">
      <formula>"Sin Avance"</formula>
    </cfRule>
  </conditionalFormatting>
  <conditionalFormatting sqref="O14">
    <cfRule type="cellIs" dxfId="1337" priority="115" operator="equal">
      <formula>"Vencida"</formula>
    </cfRule>
    <cfRule type="cellIs" dxfId="1336" priority="116" operator="equal">
      <formula>"No Cumplida"</formula>
    </cfRule>
    <cfRule type="cellIs" dxfId="1335" priority="117" operator="equal">
      <formula>"En Avance"</formula>
    </cfRule>
    <cfRule type="cellIs" dxfId="1334" priority="118" operator="equal">
      <formula>"Cumplida (FT)"</formula>
    </cfRule>
    <cfRule type="cellIs" dxfId="1333" priority="119" operator="equal">
      <formula>"Cumplida (DT)"</formula>
    </cfRule>
    <cfRule type="cellIs" dxfId="1332" priority="120" operator="equal">
      <formula>"Sin Avance"</formula>
    </cfRule>
  </conditionalFormatting>
  <conditionalFormatting sqref="O15:O16 O12:O13">
    <cfRule type="cellIs" dxfId="1331" priority="109" operator="equal">
      <formula>"Vencida"</formula>
    </cfRule>
    <cfRule type="cellIs" dxfId="1330" priority="110" operator="equal">
      <formula>"No Cumplida"</formula>
    </cfRule>
    <cfRule type="cellIs" dxfId="1329" priority="111" operator="equal">
      <formula>"En Avance"</formula>
    </cfRule>
    <cfRule type="cellIs" dxfId="1328" priority="112" operator="equal">
      <formula>"Cumplida (FT)"</formula>
    </cfRule>
    <cfRule type="cellIs" dxfId="1327" priority="113" operator="equal">
      <formula>"Cumplida (DT)"</formula>
    </cfRule>
    <cfRule type="cellIs" dxfId="1326" priority="114" operator="equal">
      <formula>"Sin Avance"</formula>
    </cfRule>
  </conditionalFormatting>
  <conditionalFormatting sqref="O18">
    <cfRule type="cellIs" dxfId="1325" priority="103" operator="equal">
      <formula>"Vencida"</formula>
    </cfRule>
    <cfRule type="cellIs" dxfId="1324" priority="104" operator="equal">
      <formula>"No Cumplida"</formula>
    </cfRule>
    <cfRule type="cellIs" dxfId="1323" priority="105" operator="equal">
      <formula>"En Avance"</formula>
    </cfRule>
    <cfRule type="cellIs" dxfId="1322" priority="106" operator="equal">
      <formula>"Cumplida (FT)"</formula>
    </cfRule>
    <cfRule type="cellIs" dxfId="1321" priority="107" operator="equal">
      <formula>"Cumplida (DT)"</formula>
    </cfRule>
    <cfRule type="cellIs" dxfId="1320" priority="108" operator="equal">
      <formula>"Sin Avance"</formula>
    </cfRule>
  </conditionalFormatting>
  <conditionalFormatting sqref="O19">
    <cfRule type="cellIs" dxfId="1319" priority="91" operator="equal">
      <formula>"Vencida"</formula>
    </cfRule>
    <cfRule type="cellIs" dxfId="1318" priority="92" operator="equal">
      <formula>"No Cumplida"</formula>
    </cfRule>
    <cfRule type="cellIs" dxfId="1317" priority="93" operator="equal">
      <formula>"En Avance"</formula>
    </cfRule>
    <cfRule type="cellIs" dxfId="1316" priority="94" operator="equal">
      <formula>"Cumplida (FT)"</formula>
    </cfRule>
    <cfRule type="cellIs" dxfId="1315" priority="95" operator="equal">
      <formula>"Cumplida (DT)"</formula>
    </cfRule>
    <cfRule type="cellIs" dxfId="1314" priority="96" operator="equal">
      <formula>"Sin Avance"</formula>
    </cfRule>
  </conditionalFormatting>
  <conditionalFormatting sqref="O25">
    <cfRule type="cellIs" dxfId="1313" priority="73" operator="equal">
      <formula>"Vencida"</formula>
    </cfRule>
    <cfRule type="cellIs" dxfId="1312" priority="74" operator="equal">
      <formula>"No Cumplida"</formula>
    </cfRule>
    <cfRule type="cellIs" dxfId="1311" priority="75" operator="equal">
      <formula>"En Avance"</formula>
    </cfRule>
    <cfRule type="cellIs" dxfId="1310" priority="76" operator="equal">
      <formula>"Cumplida (FT)"</formula>
    </cfRule>
    <cfRule type="cellIs" dxfId="1309" priority="77" operator="equal">
      <formula>"Cumplida (DT)"</formula>
    </cfRule>
    <cfRule type="cellIs" dxfId="1308" priority="78" operator="equal">
      <formula>"Sin Avance"</formula>
    </cfRule>
  </conditionalFormatting>
  <conditionalFormatting sqref="O23">
    <cfRule type="cellIs" dxfId="1307" priority="67" operator="equal">
      <formula>"Vencida"</formula>
    </cfRule>
    <cfRule type="cellIs" dxfId="1306" priority="68" operator="equal">
      <formula>"No Cumplida"</formula>
    </cfRule>
    <cfRule type="cellIs" dxfId="1305" priority="69" operator="equal">
      <formula>"En Avance"</formula>
    </cfRule>
    <cfRule type="cellIs" dxfId="1304" priority="70" operator="equal">
      <formula>"Cumplida (FT)"</formula>
    </cfRule>
    <cfRule type="cellIs" dxfId="1303" priority="71" operator="equal">
      <formula>"Cumplida (DT)"</formula>
    </cfRule>
    <cfRule type="cellIs" dxfId="1302" priority="72" operator="equal">
      <formula>"Sin Avance"</formula>
    </cfRule>
  </conditionalFormatting>
  <conditionalFormatting sqref="O26">
    <cfRule type="cellIs" dxfId="1301" priority="61" operator="equal">
      <formula>"Vencida"</formula>
    </cfRule>
    <cfRule type="cellIs" dxfId="1300" priority="62" operator="equal">
      <formula>"No Cumplida"</formula>
    </cfRule>
    <cfRule type="cellIs" dxfId="1299" priority="63" operator="equal">
      <formula>"En Avance"</formula>
    </cfRule>
    <cfRule type="cellIs" dxfId="1298" priority="64" operator="equal">
      <formula>"Cumplida (FT)"</formula>
    </cfRule>
    <cfRule type="cellIs" dxfId="1297" priority="65" operator="equal">
      <formula>"Cumplida (DT)"</formula>
    </cfRule>
    <cfRule type="cellIs" dxfId="1296" priority="66" operator="equal">
      <formula>"Sin Avance"</formula>
    </cfRule>
  </conditionalFormatting>
  <conditionalFormatting sqref="O28">
    <cfRule type="cellIs" dxfId="1295" priority="55" operator="equal">
      <formula>"Vencida"</formula>
    </cfRule>
    <cfRule type="cellIs" dxfId="1294" priority="56" operator="equal">
      <formula>"No Cumplida"</formula>
    </cfRule>
    <cfRule type="cellIs" dxfId="1293" priority="57" operator="equal">
      <formula>"En Avance"</formula>
    </cfRule>
    <cfRule type="cellIs" dxfId="1292" priority="58" operator="equal">
      <formula>"Cumplida (FT)"</formula>
    </cfRule>
    <cfRule type="cellIs" dxfId="1291" priority="59" operator="equal">
      <formula>"Cumplida (DT)"</formula>
    </cfRule>
    <cfRule type="cellIs" dxfId="1290" priority="60" operator="equal">
      <formula>"Sin Avance"</formula>
    </cfRule>
  </conditionalFormatting>
  <conditionalFormatting sqref="O34">
    <cfRule type="cellIs" dxfId="1289" priority="49" operator="equal">
      <formula>"Vencida"</formula>
    </cfRule>
    <cfRule type="cellIs" dxfId="1288" priority="50" operator="equal">
      <formula>"No Cumplida"</formula>
    </cfRule>
    <cfRule type="cellIs" dxfId="1287" priority="51" operator="equal">
      <formula>"En Avance"</formula>
    </cfRule>
    <cfRule type="cellIs" dxfId="1286" priority="52" operator="equal">
      <formula>"Cumplida (FT)"</formula>
    </cfRule>
    <cfRule type="cellIs" dxfId="1285" priority="53" operator="equal">
      <formula>"Cumplida (DT)"</formula>
    </cfRule>
    <cfRule type="cellIs" dxfId="1284" priority="54" operator="equal">
      <formula>"Sin Avance"</formula>
    </cfRule>
  </conditionalFormatting>
  <conditionalFormatting sqref="O29">
    <cfRule type="cellIs" dxfId="1283" priority="43" operator="equal">
      <formula>"Vencida"</formula>
    </cfRule>
    <cfRule type="cellIs" dxfId="1282" priority="44" operator="equal">
      <formula>"No Cumplida"</formula>
    </cfRule>
    <cfRule type="cellIs" dxfId="1281" priority="45" operator="equal">
      <formula>"En Avance"</formula>
    </cfRule>
    <cfRule type="cellIs" dxfId="1280" priority="46" operator="equal">
      <formula>"Cumplida (FT)"</formula>
    </cfRule>
    <cfRule type="cellIs" dxfId="1279" priority="47" operator="equal">
      <formula>"Cumplida (DT)"</formula>
    </cfRule>
    <cfRule type="cellIs" dxfId="1278" priority="48" operator="equal">
      <formula>"Sin Avance"</formula>
    </cfRule>
  </conditionalFormatting>
  <conditionalFormatting sqref="O31:O32">
    <cfRule type="cellIs" dxfId="1277" priority="31" operator="equal">
      <formula>"Vencida"</formula>
    </cfRule>
    <cfRule type="cellIs" dxfId="1276" priority="32" operator="equal">
      <formula>"No Cumplida"</formula>
    </cfRule>
    <cfRule type="cellIs" dxfId="1275" priority="33" operator="equal">
      <formula>"En Avance"</formula>
    </cfRule>
    <cfRule type="cellIs" dxfId="1274" priority="34" operator="equal">
      <formula>"Cumplida (FT)"</formula>
    </cfRule>
    <cfRule type="cellIs" dxfId="1273" priority="35" operator="equal">
      <formula>"Cumplida (DT)"</formula>
    </cfRule>
    <cfRule type="cellIs" dxfId="1272" priority="36" operator="equal">
      <formula>"Sin Avance"</formula>
    </cfRule>
  </conditionalFormatting>
  <conditionalFormatting sqref="O33">
    <cfRule type="cellIs" dxfId="1271" priority="25" operator="equal">
      <formula>"Vencida"</formula>
    </cfRule>
    <cfRule type="cellIs" dxfId="1270" priority="26" operator="equal">
      <formula>"No Cumplida"</formula>
    </cfRule>
    <cfRule type="cellIs" dxfId="1269" priority="27" operator="equal">
      <formula>"En Avance"</formula>
    </cfRule>
    <cfRule type="cellIs" dxfId="1268" priority="28" operator="equal">
      <formula>"Cumplida (FT)"</formula>
    </cfRule>
    <cfRule type="cellIs" dxfId="1267" priority="29" operator="equal">
      <formula>"Cumplida (DT)"</formula>
    </cfRule>
    <cfRule type="cellIs" dxfId="1266" priority="30" operator="equal">
      <formula>"Sin Avance"</formula>
    </cfRule>
  </conditionalFormatting>
  <conditionalFormatting sqref="O35">
    <cfRule type="cellIs" dxfId="1265" priority="19" operator="equal">
      <formula>"Vencida"</formula>
    </cfRule>
    <cfRule type="cellIs" dxfId="1264" priority="20" operator="equal">
      <formula>"No Cumplida"</formula>
    </cfRule>
    <cfRule type="cellIs" dxfId="1263" priority="21" operator="equal">
      <formula>"En Avance"</formula>
    </cfRule>
    <cfRule type="cellIs" dxfId="1262" priority="22" operator="equal">
      <formula>"Cumplida (FT)"</formula>
    </cfRule>
    <cfRule type="cellIs" dxfId="1261" priority="23" operator="equal">
      <formula>"Cumplida (DT)"</formula>
    </cfRule>
    <cfRule type="cellIs" dxfId="1260" priority="24" operator="equal">
      <formula>"Sin Avance"</formula>
    </cfRule>
  </conditionalFormatting>
  <conditionalFormatting sqref="O36">
    <cfRule type="cellIs" dxfId="1259" priority="13" operator="equal">
      <formula>"Vencida"</formula>
    </cfRule>
    <cfRule type="cellIs" dxfId="1258" priority="14" operator="equal">
      <formula>"No Cumplida"</formula>
    </cfRule>
    <cfRule type="cellIs" dxfId="1257" priority="15" operator="equal">
      <formula>"En Avance"</formula>
    </cfRule>
    <cfRule type="cellIs" dxfId="1256" priority="16" operator="equal">
      <formula>"Cumplida (FT)"</formula>
    </cfRule>
    <cfRule type="cellIs" dxfId="1255" priority="17" operator="equal">
      <formula>"Cumplida (DT)"</formula>
    </cfRule>
    <cfRule type="cellIs" dxfId="1254" priority="18" operator="equal">
      <formula>"Sin Avance"</formula>
    </cfRule>
  </conditionalFormatting>
  <conditionalFormatting sqref="O20">
    <cfRule type="cellIs" dxfId="1253" priority="7" operator="equal">
      <formula>"Vencida"</formula>
    </cfRule>
    <cfRule type="cellIs" dxfId="1252" priority="8" operator="equal">
      <formula>"No Cumplida"</formula>
    </cfRule>
    <cfRule type="cellIs" dxfId="1251" priority="9" operator="equal">
      <formula>"En Avance"</formula>
    </cfRule>
    <cfRule type="cellIs" dxfId="1250" priority="10" operator="equal">
      <formula>"Cumplida (FT)"</formula>
    </cfRule>
    <cfRule type="cellIs" dxfId="1249" priority="11" operator="equal">
      <formula>"Cumplida (DT)"</formula>
    </cfRule>
    <cfRule type="cellIs" dxfId="1248" priority="12" operator="equal">
      <formula>"Sin Avance"</formula>
    </cfRule>
  </conditionalFormatting>
  <conditionalFormatting sqref="O22">
    <cfRule type="cellIs" dxfId="1247" priority="1" operator="equal">
      <formula>"Vencida"</formula>
    </cfRule>
    <cfRule type="cellIs" dxfId="1246" priority="2" operator="equal">
      <formula>"No Cumplida"</formula>
    </cfRule>
    <cfRule type="cellIs" dxfId="1245" priority="3" operator="equal">
      <formula>"En Avance"</formula>
    </cfRule>
    <cfRule type="cellIs" dxfId="1244" priority="4" operator="equal">
      <formula>"Cumplida (FT)"</formula>
    </cfRule>
    <cfRule type="cellIs" dxfId="1243" priority="5" operator="equal">
      <formula>"Cumplida (DT)"</formula>
    </cfRule>
    <cfRule type="cellIs" dxfId="1242" priority="6" operator="equal">
      <formula>"Sin Avance"</formula>
    </cfRule>
  </conditionalFormatting>
  <pageMargins left="0.70866141732283472" right="0.70866141732283472" top="0.74803149606299213" bottom="0.74803149606299213" header="0.31496062992125984" footer="0.31496062992125984"/>
  <pageSetup paperSize="9"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400-000000000000}">
          <x14:formula1>
            <xm:f>'https://icbfgob.sharepoint.com/Users/Yaneth.Burgos/Documents/Yanet Burgos Duitama/PLAN ANTICORRUPCIÓN PAAC/PAAC 2020/1er Cuatrimestre/[Sgto_PAAC_30_abril_2020.xlsx]Hoja1'!#REF!</xm:f>
          </x14:formula1>
          <xm:sqref>I35 I17 I32:I33 I22:I23 I25:I26</xm:sqref>
        </x14:dataValidation>
        <x14:dataValidation type="list" allowBlank="1" showInputMessage="1" showErrorMessage="1" xr:uid="{00000000-0002-0000-0400-000001000000}">
          <x14:formula1>
            <xm:f>'https://icbfgob.sharepoint.com/Users/Maritza.Beltran/AppData/Local/Microsoft/Windows/INetCache/Content.Outlook/P86LDKLA/[Sgto_PAAC_30_abril_2020 - Componente 5.xlsx]Hoja1'!#REF!</xm:f>
          </x14:formula1>
          <xm:sqref>I18:I20 I29 O20 O22:O23 O29 I31 I36 O17:O18 O25:O26 O35:O36 O31:O33</xm:sqref>
        </x14:dataValidation>
        <x14:dataValidation type="list" allowBlank="1" showInputMessage="1" showErrorMessage="1" xr:uid="{00000000-0002-0000-0400-000002000000}">
          <x14:formula1>
            <xm:f>ESTADOS!#REF!</xm:f>
          </x14:formula1>
          <xm:sqref>U12:U13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9BC07-E365-4079-8868-9464550E52D6}">
  <dimension ref="A2:X28"/>
  <sheetViews>
    <sheetView view="pageLayout" topLeftCell="B33" zoomScale="70" zoomScaleNormal="60" zoomScalePageLayoutView="70" workbookViewId="0">
      <selection sqref="M2"/>
    </sheetView>
  </sheetViews>
  <sheetFormatPr baseColWidth="10" defaultColWidth="11.453125" defaultRowHeight="14.5"/>
  <cols>
    <col min="1" max="1" width="17" customWidth="1"/>
    <col min="2" max="2" width="23.81640625" customWidth="1"/>
    <col min="3" max="3" width="28.1796875" customWidth="1"/>
    <col min="4" max="4" width="21.453125" customWidth="1"/>
    <col min="7" max="7" width="1.26953125" customWidth="1"/>
    <col min="8" max="8" width="14.453125" hidden="1" customWidth="1"/>
    <col min="9" max="9" width="16" hidden="1" customWidth="1"/>
    <col min="10" max="10" width="15.54296875" hidden="1" customWidth="1"/>
    <col min="11" max="11" width="19.7265625" hidden="1" customWidth="1"/>
    <col min="12" max="12" width="111.81640625" hidden="1" customWidth="1"/>
    <col min="13" max="13" width="0.7265625" customWidth="1"/>
    <col min="14" max="14" width="22.26953125" customWidth="1"/>
    <col min="15" max="15" width="16" customWidth="1"/>
    <col min="16" max="16" width="23.453125" customWidth="1"/>
    <col min="17" max="17" width="19.453125" customWidth="1"/>
    <col min="18" max="18" width="129.81640625" customWidth="1"/>
    <col min="19" max="19" width="4.453125" customWidth="1"/>
    <col min="20" max="20" width="16.1796875" hidden="1" customWidth="1"/>
    <col min="21" max="21" width="19.7265625" hidden="1" customWidth="1"/>
    <col min="22" max="22" width="15.26953125" hidden="1" customWidth="1"/>
    <col min="23" max="23" width="18" hidden="1" customWidth="1"/>
    <col min="24" max="24" width="144.453125" hidden="1" customWidth="1"/>
  </cols>
  <sheetData>
    <row r="2" spans="1:24" ht="15.5">
      <c r="A2" s="76" t="s">
        <v>0</v>
      </c>
      <c r="B2" s="76"/>
      <c r="C2" s="77"/>
    </row>
    <row r="3" spans="1:24" ht="15.5">
      <c r="A3" s="78"/>
      <c r="B3" s="79"/>
      <c r="C3" s="80"/>
    </row>
    <row r="4" spans="1:24" ht="15.5">
      <c r="A4" s="79" t="s">
        <v>1</v>
      </c>
      <c r="B4" s="79"/>
      <c r="C4" s="81" t="s">
        <v>2</v>
      </c>
    </row>
    <row r="5" spans="1:24" ht="15.5">
      <c r="A5" s="79" t="s">
        <v>3</v>
      </c>
      <c r="B5" s="79"/>
      <c r="C5" s="82">
        <v>2022</v>
      </c>
    </row>
    <row r="6" spans="1:24" ht="15.5">
      <c r="A6" s="83" t="s">
        <v>4</v>
      </c>
      <c r="B6" s="83"/>
      <c r="C6" s="84" t="s">
        <v>608</v>
      </c>
    </row>
    <row r="7" spans="1:24" ht="15" thickBot="1"/>
    <row r="8" spans="1:24" s="182" customFormat="1" ht="41.25" customHeight="1" thickBot="1">
      <c r="A8" s="1176" t="s">
        <v>15</v>
      </c>
      <c r="B8" s="1177"/>
      <c r="C8" s="1177"/>
      <c r="D8" s="1177"/>
      <c r="E8" s="1177"/>
      <c r="F8" s="1178"/>
      <c r="G8" s="181"/>
      <c r="H8" s="1179" t="s">
        <v>214</v>
      </c>
      <c r="I8" s="1180"/>
      <c r="J8" s="1180"/>
      <c r="K8" s="1180"/>
      <c r="L8" s="1181"/>
      <c r="M8" s="180"/>
      <c r="N8" s="1179" t="s">
        <v>215</v>
      </c>
      <c r="O8" s="1182"/>
      <c r="P8" s="1182"/>
      <c r="Q8" s="1182"/>
      <c r="R8" s="1183"/>
      <c r="T8" s="1179" t="s">
        <v>216</v>
      </c>
      <c r="U8" s="1182"/>
      <c r="V8" s="1182"/>
      <c r="W8" s="1182"/>
      <c r="X8" s="1183"/>
    </row>
    <row r="9" spans="1:24" s="182" customFormat="1" ht="109.5" customHeight="1" thickBot="1">
      <c r="A9" s="183" t="s">
        <v>217</v>
      </c>
      <c r="B9" s="1184" t="s">
        <v>607</v>
      </c>
      <c r="C9" s="1185"/>
      <c r="D9" s="1185"/>
      <c r="E9" s="1185"/>
      <c r="F9" s="1186"/>
      <c r="G9" s="184"/>
      <c r="H9" s="185" t="s">
        <v>218</v>
      </c>
      <c r="I9" s="202"/>
      <c r="J9" s="186"/>
      <c r="K9" s="1187" t="s">
        <v>20</v>
      </c>
      <c r="L9" s="1187" t="s">
        <v>21</v>
      </c>
      <c r="M9" s="180"/>
      <c r="N9" s="185" t="s">
        <v>606</v>
      </c>
      <c r="O9" s="202"/>
      <c r="P9" s="191"/>
      <c r="Q9" s="1187" t="s">
        <v>20</v>
      </c>
      <c r="R9" s="1187" t="s">
        <v>21</v>
      </c>
      <c r="T9" s="185" t="s">
        <v>219</v>
      </c>
      <c r="U9" s="202"/>
      <c r="V9" s="186"/>
      <c r="W9" s="1187" t="s">
        <v>20</v>
      </c>
      <c r="X9" s="1187" t="s">
        <v>21</v>
      </c>
    </row>
    <row r="10" spans="1:24" s="182" customFormat="1" ht="42.5" thickBot="1">
      <c r="A10" s="187" t="s">
        <v>22</v>
      </c>
      <c r="B10" s="1176" t="s">
        <v>23</v>
      </c>
      <c r="C10" s="1178"/>
      <c r="D10" s="188" t="s">
        <v>24</v>
      </c>
      <c r="E10" s="188" t="s">
        <v>25</v>
      </c>
      <c r="F10" s="189" t="s">
        <v>26</v>
      </c>
      <c r="G10" s="180"/>
      <c r="H10" s="190" t="s">
        <v>133</v>
      </c>
      <c r="I10" s="201" t="s">
        <v>134</v>
      </c>
      <c r="J10" s="201" t="s">
        <v>135</v>
      </c>
      <c r="K10" s="1188"/>
      <c r="L10" s="1188"/>
      <c r="M10" s="180"/>
      <c r="N10" s="190" t="s">
        <v>133</v>
      </c>
      <c r="O10" s="201" t="s">
        <v>134</v>
      </c>
      <c r="P10" s="192" t="s">
        <v>135</v>
      </c>
      <c r="Q10" s="1188"/>
      <c r="R10" s="1188"/>
      <c r="T10" s="190" t="s">
        <v>133</v>
      </c>
      <c r="U10" s="201" t="s">
        <v>134</v>
      </c>
      <c r="V10" s="201" t="s">
        <v>135</v>
      </c>
      <c r="W10" s="1188"/>
      <c r="X10" s="1188"/>
    </row>
    <row r="11" spans="1:24" ht="54.75" customHeight="1" thickBot="1">
      <c r="A11" s="1122" t="s">
        <v>676</v>
      </c>
      <c r="B11" s="9"/>
      <c r="C11" s="207"/>
      <c r="D11" s="9"/>
      <c r="E11" s="9"/>
      <c r="F11" s="20"/>
      <c r="G11" s="4"/>
      <c r="H11" s="10">
        <v>1</v>
      </c>
      <c r="I11" s="11">
        <f>+COUNTIF(I12:I12,"Cumplida "&amp;"*")</f>
        <v>0</v>
      </c>
      <c r="J11" s="14">
        <f>IFERROR(+I11/H11,"No se programaron actividades relacionadas con este objetivo")</f>
        <v>0</v>
      </c>
      <c r="K11" s="12"/>
      <c r="L11" s="13"/>
      <c r="M11" s="4"/>
      <c r="N11" s="221"/>
      <c r="O11" s="222">
        <f>+COUNTIF(O12:O12,"Cumplida "&amp;"*")</f>
        <v>0</v>
      </c>
      <c r="P11" s="223" t="str">
        <f>IFERROR(+O11/N11,"No se programaron actividades relacionadas con este objetivo")</f>
        <v>No se programaron actividades relacionadas con este objetivo</v>
      </c>
      <c r="Q11" s="224"/>
      <c r="R11" s="225"/>
      <c r="T11" s="10">
        <v>1</v>
      </c>
      <c r="U11" s="11">
        <f>+COUNTIF(U12:U12,"Cumplida "&amp;"*")</f>
        <v>1</v>
      </c>
      <c r="V11" s="14">
        <f>IFERROR(+U11/T11,"No se programaron actividades relacionadas con este objetivo")</f>
        <v>1</v>
      </c>
      <c r="W11" s="12"/>
      <c r="X11" s="13"/>
    </row>
    <row r="12" spans="1:24" ht="186" customHeight="1" thickBot="1">
      <c r="A12" s="1126"/>
      <c r="B12" s="46" t="s">
        <v>32</v>
      </c>
      <c r="C12" s="257" t="s">
        <v>681</v>
      </c>
      <c r="D12" s="47" t="s">
        <v>230</v>
      </c>
      <c r="E12" s="48" t="s">
        <v>158</v>
      </c>
      <c r="F12" s="49">
        <v>44910</v>
      </c>
      <c r="G12" s="2"/>
      <c r="H12" s="93"/>
      <c r="I12" s="143" t="s">
        <v>11</v>
      </c>
      <c r="J12" s="68"/>
      <c r="K12" s="113" t="s">
        <v>541</v>
      </c>
      <c r="L12" s="50" t="s">
        <v>546</v>
      </c>
      <c r="M12" s="2"/>
      <c r="N12" s="150"/>
      <c r="O12" s="150" t="s">
        <v>11</v>
      </c>
      <c r="P12" s="108"/>
      <c r="Q12" s="156" t="s">
        <v>682</v>
      </c>
      <c r="R12" s="177" t="s">
        <v>683</v>
      </c>
      <c r="T12" s="24"/>
      <c r="U12" s="93" t="s">
        <v>7</v>
      </c>
      <c r="V12" s="93"/>
      <c r="W12" s="22" t="s">
        <v>222</v>
      </c>
      <c r="X12" s="50" t="s">
        <v>223</v>
      </c>
    </row>
    <row r="13" spans="1:24" ht="45.75" customHeight="1" thickBot="1">
      <c r="A13" s="1122" t="s">
        <v>677</v>
      </c>
      <c r="B13" s="217"/>
      <c r="C13" s="218"/>
      <c r="D13" s="217"/>
      <c r="E13" s="217"/>
      <c r="F13" s="219"/>
      <c r="G13" s="4"/>
      <c r="H13" s="221">
        <v>1</v>
      </c>
      <c r="I13" s="222">
        <f>+COUNTIF(I14:I14,"Cumplida "&amp;"*")</f>
        <v>0</v>
      </c>
      <c r="J13" s="223">
        <f>IFERROR(+I13/H13,"No se programaron actividades relacionadas con este objetivo")</f>
        <v>0</v>
      </c>
      <c r="K13" s="224"/>
      <c r="L13" s="225"/>
      <c r="M13" s="4"/>
      <c r="N13" s="241"/>
      <c r="O13" s="242">
        <f>+COUNTIF(O14:O14,"Cumplida "&amp;"*")</f>
        <v>0</v>
      </c>
      <c r="P13" s="243" t="str">
        <f>IFERROR(+O13/N13,"No se programaron actividades relacionadas con este objetivo")</f>
        <v>No se programaron actividades relacionadas con este objetivo</v>
      </c>
      <c r="Q13" s="244"/>
      <c r="R13" s="245"/>
      <c r="T13" s="10">
        <v>1</v>
      </c>
      <c r="U13" s="11">
        <f>+COUNTIF(U14:U14,"Cumplida "&amp;"*")</f>
        <v>1</v>
      </c>
      <c r="V13" s="14">
        <f>IFERROR(+U13/T13,"No se programaron actividades relacionadas con este objetivo")</f>
        <v>1</v>
      </c>
      <c r="W13" s="12"/>
      <c r="X13" s="13"/>
    </row>
    <row r="14" spans="1:24" ht="268.5" customHeight="1" thickBot="1">
      <c r="A14" s="1189"/>
      <c r="B14" s="97" t="s">
        <v>39</v>
      </c>
      <c r="C14" s="255" t="s">
        <v>226</v>
      </c>
      <c r="D14" s="193" t="s">
        <v>685</v>
      </c>
      <c r="E14" s="25" t="s">
        <v>158</v>
      </c>
      <c r="F14" s="220">
        <v>44910</v>
      </c>
      <c r="G14" s="2"/>
      <c r="H14" s="108"/>
      <c r="I14" s="142" t="s">
        <v>11</v>
      </c>
      <c r="J14" s="97"/>
      <c r="K14" s="22" t="s">
        <v>541</v>
      </c>
      <c r="L14" s="99" t="s">
        <v>544</v>
      </c>
      <c r="M14" s="2"/>
      <c r="N14" s="97"/>
      <c r="O14" s="150" t="s">
        <v>11</v>
      </c>
      <c r="P14" s="150"/>
      <c r="Q14" s="156" t="s">
        <v>682</v>
      </c>
      <c r="R14" s="177" t="s">
        <v>704</v>
      </c>
      <c r="T14" s="24"/>
      <c r="U14" s="93" t="s">
        <v>7</v>
      </c>
      <c r="V14" s="93"/>
      <c r="W14" s="22" t="s">
        <v>222</v>
      </c>
      <c r="X14" s="100" t="s">
        <v>225</v>
      </c>
    </row>
    <row r="15" spans="1:24" ht="268.5" customHeight="1">
      <c r="A15" s="213"/>
      <c r="B15" s="97" t="s">
        <v>43</v>
      </c>
      <c r="C15" s="255" t="s">
        <v>220</v>
      </c>
      <c r="D15" s="193" t="s">
        <v>221</v>
      </c>
      <c r="E15" s="25" t="s">
        <v>158</v>
      </c>
      <c r="F15" s="220">
        <v>44834</v>
      </c>
      <c r="G15" s="2"/>
      <c r="H15" s="108"/>
      <c r="I15" s="108" t="s">
        <v>5</v>
      </c>
      <c r="J15" s="97"/>
      <c r="K15" s="22" t="s">
        <v>541</v>
      </c>
      <c r="L15" s="50" t="s">
        <v>542</v>
      </c>
      <c r="M15" s="2"/>
      <c r="N15" s="97"/>
      <c r="O15" s="150" t="s">
        <v>11</v>
      </c>
      <c r="P15" s="237"/>
      <c r="Q15" s="156" t="s">
        <v>682</v>
      </c>
      <c r="R15" s="240" t="s">
        <v>705</v>
      </c>
      <c r="T15" s="212"/>
      <c r="U15" s="131"/>
      <c r="V15" s="131"/>
      <c r="W15" s="210"/>
      <c r="X15" s="211"/>
    </row>
    <row r="16" spans="1:24" ht="268.5" customHeight="1">
      <c r="A16" s="213"/>
      <c r="B16" s="97" t="s">
        <v>47</v>
      </c>
      <c r="C16" s="21" t="s">
        <v>686</v>
      </c>
      <c r="D16" s="193" t="s">
        <v>687</v>
      </c>
      <c r="E16" s="25" t="s">
        <v>158</v>
      </c>
      <c r="F16" s="220">
        <v>44910</v>
      </c>
      <c r="G16" s="2"/>
      <c r="H16" s="108"/>
      <c r="I16" s="108"/>
      <c r="J16" s="97"/>
      <c r="K16" s="22"/>
      <c r="L16" s="231"/>
      <c r="M16" s="2"/>
      <c r="N16" s="97"/>
      <c r="O16" s="150" t="s">
        <v>11</v>
      </c>
      <c r="P16" s="237"/>
      <c r="Q16" s="156" t="s">
        <v>682</v>
      </c>
      <c r="R16" s="177" t="s">
        <v>706</v>
      </c>
      <c r="T16" s="212"/>
      <c r="U16" s="131"/>
      <c r="V16" s="131"/>
      <c r="W16" s="210"/>
      <c r="X16" s="211"/>
    </row>
    <row r="17" spans="1:24" ht="268.5" customHeight="1" thickBot="1">
      <c r="A17" s="213"/>
      <c r="B17" s="97" t="s">
        <v>684</v>
      </c>
      <c r="C17" s="21" t="s">
        <v>688</v>
      </c>
      <c r="D17" s="193" t="s">
        <v>689</v>
      </c>
      <c r="E17" s="25" t="s">
        <v>158</v>
      </c>
      <c r="F17" s="220">
        <v>44910</v>
      </c>
      <c r="G17" s="2"/>
      <c r="H17" s="108"/>
      <c r="I17" s="108"/>
      <c r="J17" s="97"/>
      <c r="K17" s="22"/>
      <c r="L17" s="231"/>
      <c r="M17" s="2"/>
      <c r="N17" s="97"/>
      <c r="O17" s="150" t="s">
        <v>11</v>
      </c>
      <c r="P17" s="237"/>
      <c r="Q17" s="156" t="s">
        <v>682</v>
      </c>
      <c r="R17" s="240" t="s">
        <v>707</v>
      </c>
      <c r="T17" s="212"/>
      <c r="U17" s="131"/>
      <c r="V17" s="131"/>
      <c r="W17" s="210"/>
      <c r="X17" s="211"/>
    </row>
    <row r="18" spans="1:24" ht="15" thickBot="1">
      <c r="A18" s="1122" t="s">
        <v>678</v>
      </c>
      <c r="B18" s="247"/>
      <c r="C18" s="248"/>
      <c r="D18" s="247"/>
      <c r="E18" s="247"/>
      <c r="F18" s="249"/>
      <c r="G18" s="4"/>
      <c r="H18" s="226">
        <v>1</v>
      </c>
      <c r="I18" s="227">
        <f>+COUNTIF(I19,"Cumplida "&amp;"*")</f>
        <v>0</v>
      </c>
      <c r="J18" s="228">
        <f>IFERROR(+I18/H18,"No se programaron actividades relacionadas con este objetivo")</f>
        <v>0</v>
      </c>
      <c r="K18" s="229"/>
      <c r="L18" s="230"/>
      <c r="M18" s="4"/>
      <c r="N18" s="241">
        <v>1</v>
      </c>
      <c r="O18" s="242">
        <f>+COUNTIF(O19,"Cumplida "&amp;"*")</f>
        <v>0</v>
      </c>
      <c r="P18" s="243">
        <f>IFERROR(+O18/N18,"No se programaron actividades relacionadas con este objetivo")</f>
        <v>0</v>
      </c>
      <c r="Q18" s="244"/>
      <c r="R18" s="245"/>
      <c r="T18" s="10">
        <v>1</v>
      </c>
      <c r="U18" s="11">
        <f>+COUNTIF(U19,"Cumplida "&amp;"*")</f>
        <v>1</v>
      </c>
      <c r="V18" s="14">
        <f>IFERROR(+U18/T18,"No se programaron actividades relacionadas con este objetivo")</f>
        <v>1</v>
      </c>
      <c r="W18" s="12"/>
      <c r="X18" s="13"/>
    </row>
    <row r="19" spans="1:24" ht="408.75" customHeight="1" thickBot="1">
      <c r="A19" s="1190"/>
      <c r="B19" s="250" t="s">
        <v>52</v>
      </c>
      <c r="C19" s="251" t="s">
        <v>697</v>
      </c>
      <c r="D19" s="252" t="s">
        <v>698</v>
      </c>
      <c r="E19" s="253" t="s">
        <v>699</v>
      </c>
      <c r="F19" s="254">
        <v>44910</v>
      </c>
      <c r="G19" s="2"/>
      <c r="H19" s="93"/>
      <c r="I19" s="142"/>
      <c r="J19" s="97"/>
      <c r="K19" s="22"/>
      <c r="L19" s="99"/>
      <c r="M19" s="2"/>
      <c r="N19" s="97"/>
      <c r="O19" s="238" t="s">
        <v>12</v>
      </c>
      <c r="P19" s="237"/>
      <c r="Q19" s="156" t="s">
        <v>682</v>
      </c>
      <c r="R19" s="246" t="s">
        <v>730</v>
      </c>
      <c r="T19" s="24"/>
      <c r="U19" s="93" t="s">
        <v>7</v>
      </c>
      <c r="V19" s="93"/>
      <c r="W19" s="22" t="s">
        <v>222</v>
      </c>
      <c r="X19" s="96" t="s">
        <v>227</v>
      </c>
    </row>
    <row r="20" spans="1:24" ht="408.75" customHeight="1">
      <c r="A20" s="213"/>
      <c r="B20" s="250" t="s">
        <v>55</v>
      </c>
      <c r="C20" s="251" t="s">
        <v>700</v>
      </c>
      <c r="D20" s="252" t="s">
        <v>701</v>
      </c>
      <c r="E20" s="253" t="s">
        <v>158</v>
      </c>
      <c r="F20" s="254">
        <v>44910</v>
      </c>
      <c r="G20" s="2"/>
      <c r="H20" s="208"/>
      <c r="I20" s="208"/>
      <c r="J20" s="209"/>
      <c r="K20" s="210"/>
      <c r="L20" s="232"/>
      <c r="M20" s="2"/>
      <c r="N20" s="97"/>
      <c r="O20" s="150" t="s">
        <v>11</v>
      </c>
      <c r="P20" s="237"/>
      <c r="Q20" s="156" t="s">
        <v>682</v>
      </c>
      <c r="R20" s="240" t="s">
        <v>708</v>
      </c>
      <c r="T20" s="212"/>
      <c r="U20" s="131"/>
      <c r="V20" s="131"/>
      <c r="W20" s="210"/>
      <c r="X20" s="233"/>
    </row>
    <row r="21" spans="1:24" ht="408.75" customHeight="1" thickBot="1">
      <c r="A21" s="213"/>
      <c r="B21" s="250" t="s">
        <v>290</v>
      </c>
      <c r="C21" s="251" t="s">
        <v>702</v>
      </c>
      <c r="D21" s="252" t="s">
        <v>703</v>
      </c>
      <c r="E21" s="253" t="s">
        <v>158</v>
      </c>
      <c r="F21" s="254">
        <v>44910</v>
      </c>
      <c r="G21" s="2"/>
      <c r="H21" s="208"/>
      <c r="I21" s="208"/>
      <c r="J21" s="209"/>
      <c r="K21" s="210"/>
      <c r="L21" s="232"/>
      <c r="M21" s="2"/>
      <c r="N21" s="97"/>
      <c r="O21" s="150" t="s">
        <v>7</v>
      </c>
      <c r="P21" s="237"/>
      <c r="Q21" s="156" t="s">
        <v>682</v>
      </c>
      <c r="R21" s="240" t="s">
        <v>709</v>
      </c>
      <c r="T21" s="212"/>
      <c r="U21" s="131"/>
      <c r="V21" s="131"/>
      <c r="W21" s="210"/>
      <c r="X21" s="233"/>
    </row>
    <row r="22" spans="1:24" ht="30.75" customHeight="1" thickBot="1">
      <c r="A22" s="1122" t="s">
        <v>679</v>
      </c>
      <c r="B22" s="247"/>
      <c r="C22" s="248"/>
      <c r="D22" s="247"/>
      <c r="E22" s="247"/>
      <c r="F22" s="249"/>
      <c r="G22" s="4"/>
      <c r="H22" s="10">
        <v>1</v>
      </c>
      <c r="I22" s="11">
        <f>+COUNTIF(I23:I23,"Cumplida "&amp;"*")</f>
        <v>0</v>
      </c>
      <c r="J22" s="14">
        <f>IFERROR(+I22/H22,"No se programaron actividades relacionadas con este objetivo")</f>
        <v>0</v>
      </c>
      <c r="K22" s="12"/>
      <c r="L22" s="13"/>
      <c r="M22" s="4"/>
      <c r="N22" s="241">
        <v>1</v>
      </c>
      <c r="O22" s="242">
        <f>+COUNTIF(O23:O23,"Cumplida "&amp;"*")</f>
        <v>1</v>
      </c>
      <c r="P22" s="243">
        <f>IFERROR(+O22/N22,"No se programaron actividades relacionadas con este objetivo")</f>
        <v>1</v>
      </c>
      <c r="Q22" s="244"/>
      <c r="R22" s="245"/>
      <c r="T22" s="10">
        <v>1</v>
      </c>
      <c r="U22" s="11">
        <f>+COUNTIF(U23:U23,"Cumplida "&amp;"*")</f>
        <v>1</v>
      </c>
      <c r="V22" s="14">
        <f>IFERROR(+U22/T22,"No se programaron actividades relacionadas con este objetivo")</f>
        <v>1</v>
      </c>
      <c r="W22" s="12"/>
      <c r="X22" s="13"/>
    </row>
    <row r="23" spans="1:24" ht="327" customHeight="1">
      <c r="A23" s="1189"/>
      <c r="B23" s="250" t="s">
        <v>193</v>
      </c>
      <c r="C23" s="251" t="s">
        <v>691</v>
      </c>
      <c r="D23" s="252" t="s">
        <v>692</v>
      </c>
      <c r="E23" s="25" t="s">
        <v>693</v>
      </c>
      <c r="F23" s="220">
        <v>44772</v>
      </c>
      <c r="G23" s="2"/>
      <c r="H23" s="93"/>
      <c r="I23" s="142"/>
      <c r="J23" s="51"/>
      <c r="K23" s="22"/>
      <c r="L23" s="90"/>
      <c r="M23" s="2"/>
      <c r="N23" s="97"/>
      <c r="O23" s="150" t="s">
        <v>7</v>
      </c>
      <c r="P23" s="237"/>
      <c r="Q23" s="156" t="s">
        <v>682</v>
      </c>
      <c r="R23" s="177" t="s">
        <v>710</v>
      </c>
      <c r="T23" s="24"/>
      <c r="U23" s="93" t="s">
        <v>7</v>
      </c>
      <c r="V23" s="93"/>
      <c r="W23" s="22" t="s">
        <v>222</v>
      </c>
      <c r="X23" s="61" t="s">
        <v>229</v>
      </c>
    </row>
    <row r="24" spans="1:24" ht="327" customHeight="1">
      <c r="A24" s="213"/>
      <c r="B24" s="250" t="s">
        <v>65</v>
      </c>
      <c r="C24" s="256" t="s">
        <v>228</v>
      </c>
      <c r="D24" s="252" t="s">
        <v>694</v>
      </c>
      <c r="E24" s="25" t="s">
        <v>158</v>
      </c>
      <c r="F24" s="220">
        <v>44910</v>
      </c>
      <c r="G24" s="2"/>
      <c r="H24" s="208"/>
      <c r="I24" s="142" t="s">
        <v>11</v>
      </c>
      <c r="J24" s="51"/>
      <c r="K24" s="22" t="s">
        <v>541</v>
      </c>
      <c r="L24" s="90" t="s">
        <v>545</v>
      </c>
      <c r="M24" s="2"/>
      <c r="N24" s="97"/>
      <c r="O24" s="150" t="s">
        <v>11</v>
      </c>
      <c r="P24" s="237"/>
      <c r="Q24" s="156" t="s">
        <v>682</v>
      </c>
      <c r="R24" s="177" t="s">
        <v>711</v>
      </c>
      <c r="T24" s="212"/>
      <c r="U24" s="131"/>
      <c r="V24" s="131"/>
      <c r="W24" s="210"/>
      <c r="X24" s="236"/>
    </row>
    <row r="25" spans="1:24" ht="327" customHeight="1" thickBot="1">
      <c r="A25" s="213"/>
      <c r="B25" s="250" t="s">
        <v>69</v>
      </c>
      <c r="C25" s="251" t="s">
        <v>695</v>
      </c>
      <c r="D25" s="252" t="s">
        <v>696</v>
      </c>
      <c r="E25" s="25" t="s">
        <v>158</v>
      </c>
      <c r="F25" s="220">
        <v>44910</v>
      </c>
      <c r="G25" s="2"/>
      <c r="H25" s="208"/>
      <c r="I25" s="208"/>
      <c r="J25" s="234"/>
      <c r="K25" s="210"/>
      <c r="L25" s="235"/>
      <c r="M25" s="2"/>
      <c r="N25" s="97"/>
      <c r="O25" s="239" t="s">
        <v>11</v>
      </c>
      <c r="P25" s="237"/>
      <c r="Q25" s="156" t="s">
        <v>682</v>
      </c>
      <c r="R25" s="177" t="s">
        <v>712</v>
      </c>
      <c r="T25" s="212"/>
      <c r="U25" s="131"/>
      <c r="V25" s="131"/>
      <c r="W25" s="210"/>
      <c r="X25" s="236"/>
    </row>
    <row r="26" spans="1:24" ht="15" thickBot="1">
      <c r="A26" s="1122" t="s">
        <v>680</v>
      </c>
      <c r="B26" s="214"/>
      <c r="C26" s="215"/>
      <c r="D26" s="214"/>
      <c r="E26" s="214"/>
      <c r="F26" s="216"/>
      <c r="G26" s="4"/>
      <c r="H26" s="10">
        <v>2</v>
      </c>
      <c r="I26" s="11">
        <f>+COUNTIF(I27:I28,"Cumplida "&amp;"*")</f>
        <v>0</v>
      </c>
      <c r="J26" s="14">
        <f>IFERROR(+I26/H26,"No se programaron actividades relacionadas con este objetivo")</f>
        <v>0</v>
      </c>
      <c r="K26" s="12"/>
      <c r="L26" s="13"/>
      <c r="M26" s="4"/>
      <c r="N26" s="241">
        <v>2</v>
      </c>
      <c r="O26" s="242">
        <f>+COUNTIF(O27:O28,"Cumplida "&amp;"*")</f>
        <v>0</v>
      </c>
      <c r="P26" s="243">
        <f>IFERROR(+O26/N26,"No se programaron actividades relacionadas con este objetivo")</f>
        <v>0</v>
      </c>
      <c r="Q26" s="244"/>
      <c r="R26" s="245"/>
      <c r="T26" s="10">
        <v>2</v>
      </c>
      <c r="U26" s="11">
        <f>+COUNTIF(U27:U28,"Cumplida "&amp;"*")</f>
        <v>2</v>
      </c>
      <c r="V26" s="14">
        <f>IFERROR(+U26/T26,"No se programaron actividades relacionadas con este objetivo")</f>
        <v>1</v>
      </c>
      <c r="W26" s="12"/>
      <c r="X26" s="13"/>
    </row>
    <row r="27" spans="1:24" ht="200.25" customHeight="1">
      <c r="A27" s="1126"/>
      <c r="B27" s="46" t="s">
        <v>78</v>
      </c>
      <c r="C27" s="257" t="s">
        <v>224</v>
      </c>
      <c r="D27" s="47" t="s">
        <v>690</v>
      </c>
      <c r="E27" s="48" t="s">
        <v>158</v>
      </c>
      <c r="F27" s="49">
        <v>44910</v>
      </c>
      <c r="G27" s="2"/>
      <c r="H27" s="93"/>
      <c r="I27" s="142" t="s">
        <v>11</v>
      </c>
      <c r="J27" s="97"/>
      <c r="K27" s="22" t="s">
        <v>541</v>
      </c>
      <c r="L27" s="100" t="s">
        <v>543</v>
      </c>
      <c r="M27" s="2"/>
      <c r="N27" s="97"/>
      <c r="O27" s="239" t="s">
        <v>11</v>
      </c>
      <c r="P27" s="237"/>
      <c r="Q27" s="156" t="s">
        <v>682</v>
      </c>
      <c r="R27" s="240" t="s">
        <v>713</v>
      </c>
      <c r="T27" s="24"/>
      <c r="U27" s="93" t="s">
        <v>7</v>
      </c>
      <c r="V27" s="93"/>
      <c r="W27" s="22" t="s">
        <v>222</v>
      </c>
      <c r="X27" s="101" t="s">
        <v>231</v>
      </c>
    </row>
    <row r="28" spans="1:24" ht="242.25" customHeight="1" thickBot="1">
      <c r="A28" s="1126"/>
      <c r="B28" s="46" t="s">
        <v>83</v>
      </c>
      <c r="C28" s="257" t="s">
        <v>232</v>
      </c>
      <c r="D28" s="47" t="s">
        <v>233</v>
      </c>
      <c r="E28" s="48" t="s">
        <v>158</v>
      </c>
      <c r="F28" s="49">
        <v>44910</v>
      </c>
      <c r="G28" s="2"/>
      <c r="H28" s="93"/>
      <c r="I28" s="145" t="s">
        <v>11</v>
      </c>
      <c r="J28" s="115"/>
      <c r="K28" s="116" t="s">
        <v>541</v>
      </c>
      <c r="L28" s="147" t="s">
        <v>547</v>
      </c>
      <c r="M28" s="2"/>
      <c r="N28" s="97"/>
      <c r="O28" s="239" t="s">
        <v>11</v>
      </c>
      <c r="P28" s="237"/>
      <c r="Q28" s="156" t="s">
        <v>682</v>
      </c>
      <c r="R28" s="177" t="s">
        <v>714</v>
      </c>
      <c r="T28" s="24"/>
      <c r="U28" s="93" t="s">
        <v>7</v>
      </c>
      <c r="V28" s="97"/>
      <c r="W28" s="22" t="s">
        <v>222</v>
      </c>
      <c r="X28" s="100" t="s">
        <v>234</v>
      </c>
    </row>
  </sheetData>
  <mergeCells count="17">
    <mergeCell ref="A26:A28"/>
    <mergeCell ref="X9:X10"/>
    <mergeCell ref="B10:C10"/>
    <mergeCell ref="A11:A12"/>
    <mergeCell ref="A13:A14"/>
    <mergeCell ref="A18:A19"/>
    <mergeCell ref="A22:A23"/>
    <mergeCell ref="A8:F8"/>
    <mergeCell ref="H8:L8"/>
    <mergeCell ref="N8:R8"/>
    <mergeCell ref="T8:X8"/>
    <mergeCell ref="B9:F9"/>
    <mergeCell ref="K9:K10"/>
    <mergeCell ref="L9:L10"/>
    <mergeCell ref="Q9:Q10"/>
    <mergeCell ref="R9:R10"/>
    <mergeCell ref="W9:W10"/>
  </mergeCells>
  <conditionalFormatting sqref="I9:I10">
    <cfRule type="cellIs" dxfId="1241" priority="421" operator="equal">
      <formula>"Vencida"</formula>
    </cfRule>
    <cfRule type="cellIs" dxfId="1240" priority="422" operator="equal">
      <formula>"No Cumplida"</formula>
    </cfRule>
    <cfRule type="cellIs" dxfId="1239" priority="423" operator="equal">
      <formula>"En Avance"</formula>
    </cfRule>
    <cfRule type="cellIs" dxfId="1238" priority="424" operator="equal">
      <formula>"Cumplida (FT)"</formula>
    </cfRule>
    <cfRule type="cellIs" dxfId="1237" priority="425" operator="equal">
      <formula>"Cumplida (DT)"</formula>
    </cfRule>
    <cfRule type="cellIs" dxfId="1236" priority="426" operator="equal">
      <formula>"Sin Avance"</formula>
    </cfRule>
  </conditionalFormatting>
  <conditionalFormatting sqref="O9:O11 O22 O13 O26 O18">
    <cfRule type="cellIs" dxfId="1235" priority="415" operator="equal">
      <formula>"Vencida"</formula>
    </cfRule>
    <cfRule type="cellIs" dxfId="1234" priority="416" operator="equal">
      <formula>"No Cumplida"</formula>
    </cfRule>
    <cfRule type="cellIs" dxfId="1233" priority="417" operator="equal">
      <formula>"En Avance"</formula>
    </cfRule>
    <cfRule type="cellIs" dxfId="1232" priority="418" operator="equal">
      <formula>"Cumplida (FT)"</formula>
    </cfRule>
    <cfRule type="cellIs" dxfId="1231" priority="419" operator="equal">
      <formula>"Cumplida (DT)"</formula>
    </cfRule>
    <cfRule type="cellIs" dxfId="1230" priority="420" operator="equal">
      <formula>"Sin Avance"</formula>
    </cfRule>
  </conditionalFormatting>
  <conditionalFormatting sqref="U9:U11 U22 U13 U26 U18">
    <cfRule type="cellIs" dxfId="1229" priority="409" operator="equal">
      <formula>"Vencida"</formula>
    </cfRule>
    <cfRule type="cellIs" dxfId="1228" priority="410" operator="equal">
      <formula>"No Cumplida"</formula>
    </cfRule>
    <cfRule type="cellIs" dxfId="1227" priority="411" operator="equal">
      <formula>"En Avance"</formula>
    </cfRule>
    <cfRule type="cellIs" dxfId="1226" priority="412" operator="equal">
      <formula>"Cumplida (FT)"</formula>
    </cfRule>
    <cfRule type="cellIs" dxfId="1225" priority="413" operator="equal">
      <formula>"Cumplida (DT)"</formula>
    </cfRule>
    <cfRule type="cellIs" dxfId="1224" priority="414" operator="equal">
      <formula>"Sin Avance"</formula>
    </cfRule>
  </conditionalFormatting>
  <conditionalFormatting sqref="I11 I22 I13 I26 I18">
    <cfRule type="cellIs" dxfId="1223" priority="403" operator="equal">
      <formula>"Vencida"</formula>
    </cfRule>
    <cfRule type="cellIs" dxfId="1222" priority="404" operator="equal">
      <formula>"No Cumplida"</formula>
    </cfRule>
    <cfRule type="cellIs" dxfId="1221" priority="405" operator="equal">
      <formula>"En Avance"</formula>
    </cfRule>
    <cfRule type="cellIs" dxfId="1220" priority="406" operator="equal">
      <formula>"Cumplida (FT)"</formula>
    </cfRule>
    <cfRule type="cellIs" dxfId="1219" priority="407" operator="equal">
      <formula>"Cumplida (DT)"</formula>
    </cfRule>
    <cfRule type="cellIs" dxfId="1218" priority="408" operator="equal">
      <formula>"Sin Avance"</formula>
    </cfRule>
  </conditionalFormatting>
  <conditionalFormatting sqref="V23:V25">
    <cfRule type="cellIs" dxfId="1217" priority="295" operator="equal">
      <formula>"Vencida"</formula>
    </cfRule>
    <cfRule type="cellIs" dxfId="1216" priority="296" operator="equal">
      <formula>"No Cumplida"</formula>
    </cfRule>
    <cfRule type="cellIs" dxfId="1215" priority="297" operator="equal">
      <formula>"En Avance"</formula>
    </cfRule>
    <cfRule type="cellIs" dxfId="1214" priority="298" operator="equal">
      <formula>"Cumplida (FT)"</formula>
    </cfRule>
    <cfRule type="cellIs" dxfId="1213" priority="299" operator="equal">
      <formula>"Cumplida (DT)"</formula>
    </cfRule>
    <cfRule type="cellIs" dxfId="1212" priority="300" operator="equal">
      <formula>"Sin Avance"</formula>
    </cfRule>
  </conditionalFormatting>
  <conditionalFormatting sqref="H19:H21">
    <cfRule type="cellIs" dxfId="1211" priority="229" operator="equal">
      <formula>"Vencida"</formula>
    </cfRule>
    <cfRule type="cellIs" dxfId="1210" priority="230" operator="equal">
      <formula>"No Cumplida"</formula>
    </cfRule>
    <cfRule type="cellIs" dxfId="1209" priority="231" operator="equal">
      <formula>"En Avance"</formula>
    </cfRule>
    <cfRule type="cellIs" dxfId="1208" priority="232" operator="equal">
      <formula>"Cumplida (FT)"</formula>
    </cfRule>
    <cfRule type="cellIs" dxfId="1207" priority="233" operator="equal">
      <formula>"Cumplida (DT)"</formula>
    </cfRule>
    <cfRule type="cellIs" dxfId="1206" priority="234" operator="equal">
      <formula>"Sin Avance"</formula>
    </cfRule>
  </conditionalFormatting>
  <conditionalFormatting sqref="U23:U25">
    <cfRule type="cellIs" dxfId="1205" priority="289" operator="equal">
      <formula>"Vencida"</formula>
    </cfRule>
    <cfRule type="cellIs" dxfId="1204" priority="290" operator="equal">
      <formula>"No Cumplida"</formula>
    </cfRule>
    <cfRule type="cellIs" dxfId="1203" priority="291" operator="equal">
      <formula>"En Avance"</formula>
    </cfRule>
    <cfRule type="cellIs" dxfId="1202" priority="292" operator="equal">
      <formula>"Cumplida (FT)"</formula>
    </cfRule>
    <cfRule type="cellIs" dxfId="1201" priority="293" operator="equal">
      <formula>"Cumplida (DT)"</formula>
    </cfRule>
    <cfRule type="cellIs" dxfId="1200" priority="294" operator="equal">
      <formula>"Sin Avance"</formula>
    </cfRule>
  </conditionalFormatting>
  <conditionalFormatting sqref="V27">
    <cfRule type="cellIs" dxfId="1199" priority="283" operator="equal">
      <formula>"Vencida"</formula>
    </cfRule>
    <cfRule type="cellIs" dxfId="1198" priority="284" operator="equal">
      <formula>"No Cumplida"</formula>
    </cfRule>
    <cfRule type="cellIs" dxfId="1197" priority="285" operator="equal">
      <formula>"En Avance"</formula>
    </cfRule>
    <cfRule type="cellIs" dxfId="1196" priority="286" operator="equal">
      <formula>"Cumplida (FT)"</formula>
    </cfRule>
    <cfRule type="cellIs" dxfId="1195" priority="287" operator="equal">
      <formula>"Cumplida (DT)"</formula>
    </cfRule>
    <cfRule type="cellIs" dxfId="1194" priority="288" operator="equal">
      <formula>"Sin Avance"</formula>
    </cfRule>
  </conditionalFormatting>
  <conditionalFormatting sqref="P12">
    <cfRule type="cellIs" dxfId="1193" priority="397" operator="equal">
      <formula>"Vencida"</formula>
    </cfRule>
    <cfRule type="cellIs" dxfId="1192" priority="398" operator="equal">
      <formula>"No Cumplida"</formula>
    </cfRule>
    <cfRule type="cellIs" dxfId="1191" priority="399" operator="equal">
      <formula>"En Avance"</formula>
    </cfRule>
    <cfRule type="cellIs" dxfId="1190" priority="400" operator="equal">
      <formula>"Cumplida (FT)"</formula>
    </cfRule>
    <cfRule type="cellIs" dxfId="1189" priority="401" operator="equal">
      <formula>"Cumplida (DT)"</formula>
    </cfRule>
    <cfRule type="cellIs" dxfId="1188" priority="402" operator="equal">
      <formula>"Sin Avance"</formula>
    </cfRule>
  </conditionalFormatting>
  <conditionalFormatting sqref="U19:U21">
    <cfRule type="cellIs" dxfId="1187" priority="301" operator="equal">
      <formula>"Vencida"</formula>
    </cfRule>
    <cfRule type="cellIs" dxfId="1186" priority="302" operator="equal">
      <formula>"No Cumplida"</formula>
    </cfRule>
    <cfRule type="cellIs" dxfId="1185" priority="303" operator="equal">
      <formula>"En Avance"</formula>
    </cfRule>
    <cfRule type="cellIs" dxfId="1184" priority="304" operator="equal">
      <formula>"Cumplida (FT)"</formula>
    </cfRule>
    <cfRule type="cellIs" dxfId="1183" priority="305" operator="equal">
      <formula>"Cumplida (DT)"</formula>
    </cfRule>
    <cfRule type="cellIs" dxfId="1182" priority="306" operator="equal">
      <formula>"Sin Avance"</formula>
    </cfRule>
  </conditionalFormatting>
  <conditionalFormatting sqref="U12">
    <cfRule type="cellIs" dxfId="1181" priority="325" operator="equal">
      <formula>"Vencida"</formula>
    </cfRule>
    <cfRule type="cellIs" dxfId="1180" priority="326" operator="equal">
      <formula>"No Cumplida"</formula>
    </cfRule>
    <cfRule type="cellIs" dxfId="1179" priority="327" operator="equal">
      <formula>"En Avance"</formula>
    </cfRule>
    <cfRule type="cellIs" dxfId="1178" priority="328" operator="equal">
      <formula>"Cumplida (FT)"</formula>
    </cfRule>
    <cfRule type="cellIs" dxfId="1177" priority="329" operator="equal">
      <formula>"Cumplida (DT)"</formula>
    </cfRule>
    <cfRule type="cellIs" dxfId="1176" priority="330" operator="equal">
      <formula>"Sin Avance"</formula>
    </cfRule>
  </conditionalFormatting>
  <conditionalFormatting sqref="V14:V17">
    <cfRule type="cellIs" dxfId="1175" priority="319" operator="equal">
      <formula>"Vencida"</formula>
    </cfRule>
    <cfRule type="cellIs" dxfId="1174" priority="320" operator="equal">
      <formula>"No Cumplida"</formula>
    </cfRule>
    <cfRule type="cellIs" dxfId="1173" priority="321" operator="equal">
      <formula>"En Avance"</formula>
    </cfRule>
    <cfRule type="cellIs" dxfId="1172" priority="322" operator="equal">
      <formula>"Cumplida (FT)"</formula>
    </cfRule>
    <cfRule type="cellIs" dxfId="1171" priority="323" operator="equal">
      <formula>"Cumplida (DT)"</formula>
    </cfRule>
    <cfRule type="cellIs" dxfId="1170" priority="324" operator="equal">
      <formula>"Sin Avance"</formula>
    </cfRule>
  </conditionalFormatting>
  <conditionalFormatting sqref="U14:U17">
    <cfRule type="cellIs" dxfId="1169" priority="313" operator="equal">
      <formula>"Vencida"</formula>
    </cfRule>
    <cfRule type="cellIs" dxfId="1168" priority="314" operator="equal">
      <formula>"No Cumplida"</formula>
    </cfRule>
    <cfRule type="cellIs" dxfId="1167" priority="315" operator="equal">
      <formula>"En Avance"</formula>
    </cfRule>
    <cfRule type="cellIs" dxfId="1166" priority="316" operator="equal">
      <formula>"Cumplida (FT)"</formula>
    </cfRule>
    <cfRule type="cellIs" dxfId="1165" priority="317" operator="equal">
      <formula>"Cumplida (DT)"</formula>
    </cfRule>
    <cfRule type="cellIs" dxfId="1164" priority="318" operator="equal">
      <formula>"Sin Avance"</formula>
    </cfRule>
  </conditionalFormatting>
  <conditionalFormatting sqref="V12">
    <cfRule type="cellIs" dxfId="1163" priority="331" operator="equal">
      <formula>"Vencida"</formula>
    </cfRule>
    <cfRule type="cellIs" dxfId="1162" priority="332" operator="equal">
      <formula>"No Cumplida"</formula>
    </cfRule>
    <cfRule type="cellIs" dxfId="1161" priority="333" operator="equal">
      <formula>"En Avance"</formula>
    </cfRule>
    <cfRule type="cellIs" dxfId="1160" priority="334" operator="equal">
      <formula>"Cumplida (FT)"</formula>
    </cfRule>
    <cfRule type="cellIs" dxfId="1159" priority="335" operator="equal">
      <formula>"Cumplida (DT)"</formula>
    </cfRule>
    <cfRule type="cellIs" dxfId="1158" priority="336" operator="equal">
      <formula>"Sin Avance"</formula>
    </cfRule>
  </conditionalFormatting>
  <conditionalFormatting sqref="V19:V21">
    <cfRule type="cellIs" dxfId="1157" priority="307" operator="equal">
      <formula>"Vencida"</formula>
    </cfRule>
    <cfRule type="cellIs" dxfId="1156" priority="308" operator="equal">
      <formula>"No Cumplida"</formula>
    </cfRule>
    <cfRule type="cellIs" dxfId="1155" priority="309" operator="equal">
      <formula>"En Avance"</formula>
    </cfRule>
    <cfRule type="cellIs" dxfId="1154" priority="310" operator="equal">
      <formula>"Cumplida (FT)"</formula>
    </cfRule>
    <cfRule type="cellIs" dxfId="1153" priority="311" operator="equal">
      <formula>"Cumplida (DT)"</formula>
    </cfRule>
    <cfRule type="cellIs" dxfId="1152" priority="312" operator="equal">
      <formula>"Sin Avance"</formula>
    </cfRule>
  </conditionalFormatting>
  <conditionalFormatting sqref="U28">
    <cfRule type="cellIs" dxfId="1151" priority="271" operator="equal">
      <formula>"Vencida"</formula>
    </cfRule>
    <cfRule type="cellIs" dxfId="1150" priority="272" operator="equal">
      <formula>"No Cumplida"</formula>
    </cfRule>
    <cfRule type="cellIs" dxfId="1149" priority="273" operator="equal">
      <formula>"En Avance"</formula>
    </cfRule>
    <cfRule type="cellIs" dxfId="1148" priority="274" operator="equal">
      <formula>"Cumplida (FT)"</formula>
    </cfRule>
    <cfRule type="cellIs" dxfId="1147" priority="275" operator="equal">
      <formula>"Cumplida (DT)"</formula>
    </cfRule>
    <cfRule type="cellIs" dxfId="1146" priority="276" operator="equal">
      <formula>"Sin Avance"</formula>
    </cfRule>
  </conditionalFormatting>
  <conditionalFormatting sqref="U27">
    <cfRule type="cellIs" dxfId="1145" priority="277" operator="equal">
      <formula>"Vencida"</formula>
    </cfRule>
    <cfRule type="cellIs" dxfId="1144" priority="278" operator="equal">
      <formula>"No Cumplida"</formula>
    </cfRule>
    <cfRule type="cellIs" dxfId="1143" priority="279" operator="equal">
      <formula>"En Avance"</formula>
    </cfRule>
    <cfRule type="cellIs" dxfId="1142" priority="280" operator="equal">
      <formula>"Cumplida (FT)"</formula>
    </cfRule>
    <cfRule type="cellIs" dxfId="1141" priority="281" operator="equal">
      <formula>"Cumplida (DT)"</formula>
    </cfRule>
    <cfRule type="cellIs" dxfId="1140" priority="282" operator="equal">
      <formula>"Sin Avance"</formula>
    </cfRule>
  </conditionalFormatting>
  <conditionalFormatting sqref="I16:I17">
    <cfRule type="cellIs" dxfId="1139" priority="265" operator="equal">
      <formula>"Vencida"</formula>
    </cfRule>
    <cfRule type="cellIs" dxfId="1138" priority="266" operator="equal">
      <formula>"No Cumplida"</formula>
    </cfRule>
    <cfRule type="cellIs" dxfId="1137" priority="267" operator="equal">
      <formula>"En Avance"</formula>
    </cfRule>
    <cfRule type="cellIs" dxfId="1136" priority="268" operator="equal">
      <formula>"Cumplida (FT)"</formula>
    </cfRule>
    <cfRule type="cellIs" dxfId="1135" priority="269" operator="equal">
      <formula>"Cumplida (DT)"</formula>
    </cfRule>
    <cfRule type="cellIs" dxfId="1134" priority="270" operator="equal">
      <formula>"Sin Avance"</formula>
    </cfRule>
  </conditionalFormatting>
  <conditionalFormatting sqref="I19:I21">
    <cfRule type="cellIs" dxfId="1133" priority="259" operator="equal">
      <formula>"Vencida"</formula>
    </cfRule>
    <cfRule type="cellIs" dxfId="1132" priority="260" operator="equal">
      <formula>"No Cumplida"</formula>
    </cfRule>
    <cfRule type="cellIs" dxfId="1131" priority="261" operator="equal">
      <formula>"En Avance"</formula>
    </cfRule>
    <cfRule type="cellIs" dxfId="1130" priority="262" operator="equal">
      <formula>"Cumplida (FT)"</formula>
    </cfRule>
    <cfRule type="cellIs" dxfId="1129" priority="263" operator="equal">
      <formula>"Cumplida (DT)"</formula>
    </cfRule>
    <cfRule type="cellIs" dxfId="1128" priority="264" operator="equal">
      <formula>"Sin Avance"</formula>
    </cfRule>
  </conditionalFormatting>
  <conditionalFormatting sqref="I23 I25">
    <cfRule type="cellIs" dxfId="1127" priority="253" operator="equal">
      <formula>"Vencida"</formula>
    </cfRule>
    <cfRule type="cellIs" dxfId="1126" priority="254" operator="equal">
      <formula>"No Cumplida"</formula>
    </cfRule>
    <cfRule type="cellIs" dxfId="1125" priority="255" operator="equal">
      <formula>"En Avance"</formula>
    </cfRule>
    <cfRule type="cellIs" dxfId="1124" priority="256" operator="equal">
      <formula>"Cumplida (FT)"</formula>
    </cfRule>
    <cfRule type="cellIs" dxfId="1123" priority="257" operator="equal">
      <formula>"Cumplida (DT)"</formula>
    </cfRule>
    <cfRule type="cellIs" dxfId="1122" priority="258" operator="equal">
      <formula>"Sin Avance"</formula>
    </cfRule>
  </conditionalFormatting>
  <conditionalFormatting sqref="O23">
    <cfRule type="cellIs" dxfId="1121" priority="55" operator="equal">
      <formula>"Vencida"</formula>
    </cfRule>
    <cfRule type="cellIs" dxfId="1120" priority="56" operator="equal">
      <formula>"No Cumplida"</formula>
    </cfRule>
    <cfRule type="cellIs" dxfId="1119" priority="57" operator="equal">
      <formula>"En Avance"</formula>
    </cfRule>
    <cfRule type="cellIs" dxfId="1118" priority="58" operator="equal">
      <formula>"Cumplida (FT)"</formula>
    </cfRule>
    <cfRule type="cellIs" dxfId="1117" priority="59" operator="equal">
      <formula>"Cumplida (DT)"</formula>
    </cfRule>
    <cfRule type="cellIs" dxfId="1116" priority="60" operator="equal">
      <formula>"Sin Avance"</formula>
    </cfRule>
  </conditionalFormatting>
  <conditionalFormatting sqref="H14:H17">
    <cfRule type="cellIs" dxfId="1115" priority="241" operator="equal">
      <formula>"Vencida"</formula>
    </cfRule>
    <cfRule type="cellIs" dxfId="1114" priority="242" operator="equal">
      <formula>"No Cumplida"</formula>
    </cfRule>
    <cfRule type="cellIs" dxfId="1113" priority="243" operator="equal">
      <formula>"En Avance"</formula>
    </cfRule>
    <cfRule type="cellIs" dxfId="1112" priority="244" operator="equal">
      <formula>"Cumplida (FT)"</formula>
    </cfRule>
    <cfRule type="cellIs" dxfId="1111" priority="245" operator="equal">
      <formula>"Cumplida (DT)"</formula>
    </cfRule>
    <cfRule type="cellIs" dxfId="1110" priority="246" operator="equal">
      <formula>"Sin Avance"</formula>
    </cfRule>
  </conditionalFormatting>
  <conditionalFormatting sqref="O20">
    <cfRule type="cellIs" dxfId="1109" priority="73" operator="equal">
      <formula>"Vencida"</formula>
    </cfRule>
    <cfRule type="cellIs" dxfId="1108" priority="74" operator="equal">
      <formula>"No Cumplida"</formula>
    </cfRule>
    <cfRule type="cellIs" dxfId="1107" priority="75" operator="equal">
      <formula>"En Avance"</formula>
    </cfRule>
    <cfRule type="cellIs" dxfId="1106" priority="76" operator="equal">
      <formula>"Cumplida (FT)"</formula>
    </cfRule>
    <cfRule type="cellIs" dxfId="1105" priority="77" operator="equal">
      <formula>"Cumplida (DT)"</formula>
    </cfRule>
    <cfRule type="cellIs" dxfId="1104" priority="78" operator="equal">
      <formula>"Sin Avance"</formula>
    </cfRule>
  </conditionalFormatting>
  <conditionalFormatting sqref="H23:H25">
    <cfRule type="cellIs" dxfId="1103" priority="223" operator="equal">
      <formula>"Vencida"</formula>
    </cfRule>
    <cfRule type="cellIs" dxfId="1102" priority="224" operator="equal">
      <formula>"No Cumplida"</formula>
    </cfRule>
    <cfRule type="cellIs" dxfId="1101" priority="225" operator="equal">
      <formula>"En Avance"</formula>
    </cfRule>
    <cfRule type="cellIs" dxfId="1100" priority="226" operator="equal">
      <formula>"Cumplida (FT)"</formula>
    </cfRule>
    <cfRule type="cellIs" dxfId="1099" priority="227" operator="equal">
      <formula>"Cumplida (DT)"</formula>
    </cfRule>
    <cfRule type="cellIs" dxfId="1098" priority="228" operator="equal">
      <formula>"Sin Avance"</formula>
    </cfRule>
  </conditionalFormatting>
  <conditionalFormatting sqref="H27">
    <cfRule type="cellIs" dxfId="1097" priority="217" operator="equal">
      <formula>"Vencida"</formula>
    </cfRule>
    <cfRule type="cellIs" dxfId="1096" priority="218" operator="equal">
      <formula>"No Cumplida"</formula>
    </cfRule>
    <cfRule type="cellIs" dxfId="1095" priority="219" operator="equal">
      <formula>"En Avance"</formula>
    </cfRule>
    <cfRule type="cellIs" dxfId="1094" priority="220" operator="equal">
      <formula>"Cumplida (FT)"</formula>
    </cfRule>
    <cfRule type="cellIs" dxfId="1093" priority="221" operator="equal">
      <formula>"Cumplida (DT)"</formula>
    </cfRule>
    <cfRule type="cellIs" dxfId="1092" priority="222" operator="equal">
      <formula>"Sin Avance"</formula>
    </cfRule>
  </conditionalFormatting>
  <conditionalFormatting sqref="H28">
    <cfRule type="cellIs" dxfId="1091" priority="211" operator="equal">
      <formula>"Vencida"</formula>
    </cfRule>
    <cfRule type="cellIs" dxfId="1090" priority="212" operator="equal">
      <formula>"No Cumplida"</formula>
    </cfRule>
    <cfRule type="cellIs" dxfId="1089" priority="213" operator="equal">
      <formula>"En Avance"</formula>
    </cfRule>
    <cfRule type="cellIs" dxfId="1088" priority="214" operator="equal">
      <formula>"Cumplida (FT)"</formula>
    </cfRule>
    <cfRule type="cellIs" dxfId="1087" priority="215" operator="equal">
      <formula>"Cumplida (DT)"</formula>
    </cfRule>
    <cfRule type="cellIs" dxfId="1086" priority="216" operator="equal">
      <formula>"Sin Avance"</formula>
    </cfRule>
  </conditionalFormatting>
  <conditionalFormatting sqref="O28">
    <cfRule type="cellIs" dxfId="1085" priority="13" operator="equal">
      <formula>"Vencida"</formula>
    </cfRule>
    <cfRule type="cellIs" dxfId="1084" priority="14" operator="equal">
      <formula>"No Cumplida"</formula>
    </cfRule>
    <cfRule type="cellIs" dxfId="1083" priority="15" operator="equal">
      <formula>"En Avance"</formula>
    </cfRule>
    <cfRule type="cellIs" dxfId="1082" priority="16" operator="equal">
      <formula>"Cumplida (FT)"</formula>
    </cfRule>
    <cfRule type="cellIs" dxfId="1081" priority="17" operator="equal">
      <formula>"Cumplida (DT)"</formula>
    </cfRule>
    <cfRule type="cellIs" dxfId="1080" priority="18" operator="equal">
      <formula>"Sin Avance"</formula>
    </cfRule>
  </conditionalFormatting>
  <conditionalFormatting sqref="Q12">
    <cfRule type="cellIs" dxfId="1079" priority="199" operator="equal">
      <formula>"Vencida"</formula>
    </cfRule>
    <cfRule type="cellIs" dxfId="1078" priority="200" operator="equal">
      <formula>"No Cumplida"</formula>
    </cfRule>
    <cfRule type="cellIs" dxfId="1077" priority="201" operator="equal">
      <formula>"En Avance"</formula>
    </cfRule>
    <cfRule type="cellIs" dxfId="1076" priority="202" operator="equal">
      <formula>"Cumplida (FT)"</formula>
    </cfRule>
    <cfRule type="cellIs" dxfId="1075" priority="203" operator="equal">
      <formula>"Cumplida (DT)"</formula>
    </cfRule>
    <cfRule type="cellIs" dxfId="1074" priority="204" operator="equal">
      <formula>"Sin Avance"</formula>
    </cfRule>
  </conditionalFormatting>
  <conditionalFormatting sqref="N12">
    <cfRule type="cellIs" dxfId="1073" priority="193" operator="equal">
      <formula>"Vencida"</formula>
    </cfRule>
    <cfRule type="cellIs" dxfId="1072" priority="194" operator="equal">
      <formula>"No Cumplida"</formula>
    </cfRule>
    <cfRule type="cellIs" dxfId="1071" priority="195" operator="equal">
      <formula>"En Avance"</formula>
    </cfRule>
    <cfRule type="cellIs" dxfId="1070" priority="196" operator="equal">
      <formula>"Cumplida (FT)"</formula>
    </cfRule>
    <cfRule type="cellIs" dxfId="1069" priority="197" operator="equal">
      <formula>"Cumplida (DT)"</formula>
    </cfRule>
    <cfRule type="cellIs" dxfId="1068" priority="198" operator="equal">
      <formula>"Sin Avance"</formula>
    </cfRule>
  </conditionalFormatting>
  <conditionalFormatting sqref="Q28">
    <cfRule type="cellIs" dxfId="1067" priority="1" operator="equal">
      <formula>"Vencida"</formula>
    </cfRule>
    <cfRule type="cellIs" dxfId="1066" priority="2" operator="equal">
      <formula>"No Cumplida"</formula>
    </cfRule>
    <cfRule type="cellIs" dxfId="1065" priority="3" operator="equal">
      <formula>"En Avance"</formula>
    </cfRule>
    <cfRule type="cellIs" dxfId="1064" priority="4" operator="equal">
      <formula>"Cumplida (FT)"</formula>
    </cfRule>
    <cfRule type="cellIs" dxfId="1063" priority="5" operator="equal">
      <formula>"Cumplida (DT)"</formula>
    </cfRule>
    <cfRule type="cellIs" dxfId="1062" priority="6" operator="equal">
      <formula>"Sin Avance"</formula>
    </cfRule>
  </conditionalFormatting>
  <conditionalFormatting sqref="I12">
    <cfRule type="cellIs" dxfId="1061" priority="187" operator="equal">
      <formula>"Vencida"</formula>
    </cfRule>
    <cfRule type="cellIs" dxfId="1060" priority="188" operator="equal">
      <formula>"No Cumplida"</formula>
    </cfRule>
    <cfRule type="cellIs" dxfId="1059" priority="189" operator="equal">
      <formula>"En Avance"</formula>
    </cfRule>
    <cfRule type="cellIs" dxfId="1058" priority="190" operator="equal">
      <formula>"Cumplida (FT)"</formula>
    </cfRule>
    <cfRule type="cellIs" dxfId="1057" priority="191" operator="equal">
      <formula>"Cumplida (DT)"</formula>
    </cfRule>
    <cfRule type="cellIs" dxfId="1056" priority="192" operator="equal">
      <formula>"Sin Avance"</formula>
    </cfRule>
  </conditionalFormatting>
  <conditionalFormatting sqref="H12">
    <cfRule type="cellIs" dxfId="1055" priority="181" operator="equal">
      <formula>"Vencida"</formula>
    </cfRule>
    <cfRule type="cellIs" dxfId="1054" priority="182" operator="equal">
      <formula>"No Cumplida"</formula>
    </cfRule>
    <cfRule type="cellIs" dxfId="1053" priority="183" operator="equal">
      <formula>"En Avance"</formula>
    </cfRule>
    <cfRule type="cellIs" dxfId="1052" priority="184" operator="equal">
      <formula>"Cumplida (FT)"</formula>
    </cfRule>
    <cfRule type="cellIs" dxfId="1051" priority="185" operator="equal">
      <formula>"Cumplida (DT)"</formula>
    </cfRule>
    <cfRule type="cellIs" dxfId="1050" priority="186" operator="equal">
      <formula>"Sin Avance"</formula>
    </cfRule>
  </conditionalFormatting>
  <conditionalFormatting sqref="I14">
    <cfRule type="cellIs" dxfId="1049" priority="175" operator="equal">
      <formula>"Vencida"</formula>
    </cfRule>
    <cfRule type="cellIs" dxfId="1048" priority="176" operator="equal">
      <formula>"No Cumplida"</formula>
    </cfRule>
    <cfRule type="cellIs" dxfId="1047" priority="177" operator="equal">
      <formula>"En Avance"</formula>
    </cfRule>
    <cfRule type="cellIs" dxfId="1046" priority="178" operator="equal">
      <formula>"Cumplida (FT)"</formula>
    </cfRule>
    <cfRule type="cellIs" dxfId="1045" priority="179" operator="equal">
      <formula>"Cumplida (DT)"</formula>
    </cfRule>
    <cfRule type="cellIs" dxfId="1044" priority="180" operator="equal">
      <formula>"Sin Avance"</formula>
    </cfRule>
  </conditionalFormatting>
  <conditionalFormatting sqref="I15">
    <cfRule type="cellIs" dxfId="1043" priority="169" operator="equal">
      <formula>"Vencida"</formula>
    </cfRule>
    <cfRule type="cellIs" dxfId="1042" priority="170" operator="equal">
      <formula>"No Cumplida"</formula>
    </cfRule>
    <cfRule type="cellIs" dxfId="1041" priority="171" operator="equal">
      <formula>"En Avance"</formula>
    </cfRule>
    <cfRule type="cellIs" dxfId="1040" priority="172" operator="equal">
      <formula>"Cumplida (FT)"</formula>
    </cfRule>
    <cfRule type="cellIs" dxfId="1039" priority="173" operator="equal">
      <formula>"Cumplida (DT)"</formula>
    </cfRule>
    <cfRule type="cellIs" dxfId="1038" priority="174" operator="equal">
      <formula>"Sin Avance"</formula>
    </cfRule>
  </conditionalFormatting>
  <conditionalFormatting sqref="I27">
    <cfRule type="cellIs" dxfId="1037" priority="163" operator="equal">
      <formula>"Vencida"</formula>
    </cfRule>
    <cfRule type="cellIs" dxfId="1036" priority="164" operator="equal">
      <formula>"No Cumplida"</formula>
    </cfRule>
    <cfRule type="cellIs" dxfId="1035" priority="165" operator="equal">
      <formula>"En Avance"</formula>
    </cfRule>
    <cfRule type="cellIs" dxfId="1034" priority="166" operator="equal">
      <formula>"Cumplida (FT)"</formula>
    </cfRule>
    <cfRule type="cellIs" dxfId="1033" priority="167" operator="equal">
      <formula>"Cumplida (DT)"</formula>
    </cfRule>
    <cfRule type="cellIs" dxfId="1032" priority="168" operator="equal">
      <formula>"Sin Avance"</formula>
    </cfRule>
  </conditionalFormatting>
  <conditionalFormatting sqref="I28">
    <cfRule type="cellIs" dxfId="1031" priority="157" operator="equal">
      <formula>"Vencida"</formula>
    </cfRule>
    <cfRule type="cellIs" dxfId="1030" priority="158" operator="equal">
      <formula>"No Cumplida"</formula>
    </cfRule>
    <cfRule type="cellIs" dxfId="1029" priority="159" operator="equal">
      <formula>"En Avance"</formula>
    </cfRule>
    <cfRule type="cellIs" dxfId="1028" priority="160" operator="equal">
      <formula>"Cumplida (FT)"</formula>
    </cfRule>
    <cfRule type="cellIs" dxfId="1027" priority="161" operator="equal">
      <formula>"Cumplida (DT)"</formula>
    </cfRule>
    <cfRule type="cellIs" dxfId="1026" priority="162" operator="equal">
      <formula>"Sin Avance"</formula>
    </cfRule>
  </conditionalFormatting>
  <conditionalFormatting sqref="I24">
    <cfRule type="cellIs" dxfId="1025" priority="151" operator="equal">
      <formula>"Vencida"</formula>
    </cfRule>
    <cfRule type="cellIs" dxfId="1024" priority="152" operator="equal">
      <formula>"No Cumplida"</formula>
    </cfRule>
    <cfRule type="cellIs" dxfId="1023" priority="153" operator="equal">
      <formula>"En Avance"</formula>
    </cfRule>
    <cfRule type="cellIs" dxfId="1022" priority="154" operator="equal">
      <formula>"Cumplida (FT)"</formula>
    </cfRule>
    <cfRule type="cellIs" dxfId="1021" priority="155" operator="equal">
      <formula>"Cumplida (DT)"</formula>
    </cfRule>
    <cfRule type="cellIs" dxfId="1020" priority="156" operator="equal">
      <formula>"Sin Avance"</formula>
    </cfRule>
  </conditionalFormatting>
  <conditionalFormatting sqref="P14">
    <cfRule type="cellIs" dxfId="1019" priority="145" operator="equal">
      <formula>"Vencida"</formula>
    </cfRule>
    <cfRule type="cellIs" dxfId="1018" priority="146" operator="equal">
      <formula>"No Cumplida"</formula>
    </cfRule>
    <cfRule type="cellIs" dxfId="1017" priority="147" operator="equal">
      <formula>"En Avance"</formula>
    </cfRule>
    <cfRule type="cellIs" dxfId="1016" priority="148" operator="equal">
      <formula>"Cumplida (FT)"</formula>
    </cfRule>
    <cfRule type="cellIs" dxfId="1015" priority="149" operator="equal">
      <formula>"Cumplida (DT)"</formula>
    </cfRule>
    <cfRule type="cellIs" dxfId="1014" priority="150" operator="equal">
      <formula>"Sin Avance"</formula>
    </cfRule>
  </conditionalFormatting>
  <conditionalFormatting sqref="O16">
    <cfRule type="cellIs" dxfId="1013" priority="121" operator="equal">
      <formula>"Vencida"</formula>
    </cfRule>
    <cfRule type="cellIs" dxfId="1012" priority="122" operator="equal">
      <formula>"No Cumplida"</formula>
    </cfRule>
    <cfRule type="cellIs" dxfId="1011" priority="123" operator="equal">
      <formula>"En Avance"</formula>
    </cfRule>
    <cfRule type="cellIs" dxfId="1010" priority="124" operator="equal">
      <formula>"Cumplida (FT)"</formula>
    </cfRule>
    <cfRule type="cellIs" dxfId="1009" priority="125" operator="equal">
      <formula>"Cumplida (DT)"</formula>
    </cfRule>
    <cfRule type="cellIs" dxfId="1008" priority="126" operator="equal">
      <formula>"Sin Avance"</formula>
    </cfRule>
  </conditionalFormatting>
  <conditionalFormatting sqref="Q15">
    <cfRule type="cellIs" dxfId="1007" priority="139" operator="equal">
      <formula>"Vencida"</formula>
    </cfRule>
    <cfRule type="cellIs" dxfId="1006" priority="140" operator="equal">
      <formula>"No Cumplida"</formula>
    </cfRule>
    <cfRule type="cellIs" dxfId="1005" priority="141" operator="equal">
      <formula>"En Avance"</formula>
    </cfRule>
    <cfRule type="cellIs" dxfId="1004" priority="142" operator="equal">
      <formula>"Cumplida (FT)"</formula>
    </cfRule>
    <cfRule type="cellIs" dxfId="1003" priority="143" operator="equal">
      <formula>"Cumplida (DT)"</formula>
    </cfRule>
    <cfRule type="cellIs" dxfId="1002" priority="144" operator="equal">
      <formula>"Sin Avance"</formula>
    </cfRule>
  </conditionalFormatting>
  <conditionalFormatting sqref="O17">
    <cfRule type="cellIs" dxfId="1001" priority="103" operator="equal">
      <formula>"Vencida"</formula>
    </cfRule>
    <cfRule type="cellIs" dxfId="1000" priority="104" operator="equal">
      <formula>"No Cumplida"</formula>
    </cfRule>
    <cfRule type="cellIs" dxfId="999" priority="105" operator="equal">
      <formula>"En Avance"</formula>
    </cfRule>
    <cfRule type="cellIs" dxfId="998" priority="106" operator="equal">
      <formula>"Cumplida (FT)"</formula>
    </cfRule>
    <cfRule type="cellIs" dxfId="997" priority="107" operator="equal">
      <formula>"Cumplida (DT)"</formula>
    </cfRule>
    <cfRule type="cellIs" dxfId="996" priority="108" operator="equal">
      <formula>"Sin Avance"</formula>
    </cfRule>
  </conditionalFormatting>
  <conditionalFormatting sqref="O14">
    <cfRule type="cellIs" dxfId="995" priority="133" operator="equal">
      <formula>"Vencida"</formula>
    </cfRule>
    <cfRule type="cellIs" dxfId="994" priority="134" operator="equal">
      <formula>"No Cumplida"</formula>
    </cfRule>
    <cfRule type="cellIs" dxfId="993" priority="135" operator="equal">
      <formula>"En Avance"</formula>
    </cfRule>
    <cfRule type="cellIs" dxfId="992" priority="136" operator="equal">
      <formula>"Cumplida (FT)"</formula>
    </cfRule>
    <cfRule type="cellIs" dxfId="991" priority="137" operator="equal">
      <formula>"Cumplida (DT)"</formula>
    </cfRule>
    <cfRule type="cellIs" dxfId="990" priority="138" operator="equal">
      <formula>"Sin Avance"</formula>
    </cfRule>
  </conditionalFormatting>
  <conditionalFormatting sqref="Q24">
    <cfRule type="cellIs" dxfId="989" priority="37" operator="equal">
      <formula>"Vencida"</formula>
    </cfRule>
    <cfRule type="cellIs" dxfId="988" priority="38" operator="equal">
      <formula>"No Cumplida"</formula>
    </cfRule>
    <cfRule type="cellIs" dxfId="987" priority="39" operator="equal">
      <formula>"En Avance"</formula>
    </cfRule>
    <cfRule type="cellIs" dxfId="986" priority="40" operator="equal">
      <formula>"Cumplida (FT)"</formula>
    </cfRule>
    <cfRule type="cellIs" dxfId="985" priority="41" operator="equal">
      <formula>"Cumplida (DT)"</formula>
    </cfRule>
    <cfRule type="cellIs" dxfId="984" priority="42" operator="equal">
      <formula>"Sin Avance"</formula>
    </cfRule>
  </conditionalFormatting>
  <conditionalFormatting sqref="O15">
    <cfRule type="cellIs" dxfId="983" priority="115" operator="equal">
      <formula>"Vencida"</formula>
    </cfRule>
    <cfRule type="cellIs" dxfId="982" priority="116" operator="equal">
      <formula>"No Cumplida"</formula>
    </cfRule>
    <cfRule type="cellIs" dxfId="981" priority="117" operator="equal">
      <formula>"En Avance"</formula>
    </cfRule>
    <cfRule type="cellIs" dxfId="980" priority="118" operator="equal">
      <formula>"Cumplida (FT)"</formula>
    </cfRule>
    <cfRule type="cellIs" dxfId="979" priority="119" operator="equal">
      <formula>"Cumplida (DT)"</formula>
    </cfRule>
    <cfRule type="cellIs" dxfId="978" priority="120" operator="equal">
      <formula>"Sin Avance"</formula>
    </cfRule>
  </conditionalFormatting>
  <conditionalFormatting sqref="Q16">
    <cfRule type="cellIs" dxfId="977" priority="109" operator="equal">
      <formula>"Vencida"</formula>
    </cfRule>
    <cfRule type="cellIs" dxfId="976" priority="110" operator="equal">
      <formula>"No Cumplida"</formula>
    </cfRule>
    <cfRule type="cellIs" dxfId="975" priority="111" operator="equal">
      <formula>"En Avance"</formula>
    </cfRule>
    <cfRule type="cellIs" dxfId="974" priority="112" operator="equal">
      <formula>"Cumplida (FT)"</formula>
    </cfRule>
    <cfRule type="cellIs" dxfId="973" priority="113" operator="equal">
      <formula>"Cumplida (DT)"</formula>
    </cfRule>
    <cfRule type="cellIs" dxfId="972" priority="114" operator="equal">
      <formula>"Sin Avance"</formula>
    </cfRule>
  </conditionalFormatting>
  <conditionalFormatting sqref="Q17">
    <cfRule type="cellIs" dxfId="971" priority="97" operator="equal">
      <formula>"Vencida"</formula>
    </cfRule>
    <cfRule type="cellIs" dxfId="970" priority="98" operator="equal">
      <formula>"No Cumplida"</formula>
    </cfRule>
    <cfRule type="cellIs" dxfId="969" priority="99" operator="equal">
      <formula>"En Avance"</formula>
    </cfRule>
    <cfRule type="cellIs" dxfId="968" priority="100" operator="equal">
      <formula>"Cumplida (FT)"</formula>
    </cfRule>
    <cfRule type="cellIs" dxfId="967" priority="101" operator="equal">
      <formula>"Cumplida (DT)"</formula>
    </cfRule>
    <cfRule type="cellIs" dxfId="966" priority="102" operator="equal">
      <formula>"Sin Avance"</formula>
    </cfRule>
  </conditionalFormatting>
  <conditionalFormatting sqref="O12">
    <cfRule type="cellIs" dxfId="965" priority="91" operator="equal">
      <formula>"Vencida"</formula>
    </cfRule>
    <cfRule type="cellIs" dxfId="964" priority="92" operator="equal">
      <formula>"No Cumplida"</formula>
    </cfRule>
    <cfRule type="cellIs" dxfId="963" priority="93" operator="equal">
      <formula>"En Avance"</formula>
    </cfRule>
    <cfRule type="cellIs" dxfId="962" priority="94" operator="equal">
      <formula>"Cumplida (FT)"</formula>
    </cfRule>
    <cfRule type="cellIs" dxfId="961" priority="95" operator="equal">
      <formula>"Cumplida (DT)"</formula>
    </cfRule>
    <cfRule type="cellIs" dxfId="960" priority="96" operator="equal">
      <formula>"Sin Avance"</formula>
    </cfRule>
  </conditionalFormatting>
  <conditionalFormatting sqref="Q14">
    <cfRule type="cellIs" dxfId="959" priority="85" operator="equal">
      <formula>"Vencida"</formula>
    </cfRule>
    <cfRule type="cellIs" dxfId="958" priority="86" operator="equal">
      <formula>"No Cumplida"</formula>
    </cfRule>
    <cfRule type="cellIs" dxfId="957" priority="87" operator="equal">
      <formula>"En Avance"</formula>
    </cfRule>
    <cfRule type="cellIs" dxfId="956" priority="88" operator="equal">
      <formula>"Cumplida (FT)"</formula>
    </cfRule>
    <cfRule type="cellIs" dxfId="955" priority="89" operator="equal">
      <formula>"Cumplida (DT)"</formula>
    </cfRule>
    <cfRule type="cellIs" dxfId="954" priority="90" operator="equal">
      <formula>"Sin Avance"</formula>
    </cfRule>
  </conditionalFormatting>
  <conditionalFormatting sqref="Q19">
    <cfRule type="cellIs" dxfId="953" priority="79" operator="equal">
      <formula>"Vencida"</formula>
    </cfRule>
    <cfRule type="cellIs" dxfId="952" priority="80" operator="equal">
      <formula>"No Cumplida"</formula>
    </cfRule>
    <cfRule type="cellIs" dxfId="951" priority="81" operator="equal">
      <formula>"En Avance"</formula>
    </cfRule>
    <cfRule type="cellIs" dxfId="950" priority="82" operator="equal">
      <formula>"Cumplida (FT)"</formula>
    </cfRule>
    <cfRule type="cellIs" dxfId="949" priority="83" operator="equal">
      <formula>"Cumplida (DT)"</formula>
    </cfRule>
    <cfRule type="cellIs" dxfId="948" priority="84" operator="equal">
      <formula>"Sin Avance"</formula>
    </cfRule>
  </conditionalFormatting>
  <conditionalFormatting sqref="O21">
    <cfRule type="cellIs" dxfId="947" priority="67" operator="equal">
      <formula>"Vencida"</formula>
    </cfRule>
    <cfRule type="cellIs" dxfId="946" priority="68" operator="equal">
      <formula>"No Cumplida"</formula>
    </cfRule>
    <cfRule type="cellIs" dxfId="945" priority="69" operator="equal">
      <formula>"En Avance"</formula>
    </cfRule>
    <cfRule type="cellIs" dxfId="944" priority="70" operator="equal">
      <formula>"Cumplida (FT)"</formula>
    </cfRule>
    <cfRule type="cellIs" dxfId="943" priority="71" operator="equal">
      <formula>"Cumplida (DT)"</formula>
    </cfRule>
    <cfRule type="cellIs" dxfId="942" priority="72" operator="equal">
      <formula>"Sin Avance"</formula>
    </cfRule>
  </conditionalFormatting>
  <conditionalFormatting sqref="Q20:Q21">
    <cfRule type="cellIs" dxfId="941" priority="61" operator="equal">
      <formula>"Vencida"</formula>
    </cfRule>
    <cfRule type="cellIs" dxfId="940" priority="62" operator="equal">
      <formula>"No Cumplida"</formula>
    </cfRule>
    <cfRule type="cellIs" dxfId="939" priority="63" operator="equal">
      <formula>"En Avance"</formula>
    </cfRule>
    <cfRule type="cellIs" dxfId="938" priority="64" operator="equal">
      <formula>"Cumplida (FT)"</formula>
    </cfRule>
    <cfRule type="cellIs" dxfId="937" priority="65" operator="equal">
      <formula>"Cumplida (DT)"</formula>
    </cfRule>
    <cfRule type="cellIs" dxfId="936" priority="66" operator="equal">
      <formula>"Sin Avance"</formula>
    </cfRule>
  </conditionalFormatting>
  <conditionalFormatting sqref="Q23">
    <cfRule type="cellIs" dxfId="935" priority="49" operator="equal">
      <formula>"Vencida"</formula>
    </cfRule>
    <cfRule type="cellIs" dxfId="934" priority="50" operator="equal">
      <formula>"No Cumplida"</formula>
    </cfRule>
    <cfRule type="cellIs" dxfId="933" priority="51" operator="equal">
      <formula>"En Avance"</formula>
    </cfRule>
    <cfRule type="cellIs" dxfId="932" priority="52" operator="equal">
      <formula>"Cumplida (FT)"</formula>
    </cfRule>
    <cfRule type="cellIs" dxfId="931" priority="53" operator="equal">
      <formula>"Cumplida (DT)"</formula>
    </cfRule>
    <cfRule type="cellIs" dxfId="930" priority="54" operator="equal">
      <formula>"Sin Avance"</formula>
    </cfRule>
  </conditionalFormatting>
  <conditionalFormatting sqref="O24">
    <cfRule type="cellIs" dxfId="929" priority="43" operator="equal">
      <formula>"Vencida"</formula>
    </cfRule>
    <cfRule type="cellIs" dxfId="928" priority="44" operator="equal">
      <formula>"No Cumplida"</formula>
    </cfRule>
    <cfRule type="cellIs" dxfId="927" priority="45" operator="equal">
      <formula>"En Avance"</formula>
    </cfRule>
    <cfRule type="cellIs" dxfId="926" priority="46" operator="equal">
      <formula>"Cumplida (FT)"</formula>
    </cfRule>
    <cfRule type="cellIs" dxfId="925" priority="47" operator="equal">
      <formula>"Cumplida (DT)"</formula>
    </cfRule>
    <cfRule type="cellIs" dxfId="924" priority="48" operator="equal">
      <formula>"Sin Avance"</formula>
    </cfRule>
  </conditionalFormatting>
  <conditionalFormatting sqref="O25">
    <cfRule type="cellIs" dxfId="923" priority="31" operator="equal">
      <formula>"Vencida"</formula>
    </cfRule>
    <cfRule type="cellIs" dxfId="922" priority="32" operator="equal">
      <formula>"No Cumplida"</formula>
    </cfRule>
    <cfRule type="cellIs" dxfId="921" priority="33" operator="equal">
      <formula>"En Avance"</formula>
    </cfRule>
    <cfRule type="cellIs" dxfId="920" priority="34" operator="equal">
      <formula>"Cumplida (FT)"</formula>
    </cfRule>
    <cfRule type="cellIs" dxfId="919" priority="35" operator="equal">
      <formula>"Cumplida (DT)"</formula>
    </cfRule>
    <cfRule type="cellIs" dxfId="918" priority="36" operator="equal">
      <formula>"Sin Avance"</formula>
    </cfRule>
  </conditionalFormatting>
  <conditionalFormatting sqref="Q25">
    <cfRule type="cellIs" dxfId="917" priority="25" operator="equal">
      <formula>"Vencida"</formula>
    </cfRule>
    <cfRule type="cellIs" dxfId="916" priority="26" operator="equal">
      <formula>"No Cumplida"</formula>
    </cfRule>
    <cfRule type="cellIs" dxfId="915" priority="27" operator="equal">
      <formula>"En Avance"</formula>
    </cfRule>
    <cfRule type="cellIs" dxfId="914" priority="28" operator="equal">
      <formula>"Cumplida (FT)"</formula>
    </cfRule>
    <cfRule type="cellIs" dxfId="913" priority="29" operator="equal">
      <formula>"Cumplida (DT)"</formula>
    </cfRule>
    <cfRule type="cellIs" dxfId="912" priority="30" operator="equal">
      <formula>"Sin Avance"</formula>
    </cfRule>
  </conditionalFormatting>
  <conditionalFormatting sqref="O27">
    <cfRule type="cellIs" dxfId="911" priority="19" operator="equal">
      <formula>"Vencida"</formula>
    </cfRule>
    <cfRule type="cellIs" dxfId="910" priority="20" operator="equal">
      <formula>"No Cumplida"</formula>
    </cfRule>
    <cfRule type="cellIs" dxfId="909" priority="21" operator="equal">
      <formula>"En Avance"</formula>
    </cfRule>
    <cfRule type="cellIs" dxfId="908" priority="22" operator="equal">
      <formula>"Cumplida (FT)"</formula>
    </cfRule>
    <cfRule type="cellIs" dxfId="907" priority="23" operator="equal">
      <formula>"Cumplida (DT)"</formula>
    </cfRule>
    <cfRule type="cellIs" dxfId="906" priority="24" operator="equal">
      <formula>"Sin Avance"</formula>
    </cfRule>
  </conditionalFormatting>
  <conditionalFormatting sqref="Q27">
    <cfRule type="cellIs" dxfId="905" priority="7" operator="equal">
      <formula>"Vencida"</formula>
    </cfRule>
    <cfRule type="cellIs" dxfId="904" priority="8" operator="equal">
      <formula>"No Cumplida"</formula>
    </cfRule>
    <cfRule type="cellIs" dxfId="903" priority="9" operator="equal">
      <formula>"En Avance"</formula>
    </cfRule>
    <cfRule type="cellIs" dxfId="902" priority="10" operator="equal">
      <formula>"Cumplida (FT)"</formula>
    </cfRule>
    <cfRule type="cellIs" dxfId="901" priority="11" operator="equal">
      <formula>"Cumplida (DT)"</formula>
    </cfRule>
    <cfRule type="cellIs" dxfId="900" priority="12" operator="equal">
      <formula>"Sin Avance"</formula>
    </cfRule>
  </conditionalFormatting>
  <pageMargins left="0.70866141732283472" right="0.70866141732283472" top="0.74803149606299213" bottom="0.74803149606299213" header="0.31496062992125984" footer="0.31496062992125984"/>
  <pageSetup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8DC2-E6CA-4368-8CE2-70DEC3E39500}">
  <dimension ref="A2:X32"/>
  <sheetViews>
    <sheetView view="pageLayout" topLeftCell="A20" zoomScale="70" zoomScaleNormal="55" zoomScaleSheetLayoutView="55" zoomScalePageLayoutView="70" workbookViewId="0">
      <selection sqref="M2"/>
    </sheetView>
  </sheetViews>
  <sheetFormatPr baseColWidth="10" defaultColWidth="11.453125" defaultRowHeight="14.5"/>
  <cols>
    <col min="1" max="1" width="10.453125" customWidth="1"/>
    <col min="2" max="2" width="6.453125" customWidth="1"/>
    <col min="3" max="3" width="19.54296875" customWidth="1"/>
    <col min="4" max="4" width="15.453125" customWidth="1"/>
    <col min="5" max="5" width="15.1796875" customWidth="1"/>
    <col min="6" max="6" width="12.453125" customWidth="1"/>
    <col min="7" max="7" width="1.7265625" customWidth="1"/>
    <col min="8" max="8" width="15.26953125" hidden="1" customWidth="1"/>
    <col min="9" max="9" width="18.26953125" hidden="1" customWidth="1"/>
    <col min="10" max="10" width="12" hidden="1" customWidth="1"/>
    <col min="11" max="11" width="14.26953125" hidden="1" customWidth="1"/>
    <col min="12" max="12" width="141.7265625" hidden="1" customWidth="1"/>
    <col min="13" max="13" width="2.26953125" customWidth="1"/>
    <col min="14" max="14" width="14.54296875" customWidth="1"/>
    <col min="15" max="15" width="18.1796875" customWidth="1"/>
    <col min="16" max="16" width="14.26953125" customWidth="1"/>
    <col min="17" max="17" width="15" customWidth="1"/>
    <col min="18" max="18" width="157" customWidth="1"/>
    <col min="19" max="19" width="6.26953125" customWidth="1"/>
    <col min="20" max="20" width="6.81640625" hidden="1" customWidth="1"/>
    <col min="21" max="21" width="12.81640625" hidden="1" customWidth="1"/>
    <col min="22" max="22" width="9.26953125" hidden="1" customWidth="1"/>
    <col min="23" max="23" width="12.54296875" hidden="1" customWidth="1"/>
    <col min="24" max="24" width="128.54296875" hidden="1" customWidth="1"/>
    <col min="25" max="26" width="11.453125" customWidth="1"/>
  </cols>
  <sheetData>
    <row r="2" spans="1:24" ht="15.5">
      <c r="A2" s="76" t="s">
        <v>0</v>
      </c>
      <c r="B2" s="76"/>
      <c r="C2" s="77"/>
    </row>
    <row r="3" spans="1:24" ht="15.5">
      <c r="A3" s="78"/>
      <c r="B3" s="79"/>
      <c r="C3" s="80"/>
    </row>
    <row r="4" spans="1:24" ht="15.5">
      <c r="A4" s="79" t="s">
        <v>1</v>
      </c>
      <c r="B4" s="79"/>
      <c r="C4" s="81" t="s">
        <v>2</v>
      </c>
    </row>
    <row r="5" spans="1:24" ht="15.5">
      <c r="A5" s="79" t="s">
        <v>3</v>
      </c>
      <c r="B5" s="79"/>
      <c r="C5" s="82">
        <v>2022</v>
      </c>
    </row>
    <row r="6" spans="1:24" ht="15.5">
      <c r="A6" s="83" t="s">
        <v>4</v>
      </c>
      <c r="B6" s="83"/>
      <c r="C6" s="84" t="s">
        <v>608</v>
      </c>
    </row>
    <row r="7" spans="1:24" ht="15" thickBot="1"/>
    <row r="8" spans="1:24" ht="48.75" customHeight="1" thickBot="1">
      <c r="A8" s="1112" t="s">
        <v>15</v>
      </c>
      <c r="B8" s="1113"/>
      <c r="C8" s="1113"/>
      <c r="D8" s="1113"/>
      <c r="E8" s="1113"/>
      <c r="F8" s="1114"/>
      <c r="G8" s="1"/>
      <c r="H8" s="1115" t="s">
        <v>235</v>
      </c>
      <c r="I8" s="1116"/>
      <c r="J8" s="1116"/>
      <c r="K8" s="1116"/>
      <c r="L8" s="1117"/>
      <c r="N8" s="1115" t="s">
        <v>236</v>
      </c>
      <c r="O8" s="1116"/>
      <c r="P8" s="1116"/>
      <c r="Q8" s="1116"/>
      <c r="R8" s="1117"/>
      <c r="T8" s="1115" t="s">
        <v>237</v>
      </c>
      <c r="U8" s="1116"/>
      <c r="V8" s="1116"/>
      <c r="W8" s="1116"/>
      <c r="X8" s="1117"/>
    </row>
    <row r="9" spans="1:24" ht="88.5" customHeight="1" thickBot="1">
      <c r="A9" s="3" t="s">
        <v>238</v>
      </c>
      <c r="B9" s="1118" t="s">
        <v>239</v>
      </c>
      <c r="C9" s="1170"/>
      <c r="D9" s="1170"/>
      <c r="E9" s="1170"/>
      <c r="F9" s="1171"/>
      <c r="G9" s="37"/>
      <c r="H9" s="42" t="s">
        <v>240</v>
      </c>
      <c r="I9" s="157"/>
      <c r="J9" s="44"/>
      <c r="K9" s="1120" t="s">
        <v>20</v>
      </c>
      <c r="L9" s="1120" t="s">
        <v>21</v>
      </c>
      <c r="N9" s="42" t="s">
        <v>606</v>
      </c>
      <c r="O9" s="157"/>
      <c r="P9" s="44"/>
      <c r="Q9" s="1120" t="s">
        <v>20</v>
      </c>
      <c r="R9" s="1120" t="s">
        <v>21</v>
      </c>
      <c r="T9" s="42" t="s">
        <v>241</v>
      </c>
      <c r="U9" s="157"/>
      <c r="V9" s="44"/>
      <c r="W9" s="1120" t="s">
        <v>20</v>
      </c>
      <c r="X9" s="1120" t="s">
        <v>21</v>
      </c>
    </row>
    <row r="10" spans="1:24" ht="44.5" customHeight="1" thickBot="1">
      <c r="A10" s="5" t="s">
        <v>22</v>
      </c>
      <c r="B10" s="1112" t="s">
        <v>23</v>
      </c>
      <c r="C10" s="1114"/>
      <c r="D10" s="6" t="s">
        <v>24</v>
      </c>
      <c r="E10" s="6" t="s">
        <v>25</v>
      </c>
      <c r="F10" s="7" t="s">
        <v>26</v>
      </c>
      <c r="G10" s="2"/>
      <c r="H10" s="45" t="s">
        <v>133</v>
      </c>
      <c r="I10" s="196" t="s">
        <v>134</v>
      </c>
      <c r="J10" s="196" t="s">
        <v>135</v>
      </c>
      <c r="K10" s="1121"/>
      <c r="L10" s="1121"/>
      <c r="N10" s="45" t="s">
        <v>133</v>
      </c>
      <c r="O10" s="196" t="s">
        <v>134</v>
      </c>
      <c r="P10" s="196" t="s">
        <v>135</v>
      </c>
      <c r="Q10" s="1121"/>
      <c r="R10" s="1121"/>
      <c r="T10" s="45" t="s">
        <v>133</v>
      </c>
      <c r="U10" s="196" t="s">
        <v>134</v>
      </c>
      <c r="V10" s="196" t="s">
        <v>135</v>
      </c>
      <c r="W10" s="1121"/>
      <c r="X10" s="1121"/>
    </row>
    <row r="11" spans="1:24" ht="15" thickBot="1">
      <c r="A11" s="1191" t="s">
        <v>242</v>
      </c>
      <c r="B11" s="9"/>
      <c r="C11" s="197" t="s">
        <v>243</v>
      </c>
      <c r="D11" s="9"/>
      <c r="E11" s="9"/>
      <c r="F11" s="20"/>
      <c r="G11" s="4"/>
      <c r="H11" s="10">
        <v>6</v>
      </c>
      <c r="I11" s="11">
        <f>+COUNTIF(I12:I17,"Cumplida "&amp;"*")</f>
        <v>0</v>
      </c>
      <c r="J11" s="14">
        <f>IFERROR(+I11/H11,"No se programaron actividades relacionadas con este objetivo")</f>
        <v>0</v>
      </c>
      <c r="K11" s="12"/>
      <c r="L11" s="13"/>
      <c r="N11" s="10">
        <v>6</v>
      </c>
      <c r="O11" s="11">
        <f>+COUNTIF(O12:O17,"Cumplida "&amp;"*")</f>
        <v>0</v>
      </c>
      <c r="P11" s="14">
        <f>IFERROR(+O11/N11,"No se programaron actividades relacionadas con este objetivo")</f>
        <v>0</v>
      </c>
      <c r="Q11" s="12"/>
      <c r="R11" s="13"/>
      <c r="T11" s="10">
        <v>6</v>
      </c>
      <c r="U11" s="11">
        <f>+COUNTIF(U12:U17,"Cumplida "&amp;"*")</f>
        <v>6</v>
      </c>
      <c r="V11" s="14">
        <f>IFERROR(+U11/T11,"No se programaron actividades relacionadas con este objetivo")</f>
        <v>1</v>
      </c>
      <c r="W11" s="12"/>
      <c r="X11" s="13"/>
    </row>
    <row r="12" spans="1:24" ht="251.25" customHeight="1">
      <c r="A12" s="1192"/>
      <c r="B12" s="52" t="s">
        <v>32</v>
      </c>
      <c r="C12" s="53" t="s">
        <v>244</v>
      </c>
      <c r="D12" s="53" t="s">
        <v>245</v>
      </c>
      <c r="E12" s="53" t="s">
        <v>189</v>
      </c>
      <c r="F12" s="54" t="s">
        <v>246</v>
      </c>
      <c r="G12" s="2"/>
      <c r="H12" s="24"/>
      <c r="I12" s="93" t="s">
        <v>11</v>
      </c>
      <c r="J12" s="97"/>
      <c r="K12" s="103" t="s">
        <v>247</v>
      </c>
      <c r="L12" s="96" t="s">
        <v>548</v>
      </c>
      <c r="N12" s="24"/>
      <c r="O12" s="93" t="s">
        <v>11</v>
      </c>
      <c r="P12" s="97"/>
      <c r="Q12" s="103" t="s">
        <v>247</v>
      </c>
      <c r="R12" s="96" t="s">
        <v>634</v>
      </c>
      <c r="T12" s="24"/>
      <c r="U12" s="93" t="s">
        <v>7</v>
      </c>
      <c r="V12" s="97"/>
      <c r="W12" s="103" t="s">
        <v>247</v>
      </c>
      <c r="X12" s="96" t="s">
        <v>248</v>
      </c>
    </row>
    <row r="13" spans="1:24" ht="332.25" customHeight="1">
      <c r="A13" s="1192"/>
      <c r="B13" s="52" t="s">
        <v>249</v>
      </c>
      <c r="C13" s="53" t="s">
        <v>250</v>
      </c>
      <c r="D13" s="53" t="s">
        <v>251</v>
      </c>
      <c r="E13" s="53" t="s">
        <v>252</v>
      </c>
      <c r="F13" s="55">
        <v>44926</v>
      </c>
      <c r="G13" s="2"/>
      <c r="H13" s="24"/>
      <c r="I13" s="93" t="s">
        <v>11</v>
      </c>
      <c r="J13" s="97"/>
      <c r="K13" s="103" t="s">
        <v>247</v>
      </c>
      <c r="L13" s="99" t="s">
        <v>549</v>
      </c>
      <c r="N13" s="24"/>
      <c r="O13" s="93" t="s">
        <v>11</v>
      </c>
      <c r="P13" s="97"/>
      <c r="Q13" s="103" t="s">
        <v>247</v>
      </c>
      <c r="R13" s="99" t="s">
        <v>675</v>
      </c>
      <c r="T13" s="24"/>
      <c r="U13" s="93" t="s">
        <v>7</v>
      </c>
      <c r="V13" s="97"/>
      <c r="W13" s="103" t="s">
        <v>247</v>
      </c>
      <c r="X13" s="96" t="s">
        <v>253</v>
      </c>
    </row>
    <row r="14" spans="1:24" ht="402" customHeight="1">
      <c r="A14" s="1192"/>
      <c r="B14" s="52" t="s">
        <v>254</v>
      </c>
      <c r="C14" s="53" t="s">
        <v>255</v>
      </c>
      <c r="D14" s="53" t="s">
        <v>256</v>
      </c>
      <c r="E14" s="53" t="s">
        <v>257</v>
      </c>
      <c r="F14" s="54" t="s">
        <v>258</v>
      </c>
      <c r="G14" s="2"/>
      <c r="H14" s="24"/>
      <c r="I14" s="93" t="s">
        <v>11</v>
      </c>
      <c r="J14" s="97"/>
      <c r="K14" s="103" t="s">
        <v>247</v>
      </c>
      <c r="L14" s="118" t="s">
        <v>550</v>
      </c>
      <c r="N14" s="24"/>
      <c r="O14" s="93" t="s">
        <v>11</v>
      </c>
      <c r="P14" s="97"/>
      <c r="Q14" s="103" t="s">
        <v>247</v>
      </c>
      <c r="R14" s="118" t="s">
        <v>635</v>
      </c>
      <c r="T14" s="24"/>
      <c r="U14" s="93" t="s">
        <v>7</v>
      </c>
      <c r="V14" s="97"/>
      <c r="W14" s="103" t="s">
        <v>247</v>
      </c>
      <c r="X14" s="118" t="s">
        <v>259</v>
      </c>
    </row>
    <row r="15" spans="1:24" ht="225.75" customHeight="1">
      <c r="A15" s="1192"/>
      <c r="B15" s="52" t="s">
        <v>260</v>
      </c>
      <c r="C15" s="53" t="s">
        <v>261</v>
      </c>
      <c r="D15" s="53" t="s">
        <v>262</v>
      </c>
      <c r="E15" s="53" t="s">
        <v>189</v>
      </c>
      <c r="F15" s="54" t="s">
        <v>246</v>
      </c>
      <c r="G15" s="2"/>
      <c r="H15" s="24"/>
      <c r="I15" s="93" t="s">
        <v>11</v>
      </c>
      <c r="J15" s="97"/>
      <c r="K15" s="103" t="s">
        <v>247</v>
      </c>
      <c r="L15" s="96" t="s">
        <v>551</v>
      </c>
      <c r="N15" s="24"/>
      <c r="O15" s="93" t="s">
        <v>11</v>
      </c>
      <c r="P15" s="97"/>
      <c r="Q15" s="103" t="s">
        <v>247</v>
      </c>
      <c r="R15" s="96" t="s">
        <v>636</v>
      </c>
      <c r="T15" s="24"/>
      <c r="U15" s="93" t="s">
        <v>7</v>
      </c>
      <c r="V15" s="97"/>
      <c r="W15" s="103" t="s">
        <v>247</v>
      </c>
      <c r="X15" s="96" t="s">
        <v>263</v>
      </c>
    </row>
    <row r="16" spans="1:24" ht="228.75" customHeight="1">
      <c r="A16" s="1192"/>
      <c r="B16" s="56" t="s">
        <v>264</v>
      </c>
      <c r="C16" s="53" t="s">
        <v>265</v>
      </c>
      <c r="D16" s="57" t="s">
        <v>266</v>
      </c>
      <c r="E16" s="57" t="s">
        <v>267</v>
      </c>
      <c r="F16" s="29">
        <v>44910</v>
      </c>
      <c r="G16" s="2"/>
      <c r="H16" s="24"/>
      <c r="I16" s="93" t="s">
        <v>11</v>
      </c>
      <c r="J16" s="97"/>
      <c r="K16" s="103" t="s">
        <v>247</v>
      </c>
      <c r="L16" s="96" t="s">
        <v>552</v>
      </c>
      <c r="N16" s="24"/>
      <c r="O16" s="93" t="s">
        <v>11</v>
      </c>
      <c r="P16" s="97"/>
      <c r="Q16" s="103" t="s">
        <v>247</v>
      </c>
      <c r="R16" s="96" t="s">
        <v>637</v>
      </c>
      <c r="T16" s="24"/>
      <c r="U16" s="93" t="s">
        <v>7</v>
      </c>
      <c r="V16" s="97"/>
      <c r="W16" s="103" t="s">
        <v>247</v>
      </c>
      <c r="X16" s="96" t="s">
        <v>268</v>
      </c>
    </row>
    <row r="17" spans="1:24" ht="409.5" customHeight="1" thickBot="1">
      <c r="A17" s="1192"/>
      <c r="B17" s="52" t="s">
        <v>269</v>
      </c>
      <c r="C17" s="53" t="s">
        <v>270</v>
      </c>
      <c r="D17" s="53" t="s">
        <v>271</v>
      </c>
      <c r="E17" s="53" t="s">
        <v>272</v>
      </c>
      <c r="F17" s="55">
        <v>44926</v>
      </c>
      <c r="G17" s="2"/>
      <c r="H17" s="24"/>
      <c r="I17" s="93" t="s">
        <v>11</v>
      </c>
      <c r="J17" s="97"/>
      <c r="K17" s="103" t="s">
        <v>247</v>
      </c>
      <c r="L17" s="90" t="s">
        <v>638</v>
      </c>
      <c r="N17" s="24"/>
      <c r="O17" s="93" t="s">
        <v>11</v>
      </c>
      <c r="P17" s="97"/>
      <c r="Q17" s="103" t="s">
        <v>247</v>
      </c>
      <c r="R17" s="90" t="s">
        <v>2775</v>
      </c>
      <c r="T17" s="24"/>
      <c r="U17" s="93" t="s">
        <v>7</v>
      </c>
      <c r="V17" s="97"/>
      <c r="W17" s="103" t="s">
        <v>247</v>
      </c>
      <c r="X17" s="90" t="s">
        <v>273</v>
      </c>
    </row>
    <row r="18" spans="1:24" ht="15" thickBot="1">
      <c r="A18" s="1122" t="s">
        <v>274</v>
      </c>
      <c r="B18" s="9"/>
      <c r="C18" s="197" t="s">
        <v>275</v>
      </c>
      <c r="D18" s="9"/>
      <c r="E18" s="9"/>
      <c r="F18" s="20"/>
      <c r="G18" s="4"/>
      <c r="H18" s="10">
        <v>1</v>
      </c>
      <c r="I18" s="11">
        <f>+COUNTIF(I19:I23,"Cumplida "&amp;"*")</f>
        <v>0</v>
      </c>
      <c r="J18" s="14">
        <f>IFERROR(+I18/H18,"No se programaron actividades relacionadas con este objetivo")</f>
        <v>0</v>
      </c>
      <c r="K18" s="12"/>
      <c r="L18" s="13"/>
      <c r="N18" s="10">
        <v>1</v>
      </c>
      <c r="O18" s="11">
        <f>+COUNTIF(O19:O19,"Cumplida "&amp;"*")</f>
        <v>0</v>
      </c>
      <c r="P18" s="14">
        <f>IFERROR(+O18/N18,"No se programaron actividades relacionadas con este objetivo")</f>
        <v>0</v>
      </c>
      <c r="Q18" s="12"/>
      <c r="R18" s="13"/>
      <c r="T18" s="10">
        <v>1</v>
      </c>
      <c r="U18" s="11">
        <f>+COUNTIF(U19:U19,"Cumplida "&amp;"*")</f>
        <v>1</v>
      </c>
      <c r="V18" s="14">
        <f>IFERROR(+U18/T18,"No se programaron actividades relacionadas con este objetivo")</f>
        <v>1</v>
      </c>
      <c r="W18" s="12"/>
      <c r="X18" s="13"/>
    </row>
    <row r="19" spans="1:24" ht="166.5" customHeight="1" thickBot="1">
      <c r="A19" s="1126"/>
      <c r="B19" s="52" t="s">
        <v>39</v>
      </c>
      <c r="C19" s="53" t="s">
        <v>276</v>
      </c>
      <c r="D19" s="53" t="s">
        <v>277</v>
      </c>
      <c r="E19" s="53" t="s">
        <v>278</v>
      </c>
      <c r="F19" s="55">
        <v>44915</v>
      </c>
      <c r="G19" s="2"/>
      <c r="H19" s="24"/>
      <c r="I19" s="108" t="s">
        <v>5</v>
      </c>
      <c r="J19" s="97"/>
      <c r="K19" s="103" t="s">
        <v>247</v>
      </c>
      <c r="L19" s="100" t="s">
        <v>553</v>
      </c>
      <c r="N19" s="24"/>
      <c r="O19" s="93" t="s">
        <v>11</v>
      </c>
      <c r="P19" s="97"/>
      <c r="Q19" s="103" t="s">
        <v>247</v>
      </c>
      <c r="R19" s="90" t="s">
        <v>639</v>
      </c>
      <c r="T19" s="24"/>
      <c r="U19" s="93" t="s">
        <v>7</v>
      </c>
      <c r="V19" s="97"/>
      <c r="W19" s="103" t="s">
        <v>279</v>
      </c>
      <c r="X19" s="100" t="s">
        <v>280</v>
      </c>
    </row>
    <row r="20" spans="1:24" ht="39.5" thickBot="1">
      <c r="A20" s="1122" t="s">
        <v>281</v>
      </c>
      <c r="B20" s="9"/>
      <c r="C20" s="197" t="s">
        <v>282</v>
      </c>
      <c r="D20" s="9"/>
      <c r="E20" s="9"/>
      <c r="F20" s="20"/>
      <c r="G20" s="4"/>
      <c r="H20" s="10">
        <v>6</v>
      </c>
      <c r="I20" s="11">
        <f>+COUNTIF(I21:I24,"Cumplida "&amp;"*")</f>
        <v>0</v>
      </c>
      <c r="J20" s="14">
        <f>IFERROR(+I20/H20,"No se programaron actividades relacionadas con este objetivo")</f>
        <v>0</v>
      </c>
      <c r="K20" s="12"/>
      <c r="L20" s="13"/>
      <c r="N20" s="10">
        <v>6</v>
      </c>
      <c r="O20" s="11">
        <f>+COUNTIF(O21:O24,"Cumplida "&amp;"*")</f>
        <v>0</v>
      </c>
      <c r="P20" s="14">
        <f>IFERROR(+O20/N20,"No se programaron actividades relacionadas con este objetivo")</f>
        <v>0</v>
      </c>
      <c r="Q20" s="12"/>
      <c r="R20" s="13"/>
      <c r="T20" s="10">
        <v>5</v>
      </c>
      <c r="U20" s="11">
        <f>+COUNTIF(U21:U24,"Cumplida "&amp;"*")</f>
        <v>4</v>
      </c>
      <c r="V20" s="14">
        <f>IFERROR(+U20/T20,"No se programaron actividades relacionadas con este objetivo")</f>
        <v>0.8</v>
      </c>
      <c r="W20" s="12"/>
      <c r="X20" s="13"/>
    </row>
    <row r="21" spans="1:24" ht="233.15" customHeight="1">
      <c r="A21" s="1126"/>
      <c r="B21" s="52" t="s">
        <v>52</v>
      </c>
      <c r="C21" s="53" t="s">
        <v>283</v>
      </c>
      <c r="D21" s="53" t="s">
        <v>284</v>
      </c>
      <c r="E21" s="53" t="s">
        <v>285</v>
      </c>
      <c r="F21" s="55">
        <v>44915</v>
      </c>
      <c r="G21" s="2"/>
      <c r="H21" s="148"/>
      <c r="I21" s="108" t="s">
        <v>5</v>
      </c>
      <c r="J21" s="97"/>
      <c r="K21" s="103" t="s">
        <v>247</v>
      </c>
      <c r="L21" s="100" t="s">
        <v>554</v>
      </c>
      <c r="N21" s="24"/>
      <c r="O21" s="204" t="s">
        <v>12</v>
      </c>
      <c r="P21" s="97"/>
      <c r="Q21" s="103" t="s">
        <v>247</v>
      </c>
      <c r="R21" s="100" t="s">
        <v>674</v>
      </c>
      <c r="T21" s="24"/>
      <c r="U21" s="93" t="s">
        <v>7</v>
      </c>
      <c r="V21" s="97"/>
      <c r="W21" s="103" t="s">
        <v>279</v>
      </c>
      <c r="X21" s="96" t="s">
        <v>286</v>
      </c>
    </row>
    <row r="22" spans="1:24" ht="196.5" customHeight="1">
      <c r="A22" s="1126"/>
      <c r="B22" s="52" t="s">
        <v>55</v>
      </c>
      <c r="C22" s="53" t="s">
        <v>287</v>
      </c>
      <c r="D22" s="53" t="s">
        <v>288</v>
      </c>
      <c r="E22" s="53" t="s">
        <v>189</v>
      </c>
      <c r="F22" s="55">
        <v>44925</v>
      </c>
      <c r="G22" s="37"/>
      <c r="H22" s="60"/>
      <c r="I22" s="108" t="s">
        <v>5</v>
      </c>
      <c r="J22" s="97"/>
      <c r="K22" s="103" t="s">
        <v>247</v>
      </c>
      <c r="L22" s="100" t="s">
        <v>554</v>
      </c>
      <c r="N22" s="60"/>
      <c r="O22" s="108" t="s">
        <v>5</v>
      </c>
      <c r="P22" s="97"/>
      <c r="Q22" s="103" t="s">
        <v>247</v>
      </c>
      <c r="R22" s="100" t="s">
        <v>731</v>
      </c>
      <c r="T22" s="60"/>
      <c r="U22" s="93" t="s">
        <v>7</v>
      </c>
      <c r="V22" s="97"/>
      <c r="W22" s="103" t="s">
        <v>279</v>
      </c>
      <c r="X22" s="96" t="s">
        <v>289</v>
      </c>
    </row>
    <row r="23" spans="1:24" ht="167.25" customHeight="1">
      <c r="A23" s="1126"/>
      <c r="B23" s="52" t="s">
        <v>290</v>
      </c>
      <c r="C23" s="53" t="s">
        <v>291</v>
      </c>
      <c r="D23" s="53" t="s">
        <v>292</v>
      </c>
      <c r="E23" s="53" t="s">
        <v>293</v>
      </c>
      <c r="F23" s="54" t="s">
        <v>294</v>
      </c>
      <c r="G23" s="37"/>
      <c r="H23" s="60"/>
      <c r="I23" s="108" t="s">
        <v>5</v>
      </c>
      <c r="J23" s="97"/>
      <c r="K23" s="103" t="s">
        <v>247</v>
      </c>
      <c r="L23" s="100" t="s">
        <v>554</v>
      </c>
      <c r="N23" s="60"/>
      <c r="O23" s="108" t="s">
        <v>5</v>
      </c>
      <c r="P23" s="97"/>
      <c r="Q23" s="103" t="s">
        <v>247</v>
      </c>
      <c r="R23" s="100" t="s">
        <v>731</v>
      </c>
      <c r="T23" s="60"/>
      <c r="U23" s="93" t="s">
        <v>7</v>
      </c>
      <c r="V23" s="97"/>
      <c r="W23" s="103" t="s">
        <v>279</v>
      </c>
      <c r="X23" s="96" t="s">
        <v>295</v>
      </c>
    </row>
    <row r="24" spans="1:24" ht="402.75" customHeight="1" thickBot="1">
      <c r="A24" s="1126"/>
      <c r="B24" s="56" t="s">
        <v>296</v>
      </c>
      <c r="C24" s="57" t="s">
        <v>297</v>
      </c>
      <c r="D24" s="57" t="s">
        <v>298</v>
      </c>
      <c r="E24" s="57" t="s">
        <v>299</v>
      </c>
      <c r="F24" s="29">
        <v>44915</v>
      </c>
      <c r="G24" s="37"/>
      <c r="H24" s="148">
        <v>44678</v>
      </c>
      <c r="I24" s="93" t="s">
        <v>11</v>
      </c>
      <c r="J24" s="97"/>
      <c r="K24" s="103" t="s">
        <v>247</v>
      </c>
      <c r="L24" s="61" t="s">
        <v>555</v>
      </c>
      <c r="N24" s="24"/>
      <c r="O24" s="93" t="s">
        <v>11</v>
      </c>
      <c r="P24" s="97"/>
      <c r="Q24" s="103" t="s">
        <v>247</v>
      </c>
      <c r="R24" s="90" t="s">
        <v>962</v>
      </c>
      <c r="T24" s="24"/>
      <c r="U24" s="93" t="s">
        <v>7</v>
      </c>
      <c r="V24" s="97"/>
      <c r="W24" s="103" t="s">
        <v>279</v>
      </c>
      <c r="X24" s="61" t="s">
        <v>300</v>
      </c>
    </row>
    <row r="25" spans="1:24" ht="26.5" thickBot="1">
      <c r="A25" s="1122" t="s">
        <v>301</v>
      </c>
      <c r="B25" s="9"/>
      <c r="C25" s="197" t="s">
        <v>302</v>
      </c>
      <c r="D25" s="9"/>
      <c r="E25" s="9"/>
      <c r="F25" s="20"/>
      <c r="G25" s="4"/>
      <c r="H25" s="10">
        <v>1</v>
      </c>
      <c r="I25" s="11"/>
      <c r="J25" s="14">
        <f>IFERROR(+I25/H25,"No se programaron actividades relacionadas con este objetivo")</f>
        <v>0</v>
      </c>
      <c r="K25" s="12"/>
      <c r="L25" s="13"/>
      <c r="N25" s="10">
        <v>1</v>
      </c>
      <c r="O25" s="11">
        <f>+COUNTIF(O26:O26,"Cumplida "&amp;"*")</f>
        <v>0</v>
      </c>
      <c r="P25" s="14">
        <f>IFERROR(+O25/N25,"No se programaron actividades relacionadas con este objetivo")</f>
        <v>0</v>
      </c>
      <c r="Q25" s="12"/>
      <c r="R25" s="13"/>
      <c r="T25" s="10">
        <v>1</v>
      </c>
      <c r="U25" s="11">
        <f>+COUNTIF(U26:U26,"Cumplida "&amp;"*")</f>
        <v>1</v>
      </c>
      <c r="V25" s="14">
        <f>IFERROR(+U25/T25,"No se programaron actividades relacionadas con este objetivo")</f>
        <v>1</v>
      </c>
      <c r="W25" s="12"/>
      <c r="X25" s="13"/>
    </row>
    <row r="26" spans="1:24" ht="285" customHeight="1" thickBot="1">
      <c r="A26" s="1126"/>
      <c r="B26" s="52" t="s">
        <v>193</v>
      </c>
      <c r="C26" s="62" t="s">
        <v>303</v>
      </c>
      <c r="D26" s="53" t="s">
        <v>304</v>
      </c>
      <c r="E26" s="47" t="s">
        <v>189</v>
      </c>
      <c r="F26" s="54" t="s">
        <v>246</v>
      </c>
      <c r="G26" s="2"/>
      <c r="H26" s="148"/>
      <c r="I26" s="93" t="s">
        <v>11</v>
      </c>
      <c r="J26" s="51"/>
      <c r="K26" s="103" t="s">
        <v>556</v>
      </c>
      <c r="L26" s="101" t="s">
        <v>557</v>
      </c>
      <c r="N26" s="24"/>
      <c r="O26" s="93" t="s">
        <v>11</v>
      </c>
      <c r="P26" s="97"/>
      <c r="Q26" s="103" t="s">
        <v>556</v>
      </c>
      <c r="R26" s="101" t="s">
        <v>640</v>
      </c>
      <c r="T26" s="24"/>
      <c r="U26" s="93" t="s">
        <v>7</v>
      </c>
      <c r="V26" s="97"/>
      <c r="W26" s="103" t="s">
        <v>279</v>
      </c>
      <c r="X26" s="101" t="s">
        <v>305</v>
      </c>
    </row>
    <row r="27" spans="1:24" ht="39.5" thickBot="1">
      <c r="A27" s="1122" t="s">
        <v>306</v>
      </c>
      <c r="B27" s="9"/>
      <c r="C27" s="197" t="s">
        <v>307</v>
      </c>
      <c r="D27" s="9"/>
      <c r="E27" s="9"/>
      <c r="F27" s="20"/>
      <c r="G27" s="4"/>
      <c r="H27" s="10">
        <v>1</v>
      </c>
      <c r="I27" s="11">
        <f>+COUNTIF(I28:I28,"Cumplida "&amp;"*")</f>
        <v>0</v>
      </c>
      <c r="J27" s="14">
        <f>IFERROR(+I27/H27,"No se programaron actividades relacionadas con este objetivo")</f>
        <v>0</v>
      </c>
      <c r="K27" s="12"/>
      <c r="L27" s="13"/>
      <c r="N27" s="10">
        <v>1</v>
      </c>
      <c r="O27" s="11">
        <f>+COUNTIF(O28:O28,"Cumplida "&amp;"*")</f>
        <v>0</v>
      </c>
      <c r="P27" s="14">
        <f>IFERROR(+O27/N27,"No se programaron actividades relacionadas con este objetivo")</f>
        <v>0</v>
      </c>
      <c r="Q27" s="12"/>
      <c r="R27" s="13"/>
      <c r="T27" s="10">
        <v>1</v>
      </c>
      <c r="U27" s="11">
        <f>+COUNTIF(U28:U28,"Cumplida "&amp;"*")</f>
        <v>1</v>
      </c>
      <c r="V27" s="14">
        <f>IFERROR(+U27/T27,"No se programaron actividades relacionadas con este objetivo")</f>
        <v>1</v>
      </c>
      <c r="W27" s="12"/>
      <c r="X27" s="13"/>
    </row>
    <row r="28" spans="1:24" ht="409.6" thickBot="1">
      <c r="A28" s="1126"/>
      <c r="B28" s="63" t="s">
        <v>78</v>
      </c>
      <c r="C28" s="58" t="s">
        <v>308</v>
      </c>
      <c r="D28" s="58" t="s">
        <v>309</v>
      </c>
      <c r="E28" s="58" t="s">
        <v>158</v>
      </c>
      <c r="F28" s="59">
        <v>44915</v>
      </c>
      <c r="G28" s="2"/>
      <c r="H28" s="24"/>
      <c r="I28" s="93" t="s">
        <v>11</v>
      </c>
      <c r="J28" s="97"/>
      <c r="K28" s="103" t="s">
        <v>556</v>
      </c>
      <c r="L28" s="99" t="s">
        <v>558</v>
      </c>
      <c r="N28" s="24"/>
      <c r="O28" s="93" t="s">
        <v>11</v>
      </c>
      <c r="P28" s="97"/>
      <c r="Q28" s="103" t="s">
        <v>556</v>
      </c>
      <c r="R28" s="101" t="s">
        <v>641</v>
      </c>
      <c r="T28" s="24"/>
      <c r="U28" s="93" t="s">
        <v>7</v>
      </c>
      <c r="V28" s="97"/>
      <c r="W28" s="103" t="s">
        <v>279</v>
      </c>
      <c r="X28" s="101" t="s">
        <v>310</v>
      </c>
    </row>
    <row r="29" spans="1:24" ht="39.5" thickBot="1">
      <c r="A29" s="1122" t="s">
        <v>311</v>
      </c>
      <c r="B29" s="9"/>
      <c r="C29" s="197" t="s">
        <v>312</v>
      </c>
      <c r="D29" s="9"/>
      <c r="E29" s="9"/>
      <c r="F29" s="20"/>
      <c r="G29" s="4"/>
      <c r="H29" s="10">
        <v>3</v>
      </c>
      <c r="I29" s="11">
        <f>+COUNTIF(I30:I31,"Cumplida "&amp;"*")</f>
        <v>0</v>
      </c>
      <c r="J29" s="14">
        <f>IFERROR(+I29/H29,"No se programaron actividades relacionadas con este objetivo")</f>
        <v>0</v>
      </c>
      <c r="K29" s="12"/>
      <c r="L29" s="13"/>
      <c r="N29" s="10">
        <v>3</v>
      </c>
      <c r="O29" s="11">
        <v>1</v>
      </c>
      <c r="P29" s="14">
        <f>IFERROR(+O29/N29,"No se programaron actividades relacionadas con este objetivo")</f>
        <v>0.33333333333333331</v>
      </c>
      <c r="Q29" s="12"/>
      <c r="R29" s="13"/>
      <c r="T29" s="10">
        <v>3</v>
      </c>
      <c r="U29" s="11">
        <f>+COUNTIF(U30:U32,"Cumplida "&amp;"*")</f>
        <v>3</v>
      </c>
      <c r="V29" s="14">
        <f>IFERROR(+U29/T29,"No se programaron actividades relacionadas con este objetivo")</f>
        <v>1</v>
      </c>
      <c r="W29" s="12"/>
      <c r="X29" s="13"/>
    </row>
    <row r="30" spans="1:24" ht="225">
      <c r="A30" s="1126"/>
      <c r="B30" s="64" t="s">
        <v>313</v>
      </c>
      <c r="C30" s="65" t="s">
        <v>314</v>
      </c>
      <c r="D30" s="27" t="s">
        <v>315</v>
      </c>
      <c r="E30" s="66" t="s">
        <v>316</v>
      </c>
      <c r="F30" s="55">
        <v>44926</v>
      </c>
      <c r="G30" s="2"/>
      <c r="H30" s="67"/>
      <c r="I30" s="144" t="s">
        <v>5</v>
      </c>
      <c r="J30" s="68"/>
      <c r="K30" s="113" t="s">
        <v>556</v>
      </c>
      <c r="L30" s="119" t="s">
        <v>602</v>
      </c>
      <c r="N30" s="67"/>
      <c r="O30" s="93" t="s">
        <v>11</v>
      </c>
      <c r="P30" s="68"/>
      <c r="Q30" s="103" t="s">
        <v>556</v>
      </c>
      <c r="R30" s="119" t="s">
        <v>642</v>
      </c>
      <c r="T30" s="67"/>
      <c r="U30" s="93" t="s">
        <v>7</v>
      </c>
      <c r="V30" s="68"/>
      <c r="W30" s="103" t="s">
        <v>279</v>
      </c>
      <c r="X30" s="129" t="s">
        <v>317</v>
      </c>
    </row>
    <row r="31" spans="1:24" ht="408.75" customHeight="1" thickBot="1">
      <c r="A31" s="1126"/>
      <c r="B31" s="64" t="s">
        <v>318</v>
      </c>
      <c r="C31" s="66" t="s">
        <v>319</v>
      </c>
      <c r="D31" s="27" t="s">
        <v>320</v>
      </c>
      <c r="E31" s="27" t="s">
        <v>316</v>
      </c>
      <c r="F31" s="55">
        <v>44926</v>
      </c>
      <c r="G31" s="2"/>
      <c r="H31" s="24"/>
      <c r="I31" s="108" t="s">
        <v>5</v>
      </c>
      <c r="J31" s="97"/>
      <c r="K31" s="22" t="s">
        <v>556</v>
      </c>
      <c r="L31" s="99" t="s">
        <v>559</v>
      </c>
      <c r="N31" s="24"/>
      <c r="O31" s="93" t="s">
        <v>11</v>
      </c>
      <c r="P31" s="97"/>
      <c r="Q31" s="103" t="s">
        <v>556</v>
      </c>
      <c r="R31" s="99" t="s">
        <v>643</v>
      </c>
      <c r="T31" s="130"/>
      <c r="U31" s="131" t="s">
        <v>7</v>
      </c>
      <c r="V31" s="132"/>
      <c r="W31" s="103" t="s">
        <v>279</v>
      </c>
      <c r="X31" s="133" t="s">
        <v>321</v>
      </c>
    </row>
    <row r="32" spans="1:24" ht="303" customHeight="1" thickBot="1">
      <c r="A32" s="123"/>
      <c r="B32" s="64" t="s">
        <v>322</v>
      </c>
      <c r="C32" s="66" t="s">
        <v>323</v>
      </c>
      <c r="D32" s="27" t="s">
        <v>324</v>
      </c>
      <c r="E32" s="27" t="s">
        <v>316</v>
      </c>
      <c r="F32" s="55">
        <v>44926</v>
      </c>
      <c r="G32" s="2"/>
      <c r="H32" s="114"/>
      <c r="I32" s="146" t="s">
        <v>5</v>
      </c>
      <c r="J32" s="115"/>
      <c r="K32" s="116" t="s">
        <v>556</v>
      </c>
      <c r="L32" s="149" t="s">
        <v>560</v>
      </c>
      <c r="N32" s="24"/>
      <c r="O32" s="93" t="s">
        <v>11</v>
      </c>
      <c r="P32" s="97"/>
      <c r="Q32" s="103" t="s">
        <v>556</v>
      </c>
      <c r="R32" s="99" t="s">
        <v>644</v>
      </c>
      <c r="T32" s="97"/>
      <c r="U32" s="134" t="s">
        <v>7</v>
      </c>
      <c r="V32" s="135"/>
      <c r="W32" s="103" t="s">
        <v>279</v>
      </c>
      <c r="X32" s="136" t="s">
        <v>325</v>
      </c>
    </row>
  </sheetData>
  <mergeCells count="18">
    <mergeCell ref="A27:A28"/>
    <mergeCell ref="A29:A31"/>
    <mergeCell ref="X9:X10"/>
    <mergeCell ref="B10:C10"/>
    <mergeCell ref="A11:A17"/>
    <mergeCell ref="A18:A19"/>
    <mergeCell ref="A20:A24"/>
    <mergeCell ref="A25:A26"/>
    <mergeCell ref="A8:F8"/>
    <mergeCell ref="H8:L8"/>
    <mergeCell ref="N8:R8"/>
    <mergeCell ref="T8:X8"/>
    <mergeCell ref="B9:F9"/>
    <mergeCell ref="K9:K10"/>
    <mergeCell ref="L9:L10"/>
    <mergeCell ref="Q9:Q10"/>
    <mergeCell ref="R9:R10"/>
    <mergeCell ref="W9:W10"/>
  </mergeCells>
  <conditionalFormatting sqref="I9:I11">
    <cfRule type="cellIs" dxfId="899" priority="367" operator="equal">
      <formula>"Vencida"</formula>
    </cfRule>
    <cfRule type="cellIs" dxfId="898" priority="368" operator="equal">
      <formula>"No Cumplida"</formula>
    </cfRule>
    <cfRule type="cellIs" dxfId="897" priority="369" operator="equal">
      <formula>"En Avance"</formula>
    </cfRule>
    <cfRule type="cellIs" dxfId="896" priority="370" operator="equal">
      <formula>"Cumplida (FT)"</formula>
    </cfRule>
    <cfRule type="cellIs" dxfId="895" priority="371" operator="equal">
      <formula>"Cumplida (DT)"</formula>
    </cfRule>
    <cfRule type="cellIs" dxfId="894" priority="372" operator="equal">
      <formula>"Sin Avance"</formula>
    </cfRule>
  </conditionalFormatting>
  <conditionalFormatting sqref="O9:O11 O25 O18 O27">
    <cfRule type="cellIs" dxfId="893" priority="361" operator="equal">
      <formula>"Vencida"</formula>
    </cfRule>
    <cfRule type="cellIs" dxfId="892" priority="362" operator="equal">
      <formula>"No Cumplida"</formula>
    </cfRule>
    <cfRule type="cellIs" dxfId="891" priority="363" operator="equal">
      <formula>"En Avance"</formula>
    </cfRule>
    <cfRule type="cellIs" dxfId="890" priority="364" operator="equal">
      <formula>"Cumplida (FT)"</formula>
    </cfRule>
    <cfRule type="cellIs" dxfId="889" priority="365" operator="equal">
      <formula>"Cumplida (DT)"</formula>
    </cfRule>
    <cfRule type="cellIs" dxfId="888" priority="366" operator="equal">
      <formula>"Sin Avance"</formula>
    </cfRule>
  </conditionalFormatting>
  <conditionalFormatting sqref="O29">
    <cfRule type="cellIs" dxfId="887" priority="355" operator="equal">
      <formula>"Vencida"</formula>
    </cfRule>
    <cfRule type="cellIs" dxfId="886" priority="356" operator="equal">
      <formula>"No Cumplida"</formula>
    </cfRule>
    <cfRule type="cellIs" dxfId="885" priority="357" operator="equal">
      <formula>"En Avance"</formula>
    </cfRule>
    <cfRule type="cellIs" dxfId="884" priority="358" operator="equal">
      <formula>"Cumplida (FT)"</formula>
    </cfRule>
    <cfRule type="cellIs" dxfId="883" priority="359" operator="equal">
      <formula>"Cumplida (DT)"</formula>
    </cfRule>
    <cfRule type="cellIs" dxfId="882" priority="360" operator="equal">
      <formula>"Sin Avance"</formula>
    </cfRule>
  </conditionalFormatting>
  <conditionalFormatting sqref="O20">
    <cfRule type="cellIs" dxfId="881" priority="349" operator="equal">
      <formula>"Vencida"</formula>
    </cfRule>
    <cfRule type="cellIs" dxfId="880" priority="350" operator="equal">
      <formula>"No Cumplida"</formula>
    </cfRule>
    <cfRule type="cellIs" dxfId="879" priority="351" operator="equal">
      <formula>"En Avance"</formula>
    </cfRule>
    <cfRule type="cellIs" dxfId="878" priority="352" operator="equal">
      <formula>"Cumplida (FT)"</formula>
    </cfRule>
    <cfRule type="cellIs" dxfId="877" priority="353" operator="equal">
      <formula>"Cumplida (DT)"</formula>
    </cfRule>
    <cfRule type="cellIs" dxfId="876" priority="354" operator="equal">
      <formula>"Sin Avance"</formula>
    </cfRule>
  </conditionalFormatting>
  <conditionalFormatting sqref="U9:U11 U25 U18 U27">
    <cfRule type="cellIs" dxfId="875" priority="343" operator="equal">
      <formula>"Vencida"</formula>
    </cfRule>
    <cfRule type="cellIs" dxfId="874" priority="344" operator="equal">
      <formula>"No Cumplida"</formula>
    </cfRule>
    <cfRule type="cellIs" dxfId="873" priority="345" operator="equal">
      <formula>"En Avance"</formula>
    </cfRule>
    <cfRule type="cellIs" dxfId="872" priority="346" operator="equal">
      <formula>"Cumplida (FT)"</formula>
    </cfRule>
    <cfRule type="cellIs" dxfId="871" priority="347" operator="equal">
      <formula>"Cumplida (DT)"</formula>
    </cfRule>
    <cfRule type="cellIs" dxfId="870" priority="348" operator="equal">
      <formula>"Sin Avance"</formula>
    </cfRule>
  </conditionalFormatting>
  <conditionalFormatting sqref="U20">
    <cfRule type="cellIs" dxfId="869" priority="337" operator="equal">
      <formula>"Vencida"</formula>
    </cfRule>
    <cfRule type="cellIs" dxfId="868" priority="338" operator="equal">
      <formula>"No Cumplida"</formula>
    </cfRule>
    <cfRule type="cellIs" dxfId="867" priority="339" operator="equal">
      <formula>"En Avance"</formula>
    </cfRule>
    <cfRule type="cellIs" dxfId="866" priority="340" operator="equal">
      <formula>"Cumplida (FT)"</formula>
    </cfRule>
    <cfRule type="cellIs" dxfId="865" priority="341" operator="equal">
      <formula>"Cumplida (DT)"</formula>
    </cfRule>
    <cfRule type="cellIs" dxfId="864" priority="342" operator="equal">
      <formula>"Sin Avance"</formula>
    </cfRule>
  </conditionalFormatting>
  <conditionalFormatting sqref="I20">
    <cfRule type="cellIs" dxfId="863" priority="319" operator="equal">
      <formula>"Vencida"</formula>
    </cfRule>
    <cfRule type="cellIs" dxfId="862" priority="320" operator="equal">
      <formula>"No Cumplida"</formula>
    </cfRule>
    <cfRule type="cellIs" dxfId="861" priority="321" operator="equal">
      <formula>"En Avance"</formula>
    </cfRule>
    <cfRule type="cellIs" dxfId="860" priority="322" operator="equal">
      <formula>"Cumplida (FT)"</formula>
    </cfRule>
    <cfRule type="cellIs" dxfId="859" priority="323" operator="equal">
      <formula>"Cumplida (DT)"</formula>
    </cfRule>
    <cfRule type="cellIs" dxfId="858" priority="324" operator="equal">
      <formula>"Sin Avance"</formula>
    </cfRule>
  </conditionalFormatting>
  <conditionalFormatting sqref="I18">
    <cfRule type="cellIs" dxfId="857" priority="313" operator="equal">
      <formula>"Vencida"</formula>
    </cfRule>
    <cfRule type="cellIs" dxfId="856" priority="314" operator="equal">
      <formula>"No Cumplida"</formula>
    </cfRule>
    <cfRule type="cellIs" dxfId="855" priority="315" operator="equal">
      <formula>"En Avance"</formula>
    </cfRule>
    <cfRule type="cellIs" dxfId="854" priority="316" operator="equal">
      <formula>"Cumplida (FT)"</formula>
    </cfRule>
    <cfRule type="cellIs" dxfId="853" priority="317" operator="equal">
      <formula>"Cumplida (DT)"</formula>
    </cfRule>
    <cfRule type="cellIs" dxfId="852" priority="318" operator="equal">
      <formula>"Sin Avance"</formula>
    </cfRule>
  </conditionalFormatting>
  <conditionalFormatting sqref="I25 I27">
    <cfRule type="cellIs" dxfId="851" priority="331" operator="equal">
      <formula>"Vencida"</formula>
    </cfRule>
    <cfRule type="cellIs" dxfId="850" priority="332" operator="equal">
      <formula>"No Cumplida"</formula>
    </cfRule>
    <cfRule type="cellIs" dxfId="849" priority="333" operator="equal">
      <formula>"En Avance"</formula>
    </cfRule>
    <cfRule type="cellIs" dxfId="848" priority="334" operator="equal">
      <formula>"Cumplida (FT)"</formula>
    </cfRule>
    <cfRule type="cellIs" dxfId="847" priority="335" operator="equal">
      <formula>"Cumplida (DT)"</formula>
    </cfRule>
    <cfRule type="cellIs" dxfId="846" priority="336" operator="equal">
      <formula>"Sin Avance"</formula>
    </cfRule>
  </conditionalFormatting>
  <conditionalFormatting sqref="I29">
    <cfRule type="cellIs" dxfId="845" priority="325" operator="equal">
      <formula>"Vencida"</formula>
    </cfRule>
    <cfRule type="cellIs" dxfId="844" priority="326" operator="equal">
      <formula>"No Cumplida"</formula>
    </cfRule>
    <cfRule type="cellIs" dxfId="843" priority="327" operator="equal">
      <formula>"En Avance"</formula>
    </cfRule>
    <cfRule type="cellIs" dxfId="842" priority="328" operator="equal">
      <formula>"Cumplida (FT)"</formula>
    </cfRule>
    <cfRule type="cellIs" dxfId="841" priority="329" operator="equal">
      <formula>"Cumplida (DT)"</formula>
    </cfRule>
    <cfRule type="cellIs" dxfId="840" priority="330" operator="equal">
      <formula>"Sin Avance"</formula>
    </cfRule>
  </conditionalFormatting>
  <conditionalFormatting sqref="U12:U17">
    <cfRule type="cellIs" dxfId="839" priority="277" operator="equal">
      <formula>"Vencida"</formula>
    </cfRule>
    <cfRule type="cellIs" dxfId="838" priority="278" operator="equal">
      <formula>"No Cumplida"</formula>
    </cfRule>
    <cfRule type="cellIs" dxfId="837" priority="279" operator="equal">
      <formula>"En Avance"</formula>
    </cfRule>
    <cfRule type="cellIs" dxfId="836" priority="280" operator="equal">
      <formula>"Cumplida (FT)"</formula>
    </cfRule>
    <cfRule type="cellIs" dxfId="835" priority="281" operator="equal">
      <formula>"Cumplida (DT)"</formula>
    </cfRule>
    <cfRule type="cellIs" dxfId="834" priority="282" operator="equal">
      <formula>"Sin Avance"</formula>
    </cfRule>
  </conditionalFormatting>
  <conditionalFormatting sqref="U13">
    <cfRule type="cellIs" dxfId="833" priority="307" operator="equal">
      <formula>"Vencida"</formula>
    </cfRule>
    <cfRule type="cellIs" dxfId="832" priority="308" operator="equal">
      <formula>"No Cumplida"</formula>
    </cfRule>
    <cfRule type="cellIs" dxfId="831" priority="309" operator="equal">
      <formula>"En Avance"</formula>
    </cfRule>
    <cfRule type="cellIs" dxfId="830" priority="310" operator="equal">
      <formula>"Cumplida (FT)"</formula>
    </cfRule>
    <cfRule type="cellIs" dxfId="829" priority="311" operator="equal">
      <formula>"Cumplida (DT)"</formula>
    </cfRule>
    <cfRule type="cellIs" dxfId="828" priority="312" operator="equal">
      <formula>"Sin Avance"</formula>
    </cfRule>
  </conditionalFormatting>
  <conditionalFormatting sqref="U15">
    <cfRule type="cellIs" dxfId="827" priority="301" operator="equal">
      <formula>"Vencida"</formula>
    </cfRule>
    <cfRule type="cellIs" dxfId="826" priority="302" operator="equal">
      <formula>"No Cumplida"</formula>
    </cfRule>
    <cfRule type="cellIs" dxfId="825" priority="303" operator="equal">
      <formula>"En Avance"</formula>
    </cfRule>
    <cfRule type="cellIs" dxfId="824" priority="304" operator="equal">
      <formula>"Cumplida (FT)"</formula>
    </cfRule>
    <cfRule type="cellIs" dxfId="823" priority="305" operator="equal">
      <formula>"Cumplida (DT)"</formula>
    </cfRule>
    <cfRule type="cellIs" dxfId="822" priority="306" operator="equal">
      <formula>"Sin Avance"</formula>
    </cfRule>
  </conditionalFormatting>
  <conditionalFormatting sqref="U17">
    <cfRule type="cellIs" dxfId="821" priority="295" operator="equal">
      <formula>"Vencida"</formula>
    </cfRule>
    <cfRule type="cellIs" dxfId="820" priority="296" operator="equal">
      <formula>"No Cumplida"</formula>
    </cfRule>
    <cfRule type="cellIs" dxfId="819" priority="297" operator="equal">
      <formula>"En Avance"</formula>
    </cfRule>
    <cfRule type="cellIs" dxfId="818" priority="298" operator="equal">
      <formula>"Cumplida (FT)"</formula>
    </cfRule>
    <cfRule type="cellIs" dxfId="817" priority="299" operator="equal">
      <formula>"Cumplida (DT)"</formula>
    </cfRule>
    <cfRule type="cellIs" dxfId="816" priority="300" operator="equal">
      <formula>"Sin Avance"</formula>
    </cfRule>
  </conditionalFormatting>
  <conditionalFormatting sqref="U14">
    <cfRule type="cellIs" dxfId="815" priority="289" operator="equal">
      <formula>"Vencida"</formula>
    </cfRule>
    <cfRule type="cellIs" dxfId="814" priority="290" operator="equal">
      <formula>"No Cumplida"</formula>
    </cfRule>
    <cfRule type="cellIs" dxfId="813" priority="291" operator="equal">
      <formula>"En Avance"</formula>
    </cfRule>
    <cfRule type="cellIs" dxfId="812" priority="292" operator="equal">
      <formula>"Cumplida (FT)"</formula>
    </cfRule>
    <cfRule type="cellIs" dxfId="811" priority="293" operator="equal">
      <formula>"Cumplida (DT)"</formula>
    </cfRule>
    <cfRule type="cellIs" dxfId="810" priority="294" operator="equal">
      <formula>"Sin Avance"</formula>
    </cfRule>
  </conditionalFormatting>
  <conditionalFormatting sqref="U16">
    <cfRule type="cellIs" dxfId="809" priority="283" operator="equal">
      <formula>"Vencida"</formula>
    </cfRule>
    <cfRule type="cellIs" dxfId="808" priority="284" operator="equal">
      <formula>"No Cumplida"</formula>
    </cfRule>
    <cfRule type="cellIs" dxfId="807" priority="285" operator="equal">
      <formula>"En Avance"</formula>
    </cfRule>
    <cfRule type="cellIs" dxfId="806" priority="286" operator="equal">
      <formula>"Cumplida (FT)"</formula>
    </cfRule>
    <cfRule type="cellIs" dxfId="805" priority="287" operator="equal">
      <formula>"Cumplida (DT)"</formula>
    </cfRule>
    <cfRule type="cellIs" dxfId="804" priority="288" operator="equal">
      <formula>"Sin Avance"</formula>
    </cfRule>
  </conditionalFormatting>
  <conditionalFormatting sqref="U16">
    <cfRule type="cellIs" dxfId="803" priority="271" operator="equal">
      <formula>"Vencida"</formula>
    </cfRule>
    <cfRule type="cellIs" dxfId="802" priority="272" operator="equal">
      <formula>"No Cumplida"</formula>
    </cfRule>
    <cfRule type="cellIs" dxfId="801" priority="273" operator="equal">
      <formula>"En Avance"</formula>
    </cfRule>
    <cfRule type="cellIs" dxfId="800" priority="274" operator="equal">
      <formula>"Cumplida (FT)"</formula>
    </cfRule>
    <cfRule type="cellIs" dxfId="799" priority="275" operator="equal">
      <formula>"Cumplida (DT)"</formula>
    </cfRule>
    <cfRule type="cellIs" dxfId="798" priority="276" operator="equal">
      <formula>"Sin Avance"</formula>
    </cfRule>
  </conditionalFormatting>
  <conditionalFormatting sqref="U19">
    <cfRule type="cellIs" dxfId="797" priority="265" operator="equal">
      <formula>"Vencida"</formula>
    </cfRule>
    <cfRule type="cellIs" dxfId="796" priority="266" operator="equal">
      <formula>"No Cumplida"</formula>
    </cfRule>
    <cfRule type="cellIs" dxfId="795" priority="267" operator="equal">
      <formula>"En Avance"</formula>
    </cfRule>
    <cfRule type="cellIs" dxfId="794" priority="268" operator="equal">
      <formula>"Cumplida (FT)"</formula>
    </cfRule>
    <cfRule type="cellIs" dxfId="793" priority="269" operator="equal">
      <formula>"Cumplida (DT)"</formula>
    </cfRule>
    <cfRule type="cellIs" dxfId="792" priority="270" operator="equal">
      <formula>"Sin Avance"</formula>
    </cfRule>
  </conditionalFormatting>
  <conditionalFormatting sqref="U21 U24">
    <cfRule type="cellIs" dxfId="791" priority="259" operator="equal">
      <formula>"Vencida"</formula>
    </cfRule>
    <cfRule type="cellIs" dxfId="790" priority="260" operator="equal">
      <formula>"No Cumplida"</formula>
    </cfRule>
    <cfRule type="cellIs" dxfId="789" priority="261" operator="equal">
      <formula>"En Avance"</formula>
    </cfRule>
    <cfRule type="cellIs" dxfId="788" priority="262" operator="equal">
      <formula>"Cumplida (FT)"</formula>
    </cfRule>
    <cfRule type="cellIs" dxfId="787" priority="263" operator="equal">
      <formula>"Cumplida (DT)"</formula>
    </cfRule>
    <cfRule type="cellIs" dxfId="786" priority="264" operator="equal">
      <formula>"Sin Avance"</formula>
    </cfRule>
  </conditionalFormatting>
  <conditionalFormatting sqref="U22">
    <cfRule type="cellIs" dxfId="785" priority="253" operator="equal">
      <formula>"Vencida"</formula>
    </cfRule>
    <cfRule type="cellIs" dxfId="784" priority="254" operator="equal">
      <formula>"No Cumplida"</formula>
    </cfRule>
    <cfRule type="cellIs" dxfId="783" priority="255" operator="equal">
      <formula>"En Avance"</formula>
    </cfRule>
    <cfRule type="cellIs" dxfId="782" priority="256" operator="equal">
      <formula>"Cumplida (FT)"</formula>
    </cfRule>
    <cfRule type="cellIs" dxfId="781" priority="257" operator="equal">
      <formula>"Cumplida (DT)"</formula>
    </cfRule>
    <cfRule type="cellIs" dxfId="780" priority="258" operator="equal">
      <formula>"Sin Avance"</formula>
    </cfRule>
  </conditionalFormatting>
  <conditionalFormatting sqref="U23">
    <cfRule type="cellIs" dxfId="779" priority="247" operator="equal">
      <formula>"Vencida"</formula>
    </cfRule>
    <cfRule type="cellIs" dxfId="778" priority="248" operator="equal">
      <formula>"No Cumplida"</formula>
    </cfRule>
    <cfRule type="cellIs" dxfId="777" priority="249" operator="equal">
      <formula>"En Avance"</formula>
    </cfRule>
    <cfRule type="cellIs" dxfId="776" priority="250" operator="equal">
      <formula>"Cumplida (FT)"</formula>
    </cfRule>
    <cfRule type="cellIs" dxfId="775" priority="251" operator="equal">
      <formula>"Cumplida (DT)"</formula>
    </cfRule>
    <cfRule type="cellIs" dxfId="774" priority="252" operator="equal">
      <formula>"Sin Avance"</formula>
    </cfRule>
  </conditionalFormatting>
  <conditionalFormatting sqref="U26">
    <cfRule type="cellIs" dxfId="773" priority="241" operator="equal">
      <formula>"Vencida"</formula>
    </cfRule>
    <cfRule type="cellIs" dxfId="772" priority="242" operator="equal">
      <formula>"No Cumplida"</formula>
    </cfRule>
    <cfRule type="cellIs" dxfId="771" priority="243" operator="equal">
      <formula>"En Avance"</formula>
    </cfRule>
    <cfRule type="cellIs" dxfId="770" priority="244" operator="equal">
      <formula>"Cumplida (FT)"</formula>
    </cfRule>
    <cfRule type="cellIs" dxfId="769" priority="245" operator="equal">
      <formula>"Cumplida (DT)"</formula>
    </cfRule>
    <cfRule type="cellIs" dxfId="768" priority="246" operator="equal">
      <formula>"Sin Avance"</formula>
    </cfRule>
  </conditionalFormatting>
  <conditionalFormatting sqref="U28">
    <cfRule type="cellIs" dxfId="767" priority="235" operator="equal">
      <formula>"Vencida"</formula>
    </cfRule>
    <cfRule type="cellIs" dxfId="766" priority="236" operator="equal">
      <formula>"No Cumplida"</formula>
    </cfRule>
    <cfRule type="cellIs" dxfId="765" priority="237" operator="equal">
      <formula>"En Avance"</formula>
    </cfRule>
    <cfRule type="cellIs" dxfId="764" priority="238" operator="equal">
      <formula>"Cumplida (FT)"</formula>
    </cfRule>
    <cfRule type="cellIs" dxfId="763" priority="239" operator="equal">
      <formula>"Cumplida (DT)"</formula>
    </cfRule>
    <cfRule type="cellIs" dxfId="762" priority="240" operator="equal">
      <formula>"Sin Avance"</formula>
    </cfRule>
  </conditionalFormatting>
  <conditionalFormatting sqref="U30">
    <cfRule type="cellIs" dxfId="761" priority="229" operator="equal">
      <formula>"Vencida"</formula>
    </cfRule>
    <cfRule type="cellIs" dxfId="760" priority="230" operator="equal">
      <formula>"No Cumplida"</formula>
    </cfRule>
    <cfRule type="cellIs" dxfId="759" priority="231" operator="equal">
      <formula>"En Avance"</formula>
    </cfRule>
    <cfRule type="cellIs" dxfId="758" priority="232" operator="equal">
      <formula>"Cumplida (FT)"</formula>
    </cfRule>
    <cfRule type="cellIs" dxfId="757" priority="233" operator="equal">
      <formula>"Cumplida (DT)"</formula>
    </cfRule>
    <cfRule type="cellIs" dxfId="756" priority="234" operator="equal">
      <formula>"Sin Avance"</formula>
    </cfRule>
  </conditionalFormatting>
  <conditionalFormatting sqref="U31">
    <cfRule type="cellIs" dxfId="755" priority="223" operator="equal">
      <formula>"Vencida"</formula>
    </cfRule>
    <cfRule type="cellIs" dxfId="754" priority="224" operator="equal">
      <formula>"No Cumplida"</formula>
    </cfRule>
    <cfRule type="cellIs" dxfId="753" priority="225" operator="equal">
      <formula>"En Avance"</formula>
    </cfRule>
    <cfRule type="cellIs" dxfId="752" priority="226" operator="equal">
      <formula>"Cumplida (FT)"</formula>
    </cfRule>
    <cfRule type="cellIs" dxfId="751" priority="227" operator="equal">
      <formula>"Cumplida (DT)"</formula>
    </cfRule>
    <cfRule type="cellIs" dxfId="750" priority="228" operator="equal">
      <formula>"Sin Avance"</formula>
    </cfRule>
  </conditionalFormatting>
  <conditionalFormatting sqref="U32">
    <cfRule type="cellIs" dxfId="749" priority="217" operator="equal">
      <formula>"Vencida"</formula>
    </cfRule>
    <cfRule type="cellIs" dxfId="748" priority="218" operator="equal">
      <formula>"No Cumplida"</formula>
    </cfRule>
    <cfRule type="cellIs" dxfId="747" priority="219" operator="equal">
      <formula>"En Avance"</formula>
    </cfRule>
    <cfRule type="cellIs" dxfId="746" priority="220" operator="equal">
      <formula>"Cumplida (FT)"</formula>
    </cfRule>
    <cfRule type="cellIs" dxfId="745" priority="221" operator="equal">
      <formula>"Cumplida (DT)"</formula>
    </cfRule>
    <cfRule type="cellIs" dxfId="744" priority="222" operator="equal">
      <formula>"Sin Avance"</formula>
    </cfRule>
  </conditionalFormatting>
  <conditionalFormatting sqref="U29">
    <cfRule type="cellIs" dxfId="743" priority="211" operator="equal">
      <formula>"Vencida"</formula>
    </cfRule>
    <cfRule type="cellIs" dxfId="742" priority="212" operator="equal">
      <formula>"No Cumplida"</formula>
    </cfRule>
    <cfRule type="cellIs" dxfId="741" priority="213" operator="equal">
      <formula>"En Avance"</formula>
    </cfRule>
    <cfRule type="cellIs" dxfId="740" priority="214" operator="equal">
      <formula>"Cumplida (FT)"</formula>
    </cfRule>
    <cfRule type="cellIs" dxfId="739" priority="215" operator="equal">
      <formula>"Cumplida (DT)"</formula>
    </cfRule>
    <cfRule type="cellIs" dxfId="738" priority="216" operator="equal">
      <formula>"Sin Avance"</formula>
    </cfRule>
  </conditionalFormatting>
  <conditionalFormatting sqref="U17">
    <cfRule type="cellIs" dxfId="737" priority="205" operator="equal">
      <formula>"Vencida"</formula>
    </cfRule>
    <cfRule type="cellIs" dxfId="736" priority="206" operator="equal">
      <formula>"No Cumplida"</formula>
    </cfRule>
    <cfRule type="cellIs" dxfId="735" priority="207" operator="equal">
      <formula>"En Avance"</formula>
    </cfRule>
    <cfRule type="cellIs" dxfId="734" priority="208" operator="equal">
      <formula>"Cumplida (FT)"</formula>
    </cfRule>
    <cfRule type="cellIs" dxfId="733" priority="209" operator="equal">
      <formula>"Cumplida (DT)"</formula>
    </cfRule>
    <cfRule type="cellIs" dxfId="732" priority="210" operator="equal">
      <formula>"Sin Avance"</formula>
    </cfRule>
  </conditionalFormatting>
  <conditionalFormatting sqref="U17">
    <cfRule type="cellIs" dxfId="731" priority="199" operator="equal">
      <formula>"Vencida"</formula>
    </cfRule>
    <cfRule type="cellIs" dxfId="730" priority="200" operator="equal">
      <formula>"No Cumplida"</formula>
    </cfRule>
    <cfRule type="cellIs" dxfId="729" priority="201" operator="equal">
      <formula>"En Avance"</formula>
    </cfRule>
    <cfRule type="cellIs" dxfId="728" priority="202" operator="equal">
      <formula>"Cumplida (FT)"</formula>
    </cfRule>
    <cfRule type="cellIs" dxfId="727" priority="203" operator="equal">
      <formula>"Cumplida (DT)"</formula>
    </cfRule>
    <cfRule type="cellIs" dxfId="726" priority="204" operator="equal">
      <formula>"Sin Avance"</formula>
    </cfRule>
  </conditionalFormatting>
  <conditionalFormatting sqref="I12">
    <cfRule type="cellIs" dxfId="725" priority="193" operator="equal">
      <formula>"Vencida"</formula>
    </cfRule>
    <cfRule type="cellIs" dxfId="724" priority="194" operator="equal">
      <formula>"No Cumplida"</formula>
    </cfRule>
    <cfRule type="cellIs" dxfId="723" priority="195" operator="equal">
      <formula>"En Avance"</formula>
    </cfRule>
    <cfRule type="cellIs" dxfId="722" priority="196" operator="equal">
      <formula>"Cumplida (FT)"</formula>
    </cfRule>
    <cfRule type="cellIs" dxfId="721" priority="197" operator="equal">
      <formula>"Cumplida (DT)"</formula>
    </cfRule>
    <cfRule type="cellIs" dxfId="720" priority="198" operator="equal">
      <formula>"Sin Avance"</formula>
    </cfRule>
  </conditionalFormatting>
  <conditionalFormatting sqref="I13">
    <cfRule type="cellIs" dxfId="719" priority="187" operator="equal">
      <formula>"Vencida"</formula>
    </cfRule>
    <cfRule type="cellIs" dxfId="718" priority="188" operator="equal">
      <formula>"No Cumplida"</formula>
    </cfRule>
    <cfRule type="cellIs" dxfId="717" priority="189" operator="equal">
      <formula>"En Avance"</formula>
    </cfRule>
    <cfRule type="cellIs" dxfId="716" priority="190" operator="equal">
      <formula>"Cumplida (FT)"</formula>
    </cfRule>
    <cfRule type="cellIs" dxfId="715" priority="191" operator="equal">
      <formula>"Cumplida (DT)"</formula>
    </cfRule>
    <cfRule type="cellIs" dxfId="714" priority="192" operator="equal">
      <formula>"Sin Avance"</formula>
    </cfRule>
  </conditionalFormatting>
  <conditionalFormatting sqref="I14">
    <cfRule type="cellIs" dxfId="713" priority="181" operator="equal">
      <formula>"Vencida"</formula>
    </cfRule>
    <cfRule type="cellIs" dxfId="712" priority="182" operator="equal">
      <formula>"No Cumplida"</formula>
    </cfRule>
    <cfRule type="cellIs" dxfId="711" priority="183" operator="equal">
      <formula>"En Avance"</formula>
    </cfRule>
    <cfRule type="cellIs" dxfId="710" priority="184" operator="equal">
      <formula>"Cumplida (FT)"</formula>
    </cfRule>
    <cfRule type="cellIs" dxfId="709" priority="185" operator="equal">
      <formula>"Cumplida (DT)"</formula>
    </cfRule>
    <cfRule type="cellIs" dxfId="708" priority="186" operator="equal">
      <formula>"Sin Avance"</formula>
    </cfRule>
  </conditionalFormatting>
  <conditionalFormatting sqref="I15">
    <cfRule type="cellIs" dxfId="707" priority="175" operator="equal">
      <formula>"Vencida"</formula>
    </cfRule>
    <cfRule type="cellIs" dxfId="706" priority="176" operator="equal">
      <formula>"No Cumplida"</formula>
    </cfRule>
    <cfRule type="cellIs" dxfId="705" priority="177" operator="equal">
      <formula>"En Avance"</formula>
    </cfRule>
    <cfRule type="cellIs" dxfId="704" priority="178" operator="equal">
      <formula>"Cumplida (FT)"</formula>
    </cfRule>
    <cfRule type="cellIs" dxfId="703" priority="179" operator="equal">
      <formula>"Cumplida (DT)"</formula>
    </cfRule>
    <cfRule type="cellIs" dxfId="702" priority="180" operator="equal">
      <formula>"Sin Avance"</formula>
    </cfRule>
  </conditionalFormatting>
  <conditionalFormatting sqref="I16">
    <cfRule type="cellIs" dxfId="701" priority="169" operator="equal">
      <formula>"Vencida"</formula>
    </cfRule>
    <cfRule type="cellIs" dxfId="700" priority="170" operator="equal">
      <formula>"No Cumplida"</formula>
    </cfRule>
    <cfRule type="cellIs" dxfId="699" priority="171" operator="equal">
      <formula>"En Avance"</formula>
    </cfRule>
    <cfRule type="cellIs" dxfId="698" priority="172" operator="equal">
      <formula>"Cumplida (FT)"</formula>
    </cfRule>
    <cfRule type="cellIs" dxfId="697" priority="173" operator="equal">
      <formula>"Cumplida (DT)"</formula>
    </cfRule>
    <cfRule type="cellIs" dxfId="696" priority="174" operator="equal">
      <formula>"Sin Avance"</formula>
    </cfRule>
  </conditionalFormatting>
  <conditionalFormatting sqref="I17">
    <cfRule type="cellIs" dxfId="695" priority="163" operator="equal">
      <formula>"Vencida"</formula>
    </cfRule>
    <cfRule type="cellIs" dxfId="694" priority="164" operator="equal">
      <formula>"No Cumplida"</formula>
    </cfRule>
    <cfRule type="cellIs" dxfId="693" priority="165" operator="equal">
      <formula>"En Avance"</formula>
    </cfRule>
    <cfRule type="cellIs" dxfId="692" priority="166" operator="equal">
      <formula>"Cumplida (FT)"</formula>
    </cfRule>
    <cfRule type="cellIs" dxfId="691" priority="167" operator="equal">
      <formula>"Cumplida (DT)"</formula>
    </cfRule>
    <cfRule type="cellIs" dxfId="690" priority="168" operator="equal">
      <formula>"Sin Avance"</formula>
    </cfRule>
  </conditionalFormatting>
  <conditionalFormatting sqref="I21">
    <cfRule type="cellIs" dxfId="689" priority="157" operator="equal">
      <formula>"Vencida"</formula>
    </cfRule>
    <cfRule type="cellIs" dxfId="688" priority="158" operator="equal">
      <formula>"No Cumplida"</formula>
    </cfRule>
    <cfRule type="cellIs" dxfId="687" priority="159" operator="equal">
      <formula>"En Avance"</formula>
    </cfRule>
    <cfRule type="cellIs" dxfId="686" priority="160" operator="equal">
      <formula>"Cumplida (FT)"</formula>
    </cfRule>
    <cfRule type="cellIs" dxfId="685" priority="161" operator="equal">
      <formula>"Cumplida (DT)"</formula>
    </cfRule>
    <cfRule type="cellIs" dxfId="684" priority="162" operator="equal">
      <formula>"Sin Avance"</formula>
    </cfRule>
  </conditionalFormatting>
  <conditionalFormatting sqref="I24">
    <cfRule type="cellIs" dxfId="683" priority="151" operator="equal">
      <formula>"Vencida"</formula>
    </cfRule>
    <cfRule type="cellIs" dxfId="682" priority="152" operator="equal">
      <formula>"No Cumplida"</formula>
    </cfRule>
    <cfRule type="cellIs" dxfId="681" priority="153" operator="equal">
      <formula>"En Avance"</formula>
    </cfRule>
    <cfRule type="cellIs" dxfId="680" priority="154" operator="equal">
      <formula>"Cumplida (FT)"</formula>
    </cfRule>
    <cfRule type="cellIs" dxfId="679" priority="155" operator="equal">
      <formula>"Cumplida (DT)"</formula>
    </cfRule>
    <cfRule type="cellIs" dxfId="678" priority="156" operator="equal">
      <formula>"Sin Avance"</formula>
    </cfRule>
  </conditionalFormatting>
  <conditionalFormatting sqref="I22">
    <cfRule type="cellIs" dxfId="677" priority="145" operator="equal">
      <formula>"Vencida"</formula>
    </cfRule>
    <cfRule type="cellIs" dxfId="676" priority="146" operator="equal">
      <formula>"No Cumplida"</formula>
    </cfRule>
    <cfRule type="cellIs" dxfId="675" priority="147" operator="equal">
      <formula>"En Avance"</formula>
    </cfRule>
    <cfRule type="cellIs" dxfId="674" priority="148" operator="equal">
      <formula>"Cumplida (FT)"</formula>
    </cfRule>
    <cfRule type="cellIs" dxfId="673" priority="149" operator="equal">
      <formula>"Cumplida (DT)"</formula>
    </cfRule>
    <cfRule type="cellIs" dxfId="672" priority="150" operator="equal">
      <formula>"Sin Avance"</formula>
    </cfRule>
  </conditionalFormatting>
  <conditionalFormatting sqref="I23">
    <cfRule type="cellIs" dxfId="671" priority="139" operator="equal">
      <formula>"Vencida"</formula>
    </cfRule>
    <cfRule type="cellIs" dxfId="670" priority="140" operator="equal">
      <formula>"No Cumplida"</formula>
    </cfRule>
    <cfRule type="cellIs" dxfId="669" priority="141" operator="equal">
      <formula>"En Avance"</formula>
    </cfRule>
    <cfRule type="cellIs" dxfId="668" priority="142" operator="equal">
      <formula>"Cumplida (FT)"</formula>
    </cfRule>
    <cfRule type="cellIs" dxfId="667" priority="143" operator="equal">
      <formula>"Cumplida (DT)"</formula>
    </cfRule>
    <cfRule type="cellIs" dxfId="666" priority="144" operator="equal">
      <formula>"Sin Avance"</formula>
    </cfRule>
  </conditionalFormatting>
  <conditionalFormatting sqref="I26">
    <cfRule type="cellIs" dxfId="665" priority="133" operator="equal">
      <formula>"Vencida"</formula>
    </cfRule>
    <cfRule type="cellIs" dxfId="664" priority="134" operator="equal">
      <formula>"No Cumplida"</formula>
    </cfRule>
    <cfRule type="cellIs" dxfId="663" priority="135" operator="equal">
      <formula>"En Avance"</formula>
    </cfRule>
    <cfRule type="cellIs" dxfId="662" priority="136" operator="equal">
      <formula>"Cumplida (FT)"</formula>
    </cfRule>
    <cfRule type="cellIs" dxfId="661" priority="137" operator="equal">
      <formula>"Cumplida (DT)"</formula>
    </cfRule>
    <cfRule type="cellIs" dxfId="660" priority="138" operator="equal">
      <formula>"Sin Avance"</formula>
    </cfRule>
  </conditionalFormatting>
  <conditionalFormatting sqref="I28">
    <cfRule type="cellIs" dxfId="659" priority="127" operator="equal">
      <formula>"Vencida"</formula>
    </cfRule>
    <cfRule type="cellIs" dxfId="658" priority="128" operator="equal">
      <formula>"No Cumplida"</formula>
    </cfRule>
    <cfRule type="cellIs" dxfId="657" priority="129" operator="equal">
      <formula>"En Avance"</formula>
    </cfRule>
    <cfRule type="cellIs" dxfId="656" priority="130" operator="equal">
      <formula>"Cumplida (FT)"</formula>
    </cfRule>
    <cfRule type="cellIs" dxfId="655" priority="131" operator="equal">
      <formula>"Cumplida (DT)"</formula>
    </cfRule>
    <cfRule type="cellIs" dxfId="654" priority="132" operator="equal">
      <formula>"Sin Avance"</formula>
    </cfRule>
  </conditionalFormatting>
  <conditionalFormatting sqref="I30">
    <cfRule type="cellIs" dxfId="653" priority="121" operator="equal">
      <formula>"Vencida"</formula>
    </cfRule>
    <cfRule type="cellIs" dxfId="652" priority="122" operator="equal">
      <formula>"No Cumplida"</formula>
    </cfRule>
    <cfRule type="cellIs" dxfId="651" priority="123" operator="equal">
      <formula>"En Avance"</formula>
    </cfRule>
    <cfRule type="cellIs" dxfId="650" priority="124" operator="equal">
      <formula>"Cumplida (FT)"</formula>
    </cfRule>
    <cfRule type="cellIs" dxfId="649" priority="125" operator="equal">
      <formula>"Cumplida (DT)"</formula>
    </cfRule>
    <cfRule type="cellIs" dxfId="648" priority="126" operator="equal">
      <formula>"Sin Avance"</formula>
    </cfRule>
  </conditionalFormatting>
  <conditionalFormatting sqref="I31">
    <cfRule type="cellIs" dxfId="647" priority="115" operator="equal">
      <formula>"Vencida"</formula>
    </cfRule>
    <cfRule type="cellIs" dxfId="646" priority="116" operator="equal">
      <formula>"No Cumplida"</formula>
    </cfRule>
    <cfRule type="cellIs" dxfId="645" priority="117" operator="equal">
      <formula>"En Avance"</formula>
    </cfRule>
    <cfRule type="cellIs" dxfId="644" priority="118" operator="equal">
      <formula>"Cumplida (FT)"</formula>
    </cfRule>
    <cfRule type="cellIs" dxfId="643" priority="119" operator="equal">
      <formula>"Cumplida (DT)"</formula>
    </cfRule>
    <cfRule type="cellIs" dxfId="642" priority="120" operator="equal">
      <formula>"Sin Avance"</formula>
    </cfRule>
  </conditionalFormatting>
  <conditionalFormatting sqref="I32">
    <cfRule type="cellIs" dxfId="641" priority="109" operator="equal">
      <formula>"Vencida"</formula>
    </cfRule>
    <cfRule type="cellIs" dxfId="640" priority="110" operator="equal">
      <formula>"No Cumplida"</formula>
    </cfRule>
    <cfRule type="cellIs" dxfId="639" priority="111" operator="equal">
      <formula>"En Avance"</formula>
    </cfRule>
    <cfRule type="cellIs" dxfId="638" priority="112" operator="equal">
      <formula>"Cumplida (FT)"</formula>
    </cfRule>
    <cfRule type="cellIs" dxfId="637" priority="113" operator="equal">
      <formula>"Cumplida (DT)"</formula>
    </cfRule>
    <cfRule type="cellIs" dxfId="636" priority="114" operator="equal">
      <formula>"Sin Avance"</formula>
    </cfRule>
  </conditionalFormatting>
  <conditionalFormatting sqref="I19">
    <cfRule type="cellIs" dxfId="635" priority="103" operator="equal">
      <formula>"Vencida"</formula>
    </cfRule>
    <cfRule type="cellIs" dxfId="634" priority="104" operator="equal">
      <formula>"No Cumplida"</formula>
    </cfRule>
    <cfRule type="cellIs" dxfId="633" priority="105" operator="equal">
      <formula>"En Avance"</formula>
    </cfRule>
    <cfRule type="cellIs" dxfId="632" priority="106" operator="equal">
      <formula>"Cumplida (FT)"</formula>
    </cfRule>
    <cfRule type="cellIs" dxfId="631" priority="107" operator="equal">
      <formula>"Cumplida (DT)"</formula>
    </cfRule>
    <cfRule type="cellIs" dxfId="630" priority="108" operator="equal">
      <formula>"Sin Avance"</formula>
    </cfRule>
  </conditionalFormatting>
  <conditionalFormatting sqref="O12">
    <cfRule type="cellIs" dxfId="629" priority="97" operator="equal">
      <formula>"Vencida"</formula>
    </cfRule>
    <cfRule type="cellIs" dxfId="628" priority="98" operator="equal">
      <formula>"No Cumplida"</formula>
    </cfRule>
    <cfRule type="cellIs" dxfId="627" priority="99" operator="equal">
      <formula>"En Avance"</formula>
    </cfRule>
    <cfRule type="cellIs" dxfId="626" priority="100" operator="equal">
      <formula>"Cumplida (FT)"</formula>
    </cfRule>
    <cfRule type="cellIs" dxfId="625" priority="101" operator="equal">
      <formula>"Cumplida (DT)"</formula>
    </cfRule>
    <cfRule type="cellIs" dxfId="624" priority="102" operator="equal">
      <formula>"Sin Avance"</formula>
    </cfRule>
  </conditionalFormatting>
  <conditionalFormatting sqref="O15">
    <cfRule type="cellIs" dxfId="623" priority="91" operator="equal">
      <formula>"Vencida"</formula>
    </cfRule>
    <cfRule type="cellIs" dxfId="622" priority="92" operator="equal">
      <formula>"No Cumplida"</formula>
    </cfRule>
    <cfRule type="cellIs" dxfId="621" priority="93" operator="equal">
      <formula>"En Avance"</formula>
    </cfRule>
    <cfRule type="cellIs" dxfId="620" priority="94" operator="equal">
      <formula>"Cumplida (FT)"</formula>
    </cfRule>
    <cfRule type="cellIs" dxfId="619" priority="95" operator="equal">
      <formula>"Cumplida (DT)"</formula>
    </cfRule>
    <cfRule type="cellIs" dxfId="618" priority="96" operator="equal">
      <formula>"Sin Avance"</formula>
    </cfRule>
  </conditionalFormatting>
  <conditionalFormatting sqref="O14">
    <cfRule type="cellIs" dxfId="617" priority="85" operator="equal">
      <formula>"Vencida"</formula>
    </cfRule>
    <cfRule type="cellIs" dxfId="616" priority="86" operator="equal">
      <formula>"No Cumplida"</formula>
    </cfRule>
    <cfRule type="cellIs" dxfId="615" priority="87" operator="equal">
      <formula>"En Avance"</formula>
    </cfRule>
    <cfRule type="cellIs" dxfId="614" priority="88" operator="equal">
      <formula>"Cumplida (FT)"</formula>
    </cfRule>
    <cfRule type="cellIs" dxfId="613" priority="89" operator="equal">
      <formula>"Cumplida (DT)"</formula>
    </cfRule>
    <cfRule type="cellIs" dxfId="612" priority="90" operator="equal">
      <formula>"Sin Avance"</formula>
    </cfRule>
  </conditionalFormatting>
  <conditionalFormatting sqref="O13">
    <cfRule type="cellIs" dxfId="611" priority="79" operator="equal">
      <formula>"Vencida"</formula>
    </cfRule>
    <cfRule type="cellIs" dxfId="610" priority="80" operator="equal">
      <formula>"No Cumplida"</formula>
    </cfRule>
    <cfRule type="cellIs" dxfId="609" priority="81" operator="equal">
      <formula>"En Avance"</formula>
    </cfRule>
    <cfRule type="cellIs" dxfId="608" priority="82" operator="equal">
      <formula>"Cumplida (FT)"</formula>
    </cfRule>
    <cfRule type="cellIs" dxfId="607" priority="83" operator="equal">
      <formula>"Cumplida (DT)"</formula>
    </cfRule>
    <cfRule type="cellIs" dxfId="606" priority="84" operator="equal">
      <formula>"Sin Avance"</formula>
    </cfRule>
  </conditionalFormatting>
  <conditionalFormatting sqref="O16">
    <cfRule type="cellIs" dxfId="605" priority="73" operator="equal">
      <formula>"Vencida"</formula>
    </cfRule>
    <cfRule type="cellIs" dxfId="604" priority="74" operator="equal">
      <formula>"No Cumplida"</formula>
    </cfRule>
    <cfRule type="cellIs" dxfId="603" priority="75" operator="equal">
      <formula>"En Avance"</formula>
    </cfRule>
    <cfRule type="cellIs" dxfId="602" priority="76" operator="equal">
      <formula>"Cumplida (FT)"</formula>
    </cfRule>
    <cfRule type="cellIs" dxfId="601" priority="77" operator="equal">
      <formula>"Cumplida (DT)"</formula>
    </cfRule>
    <cfRule type="cellIs" dxfId="600" priority="78" operator="equal">
      <formula>"Sin Avance"</formula>
    </cfRule>
  </conditionalFormatting>
  <conditionalFormatting sqref="O17">
    <cfRule type="cellIs" dxfId="599" priority="67" operator="equal">
      <formula>"Vencida"</formula>
    </cfRule>
    <cfRule type="cellIs" dxfId="598" priority="68" operator="equal">
      <formula>"No Cumplida"</formula>
    </cfRule>
    <cfRule type="cellIs" dxfId="597" priority="69" operator="equal">
      <formula>"En Avance"</formula>
    </cfRule>
    <cfRule type="cellIs" dxfId="596" priority="70" operator="equal">
      <formula>"Cumplida (FT)"</formula>
    </cfRule>
    <cfRule type="cellIs" dxfId="595" priority="71" operator="equal">
      <formula>"Cumplida (DT)"</formula>
    </cfRule>
    <cfRule type="cellIs" dxfId="594" priority="72" operator="equal">
      <formula>"Sin Avance"</formula>
    </cfRule>
  </conditionalFormatting>
  <conditionalFormatting sqref="O23">
    <cfRule type="cellIs" dxfId="593" priority="55" operator="equal">
      <formula>"Vencida"</formula>
    </cfRule>
    <cfRule type="cellIs" dxfId="592" priority="56" operator="equal">
      <formula>"No Cumplida"</formula>
    </cfRule>
    <cfRule type="cellIs" dxfId="591" priority="57" operator="equal">
      <formula>"En Avance"</formula>
    </cfRule>
    <cfRule type="cellIs" dxfId="590" priority="58" operator="equal">
      <formula>"Cumplida (FT)"</formula>
    </cfRule>
    <cfRule type="cellIs" dxfId="589" priority="59" operator="equal">
      <formula>"Cumplida (DT)"</formula>
    </cfRule>
    <cfRule type="cellIs" dxfId="588" priority="60" operator="equal">
      <formula>"Sin Avance"</formula>
    </cfRule>
  </conditionalFormatting>
  <conditionalFormatting sqref="O22">
    <cfRule type="cellIs" dxfId="587" priority="49" operator="equal">
      <formula>"Vencida"</formula>
    </cfRule>
    <cfRule type="cellIs" dxfId="586" priority="50" operator="equal">
      <formula>"No Cumplida"</formula>
    </cfRule>
    <cfRule type="cellIs" dxfId="585" priority="51" operator="equal">
      <formula>"En Avance"</formula>
    </cfRule>
    <cfRule type="cellIs" dxfId="584" priority="52" operator="equal">
      <formula>"Cumplida (FT)"</formula>
    </cfRule>
    <cfRule type="cellIs" dxfId="583" priority="53" operator="equal">
      <formula>"Cumplida (DT)"</formula>
    </cfRule>
    <cfRule type="cellIs" dxfId="582" priority="54" operator="equal">
      <formula>"Sin Avance"</formula>
    </cfRule>
  </conditionalFormatting>
  <conditionalFormatting sqref="O19">
    <cfRule type="cellIs" dxfId="581" priority="37" operator="equal">
      <formula>"Vencida"</formula>
    </cfRule>
    <cfRule type="cellIs" dxfId="580" priority="38" operator="equal">
      <formula>"No Cumplida"</formula>
    </cfRule>
    <cfRule type="cellIs" dxfId="579" priority="39" operator="equal">
      <formula>"En Avance"</formula>
    </cfRule>
    <cfRule type="cellIs" dxfId="578" priority="40" operator="equal">
      <formula>"Cumplida (FT)"</formula>
    </cfRule>
    <cfRule type="cellIs" dxfId="577" priority="41" operator="equal">
      <formula>"Cumplida (DT)"</formula>
    </cfRule>
    <cfRule type="cellIs" dxfId="576" priority="42" operator="equal">
      <formula>"Sin Avance"</formula>
    </cfRule>
  </conditionalFormatting>
  <conditionalFormatting sqref="O26">
    <cfRule type="cellIs" dxfId="575" priority="31" operator="equal">
      <formula>"Vencida"</formula>
    </cfRule>
    <cfRule type="cellIs" dxfId="574" priority="32" operator="equal">
      <formula>"No Cumplida"</formula>
    </cfRule>
    <cfRule type="cellIs" dxfId="573" priority="33" operator="equal">
      <formula>"En Avance"</formula>
    </cfRule>
    <cfRule type="cellIs" dxfId="572" priority="34" operator="equal">
      <formula>"Cumplida (FT)"</formula>
    </cfRule>
    <cfRule type="cellIs" dxfId="571" priority="35" operator="equal">
      <formula>"Cumplida (DT)"</formula>
    </cfRule>
    <cfRule type="cellIs" dxfId="570" priority="36" operator="equal">
      <formula>"Sin Avance"</formula>
    </cfRule>
  </conditionalFormatting>
  <conditionalFormatting sqref="O28">
    <cfRule type="cellIs" dxfId="569" priority="25" operator="equal">
      <formula>"Vencida"</formula>
    </cfRule>
    <cfRule type="cellIs" dxfId="568" priority="26" operator="equal">
      <formula>"No Cumplida"</formula>
    </cfRule>
    <cfRule type="cellIs" dxfId="567" priority="27" operator="equal">
      <formula>"En Avance"</formula>
    </cfRule>
    <cfRule type="cellIs" dxfId="566" priority="28" operator="equal">
      <formula>"Cumplida (FT)"</formula>
    </cfRule>
    <cfRule type="cellIs" dxfId="565" priority="29" operator="equal">
      <formula>"Cumplida (DT)"</formula>
    </cfRule>
    <cfRule type="cellIs" dxfId="564" priority="30" operator="equal">
      <formula>"Sin Avance"</formula>
    </cfRule>
  </conditionalFormatting>
  <conditionalFormatting sqref="O30">
    <cfRule type="cellIs" dxfId="563" priority="19" operator="equal">
      <formula>"Vencida"</formula>
    </cfRule>
    <cfRule type="cellIs" dxfId="562" priority="20" operator="equal">
      <formula>"No Cumplida"</formula>
    </cfRule>
    <cfRule type="cellIs" dxfId="561" priority="21" operator="equal">
      <formula>"En Avance"</formula>
    </cfRule>
    <cfRule type="cellIs" dxfId="560" priority="22" operator="equal">
      <formula>"Cumplida (FT)"</formula>
    </cfRule>
    <cfRule type="cellIs" dxfId="559" priority="23" operator="equal">
      <formula>"Cumplida (DT)"</formula>
    </cfRule>
    <cfRule type="cellIs" dxfId="558" priority="24" operator="equal">
      <formula>"Sin Avance"</formula>
    </cfRule>
  </conditionalFormatting>
  <conditionalFormatting sqref="O31">
    <cfRule type="cellIs" dxfId="557" priority="13" operator="equal">
      <formula>"Vencida"</formula>
    </cfRule>
    <cfRule type="cellIs" dxfId="556" priority="14" operator="equal">
      <formula>"No Cumplida"</formula>
    </cfRule>
    <cfRule type="cellIs" dxfId="555" priority="15" operator="equal">
      <formula>"En Avance"</formula>
    </cfRule>
    <cfRule type="cellIs" dxfId="554" priority="16" operator="equal">
      <formula>"Cumplida (FT)"</formula>
    </cfRule>
    <cfRule type="cellIs" dxfId="553" priority="17" operator="equal">
      <formula>"Cumplida (DT)"</formula>
    </cfRule>
    <cfRule type="cellIs" dxfId="552" priority="18" operator="equal">
      <formula>"Sin Avance"</formula>
    </cfRule>
  </conditionalFormatting>
  <conditionalFormatting sqref="O32">
    <cfRule type="cellIs" dxfId="551" priority="7" operator="equal">
      <formula>"Vencida"</formula>
    </cfRule>
    <cfRule type="cellIs" dxfId="550" priority="8" operator="equal">
      <formula>"No Cumplida"</formula>
    </cfRule>
    <cfRule type="cellIs" dxfId="549" priority="9" operator="equal">
      <formula>"En Avance"</formula>
    </cfRule>
    <cfRule type="cellIs" dxfId="548" priority="10" operator="equal">
      <formula>"Cumplida (FT)"</formula>
    </cfRule>
    <cfRule type="cellIs" dxfId="547" priority="11" operator="equal">
      <formula>"Cumplida (DT)"</formula>
    </cfRule>
    <cfRule type="cellIs" dxfId="546" priority="12" operator="equal">
      <formula>"Sin Avance"</formula>
    </cfRule>
  </conditionalFormatting>
  <conditionalFormatting sqref="O24">
    <cfRule type="cellIs" dxfId="545" priority="1" operator="equal">
      <formula>"Vencida"</formula>
    </cfRule>
    <cfRule type="cellIs" dxfId="544" priority="2" operator="equal">
      <formula>"No Cumplida"</formula>
    </cfRule>
    <cfRule type="cellIs" dxfId="543" priority="3" operator="equal">
      <formula>"En Avance"</formula>
    </cfRule>
    <cfRule type="cellIs" dxfId="542" priority="4" operator="equal">
      <formula>"Cumplida (FT)"</formula>
    </cfRule>
    <cfRule type="cellIs" dxfId="541" priority="5" operator="equal">
      <formula>"Cumplida (DT)"</formula>
    </cfRule>
    <cfRule type="cellIs" dxfId="540" priority="6" operator="equal">
      <formula>"Sin Avance"</formula>
    </cfRule>
  </conditionalFormatting>
  <pageMargins left="0.70866141732283472" right="0.70866141732283472" top="0.74803149606299213" bottom="0.74803149606299213" header="0.31496062992125984" footer="0.31496062992125984"/>
  <pageSetup scale="29" orientation="portrait" horizontalDpi="300" verticalDpi="300" r:id="rId1"/>
  <headerFooter>
    <oddHeader>&amp;L&amp;G&amp;RCLASIFICACIÓN DE LA INFORMACIÓN
PÚBLICA</oddHeader>
    <oddFooter>&amp;LAprobó: Yanira Villamil
Realizó: Maria Lucerito Achurry/William Alvarado&amp;C&amp;G</oddFooter>
  </headerFooter>
  <legacy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6F86-291E-48E6-98B5-F7FDFE84390A}">
  <sheetPr>
    <tabColor rgb="FF00B050"/>
  </sheetPr>
  <dimension ref="C1:S194"/>
  <sheetViews>
    <sheetView view="pageBreakPreview" topLeftCell="G1" zoomScale="70" zoomScaleNormal="50" zoomScaleSheetLayoutView="70" zoomScalePageLayoutView="40" workbookViewId="0">
      <selection sqref="M2"/>
    </sheetView>
  </sheetViews>
  <sheetFormatPr baseColWidth="10" defaultRowHeight="14.5"/>
  <cols>
    <col min="1" max="2" width="3.7265625" customWidth="1"/>
    <col min="3" max="3" width="17.6328125" style="153" customWidth="1"/>
    <col min="4" max="4" width="29.08984375" customWidth="1"/>
    <col min="5" max="5" width="16.453125" customWidth="1"/>
    <col min="6" max="6" width="33.26953125" customWidth="1"/>
    <col min="7" max="7" width="23.81640625" customWidth="1"/>
    <col min="8" max="8" width="17" customWidth="1"/>
    <col min="9" max="9" width="14.81640625" customWidth="1"/>
    <col min="10" max="10" width="11.7265625" customWidth="1"/>
    <col min="11" max="11" width="18.1796875" customWidth="1"/>
    <col min="12" max="12" width="19.26953125" customWidth="1"/>
    <col min="13" max="13" width="15.7265625" customWidth="1"/>
    <col min="14" max="14" width="16.54296875" customWidth="1"/>
    <col min="15" max="15" width="98.36328125" customWidth="1"/>
    <col min="16" max="16" width="16.26953125" customWidth="1"/>
    <col min="17" max="17" width="10.7265625" customWidth="1"/>
    <col min="18" max="18" width="22" customWidth="1"/>
    <col min="20" max="20" width="1.453125" customWidth="1"/>
  </cols>
  <sheetData>
    <row r="1" spans="3:18" ht="84" customHeight="1">
      <c r="C1" s="203" t="s">
        <v>715</v>
      </c>
      <c r="D1" s="203" t="s">
        <v>329</v>
      </c>
      <c r="E1" s="203" t="s">
        <v>847</v>
      </c>
      <c r="F1" s="203" t="s">
        <v>561</v>
      </c>
      <c r="G1" s="203" t="s">
        <v>562</v>
      </c>
      <c r="H1" s="203" t="s">
        <v>331</v>
      </c>
      <c r="I1" s="203" t="s">
        <v>563</v>
      </c>
      <c r="J1" s="203" t="s">
        <v>330</v>
      </c>
      <c r="K1" s="203" t="s">
        <v>327</v>
      </c>
      <c r="L1" s="203" t="s">
        <v>564</v>
      </c>
      <c r="M1" s="275" t="s">
        <v>565</v>
      </c>
      <c r="N1" s="275" t="s">
        <v>566</v>
      </c>
      <c r="O1" s="275" t="s">
        <v>567</v>
      </c>
      <c r="P1" s="275" t="s">
        <v>568</v>
      </c>
      <c r="Q1" s="275" t="s">
        <v>569</v>
      </c>
      <c r="R1" s="275" t="s">
        <v>570</v>
      </c>
    </row>
    <row r="2" spans="3:18" ht="409.5" customHeight="1">
      <c r="C2" s="260" t="s">
        <v>332</v>
      </c>
      <c r="D2" s="260" t="s">
        <v>341</v>
      </c>
      <c r="E2" s="260" t="s">
        <v>342</v>
      </c>
      <c r="F2" s="260" t="s">
        <v>343</v>
      </c>
      <c r="G2" s="260" t="s">
        <v>338</v>
      </c>
      <c r="H2" s="260" t="s">
        <v>344</v>
      </c>
      <c r="I2" s="260" t="s">
        <v>88</v>
      </c>
      <c r="J2" s="260" t="s">
        <v>337</v>
      </c>
      <c r="K2" s="261">
        <v>44621</v>
      </c>
      <c r="L2" s="261">
        <v>44834</v>
      </c>
      <c r="M2" s="262" t="s">
        <v>647</v>
      </c>
      <c r="N2" s="262" t="s">
        <v>648</v>
      </c>
      <c r="O2" s="263" t="s">
        <v>719</v>
      </c>
      <c r="P2" s="150" t="s">
        <v>11</v>
      </c>
      <c r="Q2" s="151" t="s">
        <v>961</v>
      </c>
      <c r="R2" s="152"/>
    </row>
    <row r="3" spans="3:18" ht="129" customHeight="1">
      <c r="C3" s="260" t="s">
        <v>332</v>
      </c>
      <c r="D3" s="260" t="s">
        <v>341</v>
      </c>
      <c r="E3" s="260" t="s">
        <v>342</v>
      </c>
      <c r="F3" s="260" t="s">
        <v>345</v>
      </c>
      <c r="G3" s="260" t="s">
        <v>340</v>
      </c>
      <c r="H3" s="260" t="s">
        <v>339</v>
      </c>
      <c r="I3" s="260" t="s">
        <v>88</v>
      </c>
      <c r="J3" s="260" t="s">
        <v>333</v>
      </c>
      <c r="K3" s="261">
        <v>44562</v>
      </c>
      <c r="L3" s="261">
        <v>44910</v>
      </c>
      <c r="M3" s="262" t="s">
        <v>647</v>
      </c>
      <c r="N3" s="262" t="s">
        <v>648</v>
      </c>
      <c r="O3" s="264" t="s">
        <v>720</v>
      </c>
      <c r="P3" s="150" t="s">
        <v>11</v>
      </c>
      <c r="Q3" s="151" t="s">
        <v>961</v>
      </c>
      <c r="R3" s="152"/>
    </row>
    <row r="4" spans="3:18" ht="409.5" customHeight="1">
      <c r="C4" s="260" t="s">
        <v>332</v>
      </c>
      <c r="D4" s="260" t="s">
        <v>341</v>
      </c>
      <c r="E4" s="260" t="s">
        <v>342</v>
      </c>
      <c r="F4" s="260" t="s">
        <v>732</v>
      </c>
      <c r="G4" s="260" t="s">
        <v>733</v>
      </c>
      <c r="H4" s="260" t="s">
        <v>734</v>
      </c>
      <c r="I4" s="260" t="s">
        <v>735</v>
      </c>
      <c r="J4" s="260" t="s">
        <v>337</v>
      </c>
      <c r="K4" s="261">
        <v>44621</v>
      </c>
      <c r="L4" s="261">
        <v>44834</v>
      </c>
      <c r="M4" s="265" t="s">
        <v>848</v>
      </c>
      <c r="N4" s="262" t="s">
        <v>849</v>
      </c>
      <c r="O4" s="264" t="s">
        <v>970</v>
      </c>
      <c r="P4" s="150" t="s">
        <v>11</v>
      </c>
      <c r="Q4" s="151" t="s">
        <v>961</v>
      </c>
      <c r="R4" s="152"/>
    </row>
    <row r="5" spans="3:18" ht="409.6" customHeight="1">
      <c r="C5" s="260" t="s">
        <v>332</v>
      </c>
      <c r="D5" s="260" t="s">
        <v>341</v>
      </c>
      <c r="E5" s="260" t="s">
        <v>342</v>
      </c>
      <c r="F5" s="260" t="s">
        <v>732</v>
      </c>
      <c r="G5" s="260" t="s">
        <v>733</v>
      </c>
      <c r="H5" s="260" t="s">
        <v>734</v>
      </c>
      <c r="I5" s="260" t="s">
        <v>738</v>
      </c>
      <c r="J5" s="260" t="s">
        <v>337</v>
      </c>
      <c r="K5" s="261">
        <v>44621</v>
      </c>
      <c r="L5" s="261">
        <v>44834</v>
      </c>
      <c r="M5" s="265" t="s">
        <v>848</v>
      </c>
      <c r="N5" s="265" t="s">
        <v>850</v>
      </c>
      <c r="O5" s="264" t="s">
        <v>971</v>
      </c>
      <c r="P5" s="150" t="s">
        <v>11</v>
      </c>
      <c r="Q5" s="151" t="s">
        <v>961</v>
      </c>
      <c r="R5" s="152"/>
    </row>
    <row r="6" spans="3:18" ht="132" customHeight="1">
      <c r="C6" s="260" t="s">
        <v>332</v>
      </c>
      <c r="D6" s="260" t="s">
        <v>341</v>
      </c>
      <c r="E6" s="260" t="s">
        <v>342</v>
      </c>
      <c r="F6" s="260" t="s">
        <v>732</v>
      </c>
      <c r="G6" s="260" t="s">
        <v>733</v>
      </c>
      <c r="H6" s="260" t="s">
        <v>734</v>
      </c>
      <c r="I6" s="260" t="s">
        <v>738</v>
      </c>
      <c r="J6" s="260" t="s">
        <v>337</v>
      </c>
      <c r="K6" s="261">
        <v>44621</v>
      </c>
      <c r="L6" s="261">
        <v>44834</v>
      </c>
      <c r="M6" s="265" t="s">
        <v>848</v>
      </c>
      <c r="N6" s="265" t="s">
        <v>851</v>
      </c>
      <c r="O6" s="264" t="s">
        <v>906</v>
      </c>
      <c r="P6" s="150" t="s">
        <v>12</v>
      </c>
      <c r="Q6" s="151" t="s">
        <v>961</v>
      </c>
      <c r="R6" s="152"/>
    </row>
    <row r="7" spans="3:18" ht="132" customHeight="1">
      <c r="C7" s="260" t="s">
        <v>332</v>
      </c>
      <c r="D7" s="260" t="s">
        <v>341</v>
      </c>
      <c r="E7" s="260" t="s">
        <v>342</v>
      </c>
      <c r="F7" s="260" t="s">
        <v>732</v>
      </c>
      <c r="G7" s="260" t="s">
        <v>733</v>
      </c>
      <c r="H7" s="260" t="s">
        <v>734</v>
      </c>
      <c r="I7" s="260" t="s">
        <v>738</v>
      </c>
      <c r="J7" s="260" t="s">
        <v>337</v>
      </c>
      <c r="K7" s="261">
        <v>44621</v>
      </c>
      <c r="L7" s="261">
        <v>44834</v>
      </c>
      <c r="M7" s="265" t="s">
        <v>848</v>
      </c>
      <c r="N7" s="265" t="s">
        <v>853</v>
      </c>
      <c r="O7" s="264" t="s">
        <v>906</v>
      </c>
      <c r="P7" s="150" t="s">
        <v>12</v>
      </c>
      <c r="Q7" s="151" t="s">
        <v>961</v>
      </c>
      <c r="R7" s="152"/>
    </row>
    <row r="8" spans="3:18" ht="129" customHeight="1">
      <c r="C8" s="260" t="s">
        <v>332</v>
      </c>
      <c r="D8" s="260" t="s">
        <v>341</v>
      </c>
      <c r="E8" s="260" t="s">
        <v>342</v>
      </c>
      <c r="F8" s="260" t="s">
        <v>736</v>
      </c>
      <c r="G8" s="260" t="s">
        <v>733</v>
      </c>
      <c r="H8" s="260" t="s">
        <v>737</v>
      </c>
      <c r="I8" s="260" t="s">
        <v>738</v>
      </c>
      <c r="J8" s="260" t="s">
        <v>337</v>
      </c>
      <c r="K8" s="261">
        <v>44621</v>
      </c>
      <c r="L8" s="261">
        <v>44834</v>
      </c>
      <c r="M8" s="265" t="s">
        <v>848</v>
      </c>
      <c r="N8" s="265" t="s">
        <v>854</v>
      </c>
      <c r="O8" s="264" t="s">
        <v>852</v>
      </c>
      <c r="P8" s="150" t="s">
        <v>12</v>
      </c>
      <c r="Q8" s="151" t="s">
        <v>961</v>
      </c>
      <c r="R8" s="152"/>
    </row>
    <row r="9" spans="3:18" ht="409.5" customHeight="1">
      <c r="C9" s="260" t="s">
        <v>332</v>
      </c>
      <c r="D9" s="260" t="s">
        <v>341</v>
      </c>
      <c r="E9" s="260" t="s">
        <v>342</v>
      </c>
      <c r="F9" s="260" t="s">
        <v>736</v>
      </c>
      <c r="G9" s="260" t="s">
        <v>733</v>
      </c>
      <c r="H9" s="260" t="s">
        <v>737</v>
      </c>
      <c r="I9" s="260" t="s">
        <v>735</v>
      </c>
      <c r="J9" s="260" t="s">
        <v>337</v>
      </c>
      <c r="K9" s="261">
        <v>44621</v>
      </c>
      <c r="L9" s="261">
        <v>44834</v>
      </c>
      <c r="M9" s="262" t="s">
        <v>911</v>
      </c>
      <c r="N9" s="265" t="s">
        <v>849</v>
      </c>
      <c r="O9" s="264" t="s">
        <v>973</v>
      </c>
      <c r="P9" s="150" t="s">
        <v>12</v>
      </c>
      <c r="Q9" s="151" t="s">
        <v>961</v>
      </c>
      <c r="R9" s="152"/>
    </row>
    <row r="10" spans="3:18" ht="409.6" customHeight="1">
      <c r="C10" s="260" t="s">
        <v>332</v>
      </c>
      <c r="D10" s="260" t="s">
        <v>341</v>
      </c>
      <c r="E10" s="260" t="s">
        <v>342</v>
      </c>
      <c r="F10" s="260" t="s">
        <v>736</v>
      </c>
      <c r="G10" s="260" t="s">
        <v>733</v>
      </c>
      <c r="H10" s="260" t="s">
        <v>737</v>
      </c>
      <c r="I10" s="260" t="s">
        <v>735</v>
      </c>
      <c r="J10" s="260" t="s">
        <v>337</v>
      </c>
      <c r="K10" s="261">
        <v>44621</v>
      </c>
      <c r="L10" s="261">
        <v>44834</v>
      </c>
      <c r="M10" s="262" t="s">
        <v>911</v>
      </c>
      <c r="N10" s="265" t="s">
        <v>855</v>
      </c>
      <c r="O10" s="264" t="s">
        <v>974</v>
      </c>
      <c r="P10" s="150" t="s">
        <v>11</v>
      </c>
      <c r="Q10" s="151" t="s">
        <v>961</v>
      </c>
      <c r="R10" s="152"/>
    </row>
    <row r="11" spans="3:18" ht="345.75" customHeight="1">
      <c r="C11" s="260" t="s">
        <v>332</v>
      </c>
      <c r="D11" s="260" t="s">
        <v>341</v>
      </c>
      <c r="E11" s="260" t="s">
        <v>342</v>
      </c>
      <c r="F11" s="260" t="s">
        <v>736</v>
      </c>
      <c r="G11" s="260" t="s">
        <v>733</v>
      </c>
      <c r="H11" s="260" t="s">
        <v>737</v>
      </c>
      <c r="I11" s="260" t="s">
        <v>735</v>
      </c>
      <c r="J11" s="260" t="s">
        <v>337</v>
      </c>
      <c r="K11" s="261">
        <v>44621</v>
      </c>
      <c r="L11" s="261">
        <v>44834</v>
      </c>
      <c r="M11" s="262" t="s">
        <v>911</v>
      </c>
      <c r="N11" s="265" t="s">
        <v>856</v>
      </c>
      <c r="O11" s="264" t="s">
        <v>975</v>
      </c>
      <c r="P11" s="150" t="s">
        <v>12</v>
      </c>
      <c r="Q11" s="151" t="s">
        <v>961</v>
      </c>
      <c r="R11" s="152"/>
    </row>
    <row r="12" spans="3:18" ht="129" customHeight="1">
      <c r="C12" s="260" t="s">
        <v>332</v>
      </c>
      <c r="D12" s="260" t="s">
        <v>341</v>
      </c>
      <c r="E12" s="260" t="s">
        <v>342</v>
      </c>
      <c r="F12" s="260" t="s">
        <v>736</v>
      </c>
      <c r="G12" s="260" t="s">
        <v>733</v>
      </c>
      <c r="H12" s="260" t="s">
        <v>737</v>
      </c>
      <c r="I12" s="260" t="s">
        <v>735</v>
      </c>
      <c r="J12" s="260" t="s">
        <v>337</v>
      </c>
      <c r="K12" s="261">
        <v>44621</v>
      </c>
      <c r="L12" s="261">
        <v>44834</v>
      </c>
      <c r="M12" s="262" t="s">
        <v>911</v>
      </c>
      <c r="N12" s="265" t="s">
        <v>857</v>
      </c>
      <c r="O12" s="264" t="s">
        <v>976</v>
      </c>
      <c r="P12" s="150" t="s">
        <v>12</v>
      </c>
      <c r="Q12" s="151" t="s">
        <v>961</v>
      </c>
      <c r="R12" s="152"/>
    </row>
    <row r="13" spans="3:18" ht="129" customHeight="1">
      <c r="C13" s="260" t="s">
        <v>332</v>
      </c>
      <c r="D13" s="260" t="s">
        <v>341</v>
      </c>
      <c r="E13" s="260" t="s">
        <v>342</v>
      </c>
      <c r="F13" s="260" t="s">
        <v>736</v>
      </c>
      <c r="G13" s="260" t="s">
        <v>733</v>
      </c>
      <c r="H13" s="260" t="s">
        <v>737</v>
      </c>
      <c r="I13" s="260" t="s">
        <v>735</v>
      </c>
      <c r="J13" s="260" t="s">
        <v>337</v>
      </c>
      <c r="K13" s="261">
        <v>44621</v>
      </c>
      <c r="L13" s="261">
        <v>44834</v>
      </c>
      <c r="M13" s="262" t="s">
        <v>911</v>
      </c>
      <c r="N13" s="265" t="s">
        <v>858</v>
      </c>
      <c r="O13" s="264" t="s">
        <v>976</v>
      </c>
      <c r="P13" s="150" t="s">
        <v>12</v>
      </c>
      <c r="Q13" s="151" t="s">
        <v>961</v>
      </c>
      <c r="R13" s="152"/>
    </row>
    <row r="14" spans="3:18" ht="409.6" customHeight="1">
      <c r="C14" s="260" t="s">
        <v>332</v>
      </c>
      <c r="D14" s="260" t="s">
        <v>341</v>
      </c>
      <c r="E14" s="260" t="s">
        <v>342</v>
      </c>
      <c r="F14" s="260" t="s">
        <v>736</v>
      </c>
      <c r="G14" s="260" t="s">
        <v>733</v>
      </c>
      <c r="H14" s="260" t="s">
        <v>737</v>
      </c>
      <c r="I14" s="260" t="s">
        <v>735</v>
      </c>
      <c r="J14" s="260" t="s">
        <v>337</v>
      </c>
      <c r="K14" s="261">
        <v>44621</v>
      </c>
      <c r="L14" s="261">
        <v>44834</v>
      </c>
      <c r="M14" s="265" t="s">
        <v>859</v>
      </c>
      <c r="N14" s="265" t="s">
        <v>849</v>
      </c>
      <c r="O14" s="264" t="s">
        <v>977</v>
      </c>
      <c r="P14" s="150" t="s">
        <v>12</v>
      </c>
      <c r="Q14" s="151" t="s">
        <v>961</v>
      </c>
      <c r="R14" s="152"/>
    </row>
    <row r="15" spans="3:18" ht="366.75" customHeight="1">
      <c r="C15" s="260" t="s">
        <v>332</v>
      </c>
      <c r="D15" s="260" t="s">
        <v>341</v>
      </c>
      <c r="E15" s="260" t="s">
        <v>342</v>
      </c>
      <c r="F15" s="260" t="s">
        <v>736</v>
      </c>
      <c r="G15" s="260" t="s">
        <v>733</v>
      </c>
      <c r="H15" s="260" t="s">
        <v>737</v>
      </c>
      <c r="I15" s="260" t="s">
        <v>738</v>
      </c>
      <c r="J15" s="260" t="s">
        <v>337</v>
      </c>
      <c r="K15" s="261">
        <v>44621</v>
      </c>
      <c r="L15" s="261">
        <v>44834</v>
      </c>
      <c r="M15" s="265" t="s">
        <v>859</v>
      </c>
      <c r="N15" s="265" t="s">
        <v>751</v>
      </c>
      <c r="O15" s="264" t="s">
        <v>978</v>
      </c>
      <c r="P15" s="150" t="s">
        <v>12</v>
      </c>
      <c r="Q15" s="151" t="s">
        <v>961</v>
      </c>
      <c r="R15" s="152"/>
    </row>
    <row r="16" spans="3:18" ht="279" customHeight="1">
      <c r="C16" s="260" t="s">
        <v>332</v>
      </c>
      <c r="D16" s="260" t="s">
        <v>341</v>
      </c>
      <c r="E16" s="260" t="s">
        <v>342</v>
      </c>
      <c r="F16" s="260" t="s">
        <v>736</v>
      </c>
      <c r="G16" s="260" t="s">
        <v>733</v>
      </c>
      <c r="H16" s="260" t="s">
        <v>737</v>
      </c>
      <c r="I16" s="260" t="s">
        <v>738</v>
      </c>
      <c r="J16" s="260" t="s">
        <v>337</v>
      </c>
      <c r="K16" s="261">
        <v>44621</v>
      </c>
      <c r="L16" s="261">
        <v>44834</v>
      </c>
      <c r="M16" s="265" t="s">
        <v>859</v>
      </c>
      <c r="N16" s="265" t="s">
        <v>784</v>
      </c>
      <c r="O16" s="264" t="s">
        <v>979</v>
      </c>
      <c r="P16" s="150" t="s">
        <v>12</v>
      </c>
      <c r="Q16" s="151" t="s">
        <v>961</v>
      </c>
      <c r="R16" s="152"/>
    </row>
    <row r="17" spans="3:18" ht="305.25" customHeight="1">
      <c r="C17" s="260" t="s">
        <v>332</v>
      </c>
      <c r="D17" s="260" t="s">
        <v>341</v>
      </c>
      <c r="E17" s="260" t="s">
        <v>342</v>
      </c>
      <c r="F17" s="260" t="s">
        <v>736</v>
      </c>
      <c r="G17" s="260" t="s">
        <v>733</v>
      </c>
      <c r="H17" s="260" t="s">
        <v>737</v>
      </c>
      <c r="I17" s="260" t="s">
        <v>735</v>
      </c>
      <c r="J17" s="260" t="s">
        <v>337</v>
      </c>
      <c r="K17" s="261">
        <v>44621</v>
      </c>
      <c r="L17" s="261">
        <v>44834</v>
      </c>
      <c r="M17" s="265" t="s">
        <v>883</v>
      </c>
      <c r="N17" s="265" t="s">
        <v>849</v>
      </c>
      <c r="O17" s="264" t="s">
        <v>972</v>
      </c>
      <c r="P17" s="150" t="s">
        <v>11</v>
      </c>
      <c r="Q17" s="151" t="s">
        <v>961</v>
      </c>
      <c r="R17" s="152"/>
    </row>
    <row r="18" spans="3:18" ht="253.5" customHeight="1">
      <c r="C18" s="260" t="s">
        <v>332</v>
      </c>
      <c r="D18" s="260" t="s">
        <v>341</v>
      </c>
      <c r="E18" s="260" t="s">
        <v>342</v>
      </c>
      <c r="F18" s="260" t="s">
        <v>736</v>
      </c>
      <c r="G18" s="260" t="s">
        <v>733</v>
      </c>
      <c r="H18" s="260" t="s">
        <v>737</v>
      </c>
      <c r="I18" s="260" t="s">
        <v>738</v>
      </c>
      <c r="J18" s="260" t="s">
        <v>337</v>
      </c>
      <c r="K18" s="261">
        <v>44621</v>
      </c>
      <c r="L18" s="261">
        <v>44834</v>
      </c>
      <c r="M18" s="265" t="s">
        <v>883</v>
      </c>
      <c r="N18" s="265" t="s">
        <v>860</v>
      </c>
      <c r="O18" s="264" t="s">
        <v>902</v>
      </c>
      <c r="P18" s="150" t="s">
        <v>12</v>
      </c>
      <c r="Q18" s="151" t="s">
        <v>961</v>
      </c>
      <c r="R18" s="152"/>
    </row>
    <row r="19" spans="3:18" ht="409.6" customHeight="1">
      <c r="C19" s="260" t="s">
        <v>332</v>
      </c>
      <c r="D19" s="260" t="s">
        <v>341</v>
      </c>
      <c r="E19" s="260" t="s">
        <v>342</v>
      </c>
      <c r="F19" s="260" t="s">
        <v>736</v>
      </c>
      <c r="G19" s="260" t="s">
        <v>733</v>
      </c>
      <c r="H19" s="260" t="s">
        <v>737</v>
      </c>
      <c r="I19" s="260" t="s">
        <v>738</v>
      </c>
      <c r="J19" s="260" t="s">
        <v>337</v>
      </c>
      <c r="K19" s="261">
        <v>44621</v>
      </c>
      <c r="L19" s="261">
        <v>44834</v>
      </c>
      <c r="M19" s="265" t="s">
        <v>883</v>
      </c>
      <c r="N19" s="265" t="s">
        <v>861</v>
      </c>
      <c r="O19" s="264" t="s">
        <v>903</v>
      </c>
      <c r="P19" s="150" t="s">
        <v>12</v>
      </c>
      <c r="Q19" s="151" t="s">
        <v>961</v>
      </c>
      <c r="R19" s="152"/>
    </row>
    <row r="20" spans="3:18" ht="255" customHeight="1">
      <c r="C20" s="260" t="s">
        <v>332</v>
      </c>
      <c r="D20" s="260" t="s">
        <v>341</v>
      </c>
      <c r="E20" s="260" t="s">
        <v>342</v>
      </c>
      <c r="F20" s="260" t="s">
        <v>736</v>
      </c>
      <c r="G20" s="260" t="s">
        <v>733</v>
      </c>
      <c r="H20" s="260" t="s">
        <v>737</v>
      </c>
      <c r="I20" s="260" t="s">
        <v>738</v>
      </c>
      <c r="J20" s="260" t="s">
        <v>337</v>
      </c>
      <c r="K20" s="261">
        <v>44621</v>
      </c>
      <c r="L20" s="261">
        <v>44834</v>
      </c>
      <c r="M20" s="265" t="s">
        <v>883</v>
      </c>
      <c r="N20" s="265" t="s">
        <v>862</v>
      </c>
      <c r="O20" s="264" t="s">
        <v>904</v>
      </c>
      <c r="P20" s="150" t="s">
        <v>12</v>
      </c>
      <c r="Q20" s="151" t="s">
        <v>961</v>
      </c>
      <c r="R20" s="152"/>
    </row>
    <row r="21" spans="3:18" ht="409.6" customHeight="1">
      <c r="C21" s="260" t="s">
        <v>332</v>
      </c>
      <c r="D21" s="260" t="s">
        <v>341</v>
      </c>
      <c r="E21" s="260" t="s">
        <v>342</v>
      </c>
      <c r="F21" s="260" t="s">
        <v>739</v>
      </c>
      <c r="G21" s="260" t="s">
        <v>740</v>
      </c>
      <c r="H21" s="260" t="s">
        <v>741</v>
      </c>
      <c r="I21" s="260" t="s">
        <v>863</v>
      </c>
      <c r="J21" s="260" t="s">
        <v>333</v>
      </c>
      <c r="K21" s="261">
        <v>44562</v>
      </c>
      <c r="L21" s="261">
        <v>44910</v>
      </c>
      <c r="M21" s="266" t="s">
        <v>848</v>
      </c>
      <c r="N21" s="262" t="s">
        <v>849</v>
      </c>
      <c r="O21" s="264" t="s">
        <v>864</v>
      </c>
      <c r="P21" s="93" t="s">
        <v>11</v>
      </c>
      <c r="Q21" s="151" t="s">
        <v>961</v>
      </c>
      <c r="R21" s="152"/>
    </row>
    <row r="22" spans="3:18" ht="247.5" customHeight="1">
      <c r="C22" s="260" t="s">
        <v>332</v>
      </c>
      <c r="D22" s="260" t="s">
        <v>341</v>
      </c>
      <c r="E22" s="260" t="s">
        <v>342</v>
      </c>
      <c r="F22" s="260" t="s">
        <v>739</v>
      </c>
      <c r="G22" s="260" t="s">
        <v>740</v>
      </c>
      <c r="H22" s="260" t="s">
        <v>741</v>
      </c>
      <c r="I22" s="260" t="s">
        <v>865</v>
      </c>
      <c r="J22" s="260" t="s">
        <v>333</v>
      </c>
      <c r="K22" s="261">
        <v>44562</v>
      </c>
      <c r="L22" s="261">
        <v>44910</v>
      </c>
      <c r="M22" s="266" t="s">
        <v>848</v>
      </c>
      <c r="N22" s="262" t="s">
        <v>866</v>
      </c>
      <c r="O22" s="264" t="s">
        <v>905</v>
      </c>
      <c r="P22" s="150" t="s">
        <v>12</v>
      </c>
      <c r="Q22" s="151" t="s">
        <v>961</v>
      </c>
      <c r="R22" s="152"/>
    </row>
    <row r="23" spans="3:18" ht="247.5" customHeight="1">
      <c r="C23" s="260" t="s">
        <v>332</v>
      </c>
      <c r="D23" s="260" t="s">
        <v>341</v>
      </c>
      <c r="E23" s="260" t="s">
        <v>342</v>
      </c>
      <c r="F23" s="260" t="s">
        <v>739</v>
      </c>
      <c r="G23" s="260" t="s">
        <v>740</v>
      </c>
      <c r="H23" s="260" t="s">
        <v>741</v>
      </c>
      <c r="I23" s="260" t="s">
        <v>865</v>
      </c>
      <c r="J23" s="260" t="s">
        <v>333</v>
      </c>
      <c r="K23" s="261">
        <v>44562</v>
      </c>
      <c r="L23" s="261">
        <v>44910</v>
      </c>
      <c r="M23" s="266" t="s">
        <v>848</v>
      </c>
      <c r="N23" s="262" t="s">
        <v>867</v>
      </c>
      <c r="O23" s="264" t="s">
        <v>868</v>
      </c>
      <c r="P23" s="150" t="s">
        <v>12</v>
      </c>
      <c r="Q23" s="151" t="s">
        <v>961</v>
      </c>
      <c r="R23" s="152"/>
    </row>
    <row r="24" spans="3:18" ht="247.5" customHeight="1">
      <c r="C24" s="260" t="s">
        <v>332</v>
      </c>
      <c r="D24" s="260" t="s">
        <v>341</v>
      </c>
      <c r="E24" s="260" t="s">
        <v>342</v>
      </c>
      <c r="F24" s="260" t="s">
        <v>739</v>
      </c>
      <c r="G24" s="260" t="s">
        <v>740</v>
      </c>
      <c r="H24" s="260" t="s">
        <v>741</v>
      </c>
      <c r="I24" s="260" t="s">
        <v>865</v>
      </c>
      <c r="J24" s="260" t="s">
        <v>333</v>
      </c>
      <c r="K24" s="261">
        <v>44562</v>
      </c>
      <c r="L24" s="261">
        <v>44910</v>
      </c>
      <c r="M24" s="266" t="s">
        <v>848</v>
      </c>
      <c r="N24" s="266" t="s">
        <v>869</v>
      </c>
      <c r="O24" s="264" t="s">
        <v>870</v>
      </c>
      <c r="P24" s="150" t="s">
        <v>12</v>
      </c>
      <c r="Q24" s="151" t="s">
        <v>961</v>
      </c>
      <c r="R24" s="152"/>
    </row>
    <row r="25" spans="3:18" ht="247.5" customHeight="1">
      <c r="C25" s="260" t="s">
        <v>332</v>
      </c>
      <c r="D25" s="260" t="s">
        <v>341</v>
      </c>
      <c r="E25" s="260" t="s">
        <v>342</v>
      </c>
      <c r="F25" s="260" t="s">
        <v>739</v>
      </c>
      <c r="G25" s="260" t="s">
        <v>740</v>
      </c>
      <c r="H25" s="260" t="s">
        <v>741</v>
      </c>
      <c r="I25" s="260" t="s">
        <v>865</v>
      </c>
      <c r="J25" s="260" t="s">
        <v>333</v>
      </c>
      <c r="K25" s="261">
        <v>44562</v>
      </c>
      <c r="L25" s="261">
        <v>44910</v>
      </c>
      <c r="M25" s="266" t="s">
        <v>848</v>
      </c>
      <c r="N25" s="266" t="s">
        <v>854</v>
      </c>
      <c r="O25" s="264" t="s">
        <v>871</v>
      </c>
      <c r="P25" s="150" t="s">
        <v>12</v>
      </c>
      <c r="Q25" s="151" t="s">
        <v>961</v>
      </c>
      <c r="R25" s="152"/>
    </row>
    <row r="26" spans="3:18" ht="284.25" customHeight="1">
      <c r="C26" s="260" t="s">
        <v>332</v>
      </c>
      <c r="D26" s="260" t="s">
        <v>341</v>
      </c>
      <c r="E26" s="260" t="s">
        <v>342</v>
      </c>
      <c r="F26" s="260" t="s">
        <v>739</v>
      </c>
      <c r="G26" s="260" t="s">
        <v>740</v>
      </c>
      <c r="H26" s="260" t="s">
        <v>741</v>
      </c>
      <c r="I26" s="260" t="s">
        <v>735</v>
      </c>
      <c r="J26" s="260" t="s">
        <v>333</v>
      </c>
      <c r="K26" s="261">
        <v>44562</v>
      </c>
      <c r="L26" s="261">
        <v>44910</v>
      </c>
      <c r="M26" s="262" t="s">
        <v>911</v>
      </c>
      <c r="N26" s="262" t="s">
        <v>849</v>
      </c>
      <c r="O26" s="264" t="s">
        <v>872</v>
      </c>
      <c r="P26" s="93" t="s">
        <v>11</v>
      </c>
      <c r="Q26" s="151" t="s">
        <v>961</v>
      </c>
      <c r="R26" s="152"/>
    </row>
    <row r="27" spans="3:18" ht="207" customHeight="1">
      <c r="C27" s="260" t="s">
        <v>332</v>
      </c>
      <c r="D27" s="260" t="s">
        <v>341</v>
      </c>
      <c r="E27" s="260" t="s">
        <v>342</v>
      </c>
      <c r="F27" s="260" t="s">
        <v>739</v>
      </c>
      <c r="G27" s="260" t="s">
        <v>740</v>
      </c>
      <c r="H27" s="260" t="s">
        <v>741</v>
      </c>
      <c r="I27" s="260" t="s">
        <v>865</v>
      </c>
      <c r="J27" s="260" t="s">
        <v>333</v>
      </c>
      <c r="K27" s="261">
        <v>44562</v>
      </c>
      <c r="L27" s="261">
        <v>44910</v>
      </c>
      <c r="M27" s="262" t="s">
        <v>911</v>
      </c>
      <c r="N27" s="262" t="s">
        <v>855</v>
      </c>
      <c r="O27" s="264" t="s">
        <v>873</v>
      </c>
      <c r="P27" s="150" t="s">
        <v>12</v>
      </c>
      <c r="Q27" s="151" t="s">
        <v>961</v>
      </c>
      <c r="R27" s="152"/>
    </row>
    <row r="28" spans="3:18" ht="207" customHeight="1">
      <c r="C28" s="260" t="s">
        <v>332</v>
      </c>
      <c r="D28" s="260" t="s">
        <v>341</v>
      </c>
      <c r="E28" s="260" t="s">
        <v>342</v>
      </c>
      <c r="F28" s="260" t="s">
        <v>739</v>
      </c>
      <c r="G28" s="260" t="s">
        <v>740</v>
      </c>
      <c r="H28" s="260" t="s">
        <v>741</v>
      </c>
      <c r="I28" s="260" t="s">
        <v>865</v>
      </c>
      <c r="J28" s="260" t="s">
        <v>333</v>
      </c>
      <c r="K28" s="261">
        <v>44562</v>
      </c>
      <c r="L28" s="261">
        <v>44910</v>
      </c>
      <c r="M28" s="262" t="s">
        <v>911</v>
      </c>
      <c r="N28" s="262" t="s">
        <v>856</v>
      </c>
      <c r="O28" s="264" t="s">
        <v>874</v>
      </c>
      <c r="P28" s="150" t="s">
        <v>12</v>
      </c>
      <c r="Q28" s="151" t="s">
        <v>961</v>
      </c>
      <c r="R28" s="152"/>
    </row>
    <row r="29" spans="3:18" ht="207" customHeight="1">
      <c r="C29" s="260" t="s">
        <v>332</v>
      </c>
      <c r="D29" s="260" t="s">
        <v>341</v>
      </c>
      <c r="E29" s="260" t="s">
        <v>342</v>
      </c>
      <c r="F29" s="260" t="s">
        <v>739</v>
      </c>
      <c r="G29" s="260" t="s">
        <v>740</v>
      </c>
      <c r="H29" s="260" t="s">
        <v>741</v>
      </c>
      <c r="I29" s="260" t="s">
        <v>865</v>
      </c>
      <c r="J29" s="260" t="s">
        <v>333</v>
      </c>
      <c r="K29" s="261">
        <v>44562</v>
      </c>
      <c r="L29" s="261">
        <v>44910</v>
      </c>
      <c r="M29" s="262" t="s">
        <v>911</v>
      </c>
      <c r="N29" s="262" t="s">
        <v>858</v>
      </c>
      <c r="O29" s="264" t="s">
        <v>874</v>
      </c>
      <c r="P29" s="150" t="s">
        <v>12</v>
      </c>
      <c r="Q29" s="151" t="s">
        <v>961</v>
      </c>
      <c r="R29" s="152"/>
    </row>
    <row r="30" spans="3:18" ht="207" customHeight="1">
      <c r="C30" s="260" t="s">
        <v>332</v>
      </c>
      <c r="D30" s="260" t="s">
        <v>341</v>
      </c>
      <c r="E30" s="260" t="s">
        <v>342</v>
      </c>
      <c r="F30" s="260" t="s">
        <v>739</v>
      </c>
      <c r="G30" s="260" t="s">
        <v>740</v>
      </c>
      <c r="H30" s="260" t="s">
        <v>741</v>
      </c>
      <c r="I30" s="260" t="s">
        <v>865</v>
      </c>
      <c r="J30" s="260" t="s">
        <v>333</v>
      </c>
      <c r="K30" s="261">
        <v>44562</v>
      </c>
      <c r="L30" s="261">
        <v>44910</v>
      </c>
      <c r="M30" s="262" t="s">
        <v>911</v>
      </c>
      <c r="N30" s="266" t="s">
        <v>875</v>
      </c>
      <c r="O30" s="264" t="s">
        <v>874</v>
      </c>
      <c r="P30" s="150" t="s">
        <v>12</v>
      </c>
      <c r="Q30" s="151" t="s">
        <v>961</v>
      </c>
      <c r="R30" s="152"/>
    </row>
    <row r="31" spans="3:18" ht="279.75" customHeight="1">
      <c r="C31" s="260" t="s">
        <v>332</v>
      </c>
      <c r="D31" s="260" t="s">
        <v>341</v>
      </c>
      <c r="E31" s="260" t="s">
        <v>342</v>
      </c>
      <c r="F31" s="260" t="s">
        <v>739</v>
      </c>
      <c r="G31" s="260" t="s">
        <v>740</v>
      </c>
      <c r="H31" s="260" t="s">
        <v>741</v>
      </c>
      <c r="I31" s="260" t="s">
        <v>735</v>
      </c>
      <c r="J31" s="260" t="s">
        <v>333</v>
      </c>
      <c r="K31" s="261">
        <v>44562</v>
      </c>
      <c r="L31" s="261">
        <v>44910</v>
      </c>
      <c r="M31" s="262" t="s">
        <v>859</v>
      </c>
      <c r="N31" s="262" t="s">
        <v>849</v>
      </c>
      <c r="O31" s="264" t="s">
        <v>876</v>
      </c>
      <c r="P31" s="93" t="s">
        <v>11</v>
      </c>
      <c r="Q31" s="151" t="s">
        <v>961</v>
      </c>
      <c r="R31" s="152"/>
    </row>
    <row r="32" spans="3:18" ht="248.25" customHeight="1">
      <c r="C32" s="260" t="s">
        <v>332</v>
      </c>
      <c r="D32" s="260" t="s">
        <v>341</v>
      </c>
      <c r="E32" s="260" t="s">
        <v>342</v>
      </c>
      <c r="F32" s="260" t="s">
        <v>739</v>
      </c>
      <c r="G32" s="260" t="s">
        <v>740</v>
      </c>
      <c r="H32" s="260" t="s">
        <v>741</v>
      </c>
      <c r="I32" s="260" t="s">
        <v>865</v>
      </c>
      <c r="J32" s="260" t="s">
        <v>333</v>
      </c>
      <c r="K32" s="261">
        <v>44562</v>
      </c>
      <c r="L32" s="261">
        <v>44910</v>
      </c>
      <c r="M32" s="262" t="s">
        <v>859</v>
      </c>
      <c r="N32" s="262" t="s">
        <v>751</v>
      </c>
      <c r="O32" s="264" t="s">
        <v>877</v>
      </c>
      <c r="P32" s="150" t="s">
        <v>12</v>
      </c>
      <c r="Q32" s="151" t="s">
        <v>961</v>
      </c>
      <c r="R32" s="152"/>
    </row>
    <row r="33" spans="3:18" ht="199.5" customHeight="1">
      <c r="C33" s="260" t="s">
        <v>332</v>
      </c>
      <c r="D33" s="260" t="s">
        <v>341</v>
      </c>
      <c r="E33" s="260" t="s">
        <v>342</v>
      </c>
      <c r="F33" s="260" t="s">
        <v>739</v>
      </c>
      <c r="G33" s="260" t="s">
        <v>740</v>
      </c>
      <c r="H33" s="260" t="s">
        <v>741</v>
      </c>
      <c r="I33" s="260" t="s">
        <v>865</v>
      </c>
      <c r="J33" s="260" t="s">
        <v>333</v>
      </c>
      <c r="K33" s="261">
        <v>44562</v>
      </c>
      <c r="L33" s="261">
        <v>44910</v>
      </c>
      <c r="M33" s="262" t="s">
        <v>859</v>
      </c>
      <c r="N33" s="262" t="s">
        <v>784</v>
      </c>
      <c r="O33" s="264" t="s">
        <v>980</v>
      </c>
      <c r="P33" s="150" t="s">
        <v>12</v>
      </c>
      <c r="Q33" s="151" t="s">
        <v>961</v>
      </c>
      <c r="R33" s="152"/>
    </row>
    <row r="34" spans="3:18" ht="265.5" customHeight="1">
      <c r="C34" s="260" t="s">
        <v>332</v>
      </c>
      <c r="D34" s="260" t="s">
        <v>341</v>
      </c>
      <c r="E34" s="260" t="s">
        <v>342</v>
      </c>
      <c r="F34" s="260" t="s">
        <v>739</v>
      </c>
      <c r="G34" s="260" t="s">
        <v>740</v>
      </c>
      <c r="H34" s="260" t="s">
        <v>741</v>
      </c>
      <c r="I34" s="260" t="s">
        <v>863</v>
      </c>
      <c r="J34" s="260" t="s">
        <v>333</v>
      </c>
      <c r="K34" s="261">
        <v>44562</v>
      </c>
      <c r="L34" s="261">
        <v>44910</v>
      </c>
      <c r="M34" s="265" t="s">
        <v>883</v>
      </c>
      <c r="N34" s="262" t="s">
        <v>849</v>
      </c>
      <c r="O34" s="264" t="s">
        <v>878</v>
      </c>
      <c r="P34" s="150" t="s">
        <v>12</v>
      </c>
      <c r="Q34" s="151" t="s">
        <v>961</v>
      </c>
      <c r="R34" s="152"/>
    </row>
    <row r="35" spans="3:18" ht="169.5" customHeight="1">
      <c r="C35" s="260" t="s">
        <v>332</v>
      </c>
      <c r="D35" s="260" t="s">
        <v>341</v>
      </c>
      <c r="E35" s="260" t="s">
        <v>342</v>
      </c>
      <c r="F35" s="260" t="s">
        <v>739</v>
      </c>
      <c r="G35" s="260" t="s">
        <v>740</v>
      </c>
      <c r="H35" s="260" t="s">
        <v>742</v>
      </c>
      <c r="I35" s="260" t="s">
        <v>738</v>
      </c>
      <c r="J35" s="260" t="s">
        <v>333</v>
      </c>
      <c r="K35" s="261">
        <v>44562</v>
      </c>
      <c r="L35" s="261">
        <v>44910</v>
      </c>
      <c r="M35" s="265" t="s">
        <v>883</v>
      </c>
      <c r="N35" s="262" t="s">
        <v>860</v>
      </c>
      <c r="O35" s="264" t="s">
        <v>879</v>
      </c>
      <c r="P35" s="150" t="s">
        <v>12</v>
      </c>
      <c r="Q35" s="151" t="s">
        <v>961</v>
      </c>
      <c r="R35" s="152"/>
    </row>
    <row r="36" spans="3:18" ht="409.6" customHeight="1">
      <c r="C36" s="260" t="s">
        <v>332</v>
      </c>
      <c r="D36" s="260" t="s">
        <v>341</v>
      </c>
      <c r="E36" s="260" t="s">
        <v>342</v>
      </c>
      <c r="F36" s="260" t="s">
        <v>739</v>
      </c>
      <c r="G36" s="260" t="s">
        <v>740</v>
      </c>
      <c r="H36" s="260" t="s">
        <v>742</v>
      </c>
      <c r="I36" s="260" t="s">
        <v>738</v>
      </c>
      <c r="J36" s="260" t="s">
        <v>333</v>
      </c>
      <c r="K36" s="261">
        <v>44562</v>
      </c>
      <c r="L36" s="261">
        <v>44910</v>
      </c>
      <c r="M36" s="265" t="s">
        <v>883</v>
      </c>
      <c r="N36" s="262" t="s">
        <v>861</v>
      </c>
      <c r="O36" s="264" t="s">
        <v>880</v>
      </c>
      <c r="P36" s="150" t="s">
        <v>12</v>
      </c>
      <c r="Q36" s="151" t="s">
        <v>961</v>
      </c>
      <c r="R36" s="152"/>
    </row>
    <row r="37" spans="3:18" ht="169.5" customHeight="1">
      <c r="C37" s="260" t="s">
        <v>332</v>
      </c>
      <c r="D37" s="260" t="s">
        <v>341</v>
      </c>
      <c r="E37" s="260" t="s">
        <v>342</v>
      </c>
      <c r="F37" s="260" t="s">
        <v>739</v>
      </c>
      <c r="G37" s="260" t="s">
        <v>740</v>
      </c>
      <c r="H37" s="260" t="s">
        <v>742</v>
      </c>
      <c r="I37" s="260" t="s">
        <v>738</v>
      </c>
      <c r="J37" s="260" t="s">
        <v>333</v>
      </c>
      <c r="K37" s="261">
        <v>44562</v>
      </c>
      <c r="L37" s="261">
        <v>44910</v>
      </c>
      <c r="M37" s="265" t="s">
        <v>883</v>
      </c>
      <c r="N37" s="262" t="s">
        <v>862</v>
      </c>
      <c r="O37" s="264" t="s">
        <v>881</v>
      </c>
      <c r="P37" s="150" t="s">
        <v>12</v>
      </c>
      <c r="Q37" s="151" t="s">
        <v>961</v>
      </c>
      <c r="R37" s="152"/>
    </row>
    <row r="38" spans="3:18" ht="169.5" customHeight="1">
      <c r="C38" s="260" t="s">
        <v>368</v>
      </c>
      <c r="D38" s="260" t="s">
        <v>369</v>
      </c>
      <c r="E38" s="260" t="s">
        <v>370</v>
      </c>
      <c r="F38" s="260" t="s">
        <v>371</v>
      </c>
      <c r="G38" s="260" t="s">
        <v>372</v>
      </c>
      <c r="H38" s="260" t="s">
        <v>367</v>
      </c>
      <c r="I38" s="260" t="s">
        <v>88</v>
      </c>
      <c r="J38" s="260" t="s">
        <v>335</v>
      </c>
      <c r="K38" s="261">
        <v>44607</v>
      </c>
      <c r="L38" s="261">
        <v>44910</v>
      </c>
      <c r="M38" s="262" t="s">
        <v>647</v>
      </c>
      <c r="N38" s="262" t="s">
        <v>648</v>
      </c>
      <c r="O38" s="264" t="s">
        <v>649</v>
      </c>
      <c r="P38" s="150" t="s">
        <v>11</v>
      </c>
      <c r="Q38" s="151" t="s">
        <v>961</v>
      </c>
      <c r="R38" s="152"/>
    </row>
    <row r="39" spans="3:18" ht="208.5" customHeight="1">
      <c r="C39" s="260" t="s">
        <v>368</v>
      </c>
      <c r="D39" s="260" t="s">
        <v>369</v>
      </c>
      <c r="E39" s="260" t="s">
        <v>370</v>
      </c>
      <c r="F39" s="260" t="s">
        <v>373</v>
      </c>
      <c r="G39" s="260" t="s">
        <v>375</v>
      </c>
      <c r="H39" s="260" t="s">
        <v>374</v>
      </c>
      <c r="I39" s="260" t="s">
        <v>88</v>
      </c>
      <c r="J39" s="260" t="s">
        <v>333</v>
      </c>
      <c r="K39" s="261">
        <v>44594</v>
      </c>
      <c r="L39" s="261">
        <v>44910</v>
      </c>
      <c r="M39" s="262" t="s">
        <v>647</v>
      </c>
      <c r="N39" s="262" t="s">
        <v>648</v>
      </c>
      <c r="O39" s="264" t="s">
        <v>650</v>
      </c>
      <c r="P39" s="150" t="s">
        <v>11</v>
      </c>
      <c r="Q39" s="151" t="s">
        <v>961</v>
      </c>
      <c r="R39" s="152"/>
    </row>
    <row r="40" spans="3:18" ht="126" customHeight="1">
      <c r="C40" s="260" t="s">
        <v>368</v>
      </c>
      <c r="D40" s="260" t="s">
        <v>369</v>
      </c>
      <c r="E40" s="260" t="s">
        <v>370</v>
      </c>
      <c r="F40" s="260" t="s">
        <v>376</v>
      </c>
      <c r="G40" s="260" t="s">
        <v>372</v>
      </c>
      <c r="H40" s="260" t="s">
        <v>374</v>
      </c>
      <c r="I40" s="260" t="s">
        <v>88</v>
      </c>
      <c r="J40" s="260" t="s">
        <v>335</v>
      </c>
      <c r="K40" s="261">
        <v>44607</v>
      </c>
      <c r="L40" s="261">
        <v>44910</v>
      </c>
      <c r="M40" s="262" t="s">
        <v>647</v>
      </c>
      <c r="N40" s="262" t="s">
        <v>648</v>
      </c>
      <c r="O40" s="264" t="s">
        <v>651</v>
      </c>
      <c r="P40" s="150" t="s">
        <v>11</v>
      </c>
      <c r="Q40" s="151" t="s">
        <v>961</v>
      </c>
      <c r="R40" s="152"/>
    </row>
    <row r="41" spans="3:18" ht="194.25" customHeight="1">
      <c r="C41" s="260" t="s">
        <v>402</v>
      </c>
      <c r="D41" s="260" t="s">
        <v>405</v>
      </c>
      <c r="E41" s="260" t="s">
        <v>406</v>
      </c>
      <c r="F41" s="260" t="s">
        <v>407</v>
      </c>
      <c r="G41" s="260" t="s">
        <v>404</v>
      </c>
      <c r="H41" s="260" t="s">
        <v>403</v>
      </c>
      <c r="I41" s="260" t="s">
        <v>88</v>
      </c>
      <c r="J41" s="260" t="s">
        <v>336</v>
      </c>
      <c r="K41" s="261">
        <v>44593</v>
      </c>
      <c r="L41" s="261">
        <v>44910</v>
      </c>
      <c r="M41" s="262" t="s">
        <v>647</v>
      </c>
      <c r="N41" s="262" t="s">
        <v>648</v>
      </c>
      <c r="O41" s="264" t="s">
        <v>652</v>
      </c>
      <c r="P41" s="150" t="s">
        <v>11</v>
      </c>
      <c r="Q41" s="151" t="s">
        <v>961</v>
      </c>
      <c r="R41" s="152"/>
    </row>
    <row r="42" spans="3:18" ht="194.25" customHeight="1">
      <c r="C42" s="260" t="s">
        <v>402</v>
      </c>
      <c r="D42" s="260" t="s">
        <v>405</v>
      </c>
      <c r="E42" s="260" t="s">
        <v>406</v>
      </c>
      <c r="F42" s="260" t="s">
        <v>408</v>
      </c>
      <c r="G42" s="260" t="s">
        <v>409</v>
      </c>
      <c r="H42" s="260" t="s">
        <v>403</v>
      </c>
      <c r="I42" s="260" t="s">
        <v>88</v>
      </c>
      <c r="J42" s="260" t="s">
        <v>386</v>
      </c>
      <c r="K42" s="261">
        <v>44593</v>
      </c>
      <c r="L42" s="261">
        <v>44681</v>
      </c>
      <c r="M42" s="262" t="s">
        <v>647</v>
      </c>
      <c r="N42" s="262" t="s">
        <v>648</v>
      </c>
      <c r="O42" s="267" t="s">
        <v>653</v>
      </c>
      <c r="P42" s="137" t="s">
        <v>984</v>
      </c>
      <c r="Q42" s="151" t="s">
        <v>961</v>
      </c>
      <c r="R42" s="152"/>
    </row>
    <row r="43" spans="3:18" ht="194.25" customHeight="1">
      <c r="C43" s="260" t="s">
        <v>402</v>
      </c>
      <c r="D43" s="260" t="s">
        <v>410</v>
      </c>
      <c r="E43" s="260" t="s">
        <v>411</v>
      </c>
      <c r="F43" s="260" t="s">
        <v>412</v>
      </c>
      <c r="G43" s="260" t="s">
        <v>404</v>
      </c>
      <c r="H43" s="260" t="s">
        <v>403</v>
      </c>
      <c r="I43" s="260" t="s">
        <v>88</v>
      </c>
      <c r="J43" s="260" t="s">
        <v>336</v>
      </c>
      <c r="K43" s="261">
        <v>44593</v>
      </c>
      <c r="L43" s="261">
        <v>44910</v>
      </c>
      <c r="M43" s="262" t="s">
        <v>647</v>
      </c>
      <c r="N43" s="262" t="s">
        <v>648</v>
      </c>
      <c r="O43" s="264" t="s">
        <v>652</v>
      </c>
      <c r="P43" s="150" t="s">
        <v>11</v>
      </c>
      <c r="Q43" s="151" t="s">
        <v>961</v>
      </c>
      <c r="R43" s="152"/>
    </row>
    <row r="44" spans="3:18" ht="205.5" customHeight="1">
      <c r="C44" s="260" t="s">
        <v>385</v>
      </c>
      <c r="D44" s="260" t="s">
        <v>394</v>
      </c>
      <c r="E44" s="260" t="s">
        <v>397</v>
      </c>
      <c r="F44" s="260" t="s">
        <v>398</v>
      </c>
      <c r="G44" s="266" t="s">
        <v>400</v>
      </c>
      <c r="H44" s="266" t="s">
        <v>399</v>
      </c>
      <c r="I44" s="260" t="s">
        <v>88</v>
      </c>
      <c r="J44" s="260" t="s">
        <v>335</v>
      </c>
      <c r="K44" s="261">
        <v>44593</v>
      </c>
      <c r="L44" s="261">
        <v>44910</v>
      </c>
      <c r="M44" s="262" t="s">
        <v>647</v>
      </c>
      <c r="N44" s="262" t="s">
        <v>648</v>
      </c>
      <c r="O44" s="267" t="s">
        <v>654</v>
      </c>
      <c r="P44" s="150" t="s">
        <v>11</v>
      </c>
      <c r="Q44" s="151" t="s">
        <v>961</v>
      </c>
      <c r="R44" s="152"/>
    </row>
    <row r="45" spans="3:18" ht="194.25" customHeight="1">
      <c r="C45" s="260" t="s">
        <v>385</v>
      </c>
      <c r="D45" s="260" t="s">
        <v>394</v>
      </c>
      <c r="E45" s="260" t="s">
        <v>397</v>
      </c>
      <c r="F45" s="260" t="s">
        <v>401</v>
      </c>
      <c r="G45" s="266" t="s">
        <v>396</v>
      </c>
      <c r="H45" s="266" t="s">
        <v>399</v>
      </c>
      <c r="I45" s="260" t="s">
        <v>88</v>
      </c>
      <c r="J45" s="260" t="s">
        <v>335</v>
      </c>
      <c r="K45" s="261">
        <v>44593</v>
      </c>
      <c r="L45" s="261">
        <v>44910</v>
      </c>
      <c r="M45" s="262" t="s">
        <v>647</v>
      </c>
      <c r="N45" s="262" t="s">
        <v>648</v>
      </c>
      <c r="O45" s="267" t="s">
        <v>655</v>
      </c>
      <c r="P45" s="150" t="s">
        <v>11</v>
      </c>
      <c r="Q45" s="151" t="s">
        <v>961</v>
      </c>
      <c r="R45" s="152"/>
    </row>
    <row r="46" spans="3:18" ht="194.25" customHeight="1">
      <c r="C46" s="260" t="s">
        <v>368</v>
      </c>
      <c r="D46" s="260" t="s">
        <v>369</v>
      </c>
      <c r="E46" s="260" t="s">
        <v>370</v>
      </c>
      <c r="F46" s="260" t="s">
        <v>371</v>
      </c>
      <c r="G46" s="260" t="s">
        <v>372</v>
      </c>
      <c r="H46" s="260" t="s">
        <v>743</v>
      </c>
      <c r="I46" s="260" t="s">
        <v>735</v>
      </c>
      <c r="J46" s="260" t="s">
        <v>335</v>
      </c>
      <c r="K46" s="261">
        <v>44607</v>
      </c>
      <c r="L46" s="261">
        <v>44910</v>
      </c>
      <c r="M46" s="265" t="s">
        <v>883</v>
      </c>
      <c r="N46" s="262" t="s">
        <v>648</v>
      </c>
      <c r="O46" s="267" t="s">
        <v>896</v>
      </c>
      <c r="P46" s="93" t="s">
        <v>11</v>
      </c>
      <c r="Q46" s="151" t="s">
        <v>961</v>
      </c>
      <c r="R46" s="152"/>
    </row>
    <row r="47" spans="3:18" ht="194.25" customHeight="1">
      <c r="C47" s="260" t="s">
        <v>368</v>
      </c>
      <c r="D47" s="260" t="s">
        <v>369</v>
      </c>
      <c r="E47" s="260" t="s">
        <v>370</v>
      </c>
      <c r="F47" s="260" t="s">
        <v>746</v>
      </c>
      <c r="G47" s="260" t="s">
        <v>372</v>
      </c>
      <c r="H47" s="260" t="s">
        <v>743</v>
      </c>
      <c r="I47" s="260" t="s">
        <v>735</v>
      </c>
      <c r="J47" s="260" t="s">
        <v>335</v>
      </c>
      <c r="K47" s="261">
        <v>44607</v>
      </c>
      <c r="L47" s="261">
        <v>44910</v>
      </c>
      <c r="M47" s="265" t="s">
        <v>883</v>
      </c>
      <c r="N47" s="262" t="s">
        <v>648</v>
      </c>
      <c r="O47" s="267" t="s">
        <v>897</v>
      </c>
      <c r="P47" s="93" t="s">
        <v>11</v>
      </c>
      <c r="Q47" s="151" t="s">
        <v>961</v>
      </c>
      <c r="R47" s="152"/>
    </row>
    <row r="48" spans="3:18" ht="194.25" customHeight="1">
      <c r="C48" s="260" t="s">
        <v>385</v>
      </c>
      <c r="D48" s="260" t="s">
        <v>394</v>
      </c>
      <c r="E48" s="260" t="s">
        <v>397</v>
      </c>
      <c r="F48" s="260" t="s">
        <v>756</v>
      </c>
      <c r="G48" s="266" t="s">
        <v>757</v>
      </c>
      <c r="H48" s="266" t="s">
        <v>758</v>
      </c>
      <c r="I48" s="260" t="s">
        <v>735</v>
      </c>
      <c r="J48" s="260" t="s">
        <v>335</v>
      </c>
      <c r="K48" s="261">
        <v>44593</v>
      </c>
      <c r="L48" s="261">
        <v>44910</v>
      </c>
      <c r="M48" s="262" t="s">
        <v>883</v>
      </c>
      <c r="N48" s="262" t="s">
        <v>648</v>
      </c>
      <c r="O48" s="267" t="s">
        <v>898</v>
      </c>
      <c r="P48" s="150" t="s">
        <v>11</v>
      </c>
      <c r="Q48" s="151" t="s">
        <v>961</v>
      </c>
      <c r="R48" s="152"/>
    </row>
    <row r="49" spans="3:18" ht="194.25" customHeight="1">
      <c r="C49" s="260" t="s">
        <v>385</v>
      </c>
      <c r="D49" s="260" t="s">
        <v>394</v>
      </c>
      <c r="E49" s="260" t="s">
        <v>397</v>
      </c>
      <c r="F49" s="260" t="s">
        <v>760</v>
      </c>
      <c r="G49" s="266" t="s">
        <v>396</v>
      </c>
      <c r="H49" s="266" t="s">
        <v>758</v>
      </c>
      <c r="I49" s="260" t="s">
        <v>735</v>
      </c>
      <c r="J49" s="260" t="s">
        <v>335</v>
      </c>
      <c r="K49" s="261">
        <v>44593</v>
      </c>
      <c r="L49" s="261">
        <v>44910</v>
      </c>
      <c r="M49" s="265" t="s">
        <v>883</v>
      </c>
      <c r="N49" s="262" t="s">
        <v>648</v>
      </c>
      <c r="O49" s="267" t="s">
        <v>899</v>
      </c>
      <c r="P49" s="93" t="s">
        <v>11</v>
      </c>
      <c r="Q49" s="151" t="s">
        <v>961</v>
      </c>
      <c r="R49" s="152"/>
    </row>
    <row r="50" spans="3:18" ht="194.25" customHeight="1">
      <c r="C50" s="260" t="s">
        <v>385</v>
      </c>
      <c r="D50" s="260" t="s">
        <v>394</v>
      </c>
      <c r="E50" s="260" t="s">
        <v>397</v>
      </c>
      <c r="F50" s="260" t="s">
        <v>762</v>
      </c>
      <c r="G50" s="266" t="s">
        <v>763</v>
      </c>
      <c r="H50" s="266" t="s">
        <v>758</v>
      </c>
      <c r="I50" s="260" t="s">
        <v>735</v>
      </c>
      <c r="J50" s="260" t="s">
        <v>335</v>
      </c>
      <c r="K50" s="261">
        <v>44593</v>
      </c>
      <c r="L50" s="261">
        <v>44910</v>
      </c>
      <c r="M50" s="265" t="s">
        <v>883</v>
      </c>
      <c r="N50" s="262" t="s">
        <v>648</v>
      </c>
      <c r="O50" s="267" t="s">
        <v>900</v>
      </c>
      <c r="P50" s="93" t="s">
        <v>11</v>
      </c>
      <c r="Q50" s="151" t="s">
        <v>961</v>
      </c>
      <c r="R50" s="152"/>
    </row>
    <row r="51" spans="3:18" ht="43.5" customHeight="1">
      <c r="C51" s="260" t="s">
        <v>385</v>
      </c>
      <c r="D51" s="260" t="s">
        <v>391</v>
      </c>
      <c r="E51" s="260" t="s">
        <v>392</v>
      </c>
      <c r="F51" s="260" t="s">
        <v>393</v>
      </c>
      <c r="G51" s="260" t="s">
        <v>388</v>
      </c>
      <c r="H51" s="268" t="s">
        <v>387</v>
      </c>
      <c r="I51" s="260" t="s">
        <v>88</v>
      </c>
      <c r="J51" s="260" t="s">
        <v>335</v>
      </c>
      <c r="K51" s="261">
        <v>44593</v>
      </c>
      <c r="L51" s="261">
        <v>44910</v>
      </c>
      <c r="M51" s="262" t="s">
        <v>647</v>
      </c>
      <c r="N51" s="262" t="s">
        <v>648</v>
      </c>
      <c r="O51" s="267" t="s">
        <v>656</v>
      </c>
      <c r="P51" s="150" t="s">
        <v>11</v>
      </c>
      <c r="Q51" s="151" t="s">
        <v>961</v>
      </c>
      <c r="R51" s="152"/>
    </row>
    <row r="52" spans="3:18" ht="42.75" customHeight="1">
      <c r="C52" s="260" t="s">
        <v>385</v>
      </c>
      <c r="D52" s="260" t="s">
        <v>394</v>
      </c>
      <c r="E52" s="260" t="s">
        <v>392</v>
      </c>
      <c r="F52" s="260" t="s">
        <v>395</v>
      </c>
      <c r="G52" s="260" t="s">
        <v>390</v>
      </c>
      <c r="H52" s="260" t="s">
        <v>389</v>
      </c>
      <c r="I52" s="260" t="s">
        <v>88</v>
      </c>
      <c r="J52" s="260" t="s">
        <v>336</v>
      </c>
      <c r="K52" s="261">
        <v>44593</v>
      </c>
      <c r="L52" s="261">
        <v>44910</v>
      </c>
      <c r="M52" s="262" t="s">
        <v>647</v>
      </c>
      <c r="N52" s="262" t="s">
        <v>648</v>
      </c>
      <c r="O52" s="267" t="s">
        <v>657</v>
      </c>
      <c r="P52" s="150" t="s">
        <v>12</v>
      </c>
      <c r="Q52" s="151" t="s">
        <v>961</v>
      </c>
      <c r="R52" s="152"/>
    </row>
    <row r="53" spans="3:18" ht="101.5" customHeight="1">
      <c r="C53" s="260" t="s">
        <v>385</v>
      </c>
      <c r="D53" s="260" t="s">
        <v>394</v>
      </c>
      <c r="E53" s="260" t="s">
        <v>392</v>
      </c>
      <c r="F53" s="260" t="s">
        <v>765</v>
      </c>
      <c r="G53" s="260" t="s">
        <v>766</v>
      </c>
      <c r="H53" s="260" t="s">
        <v>767</v>
      </c>
      <c r="I53" s="260" t="s">
        <v>735</v>
      </c>
      <c r="J53" s="260" t="s">
        <v>335</v>
      </c>
      <c r="K53" s="261">
        <v>44593</v>
      </c>
      <c r="L53" s="261">
        <v>44910</v>
      </c>
      <c r="M53" s="265" t="s">
        <v>883</v>
      </c>
      <c r="N53" s="262" t="s">
        <v>648</v>
      </c>
      <c r="O53" s="267" t="s">
        <v>901</v>
      </c>
      <c r="P53" s="93" t="s">
        <v>11</v>
      </c>
      <c r="Q53" s="151" t="s">
        <v>961</v>
      </c>
      <c r="R53" s="152"/>
    </row>
    <row r="54" spans="3:18" ht="173.25" customHeight="1">
      <c r="C54" s="260" t="s">
        <v>346</v>
      </c>
      <c r="D54" s="260" t="s">
        <v>347</v>
      </c>
      <c r="E54" s="260" t="s">
        <v>348</v>
      </c>
      <c r="F54" s="260" t="s">
        <v>349</v>
      </c>
      <c r="G54" s="260" t="s">
        <v>351</v>
      </c>
      <c r="H54" s="260" t="s">
        <v>350</v>
      </c>
      <c r="I54" s="260" t="s">
        <v>88</v>
      </c>
      <c r="J54" s="260" t="s">
        <v>335</v>
      </c>
      <c r="K54" s="261">
        <v>44576</v>
      </c>
      <c r="L54" s="261">
        <v>44925</v>
      </c>
      <c r="M54" s="262" t="s">
        <v>647</v>
      </c>
      <c r="N54" s="262" t="s">
        <v>648</v>
      </c>
      <c r="O54" s="269" t="s">
        <v>716</v>
      </c>
      <c r="P54" s="150" t="s">
        <v>11</v>
      </c>
      <c r="Q54" s="151" t="s">
        <v>961</v>
      </c>
      <c r="R54" s="152"/>
    </row>
    <row r="55" spans="3:18" ht="155.25" customHeight="1">
      <c r="C55" s="260" t="s">
        <v>346</v>
      </c>
      <c r="D55" s="260" t="s">
        <v>347</v>
      </c>
      <c r="E55" s="260" t="s">
        <v>348</v>
      </c>
      <c r="F55" s="260" t="s">
        <v>352</v>
      </c>
      <c r="G55" s="260" t="s">
        <v>353</v>
      </c>
      <c r="H55" s="260" t="s">
        <v>350</v>
      </c>
      <c r="I55" s="260" t="s">
        <v>88</v>
      </c>
      <c r="J55" s="260" t="s">
        <v>335</v>
      </c>
      <c r="K55" s="261">
        <v>44576</v>
      </c>
      <c r="L55" s="261">
        <v>44925</v>
      </c>
      <c r="M55" s="262" t="s">
        <v>647</v>
      </c>
      <c r="N55" s="262" t="s">
        <v>648</v>
      </c>
      <c r="O55" s="269" t="s">
        <v>717</v>
      </c>
      <c r="P55" s="150" t="s">
        <v>11</v>
      </c>
      <c r="Q55" s="151" t="s">
        <v>961</v>
      </c>
      <c r="R55" s="152"/>
    </row>
    <row r="56" spans="3:18" ht="155.25" customHeight="1">
      <c r="C56" s="260" t="s">
        <v>346</v>
      </c>
      <c r="D56" s="260" t="s">
        <v>347</v>
      </c>
      <c r="E56" s="260" t="s">
        <v>348</v>
      </c>
      <c r="F56" s="260" t="s">
        <v>774</v>
      </c>
      <c r="G56" s="260" t="s">
        <v>775</v>
      </c>
      <c r="H56" s="260" t="s">
        <v>776</v>
      </c>
      <c r="I56" s="260" t="s">
        <v>735</v>
      </c>
      <c r="J56" s="260" t="s">
        <v>335</v>
      </c>
      <c r="K56" s="261">
        <v>44576</v>
      </c>
      <c r="L56" s="261">
        <v>44925</v>
      </c>
      <c r="M56" s="265" t="s">
        <v>883</v>
      </c>
      <c r="N56" s="266" t="s">
        <v>884</v>
      </c>
      <c r="O56" s="270" t="s">
        <v>885</v>
      </c>
      <c r="P56" s="204" t="s">
        <v>12</v>
      </c>
      <c r="Q56" s="151" t="s">
        <v>961</v>
      </c>
      <c r="R56" s="152"/>
    </row>
    <row r="57" spans="3:18" ht="155.25" customHeight="1">
      <c r="C57" s="260" t="s">
        <v>346</v>
      </c>
      <c r="D57" s="260" t="s">
        <v>347</v>
      </c>
      <c r="E57" s="260" t="s">
        <v>348</v>
      </c>
      <c r="F57" s="260" t="s">
        <v>352</v>
      </c>
      <c r="G57" s="260" t="s">
        <v>777</v>
      </c>
      <c r="H57" s="260" t="s">
        <v>776</v>
      </c>
      <c r="I57" s="260" t="s">
        <v>735</v>
      </c>
      <c r="J57" s="260" t="s">
        <v>335</v>
      </c>
      <c r="K57" s="261">
        <v>44576</v>
      </c>
      <c r="L57" s="261">
        <v>44925</v>
      </c>
      <c r="M57" s="265" t="s">
        <v>883</v>
      </c>
      <c r="N57" s="266" t="s">
        <v>884</v>
      </c>
      <c r="O57" s="270" t="s">
        <v>886</v>
      </c>
      <c r="P57" s="150" t="s">
        <v>11</v>
      </c>
      <c r="Q57" s="151" t="s">
        <v>961</v>
      </c>
      <c r="R57" s="152"/>
    </row>
    <row r="58" spans="3:18" ht="155.25" customHeight="1">
      <c r="C58" s="260" t="s">
        <v>346</v>
      </c>
      <c r="D58" s="260" t="s">
        <v>347</v>
      </c>
      <c r="E58" s="260" t="s">
        <v>348</v>
      </c>
      <c r="F58" s="260" t="s">
        <v>774</v>
      </c>
      <c r="G58" s="260" t="s">
        <v>775</v>
      </c>
      <c r="H58" s="260" t="s">
        <v>776</v>
      </c>
      <c r="I58" s="260" t="s">
        <v>735</v>
      </c>
      <c r="J58" s="260" t="s">
        <v>335</v>
      </c>
      <c r="K58" s="261">
        <v>44576</v>
      </c>
      <c r="L58" s="261">
        <v>44925</v>
      </c>
      <c r="M58" s="266" t="s">
        <v>882</v>
      </c>
      <c r="N58" s="266" t="s">
        <v>884</v>
      </c>
      <c r="O58" s="270" t="s">
        <v>887</v>
      </c>
      <c r="P58" s="150" t="s">
        <v>11</v>
      </c>
      <c r="Q58" s="151" t="s">
        <v>961</v>
      </c>
      <c r="R58" s="152"/>
    </row>
    <row r="59" spans="3:18" ht="155.25" customHeight="1">
      <c r="C59" s="260" t="s">
        <v>346</v>
      </c>
      <c r="D59" s="260" t="s">
        <v>347</v>
      </c>
      <c r="E59" s="260" t="s">
        <v>348</v>
      </c>
      <c r="F59" s="260" t="s">
        <v>352</v>
      </c>
      <c r="G59" s="260" t="s">
        <v>777</v>
      </c>
      <c r="H59" s="260" t="s">
        <v>776</v>
      </c>
      <c r="I59" s="260" t="s">
        <v>735</v>
      </c>
      <c r="J59" s="260" t="s">
        <v>335</v>
      </c>
      <c r="K59" s="261">
        <v>44576</v>
      </c>
      <c r="L59" s="261">
        <v>44925</v>
      </c>
      <c r="M59" s="266" t="s">
        <v>882</v>
      </c>
      <c r="N59" s="266" t="s">
        <v>884</v>
      </c>
      <c r="O59" s="270" t="s">
        <v>888</v>
      </c>
      <c r="P59" s="150" t="s">
        <v>11</v>
      </c>
      <c r="Q59" s="151" t="s">
        <v>961</v>
      </c>
      <c r="R59" s="152"/>
    </row>
    <row r="60" spans="3:18" ht="155.25" customHeight="1">
      <c r="C60" s="260" t="s">
        <v>346</v>
      </c>
      <c r="D60" s="260" t="s">
        <v>347</v>
      </c>
      <c r="E60" s="260" t="s">
        <v>348</v>
      </c>
      <c r="F60" s="260" t="s">
        <v>774</v>
      </c>
      <c r="G60" s="260" t="s">
        <v>775</v>
      </c>
      <c r="H60" s="260" t="s">
        <v>776</v>
      </c>
      <c r="I60" s="260" t="s">
        <v>735</v>
      </c>
      <c r="J60" s="260" t="s">
        <v>335</v>
      </c>
      <c r="K60" s="261">
        <v>44576</v>
      </c>
      <c r="L60" s="261">
        <v>44925</v>
      </c>
      <c r="M60" s="262" t="s">
        <v>911</v>
      </c>
      <c r="N60" s="266" t="s">
        <v>884</v>
      </c>
      <c r="O60" s="270" t="s">
        <v>889</v>
      </c>
      <c r="P60" s="150" t="s">
        <v>11</v>
      </c>
      <c r="Q60" s="151" t="s">
        <v>961</v>
      </c>
      <c r="R60" s="152"/>
    </row>
    <row r="61" spans="3:18" ht="155.25" customHeight="1">
      <c r="C61" s="260" t="s">
        <v>346</v>
      </c>
      <c r="D61" s="260" t="s">
        <v>347</v>
      </c>
      <c r="E61" s="260" t="s">
        <v>348</v>
      </c>
      <c r="F61" s="260" t="s">
        <v>352</v>
      </c>
      <c r="G61" s="260" t="s">
        <v>777</v>
      </c>
      <c r="H61" s="260" t="s">
        <v>776</v>
      </c>
      <c r="I61" s="260" t="s">
        <v>735</v>
      </c>
      <c r="J61" s="260" t="s">
        <v>335</v>
      </c>
      <c r="K61" s="261">
        <v>44576</v>
      </c>
      <c r="L61" s="261">
        <v>44925</v>
      </c>
      <c r="M61" s="262" t="s">
        <v>911</v>
      </c>
      <c r="N61" s="266" t="s">
        <v>884</v>
      </c>
      <c r="O61" s="269" t="s">
        <v>890</v>
      </c>
      <c r="P61" s="150" t="s">
        <v>11</v>
      </c>
      <c r="Q61" s="151" t="s">
        <v>961</v>
      </c>
      <c r="R61" s="152"/>
    </row>
    <row r="62" spans="3:18" ht="155.25" customHeight="1">
      <c r="C62" s="260" t="s">
        <v>346</v>
      </c>
      <c r="D62" s="260" t="s">
        <v>347</v>
      </c>
      <c r="E62" s="260" t="s">
        <v>348</v>
      </c>
      <c r="F62" s="260" t="s">
        <v>774</v>
      </c>
      <c r="G62" s="260" t="s">
        <v>775</v>
      </c>
      <c r="H62" s="260" t="s">
        <v>776</v>
      </c>
      <c r="I62" s="260" t="s">
        <v>735</v>
      </c>
      <c r="J62" s="260" t="s">
        <v>335</v>
      </c>
      <c r="K62" s="261">
        <v>44576</v>
      </c>
      <c r="L62" s="261">
        <v>44925</v>
      </c>
      <c r="M62" s="266" t="s">
        <v>859</v>
      </c>
      <c r="N62" s="266" t="s">
        <v>884</v>
      </c>
      <c r="O62" s="269" t="s">
        <v>891</v>
      </c>
      <c r="P62" s="150" t="s">
        <v>11</v>
      </c>
      <c r="Q62" s="151" t="s">
        <v>961</v>
      </c>
      <c r="R62" s="152"/>
    </row>
    <row r="63" spans="3:18" ht="155.25" customHeight="1">
      <c r="C63" s="260" t="s">
        <v>346</v>
      </c>
      <c r="D63" s="260" t="s">
        <v>347</v>
      </c>
      <c r="E63" s="260" t="s">
        <v>348</v>
      </c>
      <c r="F63" s="260" t="s">
        <v>352</v>
      </c>
      <c r="G63" s="260" t="s">
        <v>777</v>
      </c>
      <c r="H63" s="260" t="s">
        <v>776</v>
      </c>
      <c r="I63" s="260" t="s">
        <v>735</v>
      </c>
      <c r="J63" s="260" t="s">
        <v>335</v>
      </c>
      <c r="K63" s="261">
        <v>44576</v>
      </c>
      <c r="L63" s="261">
        <v>44925</v>
      </c>
      <c r="M63" s="266" t="s">
        <v>859</v>
      </c>
      <c r="N63" s="266" t="s">
        <v>884</v>
      </c>
      <c r="O63" s="269" t="s">
        <v>892</v>
      </c>
      <c r="P63" s="150" t="s">
        <v>11</v>
      </c>
      <c r="Q63" s="151" t="s">
        <v>961</v>
      </c>
      <c r="R63" s="152"/>
    </row>
    <row r="64" spans="3:18" ht="149.25" customHeight="1">
      <c r="C64" s="260" t="s">
        <v>355</v>
      </c>
      <c r="D64" s="260" t="s">
        <v>356</v>
      </c>
      <c r="E64" s="260" t="s">
        <v>357</v>
      </c>
      <c r="F64" s="260" t="s">
        <v>358</v>
      </c>
      <c r="G64" s="260" t="s">
        <v>360</v>
      </c>
      <c r="H64" s="260" t="s">
        <v>359</v>
      </c>
      <c r="I64" s="260" t="s">
        <v>88</v>
      </c>
      <c r="J64" s="260" t="s">
        <v>335</v>
      </c>
      <c r="K64" s="261">
        <v>44578</v>
      </c>
      <c r="L64" s="261">
        <v>44910</v>
      </c>
      <c r="M64" s="262" t="s">
        <v>647</v>
      </c>
      <c r="N64" s="262" t="s">
        <v>648</v>
      </c>
      <c r="O64" s="267" t="s">
        <v>981</v>
      </c>
      <c r="P64" s="150" t="s">
        <v>11</v>
      </c>
      <c r="Q64" s="151" t="s">
        <v>961</v>
      </c>
      <c r="R64" s="152"/>
    </row>
    <row r="65" spans="3:19" ht="258.5" customHeight="1">
      <c r="C65" s="260" t="s">
        <v>355</v>
      </c>
      <c r="D65" s="260" t="s">
        <v>356</v>
      </c>
      <c r="E65" s="260" t="s">
        <v>357</v>
      </c>
      <c r="F65" s="260" t="s">
        <v>361</v>
      </c>
      <c r="G65" s="260" t="s">
        <v>362</v>
      </c>
      <c r="H65" s="260" t="s">
        <v>359</v>
      </c>
      <c r="I65" s="260" t="s">
        <v>88</v>
      </c>
      <c r="J65" s="260" t="s">
        <v>337</v>
      </c>
      <c r="K65" s="261">
        <v>44652</v>
      </c>
      <c r="L65" s="261">
        <v>44910</v>
      </c>
      <c r="M65" s="262" t="s">
        <v>647</v>
      </c>
      <c r="N65" s="262" t="s">
        <v>648</v>
      </c>
      <c r="O65" s="267" t="s">
        <v>982</v>
      </c>
      <c r="P65" s="150" t="s">
        <v>11</v>
      </c>
      <c r="Q65" s="151" t="s">
        <v>961</v>
      </c>
      <c r="R65" s="152"/>
      <c r="S65" s="274"/>
    </row>
    <row r="66" spans="3:19" ht="87" customHeight="1">
      <c r="C66" s="260" t="s">
        <v>355</v>
      </c>
      <c r="D66" s="260" t="s">
        <v>356</v>
      </c>
      <c r="E66" s="260" t="s">
        <v>357</v>
      </c>
      <c r="F66" s="260" t="s">
        <v>363</v>
      </c>
      <c r="G66" s="260" t="s">
        <v>364</v>
      </c>
      <c r="H66" s="260" t="s">
        <v>359</v>
      </c>
      <c r="I66" s="260" t="s">
        <v>88</v>
      </c>
      <c r="J66" s="260" t="s">
        <v>335</v>
      </c>
      <c r="K66" s="261">
        <v>44743</v>
      </c>
      <c r="L66" s="261">
        <v>44910</v>
      </c>
      <c r="M66" s="262" t="s">
        <v>647</v>
      </c>
      <c r="N66" s="262" t="s">
        <v>648</v>
      </c>
      <c r="O66" s="267" t="s">
        <v>721</v>
      </c>
      <c r="P66" s="150" t="s">
        <v>11</v>
      </c>
      <c r="Q66" s="151" t="s">
        <v>961</v>
      </c>
      <c r="R66" s="152"/>
      <c r="S66" s="274"/>
    </row>
    <row r="67" spans="3:19" ht="87" customHeight="1">
      <c r="C67" s="260" t="s">
        <v>355</v>
      </c>
      <c r="D67" s="260" t="s">
        <v>356</v>
      </c>
      <c r="E67" s="260" t="s">
        <v>357</v>
      </c>
      <c r="F67" s="260" t="s">
        <v>365</v>
      </c>
      <c r="G67" s="260" t="s">
        <v>366</v>
      </c>
      <c r="H67" s="260" t="s">
        <v>359</v>
      </c>
      <c r="I67" s="260" t="s">
        <v>88</v>
      </c>
      <c r="J67" s="260" t="s">
        <v>335</v>
      </c>
      <c r="K67" s="261">
        <v>44652</v>
      </c>
      <c r="L67" s="261">
        <v>44804</v>
      </c>
      <c r="M67" s="262" t="s">
        <v>647</v>
      </c>
      <c r="N67" s="262" t="s">
        <v>648</v>
      </c>
      <c r="O67" s="267" t="s">
        <v>722</v>
      </c>
      <c r="P67" s="137" t="s">
        <v>984</v>
      </c>
      <c r="Q67" s="151" t="s">
        <v>961</v>
      </c>
      <c r="R67" s="152"/>
      <c r="S67" s="274"/>
    </row>
    <row r="68" spans="3:19" ht="87" customHeight="1">
      <c r="C68" s="260" t="s">
        <v>355</v>
      </c>
      <c r="D68" s="260" t="s">
        <v>356</v>
      </c>
      <c r="E68" s="260" t="s">
        <v>357</v>
      </c>
      <c r="F68" s="260" t="s">
        <v>778</v>
      </c>
      <c r="G68" s="260" t="s">
        <v>779</v>
      </c>
      <c r="H68" s="260" t="s">
        <v>780</v>
      </c>
      <c r="I68" s="260" t="s">
        <v>735</v>
      </c>
      <c r="J68" s="260" t="s">
        <v>335</v>
      </c>
      <c r="K68" s="261">
        <v>44743</v>
      </c>
      <c r="L68" s="261">
        <v>44910</v>
      </c>
      <c r="M68" s="262" t="s">
        <v>882</v>
      </c>
      <c r="N68" s="262" t="s">
        <v>895</v>
      </c>
      <c r="O68" s="267" t="s">
        <v>985</v>
      </c>
      <c r="P68" s="204" t="s">
        <v>12</v>
      </c>
      <c r="Q68" s="151" t="s">
        <v>961</v>
      </c>
      <c r="R68" s="152"/>
      <c r="S68" s="274"/>
    </row>
    <row r="69" spans="3:19" ht="168" customHeight="1">
      <c r="C69" s="260" t="s">
        <v>355</v>
      </c>
      <c r="D69" s="260" t="s">
        <v>356</v>
      </c>
      <c r="E69" s="260" t="s">
        <v>357</v>
      </c>
      <c r="F69" s="260" t="s">
        <v>778</v>
      </c>
      <c r="G69" s="260" t="s">
        <v>779</v>
      </c>
      <c r="H69" s="260" t="s">
        <v>780</v>
      </c>
      <c r="I69" s="260" t="s">
        <v>735</v>
      </c>
      <c r="J69" s="260" t="s">
        <v>335</v>
      </c>
      <c r="K69" s="261">
        <v>44743</v>
      </c>
      <c r="L69" s="261">
        <v>44910</v>
      </c>
      <c r="M69" s="265" t="s">
        <v>883</v>
      </c>
      <c r="N69" s="262" t="s">
        <v>895</v>
      </c>
      <c r="O69" s="267" t="s">
        <v>986</v>
      </c>
      <c r="P69" s="204" t="s">
        <v>12</v>
      </c>
      <c r="Q69" s="151" t="s">
        <v>961</v>
      </c>
      <c r="R69" s="152"/>
      <c r="S69" s="274"/>
    </row>
    <row r="70" spans="3:19" ht="87" customHeight="1">
      <c r="C70" s="260" t="s">
        <v>355</v>
      </c>
      <c r="D70" s="260" t="s">
        <v>356</v>
      </c>
      <c r="E70" s="260" t="s">
        <v>357</v>
      </c>
      <c r="F70" s="260" t="s">
        <v>778</v>
      </c>
      <c r="G70" s="260" t="s">
        <v>779</v>
      </c>
      <c r="H70" s="260" t="s">
        <v>780</v>
      </c>
      <c r="I70" s="260" t="s">
        <v>735</v>
      </c>
      <c r="J70" s="260" t="s">
        <v>335</v>
      </c>
      <c r="K70" s="261">
        <v>44743</v>
      </c>
      <c r="L70" s="261">
        <v>44910</v>
      </c>
      <c r="M70" s="262" t="s">
        <v>859</v>
      </c>
      <c r="N70" s="262" t="s">
        <v>895</v>
      </c>
      <c r="O70" s="267" t="s">
        <v>985</v>
      </c>
      <c r="P70" s="204" t="s">
        <v>12</v>
      </c>
      <c r="Q70" s="151" t="s">
        <v>961</v>
      </c>
      <c r="R70" s="152"/>
      <c r="S70" s="274"/>
    </row>
    <row r="71" spans="3:19" ht="87" customHeight="1">
      <c r="C71" s="260" t="s">
        <v>355</v>
      </c>
      <c r="D71" s="260" t="s">
        <v>356</v>
      </c>
      <c r="E71" s="260" t="s">
        <v>357</v>
      </c>
      <c r="F71" s="260" t="s">
        <v>778</v>
      </c>
      <c r="G71" s="260" t="s">
        <v>779</v>
      </c>
      <c r="H71" s="260" t="s">
        <v>780</v>
      </c>
      <c r="I71" s="260" t="s">
        <v>735</v>
      </c>
      <c r="J71" s="260" t="s">
        <v>335</v>
      </c>
      <c r="K71" s="261">
        <v>44743</v>
      </c>
      <c r="L71" s="261">
        <v>44910</v>
      </c>
      <c r="M71" s="262" t="s">
        <v>911</v>
      </c>
      <c r="N71" s="262" t="s">
        <v>895</v>
      </c>
      <c r="O71" s="267" t="s">
        <v>985</v>
      </c>
      <c r="P71" s="204" t="s">
        <v>12</v>
      </c>
      <c r="Q71" s="151" t="s">
        <v>961</v>
      </c>
      <c r="R71" s="152"/>
      <c r="S71" s="274"/>
    </row>
    <row r="72" spans="3:19" ht="87" customHeight="1">
      <c r="C72" s="260" t="s">
        <v>377</v>
      </c>
      <c r="D72" s="260" t="s">
        <v>379</v>
      </c>
      <c r="E72" s="260" t="s">
        <v>380</v>
      </c>
      <c r="F72" s="260" t="s">
        <v>381</v>
      </c>
      <c r="G72" s="260" t="s">
        <v>382</v>
      </c>
      <c r="H72" s="260" t="s">
        <v>378</v>
      </c>
      <c r="I72" s="260" t="s">
        <v>88</v>
      </c>
      <c r="J72" s="260" t="s">
        <v>337</v>
      </c>
      <c r="K72" s="261">
        <v>44576</v>
      </c>
      <c r="L72" s="261">
        <v>44910</v>
      </c>
      <c r="M72" s="262" t="s">
        <v>647</v>
      </c>
      <c r="N72" s="262" t="s">
        <v>648</v>
      </c>
      <c r="O72" s="269" t="s">
        <v>953</v>
      </c>
      <c r="P72" s="150" t="s">
        <v>12</v>
      </c>
      <c r="Q72" s="151" t="s">
        <v>961</v>
      </c>
      <c r="R72" s="152"/>
      <c r="S72" s="274"/>
    </row>
    <row r="73" spans="3:19" ht="87" customHeight="1">
      <c r="C73" s="260" t="s">
        <v>377</v>
      </c>
      <c r="D73" s="260" t="s">
        <v>379</v>
      </c>
      <c r="E73" s="260" t="s">
        <v>380</v>
      </c>
      <c r="F73" s="260" t="s">
        <v>383</v>
      </c>
      <c r="G73" s="260" t="s">
        <v>384</v>
      </c>
      <c r="H73" s="260" t="s">
        <v>378</v>
      </c>
      <c r="I73" s="260" t="s">
        <v>88</v>
      </c>
      <c r="J73" s="260" t="s">
        <v>337</v>
      </c>
      <c r="K73" s="261">
        <v>44682</v>
      </c>
      <c r="L73" s="261">
        <v>44910</v>
      </c>
      <c r="M73" s="262" t="s">
        <v>647</v>
      </c>
      <c r="N73" s="262" t="s">
        <v>648</v>
      </c>
      <c r="O73" s="267" t="s">
        <v>658</v>
      </c>
      <c r="P73" s="150" t="s">
        <v>11</v>
      </c>
      <c r="Q73" s="151" t="s">
        <v>961</v>
      </c>
      <c r="R73" s="152"/>
      <c r="S73" s="274"/>
    </row>
    <row r="74" spans="3:19" ht="161.25" customHeight="1">
      <c r="C74" s="260" t="s">
        <v>431</v>
      </c>
      <c r="D74" s="260" t="s">
        <v>432</v>
      </c>
      <c r="E74" s="260" t="s">
        <v>433</v>
      </c>
      <c r="F74" s="260" t="s">
        <v>434</v>
      </c>
      <c r="G74" s="260" t="s">
        <v>436</v>
      </c>
      <c r="H74" s="260" t="s">
        <v>435</v>
      </c>
      <c r="I74" s="260" t="s">
        <v>88</v>
      </c>
      <c r="J74" s="260" t="s">
        <v>333</v>
      </c>
      <c r="K74" s="261">
        <v>44593</v>
      </c>
      <c r="L74" s="261">
        <v>44915</v>
      </c>
      <c r="M74" s="266" t="s">
        <v>647</v>
      </c>
      <c r="N74" s="266" t="s">
        <v>648</v>
      </c>
      <c r="O74" s="267" t="s">
        <v>659</v>
      </c>
      <c r="P74" s="150" t="s">
        <v>11</v>
      </c>
      <c r="Q74" s="151" t="s">
        <v>961</v>
      </c>
      <c r="R74" s="152"/>
      <c r="S74" s="274"/>
    </row>
    <row r="75" spans="3:19" ht="87" customHeight="1">
      <c r="C75" s="260" t="s">
        <v>431</v>
      </c>
      <c r="D75" s="260" t="s">
        <v>432</v>
      </c>
      <c r="E75" s="260" t="s">
        <v>433</v>
      </c>
      <c r="F75" s="260" t="s">
        <v>437</v>
      </c>
      <c r="G75" s="260" t="s">
        <v>438</v>
      </c>
      <c r="H75" s="260" t="s">
        <v>435</v>
      </c>
      <c r="I75" s="260" t="s">
        <v>88</v>
      </c>
      <c r="J75" s="260" t="s">
        <v>333</v>
      </c>
      <c r="K75" s="261">
        <v>44593</v>
      </c>
      <c r="L75" s="261">
        <v>44915</v>
      </c>
      <c r="M75" s="266" t="s">
        <v>647</v>
      </c>
      <c r="N75" s="266" t="s">
        <v>648</v>
      </c>
      <c r="O75" s="267" t="s">
        <v>660</v>
      </c>
      <c r="P75" s="150" t="s">
        <v>11</v>
      </c>
      <c r="Q75" s="151" t="s">
        <v>961</v>
      </c>
      <c r="R75" s="152"/>
      <c r="S75" s="274"/>
    </row>
    <row r="76" spans="3:19" ht="87" customHeight="1">
      <c r="C76" s="260" t="s">
        <v>431</v>
      </c>
      <c r="D76" s="260" t="s">
        <v>432</v>
      </c>
      <c r="E76" s="260" t="s">
        <v>433</v>
      </c>
      <c r="F76" s="260" t="s">
        <v>439</v>
      </c>
      <c r="G76" s="260" t="s">
        <v>440</v>
      </c>
      <c r="H76" s="260" t="s">
        <v>435</v>
      </c>
      <c r="I76" s="260" t="s">
        <v>88</v>
      </c>
      <c r="J76" s="260" t="s">
        <v>333</v>
      </c>
      <c r="K76" s="261">
        <v>44593</v>
      </c>
      <c r="L76" s="261">
        <v>44915</v>
      </c>
      <c r="M76" s="266" t="s">
        <v>647</v>
      </c>
      <c r="N76" s="266" t="s">
        <v>648</v>
      </c>
      <c r="O76" s="267" t="s">
        <v>661</v>
      </c>
      <c r="P76" s="150" t="s">
        <v>11</v>
      </c>
      <c r="Q76" s="151" t="s">
        <v>961</v>
      </c>
      <c r="R76" s="151"/>
      <c r="S76" s="274"/>
    </row>
    <row r="77" spans="3:19" ht="200.25" customHeight="1">
      <c r="C77" s="260" t="s">
        <v>431</v>
      </c>
      <c r="D77" s="260" t="s">
        <v>432</v>
      </c>
      <c r="E77" s="260" t="s">
        <v>433</v>
      </c>
      <c r="F77" s="260" t="s">
        <v>441</v>
      </c>
      <c r="G77" s="260" t="s">
        <v>443</v>
      </c>
      <c r="H77" s="260" t="s">
        <v>442</v>
      </c>
      <c r="I77" s="260" t="s">
        <v>88</v>
      </c>
      <c r="J77" s="260" t="s">
        <v>335</v>
      </c>
      <c r="K77" s="261">
        <v>44576</v>
      </c>
      <c r="L77" s="261">
        <v>44910</v>
      </c>
      <c r="M77" s="266" t="s">
        <v>647</v>
      </c>
      <c r="N77" s="266" t="s">
        <v>648</v>
      </c>
      <c r="O77" s="267" t="s">
        <v>662</v>
      </c>
      <c r="P77" s="150" t="s">
        <v>11</v>
      </c>
      <c r="Q77" s="151" t="s">
        <v>961</v>
      </c>
      <c r="R77" s="151"/>
      <c r="S77" s="274"/>
    </row>
    <row r="78" spans="3:19" ht="190.5" customHeight="1">
      <c r="C78" s="260" t="s">
        <v>431</v>
      </c>
      <c r="D78" s="260" t="s">
        <v>432</v>
      </c>
      <c r="E78" s="260" t="s">
        <v>433</v>
      </c>
      <c r="F78" s="260" t="s">
        <v>444</v>
      </c>
      <c r="G78" s="260" t="s">
        <v>446</v>
      </c>
      <c r="H78" s="260" t="s">
        <v>445</v>
      </c>
      <c r="I78" s="260" t="s">
        <v>88</v>
      </c>
      <c r="J78" s="260" t="s">
        <v>335</v>
      </c>
      <c r="K78" s="261">
        <v>44576</v>
      </c>
      <c r="L78" s="261">
        <v>44910</v>
      </c>
      <c r="M78" s="266" t="s">
        <v>647</v>
      </c>
      <c r="N78" s="266" t="s">
        <v>648</v>
      </c>
      <c r="O78" s="264" t="s">
        <v>968</v>
      </c>
      <c r="P78" s="150" t="s">
        <v>11</v>
      </c>
      <c r="Q78" s="151" t="s">
        <v>961</v>
      </c>
      <c r="R78" s="151"/>
      <c r="S78" s="274"/>
    </row>
    <row r="79" spans="3:19" ht="124">
      <c r="C79" s="260" t="s">
        <v>431</v>
      </c>
      <c r="D79" s="260" t="s">
        <v>432</v>
      </c>
      <c r="E79" s="260" t="s">
        <v>433</v>
      </c>
      <c r="F79" s="260" t="s">
        <v>447</v>
      </c>
      <c r="G79" s="260" t="s">
        <v>449</v>
      </c>
      <c r="H79" s="260" t="s">
        <v>448</v>
      </c>
      <c r="I79" s="260" t="s">
        <v>88</v>
      </c>
      <c r="J79" s="260" t="s">
        <v>336</v>
      </c>
      <c r="K79" s="261">
        <v>44593</v>
      </c>
      <c r="L79" s="261">
        <v>44895</v>
      </c>
      <c r="M79" s="266" t="s">
        <v>647</v>
      </c>
      <c r="N79" s="266" t="s">
        <v>648</v>
      </c>
      <c r="O79" s="264" t="s">
        <v>663</v>
      </c>
      <c r="P79" s="150" t="s">
        <v>11</v>
      </c>
      <c r="Q79" s="151" t="s">
        <v>961</v>
      </c>
      <c r="R79" s="151"/>
      <c r="S79" s="274"/>
    </row>
    <row r="80" spans="3:19" ht="124">
      <c r="C80" s="260" t="s">
        <v>431</v>
      </c>
      <c r="D80" s="260" t="s">
        <v>432</v>
      </c>
      <c r="E80" s="260" t="s">
        <v>433</v>
      </c>
      <c r="F80" s="260" t="s">
        <v>450</v>
      </c>
      <c r="G80" s="260" t="s">
        <v>451</v>
      </c>
      <c r="H80" s="260" t="s">
        <v>448</v>
      </c>
      <c r="I80" s="260" t="s">
        <v>88</v>
      </c>
      <c r="J80" s="260" t="s">
        <v>424</v>
      </c>
      <c r="K80" s="261">
        <v>44621</v>
      </c>
      <c r="L80" s="261">
        <v>44895</v>
      </c>
      <c r="M80" s="266" t="s">
        <v>647</v>
      </c>
      <c r="N80" s="266" t="s">
        <v>648</v>
      </c>
      <c r="O80" s="264" t="s">
        <v>954</v>
      </c>
      <c r="P80" s="150" t="s">
        <v>11</v>
      </c>
      <c r="Q80" s="151" t="s">
        <v>961</v>
      </c>
      <c r="R80" s="151"/>
      <c r="S80" s="274"/>
    </row>
    <row r="81" spans="3:19" ht="107.25" customHeight="1">
      <c r="C81" s="260" t="s">
        <v>431</v>
      </c>
      <c r="D81" s="260" t="s">
        <v>432</v>
      </c>
      <c r="E81" s="260" t="s">
        <v>433</v>
      </c>
      <c r="F81" s="260" t="s">
        <v>452</v>
      </c>
      <c r="G81" s="260" t="s">
        <v>454</v>
      </c>
      <c r="H81" s="260" t="s">
        <v>453</v>
      </c>
      <c r="I81" s="260" t="s">
        <v>88</v>
      </c>
      <c r="J81" s="260" t="s">
        <v>336</v>
      </c>
      <c r="K81" s="261">
        <v>44593</v>
      </c>
      <c r="L81" s="261">
        <v>44711</v>
      </c>
      <c r="M81" s="266" t="s">
        <v>647</v>
      </c>
      <c r="N81" s="266" t="s">
        <v>648</v>
      </c>
      <c r="O81" s="263" t="s">
        <v>663</v>
      </c>
      <c r="P81" s="137" t="s">
        <v>984</v>
      </c>
      <c r="Q81" s="151" t="s">
        <v>961</v>
      </c>
      <c r="R81" s="151"/>
      <c r="S81" s="274"/>
    </row>
    <row r="82" spans="3:19" ht="82.5" customHeight="1">
      <c r="C82" s="260" t="s">
        <v>431</v>
      </c>
      <c r="D82" s="260" t="s">
        <v>432</v>
      </c>
      <c r="E82" s="260" t="s">
        <v>433</v>
      </c>
      <c r="F82" s="260" t="s">
        <v>455</v>
      </c>
      <c r="G82" s="260" t="s">
        <v>457</v>
      </c>
      <c r="H82" s="260" t="s">
        <v>456</v>
      </c>
      <c r="I82" s="260" t="s">
        <v>88</v>
      </c>
      <c r="J82" s="260" t="s">
        <v>337</v>
      </c>
      <c r="K82" s="261">
        <v>44621</v>
      </c>
      <c r="L82" s="261">
        <v>44895</v>
      </c>
      <c r="M82" s="266" t="s">
        <v>647</v>
      </c>
      <c r="N82" s="266" t="s">
        <v>648</v>
      </c>
      <c r="O82" s="263" t="s">
        <v>969</v>
      </c>
      <c r="P82" s="150" t="s">
        <v>11</v>
      </c>
      <c r="Q82" s="151" t="s">
        <v>961</v>
      </c>
      <c r="R82" s="151"/>
      <c r="S82" s="274"/>
    </row>
    <row r="83" spans="3:19" ht="124">
      <c r="C83" s="260" t="s">
        <v>431</v>
      </c>
      <c r="D83" s="260" t="s">
        <v>432</v>
      </c>
      <c r="E83" s="260" t="s">
        <v>433</v>
      </c>
      <c r="F83" s="260" t="s">
        <v>458</v>
      </c>
      <c r="G83" s="260" t="s">
        <v>459</v>
      </c>
      <c r="H83" s="260" t="s">
        <v>328</v>
      </c>
      <c r="I83" s="260" t="s">
        <v>88</v>
      </c>
      <c r="J83" s="260" t="s">
        <v>386</v>
      </c>
      <c r="K83" s="261">
        <v>44563</v>
      </c>
      <c r="L83" s="261">
        <v>44592</v>
      </c>
      <c r="M83" s="266" t="s">
        <v>647</v>
      </c>
      <c r="N83" s="266" t="s">
        <v>648</v>
      </c>
      <c r="O83" s="264" t="s">
        <v>664</v>
      </c>
      <c r="P83" s="150" t="s">
        <v>5</v>
      </c>
      <c r="Q83" s="151" t="s">
        <v>961</v>
      </c>
      <c r="R83" s="151"/>
      <c r="S83" s="274"/>
    </row>
    <row r="84" spans="3:19" ht="116.25" customHeight="1">
      <c r="C84" s="260" t="s">
        <v>431</v>
      </c>
      <c r="D84" s="260" t="s">
        <v>432</v>
      </c>
      <c r="E84" s="260" t="s">
        <v>433</v>
      </c>
      <c r="F84" s="260" t="s">
        <v>460</v>
      </c>
      <c r="G84" s="260" t="s">
        <v>461</v>
      </c>
      <c r="H84" s="260" t="s">
        <v>328</v>
      </c>
      <c r="I84" s="260" t="s">
        <v>88</v>
      </c>
      <c r="J84" s="260" t="s">
        <v>386</v>
      </c>
      <c r="K84" s="261">
        <v>44593</v>
      </c>
      <c r="L84" s="261">
        <v>44865</v>
      </c>
      <c r="M84" s="266" t="s">
        <v>647</v>
      </c>
      <c r="N84" s="266" t="s">
        <v>648</v>
      </c>
      <c r="O84" s="264" t="s">
        <v>966</v>
      </c>
      <c r="P84" s="150" t="s">
        <v>11</v>
      </c>
      <c r="Q84" s="151" t="s">
        <v>961</v>
      </c>
      <c r="R84" s="151"/>
      <c r="S84" s="274"/>
    </row>
    <row r="85" spans="3:19" ht="140.25" customHeight="1">
      <c r="C85" s="260" t="s">
        <v>431</v>
      </c>
      <c r="D85" s="260" t="s">
        <v>432</v>
      </c>
      <c r="E85" s="260" t="s">
        <v>433</v>
      </c>
      <c r="F85" s="260" t="s">
        <v>462</v>
      </c>
      <c r="G85" s="260" t="s">
        <v>334</v>
      </c>
      <c r="H85" s="260" t="s">
        <v>328</v>
      </c>
      <c r="I85" s="260" t="s">
        <v>88</v>
      </c>
      <c r="J85" s="260" t="s">
        <v>424</v>
      </c>
      <c r="K85" s="261">
        <v>44593</v>
      </c>
      <c r="L85" s="261">
        <v>44865</v>
      </c>
      <c r="M85" s="266" t="s">
        <v>647</v>
      </c>
      <c r="N85" s="266" t="s">
        <v>648</v>
      </c>
      <c r="O85" s="264" t="s">
        <v>665</v>
      </c>
      <c r="P85" s="150" t="s">
        <v>11</v>
      </c>
      <c r="Q85" s="151" t="s">
        <v>961</v>
      </c>
      <c r="R85" s="151"/>
      <c r="S85" s="194"/>
    </row>
    <row r="86" spans="3:19" ht="122.25" customHeight="1">
      <c r="C86" s="260" t="s">
        <v>463</v>
      </c>
      <c r="D86" s="260" t="s">
        <v>464</v>
      </c>
      <c r="E86" s="260" t="s">
        <v>465</v>
      </c>
      <c r="F86" s="260" t="s">
        <v>466</v>
      </c>
      <c r="G86" s="260" t="s">
        <v>468</v>
      </c>
      <c r="H86" s="260" t="s">
        <v>467</v>
      </c>
      <c r="I86" s="260" t="s">
        <v>88</v>
      </c>
      <c r="J86" s="260" t="s">
        <v>335</v>
      </c>
      <c r="K86" s="261">
        <v>44593</v>
      </c>
      <c r="L86" s="261">
        <v>44910</v>
      </c>
      <c r="M86" s="266" t="s">
        <v>647</v>
      </c>
      <c r="N86" s="266" t="s">
        <v>648</v>
      </c>
      <c r="O86" s="264" t="s">
        <v>666</v>
      </c>
      <c r="P86" s="150" t="s">
        <v>11</v>
      </c>
      <c r="Q86" s="151" t="s">
        <v>961</v>
      </c>
      <c r="R86" s="151"/>
      <c r="S86" s="194"/>
    </row>
    <row r="87" spans="3:19" ht="75" customHeight="1">
      <c r="C87" s="260" t="s">
        <v>463</v>
      </c>
      <c r="D87" s="260" t="s">
        <v>464</v>
      </c>
      <c r="E87" s="260" t="s">
        <v>465</v>
      </c>
      <c r="F87" s="260" t="s">
        <v>469</v>
      </c>
      <c r="G87" s="260" t="s">
        <v>470</v>
      </c>
      <c r="H87" s="260" t="s">
        <v>467</v>
      </c>
      <c r="I87" s="260" t="s">
        <v>88</v>
      </c>
      <c r="J87" s="260" t="s">
        <v>335</v>
      </c>
      <c r="K87" s="261">
        <v>44576</v>
      </c>
      <c r="L87" s="261">
        <v>44910</v>
      </c>
      <c r="M87" s="266" t="s">
        <v>647</v>
      </c>
      <c r="N87" s="266" t="s">
        <v>648</v>
      </c>
      <c r="O87" s="276" t="s">
        <v>667</v>
      </c>
      <c r="P87" s="150" t="s">
        <v>11</v>
      </c>
      <c r="Q87" s="151" t="s">
        <v>961</v>
      </c>
      <c r="R87" s="151"/>
      <c r="S87" s="194"/>
    </row>
    <row r="88" spans="3:19" ht="75" customHeight="1">
      <c r="C88" s="260" t="s">
        <v>463</v>
      </c>
      <c r="D88" s="260" t="s">
        <v>475</v>
      </c>
      <c r="E88" s="260" t="s">
        <v>476</v>
      </c>
      <c r="F88" s="260" t="s">
        <v>471</v>
      </c>
      <c r="G88" s="260" t="s">
        <v>473</v>
      </c>
      <c r="H88" s="260" t="s">
        <v>472</v>
      </c>
      <c r="I88" s="260" t="s">
        <v>88</v>
      </c>
      <c r="J88" s="260" t="s">
        <v>333</v>
      </c>
      <c r="K88" s="261">
        <v>44593</v>
      </c>
      <c r="L88" s="261">
        <v>44910</v>
      </c>
      <c r="M88" s="266" t="s">
        <v>647</v>
      </c>
      <c r="N88" s="266" t="s">
        <v>648</v>
      </c>
      <c r="O88" s="264" t="s">
        <v>668</v>
      </c>
      <c r="P88" s="150" t="s">
        <v>11</v>
      </c>
      <c r="Q88" s="151" t="s">
        <v>961</v>
      </c>
      <c r="R88" s="151"/>
      <c r="S88" s="194"/>
    </row>
    <row r="89" spans="3:19" ht="103" customHeight="1">
      <c r="C89" s="260" t="s">
        <v>463</v>
      </c>
      <c r="D89" s="260" t="s">
        <v>475</v>
      </c>
      <c r="E89" s="260" t="s">
        <v>476</v>
      </c>
      <c r="F89" s="260" t="s">
        <v>477</v>
      </c>
      <c r="G89" s="260" t="s">
        <v>478</v>
      </c>
      <c r="H89" s="260" t="s">
        <v>472</v>
      </c>
      <c r="I89" s="260" t="s">
        <v>88</v>
      </c>
      <c r="J89" s="260" t="s">
        <v>335</v>
      </c>
      <c r="K89" s="261">
        <v>44593</v>
      </c>
      <c r="L89" s="261">
        <v>44910</v>
      </c>
      <c r="M89" s="266" t="s">
        <v>647</v>
      </c>
      <c r="N89" s="266" t="s">
        <v>648</v>
      </c>
      <c r="O89" s="273" t="s">
        <v>959</v>
      </c>
      <c r="P89" s="150" t="s">
        <v>12</v>
      </c>
      <c r="Q89" s="151" t="s">
        <v>961</v>
      </c>
      <c r="R89" s="151"/>
      <c r="S89" s="194"/>
    </row>
    <row r="90" spans="3:19" ht="75" customHeight="1">
      <c r="C90" s="260" t="s">
        <v>463</v>
      </c>
      <c r="D90" s="260" t="s">
        <v>479</v>
      </c>
      <c r="E90" s="260" t="s">
        <v>480</v>
      </c>
      <c r="F90" s="260" t="s">
        <v>481</v>
      </c>
      <c r="G90" s="260" t="s">
        <v>474</v>
      </c>
      <c r="H90" s="260" t="s">
        <v>472</v>
      </c>
      <c r="I90" s="260" t="s">
        <v>88</v>
      </c>
      <c r="J90" s="260" t="s">
        <v>333</v>
      </c>
      <c r="K90" s="261">
        <v>44593</v>
      </c>
      <c r="L90" s="261">
        <v>44910</v>
      </c>
      <c r="M90" s="266" t="s">
        <v>647</v>
      </c>
      <c r="N90" s="266" t="s">
        <v>648</v>
      </c>
      <c r="O90" s="264" t="s">
        <v>669</v>
      </c>
      <c r="P90" s="150" t="s">
        <v>11</v>
      </c>
      <c r="Q90" s="151" t="s">
        <v>961</v>
      </c>
      <c r="R90" s="151"/>
      <c r="S90" s="194"/>
    </row>
    <row r="91" spans="3:19" ht="155">
      <c r="C91" s="260" t="s">
        <v>482</v>
      </c>
      <c r="D91" s="260" t="s">
        <v>483</v>
      </c>
      <c r="E91" s="260" t="s">
        <v>484</v>
      </c>
      <c r="F91" s="260" t="s">
        <v>485</v>
      </c>
      <c r="G91" s="260" t="s">
        <v>487</v>
      </c>
      <c r="H91" s="260" t="s">
        <v>486</v>
      </c>
      <c r="I91" s="260" t="s">
        <v>88</v>
      </c>
      <c r="J91" s="260" t="s">
        <v>335</v>
      </c>
      <c r="K91" s="261">
        <v>44593</v>
      </c>
      <c r="L91" s="261">
        <v>44910</v>
      </c>
      <c r="M91" s="266" t="s">
        <v>647</v>
      </c>
      <c r="N91" s="266" t="s">
        <v>648</v>
      </c>
      <c r="O91" s="264" t="s">
        <v>670</v>
      </c>
      <c r="P91" s="150" t="s">
        <v>11</v>
      </c>
      <c r="Q91" s="151" t="s">
        <v>961</v>
      </c>
      <c r="R91" s="151"/>
    </row>
    <row r="92" spans="3:19" ht="108.5">
      <c r="C92" s="260" t="s">
        <v>413</v>
      </c>
      <c r="D92" s="260" t="s">
        <v>417</v>
      </c>
      <c r="E92" s="260" t="s">
        <v>418</v>
      </c>
      <c r="F92" s="260" t="s">
        <v>419</v>
      </c>
      <c r="G92" s="260" t="s">
        <v>415</v>
      </c>
      <c r="H92" s="268" t="s">
        <v>420</v>
      </c>
      <c r="I92" s="260" t="s">
        <v>88</v>
      </c>
      <c r="J92" s="260" t="s">
        <v>386</v>
      </c>
      <c r="K92" s="261">
        <v>44621</v>
      </c>
      <c r="L92" s="261">
        <v>44742</v>
      </c>
      <c r="M92" s="266" t="s">
        <v>647</v>
      </c>
      <c r="N92" s="266" t="s">
        <v>648</v>
      </c>
      <c r="O92" s="264" t="s">
        <v>671</v>
      </c>
      <c r="P92" s="137" t="s">
        <v>984</v>
      </c>
      <c r="Q92" s="151" t="s">
        <v>961</v>
      </c>
      <c r="R92" s="151"/>
    </row>
    <row r="93" spans="3:19" ht="108.5">
      <c r="C93" s="260" t="s">
        <v>413</v>
      </c>
      <c r="D93" s="260" t="s">
        <v>417</v>
      </c>
      <c r="E93" s="260" t="s">
        <v>418</v>
      </c>
      <c r="F93" s="260" t="s">
        <v>421</v>
      </c>
      <c r="G93" s="260" t="s">
        <v>416</v>
      </c>
      <c r="H93" s="268" t="s">
        <v>414</v>
      </c>
      <c r="I93" s="260" t="s">
        <v>88</v>
      </c>
      <c r="J93" s="260" t="s">
        <v>335</v>
      </c>
      <c r="K93" s="261">
        <v>44621</v>
      </c>
      <c r="L93" s="261">
        <v>44910</v>
      </c>
      <c r="M93" s="266" t="s">
        <v>647</v>
      </c>
      <c r="N93" s="266" t="s">
        <v>648</v>
      </c>
      <c r="O93" s="264" t="s">
        <v>672</v>
      </c>
      <c r="P93" s="150" t="s">
        <v>11</v>
      </c>
      <c r="Q93" s="151" t="s">
        <v>961</v>
      </c>
      <c r="R93" s="152"/>
    </row>
    <row r="94" spans="3:19" ht="124">
      <c r="C94" s="260" t="s">
        <v>413</v>
      </c>
      <c r="D94" s="260" t="s">
        <v>417</v>
      </c>
      <c r="E94" s="260" t="s">
        <v>418</v>
      </c>
      <c r="F94" s="260" t="s">
        <v>422</v>
      </c>
      <c r="G94" s="260" t="s">
        <v>354</v>
      </c>
      <c r="H94" s="268" t="s">
        <v>414</v>
      </c>
      <c r="I94" s="260" t="s">
        <v>88</v>
      </c>
      <c r="J94" s="260" t="s">
        <v>335</v>
      </c>
      <c r="K94" s="261">
        <v>44621</v>
      </c>
      <c r="L94" s="261">
        <v>44910</v>
      </c>
      <c r="M94" s="266" t="s">
        <v>647</v>
      </c>
      <c r="N94" s="266" t="s">
        <v>648</v>
      </c>
      <c r="O94" s="264" t="s">
        <v>673</v>
      </c>
      <c r="P94" s="150" t="s">
        <v>11</v>
      </c>
      <c r="Q94" s="151" t="s">
        <v>961</v>
      </c>
      <c r="R94" s="152"/>
    </row>
    <row r="95" spans="3:19" ht="409.5">
      <c r="C95" s="260" t="s">
        <v>423</v>
      </c>
      <c r="D95" s="260" t="s">
        <v>425</v>
      </c>
      <c r="E95" s="260" t="s">
        <v>426</v>
      </c>
      <c r="F95" s="260" t="s">
        <v>427</v>
      </c>
      <c r="G95" s="260" t="s">
        <v>404</v>
      </c>
      <c r="H95" s="260" t="s">
        <v>428</v>
      </c>
      <c r="I95" s="260" t="s">
        <v>88</v>
      </c>
      <c r="J95" s="260" t="s">
        <v>333</v>
      </c>
      <c r="K95" s="261">
        <v>44593</v>
      </c>
      <c r="L95" s="261">
        <v>44910</v>
      </c>
      <c r="M95" s="266" t="s">
        <v>647</v>
      </c>
      <c r="N95" s="266" t="s">
        <v>648</v>
      </c>
      <c r="O95" s="269" t="s">
        <v>952</v>
      </c>
      <c r="P95" s="150" t="s">
        <v>11</v>
      </c>
      <c r="Q95" s="151" t="s">
        <v>961</v>
      </c>
      <c r="R95" s="152"/>
    </row>
    <row r="96" spans="3:19" ht="409.5">
      <c r="C96" s="260" t="s">
        <v>423</v>
      </c>
      <c r="D96" s="260" t="s">
        <v>425</v>
      </c>
      <c r="E96" s="260" t="s">
        <v>426</v>
      </c>
      <c r="F96" s="260" t="s">
        <v>429</v>
      </c>
      <c r="G96" s="260" t="s">
        <v>404</v>
      </c>
      <c r="H96" s="260" t="s">
        <v>430</v>
      </c>
      <c r="I96" s="260" t="s">
        <v>88</v>
      </c>
      <c r="J96" s="260" t="s">
        <v>337</v>
      </c>
      <c r="K96" s="261">
        <v>44652</v>
      </c>
      <c r="L96" s="261">
        <v>44910</v>
      </c>
      <c r="M96" s="266" t="s">
        <v>647</v>
      </c>
      <c r="N96" s="266" t="s">
        <v>648</v>
      </c>
      <c r="O96" s="269" t="s">
        <v>718</v>
      </c>
      <c r="P96" s="150" t="s">
        <v>11</v>
      </c>
      <c r="Q96" s="151" t="s">
        <v>961</v>
      </c>
      <c r="R96" s="151"/>
    </row>
    <row r="97" spans="3:18" ht="124">
      <c r="C97" s="260" t="s">
        <v>368</v>
      </c>
      <c r="D97" s="260" t="s">
        <v>369</v>
      </c>
      <c r="E97" s="260" t="s">
        <v>370</v>
      </c>
      <c r="F97" s="260" t="s">
        <v>371</v>
      </c>
      <c r="G97" s="260" t="s">
        <v>372</v>
      </c>
      <c r="H97" s="260" t="s">
        <v>743</v>
      </c>
      <c r="I97" s="260" t="s">
        <v>735</v>
      </c>
      <c r="J97" s="260" t="s">
        <v>335</v>
      </c>
      <c r="K97" s="261">
        <v>44607</v>
      </c>
      <c r="L97" s="261">
        <v>44910</v>
      </c>
      <c r="M97" s="262" t="s">
        <v>744</v>
      </c>
      <c r="N97" s="262" t="s">
        <v>648</v>
      </c>
      <c r="O97" s="264" t="s">
        <v>745</v>
      </c>
      <c r="P97" s="150" t="s">
        <v>12</v>
      </c>
      <c r="Q97" s="151" t="s">
        <v>961</v>
      </c>
      <c r="R97" s="259"/>
    </row>
    <row r="98" spans="3:18" ht="124">
      <c r="C98" s="260" t="s">
        <v>368</v>
      </c>
      <c r="D98" s="260" t="s">
        <v>369</v>
      </c>
      <c r="E98" s="260" t="s">
        <v>370</v>
      </c>
      <c r="F98" s="260" t="s">
        <v>746</v>
      </c>
      <c r="G98" s="260" t="s">
        <v>372</v>
      </c>
      <c r="H98" s="260" t="s">
        <v>743</v>
      </c>
      <c r="I98" s="260" t="s">
        <v>735</v>
      </c>
      <c r="J98" s="260" t="s">
        <v>335</v>
      </c>
      <c r="K98" s="261">
        <v>44607</v>
      </c>
      <c r="L98" s="261">
        <v>44910</v>
      </c>
      <c r="M98" s="262" t="s">
        <v>744</v>
      </c>
      <c r="N98" s="262" t="s">
        <v>648</v>
      </c>
      <c r="O98" s="264" t="s">
        <v>747</v>
      </c>
      <c r="P98" s="150" t="s">
        <v>12</v>
      </c>
      <c r="Q98" s="151" t="s">
        <v>961</v>
      </c>
      <c r="R98" s="259"/>
    </row>
    <row r="99" spans="3:18" ht="124">
      <c r="C99" s="260" t="s">
        <v>368</v>
      </c>
      <c r="D99" s="260" t="s">
        <v>369</v>
      </c>
      <c r="E99" s="260" t="s">
        <v>370</v>
      </c>
      <c r="F99" s="260" t="s">
        <v>748</v>
      </c>
      <c r="G99" s="260" t="s">
        <v>749</v>
      </c>
      <c r="H99" s="260" t="s">
        <v>750</v>
      </c>
      <c r="I99" s="260" t="s">
        <v>738</v>
      </c>
      <c r="J99" s="260" t="s">
        <v>335</v>
      </c>
      <c r="K99" s="261">
        <v>44607</v>
      </c>
      <c r="L99" s="261">
        <v>44910</v>
      </c>
      <c r="M99" s="262" t="s">
        <v>744</v>
      </c>
      <c r="N99" s="1105" t="s">
        <v>751</v>
      </c>
      <c r="O99" s="264" t="s">
        <v>752</v>
      </c>
      <c r="P99" s="150" t="s">
        <v>11</v>
      </c>
      <c r="Q99" s="151" t="s">
        <v>961</v>
      </c>
      <c r="R99" s="259"/>
    </row>
    <row r="100" spans="3:18" ht="124">
      <c r="C100" s="260" t="s">
        <v>368</v>
      </c>
      <c r="D100" s="260" t="s">
        <v>369</v>
      </c>
      <c r="E100" s="260" t="s">
        <v>370</v>
      </c>
      <c r="F100" s="260" t="s">
        <v>753</v>
      </c>
      <c r="G100" s="260" t="s">
        <v>749</v>
      </c>
      <c r="H100" s="260" t="s">
        <v>750</v>
      </c>
      <c r="I100" s="260" t="s">
        <v>738</v>
      </c>
      <c r="J100" s="260" t="s">
        <v>335</v>
      </c>
      <c r="K100" s="261">
        <v>44607</v>
      </c>
      <c r="L100" s="261">
        <v>44910</v>
      </c>
      <c r="M100" s="262" t="s">
        <v>744</v>
      </c>
      <c r="N100" s="1105" t="s">
        <v>751</v>
      </c>
      <c r="O100" s="264" t="s">
        <v>754</v>
      </c>
      <c r="P100" s="150" t="s">
        <v>11</v>
      </c>
      <c r="Q100" s="151" t="s">
        <v>961</v>
      </c>
      <c r="R100" s="259"/>
    </row>
    <row r="101" spans="3:18" ht="124">
      <c r="C101" s="260" t="s">
        <v>368</v>
      </c>
      <c r="D101" s="260" t="s">
        <v>369</v>
      </c>
      <c r="E101" s="260" t="s">
        <v>370</v>
      </c>
      <c r="F101" s="260" t="s">
        <v>371</v>
      </c>
      <c r="G101" s="260" t="s">
        <v>372</v>
      </c>
      <c r="H101" s="260" t="s">
        <v>743</v>
      </c>
      <c r="I101" s="260" t="s">
        <v>735</v>
      </c>
      <c r="J101" s="260" t="s">
        <v>335</v>
      </c>
      <c r="K101" s="261">
        <v>44607</v>
      </c>
      <c r="L101" s="261">
        <v>44910</v>
      </c>
      <c r="M101" s="262" t="s">
        <v>911</v>
      </c>
      <c r="N101" s="262" t="s">
        <v>648</v>
      </c>
      <c r="O101" s="267" t="s">
        <v>755</v>
      </c>
      <c r="P101" s="150" t="s">
        <v>11</v>
      </c>
      <c r="Q101" s="151" t="s">
        <v>961</v>
      </c>
      <c r="R101" s="259"/>
    </row>
    <row r="102" spans="3:18" ht="124">
      <c r="C102" s="260" t="s">
        <v>368</v>
      </c>
      <c r="D102" s="260" t="s">
        <v>369</v>
      </c>
      <c r="E102" s="260" t="s">
        <v>370</v>
      </c>
      <c r="F102" s="260" t="s">
        <v>746</v>
      </c>
      <c r="G102" s="260" t="s">
        <v>372</v>
      </c>
      <c r="H102" s="260" t="s">
        <v>743</v>
      </c>
      <c r="I102" s="260" t="s">
        <v>735</v>
      </c>
      <c r="J102" s="260" t="s">
        <v>335</v>
      </c>
      <c r="K102" s="261">
        <v>44607</v>
      </c>
      <c r="L102" s="261">
        <v>44910</v>
      </c>
      <c r="M102" s="262" t="s">
        <v>911</v>
      </c>
      <c r="N102" s="262" t="s">
        <v>648</v>
      </c>
      <c r="O102" s="267" t="s">
        <v>755</v>
      </c>
      <c r="P102" s="150" t="s">
        <v>11</v>
      </c>
      <c r="Q102" s="151" t="s">
        <v>961</v>
      </c>
    </row>
    <row r="103" spans="3:18" ht="108.5">
      <c r="C103" s="260" t="s">
        <v>385</v>
      </c>
      <c r="D103" s="260" t="s">
        <v>394</v>
      </c>
      <c r="E103" s="260" t="s">
        <v>397</v>
      </c>
      <c r="F103" s="260" t="s">
        <v>756</v>
      </c>
      <c r="G103" s="266" t="s">
        <v>757</v>
      </c>
      <c r="H103" s="1106" t="s">
        <v>758</v>
      </c>
      <c r="I103" s="260" t="s">
        <v>735</v>
      </c>
      <c r="J103" s="260" t="s">
        <v>335</v>
      </c>
      <c r="K103" s="261">
        <v>44593</v>
      </c>
      <c r="L103" s="261">
        <v>44910</v>
      </c>
      <c r="M103" s="262" t="s">
        <v>744</v>
      </c>
      <c r="N103" s="262" t="s">
        <v>648</v>
      </c>
      <c r="O103" s="267" t="s">
        <v>759</v>
      </c>
      <c r="P103" s="150" t="s">
        <v>11</v>
      </c>
      <c r="Q103" s="151" t="s">
        <v>961</v>
      </c>
    </row>
    <row r="104" spans="3:18" ht="108.5">
      <c r="C104" s="260" t="s">
        <v>385</v>
      </c>
      <c r="D104" s="260" t="s">
        <v>394</v>
      </c>
      <c r="E104" s="260" t="s">
        <v>397</v>
      </c>
      <c r="F104" s="260" t="s">
        <v>760</v>
      </c>
      <c r="G104" s="266" t="s">
        <v>396</v>
      </c>
      <c r="H104" s="1106" t="s">
        <v>758</v>
      </c>
      <c r="I104" s="260" t="s">
        <v>735</v>
      </c>
      <c r="J104" s="260" t="s">
        <v>335</v>
      </c>
      <c r="K104" s="261">
        <v>44593</v>
      </c>
      <c r="L104" s="261">
        <v>44910</v>
      </c>
      <c r="M104" s="262" t="s">
        <v>744</v>
      </c>
      <c r="N104" s="262" t="s">
        <v>648</v>
      </c>
      <c r="O104" s="267" t="s">
        <v>761</v>
      </c>
      <c r="P104" s="150" t="s">
        <v>11</v>
      </c>
      <c r="Q104" s="151" t="s">
        <v>961</v>
      </c>
    </row>
    <row r="105" spans="3:18" ht="108.5">
      <c r="C105" s="260" t="s">
        <v>385</v>
      </c>
      <c r="D105" s="260" t="s">
        <v>394</v>
      </c>
      <c r="E105" s="260" t="s">
        <v>397</v>
      </c>
      <c r="F105" s="260" t="s">
        <v>762</v>
      </c>
      <c r="G105" s="266" t="s">
        <v>763</v>
      </c>
      <c r="H105" s="1106" t="s">
        <v>758</v>
      </c>
      <c r="I105" s="260" t="s">
        <v>735</v>
      </c>
      <c r="J105" s="260" t="s">
        <v>335</v>
      </c>
      <c r="K105" s="261">
        <v>44593</v>
      </c>
      <c r="L105" s="261">
        <v>44910</v>
      </c>
      <c r="M105" s="262" t="s">
        <v>744</v>
      </c>
      <c r="N105" s="262" t="s">
        <v>648</v>
      </c>
      <c r="O105" s="267" t="s">
        <v>764</v>
      </c>
      <c r="P105" s="150" t="s">
        <v>11</v>
      </c>
      <c r="Q105" s="151" t="s">
        <v>961</v>
      </c>
    </row>
    <row r="106" spans="3:18" ht="108.5">
      <c r="C106" s="260" t="s">
        <v>385</v>
      </c>
      <c r="D106" s="260" t="s">
        <v>394</v>
      </c>
      <c r="E106" s="260" t="s">
        <v>397</v>
      </c>
      <c r="F106" s="260" t="s">
        <v>756</v>
      </c>
      <c r="G106" s="266" t="s">
        <v>757</v>
      </c>
      <c r="H106" s="1106" t="s">
        <v>758</v>
      </c>
      <c r="I106" s="260" t="s">
        <v>735</v>
      </c>
      <c r="J106" s="260" t="s">
        <v>335</v>
      </c>
      <c r="K106" s="261">
        <v>44593</v>
      </c>
      <c r="L106" s="261">
        <v>44910</v>
      </c>
      <c r="M106" s="262" t="s">
        <v>911</v>
      </c>
      <c r="N106" s="262" t="s">
        <v>648</v>
      </c>
      <c r="O106" s="267" t="s">
        <v>909</v>
      </c>
      <c r="P106" s="150" t="s">
        <v>11</v>
      </c>
      <c r="Q106" s="151" t="s">
        <v>961</v>
      </c>
    </row>
    <row r="107" spans="3:18" ht="108.5">
      <c r="C107" s="260" t="s">
        <v>385</v>
      </c>
      <c r="D107" s="260" t="s">
        <v>394</v>
      </c>
      <c r="E107" s="260" t="s">
        <v>397</v>
      </c>
      <c r="F107" s="260" t="s">
        <v>760</v>
      </c>
      <c r="G107" s="266" t="s">
        <v>396</v>
      </c>
      <c r="H107" s="1106" t="s">
        <v>758</v>
      </c>
      <c r="I107" s="260" t="s">
        <v>735</v>
      </c>
      <c r="J107" s="260" t="s">
        <v>335</v>
      </c>
      <c r="K107" s="261">
        <v>44593</v>
      </c>
      <c r="L107" s="261">
        <v>44910</v>
      </c>
      <c r="M107" s="262" t="s">
        <v>911</v>
      </c>
      <c r="N107" s="262" t="s">
        <v>648</v>
      </c>
      <c r="O107" s="267" t="s">
        <v>910</v>
      </c>
      <c r="P107" s="150" t="s">
        <v>11</v>
      </c>
      <c r="Q107" s="151" t="s">
        <v>961</v>
      </c>
    </row>
    <row r="108" spans="3:18" ht="108.5">
      <c r="C108" s="260" t="s">
        <v>385</v>
      </c>
      <c r="D108" s="260" t="s">
        <v>394</v>
      </c>
      <c r="E108" s="260" t="s">
        <v>397</v>
      </c>
      <c r="F108" s="260" t="s">
        <v>762</v>
      </c>
      <c r="G108" s="266" t="s">
        <v>763</v>
      </c>
      <c r="H108" s="1106" t="s">
        <v>758</v>
      </c>
      <c r="I108" s="260" t="s">
        <v>735</v>
      </c>
      <c r="J108" s="260" t="s">
        <v>335</v>
      </c>
      <c r="K108" s="261">
        <v>44593</v>
      </c>
      <c r="L108" s="261">
        <v>44910</v>
      </c>
      <c r="M108" s="262" t="s">
        <v>911</v>
      </c>
      <c r="N108" s="262" t="s">
        <v>648</v>
      </c>
      <c r="O108" s="267" t="s">
        <v>910</v>
      </c>
      <c r="P108" s="150" t="s">
        <v>11</v>
      </c>
      <c r="Q108" s="151" t="s">
        <v>961</v>
      </c>
    </row>
    <row r="109" spans="3:18" ht="108.5">
      <c r="C109" s="260" t="s">
        <v>385</v>
      </c>
      <c r="D109" s="260" t="s">
        <v>394</v>
      </c>
      <c r="E109" s="260" t="s">
        <v>392</v>
      </c>
      <c r="F109" s="260" t="s">
        <v>765</v>
      </c>
      <c r="G109" s="260" t="s">
        <v>766</v>
      </c>
      <c r="H109" s="260" t="s">
        <v>767</v>
      </c>
      <c r="I109" s="260" t="s">
        <v>735</v>
      </c>
      <c r="J109" s="260" t="s">
        <v>335</v>
      </c>
      <c r="K109" s="261">
        <v>44593</v>
      </c>
      <c r="L109" s="261">
        <v>44910</v>
      </c>
      <c r="M109" s="262" t="s">
        <v>744</v>
      </c>
      <c r="N109" s="262" t="s">
        <v>648</v>
      </c>
      <c r="O109" s="267" t="s">
        <v>768</v>
      </c>
      <c r="P109" s="150" t="s">
        <v>11</v>
      </c>
      <c r="Q109" s="151" t="s">
        <v>961</v>
      </c>
    </row>
    <row r="110" spans="3:18" ht="108.5">
      <c r="C110" s="260" t="s">
        <v>385</v>
      </c>
      <c r="D110" s="260" t="s">
        <v>394</v>
      </c>
      <c r="E110" s="260" t="s">
        <v>392</v>
      </c>
      <c r="F110" s="260" t="s">
        <v>769</v>
      </c>
      <c r="G110" s="260" t="s">
        <v>396</v>
      </c>
      <c r="H110" s="260" t="s">
        <v>758</v>
      </c>
      <c r="I110" s="260" t="s">
        <v>735</v>
      </c>
      <c r="J110" s="260" t="s">
        <v>337</v>
      </c>
      <c r="K110" s="261">
        <v>44593</v>
      </c>
      <c r="L110" s="261">
        <v>44910</v>
      </c>
      <c r="M110" s="262" t="s">
        <v>744</v>
      </c>
      <c r="N110" s="262" t="s">
        <v>648</v>
      </c>
      <c r="O110" s="264" t="s">
        <v>770</v>
      </c>
      <c r="P110" s="150" t="s">
        <v>11</v>
      </c>
      <c r="Q110" s="151" t="s">
        <v>961</v>
      </c>
    </row>
    <row r="111" spans="3:18" ht="108.5">
      <c r="C111" s="260" t="s">
        <v>385</v>
      </c>
      <c r="D111" s="260" t="s">
        <v>394</v>
      </c>
      <c r="E111" s="260" t="s">
        <v>392</v>
      </c>
      <c r="F111" s="260" t="s">
        <v>771</v>
      </c>
      <c r="G111" s="260" t="s">
        <v>772</v>
      </c>
      <c r="H111" s="260" t="s">
        <v>758</v>
      </c>
      <c r="I111" s="260" t="s">
        <v>735</v>
      </c>
      <c r="J111" s="260" t="s">
        <v>337</v>
      </c>
      <c r="K111" s="261">
        <v>44593</v>
      </c>
      <c r="L111" s="261">
        <v>44910</v>
      </c>
      <c r="M111" s="262" t="s">
        <v>744</v>
      </c>
      <c r="N111" s="262" t="s">
        <v>648</v>
      </c>
      <c r="O111" s="264" t="s">
        <v>773</v>
      </c>
      <c r="P111" s="150" t="s">
        <v>12</v>
      </c>
      <c r="Q111" s="151" t="s">
        <v>961</v>
      </c>
    </row>
    <row r="112" spans="3:18" ht="108.5">
      <c r="C112" s="260" t="s">
        <v>385</v>
      </c>
      <c r="D112" s="260" t="s">
        <v>394</v>
      </c>
      <c r="E112" s="260" t="s">
        <v>392</v>
      </c>
      <c r="F112" s="260" t="s">
        <v>765</v>
      </c>
      <c r="G112" s="260" t="s">
        <v>766</v>
      </c>
      <c r="H112" s="260" t="s">
        <v>767</v>
      </c>
      <c r="I112" s="260" t="s">
        <v>735</v>
      </c>
      <c r="J112" s="260" t="s">
        <v>335</v>
      </c>
      <c r="K112" s="261">
        <v>44593</v>
      </c>
      <c r="L112" s="261">
        <v>44910</v>
      </c>
      <c r="M112" s="262" t="s">
        <v>911</v>
      </c>
      <c r="N112" s="266" t="s">
        <v>648</v>
      </c>
      <c r="O112" s="1107" t="s">
        <v>912</v>
      </c>
      <c r="P112" s="150" t="s">
        <v>11</v>
      </c>
      <c r="Q112" s="151" t="s">
        <v>961</v>
      </c>
    </row>
    <row r="113" spans="3:17" ht="108.5">
      <c r="C113" s="260" t="s">
        <v>385</v>
      </c>
      <c r="D113" s="260" t="s">
        <v>394</v>
      </c>
      <c r="E113" s="260" t="s">
        <v>392</v>
      </c>
      <c r="F113" s="260" t="s">
        <v>769</v>
      </c>
      <c r="G113" s="260" t="s">
        <v>396</v>
      </c>
      <c r="H113" s="260" t="s">
        <v>758</v>
      </c>
      <c r="I113" s="260" t="s">
        <v>735</v>
      </c>
      <c r="J113" s="260" t="s">
        <v>337</v>
      </c>
      <c r="K113" s="261">
        <v>44593</v>
      </c>
      <c r="L113" s="261">
        <v>44910</v>
      </c>
      <c r="M113" s="262" t="s">
        <v>911</v>
      </c>
      <c r="N113" s="266" t="s">
        <v>648</v>
      </c>
      <c r="O113" s="1107" t="s">
        <v>913</v>
      </c>
      <c r="P113" s="150" t="s">
        <v>11</v>
      </c>
      <c r="Q113" s="151" t="s">
        <v>961</v>
      </c>
    </row>
    <row r="114" spans="3:17" ht="108.5">
      <c r="C114" s="260" t="s">
        <v>385</v>
      </c>
      <c r="D114" s="260" t="s">
        <v>394</v>
      </c>
      <c r="E114" s="260" t="s">
        <v>392</v>
      </c>
      <c r="F114" s="260" t="s">
        <v>771</v>
      </c>
      <c r="G114" s="260" t="s">
        <v>772</v>
      </c>
      <c r="H114" s="260" t="s">
        <v>758</v>
      </c>
      <c r="I114" s="260" t="s">
        <v>735</v>
      </c>
      <c r="J114" s="260" t="s">
        <v>337</v>
      </c>
      <c r="K114" s="261">
        <v>44593</v>
      </c>
      <c r="L114" s="261">
        <v>44910</v>
      </c>
      <c r="M114" s="262" t="s">
        <v>911</v>
      </c>
      <c r="N114" s="266" t="s">
        <v>648</v>
      </c>
      <c r="O114" s="1107" t="s">
        <v>914</v>
      </c>
      <c r="P114" s="150" t="s">
        <v>11</v>
      </c>
      <c r="Q114" s="151" t="s">
        <v>961</v>
      </c>
    </row>
    <row r="115" spans="3:17" ht="124">
      <c r="C115" s="260" t="s">
        <v>431</v>
      </c>
      <c r="D115" s="260" t="s">
        <v>432</v>
      </c>
      <c r="E115" s="260" t="s">
        <v>433</v>
      </c>
      <c r="F115" s="260" t="s">
        <v>781</v>
      </c>
      <c r="G115" s="260" t="s">
        <v>440</v>
      </c>
      <c r="H115" s="260" t="s">
        <v>782</v>
      </c>
      <c r="I115" s="260" t="s">
        <v>735</v>
      </c>
      <c r="J115" s="260" t="s">
        <v>333</v>
      </c>
      <c r="K115" s="261">
        <v>44593</v>
      </c>
      <c r="L115" s="261">
        <v>44915</v>
      </c>
      <c r="M115" s="262" t="s">
        <v>744</v>
      </c>
      <c r="N115" s="262" t="s">
        <v>648</v>
      </c>
      <c r="O115" s="267" t="s">
        <v>783</v>
      </c>
      <c r="P115" s="150" t="s">
        <v>11</v>
      </c>
      <c r="Q115" s="151" t="s">
        <v>961</v>
      </c>
    </row>
    <row r="116" spans="3:17" ht="124">
      <c r="C116" s="260" t="s">
        <v>368</v>
      </c>
      <c r="D116" s="260" t="s">
        <v>369</v>
      </c>
      <c r="E116" s="260" t="s">
        <v>370</v>
      </c>
      <c r="F116" s="260" t="s">
        <v>748</v>
      </c>
      <c r="G116" s="260" t="s">
        <v>749</v>
      </c>
      <c r="H116" s="260" t="s">
        <v>750</v>
      </c>
      <c r="I116" s="260" t="s">
        <v>738</v>
      </c>
      <c r="J116" s="260" t="s">
        <v>335</v>
      </c>
      <c r="K116" s="261">
        <v>44607</v>
      </c>
      <c r="L116" s="261">
        <v>44910</v>
      </c>
      <c r="M116" s="262" t="s">
        <v>744</v>
      </c>
      <c r="N116" s="262" t="s">
        <v>784</v>
      </c>
      <c r="O116" s="267" t="s">
        <v>785</v>
      </c>
      <c r="P116" s="150" t="s">
        <v>11</v>
      </c>
      <c r="Q116" s="151" t="s">
        <v>961</v>
      </c>
    </row>
    <row r="117" spans="3:17" ht="124">
      <c r="C117" s="260" t="s">
        <v>368</v>
      </c>
      <c r="D117" s="260" t="s">
        <v>369</v>
      </c>
      <c r="E117" s="260" t="s">
        <v>370</v>
      </c>
      <c r="F117" s="260" t="s">
        <v>753</v>
      </c>
      <c r="G117" s="260" t="s">
        <v>749</v>
      </c>
      <c r="H117" s="260" t="s">
        <v>750</v>
      </c>
      <c r="I117" s="260" t="s">
        <v>738</v>
      </c>
      <c r="J117" s="260" t="s">
        <v>335</v>
      </c>
      <c r="K117" s="261">
        <v>44607</v>
      </c>
      <c r="L117" s="261">
        <v>44910</v>
      </c>
      <c r="M117" s="262" t="s">
        <v>744</v>
      </c>
      <c r="N117" s="262" t="s">
        <v>784</v>
      </c>
      <c r="O117" s="267" t="s">
        <v>786</v>
      </c>
      <c r="P117" s="150" t="s">
        <v>11</v>
      </c>
      <c r="Q117" s="151" t="s">
        <v>961</v>
      </c>
    </row>
    <row r="118" spans="3:17" ht="124">
      <c r="C118" s="260" t="s">
        <v>368</v>
      </c>
      <c r="D118" s="260" t="s">
        <v>369</v>
      </c>
      <c r="E118" s="260" t="s">
        <v>370</v>
      </c>
      <c r="F118" s="260" t="s">
        <v>748</v>
      </c>
      <c r="G118" s="260" t="s">
        <v>749</v>
      </c>
      <c r="H118" s="260" t="s">
        <v>750</v>
      </c>
      <c r="I118" s="260" t="s">
        <v>738</v>
      </c>
      <c r="J118" s="260" t="s">
        <v>335</v>
      </c>
      <c r="K118" s="261">
        <v>44607</v>
      </c>
      <c r="L118" s="261">
        <v>44910</v>
      </c>
      <c r="M118" s="262" t="s">
        <v>911</v>
      </c>
      <c r="N118" s="262" t="s">
        <v>915</v>
      </c>
      <c r="O118" s="267" t="s">
        <v>916</v>
      </c>
      <c r="P118" s="150" t="s">
        <v>11</v>
      </c>
      <c r="Q118" s="151" t="s">
        <v>961</v>
      </c>
    </row>
    <row r="119" spans="3:17" ht="124">
      <c r="C119" s="260" t="s">
        <v>368</v>
      </c>
      <c r="D119" s="260" t="s">
        <v>369</v>
      </c>
      <c r="E119" s="260" t="s">
        <v>370</v>
      </c>
      <c r="F119" s="260" t="s">
        <v>753</v>
      </c>
      <c r="G119" s="260" t="s">
        <v>749</v>
      </c>
      <c r="H119" s="260" t="s">
        <v>750</v>
      </c>
      <c r="I119" s="260" t="s">
        <v>738</v>
      </c>
      <c r="J119" s="260" t="s">
        <v>335</v>
      </c>
      <c r="K119" s="261">
        <v>44607</v>
      </c>
      <c r="L119" s="261">
        <v>44910</v>
      </c>
      <c r="M119" s="262" t="s">
        <v>911</v>
      </c>
      <c r="N119" s="262" t="s">
        <v>915</v>
      </c>
      <c r="O119" s="267" t="s">
        <v>917</v>
      </c>
      <c r="P119" s="150" t="s">
        <v>11</v>
      </c>
      <c r="Q119" s="151" t="s">
        <v>961</v>
      </c>
    </row>
    <row r="120" spans="3:17" ht="124">
      <c r="C120" s="260" t="s">
        <v>368</v>
      </c>
      <c r="D120" s="260" t="s">
        <v>369</v>
      </c>
      <c r="E120" s="260" t="s">
        <v>370</v>
      </c>
      <c r="F120" s="260" t="s">
        <v>748</v>
      </c>
      <c r="G120" s="260" t="s">
        <v>749</v>
      </c>
      <c r="H120" s="260" t="s">
        <v>750</v>
      </c>
      <c r="I120" s="260" t="s">
        <v>738</v>
      </c>
      <c r="J120" s="260" t="s">
        <v>335</v>
      </c>
      <c r="K120" s="261">
        <v>44607</v>
      </c>
      <c r="L120" s="261">
        <v>44910</v>
      </c>
      <c r="M120" s="262" t="s">
        <v>911</v>
      </c>
      <c r="N120" s="262" t="s">
        <v>856</v>
      </c>
      <c r="O120" s="267" t="s">
        <v>918</v>
      </c>
      <c r="P120" s="150" t="s">
        <v>12</v>
      </c>
      <c r="Q120" s="151" t="s">
        <v>961</v>
      </c>
    </row>
    <row r="121" spans="3:17" ht="124">
      <c r="C121" s="260" t="s">
        <v>368</v>
      </c>
      <c r="D121" s="260" t="s">
        <v>369</v>
      </c>
      <c r="E121" s="260" t="s">
        <v>370</v>
      </c>
      <c r="F121" s="260" t="s">
        <v>753</v>
      </c>
      <c r="G121" s="260" t="s">
        <v>749</v>
      </c>
      <c r="H121" s="260" t="s">
        <v>750</v>
      </c>
      <c r="I121" s="260" t="s">
        <v>738</v>
      </c>
      <c r="J121" s="260" t="s">
        <v>335</v>
      </c>
      <c r="K121" s="261">
        <v>44607</v>
      </c>
      <c r="L121" s="261">
        <v>44910</v>
      </c>
      <c r="M121" s="262" t="s">
        <v>911</v>
      </c>
      <c r="N121" s="262" t="s">
        <v>856</v>
      </c>
      <c r="O121" s="267" t="s">
        <v>918</v>
      </c>
      <c r="P121" s="150" t="s">
        <v>12</v>
      </c>
      <c r="Q121" s="151" t="s">
        <v>961</v>
      </c>
    </row>
    <row r="122" spans="3:17" ht="124">
      <c r="C122" s="260" t="s">
        <v>368</v>
      </c>
      <c r="D122" s="260" t="s">
        <v>369</v>
      </c>
      <c r="E122" s="260" t="s">
        <v>370</v>
      </c>
      <c r="F122" s="260" t="s">
        <v>748</v>
      </c>
      <c r="G122" s="260" t="s">
        <v>749</v>
      </c>
      <c r="H122" s="260" t="s">
        <v>750</v>
      </c>
      <c r="I122" s="260" t="s">
        <v>738</v>
      </c>
      <c r="J122" s="260" t="s">
        <v>335</v>
      </c>
      <c r="K122" s="261">
        <v>44607</v>
      </c>
      <c r="L122" s="261">
        <v>44910</v>
      </c>
      <c r="M122" s="262" t="s">
        <v>911</v>
      </c>
      <c r="N122" s="262" t="s">
        <v>894</v>
      </c>
      <c r="O122" s="267" t="s">
        <v>919</v>
      </c>
      <c r="P122" s="150" t="s">
        <v>12</v>
      </c>
      <c r="Q122" s="151" t="s">
        <v>961</v>
      </c>
    </row>
    <row r="123" spans="3:17" ht="124">
      <c r="C123" s="260" t="s">
        <v>368</v>
      </c>
      <c r="D123" s="260" t="s">
        <v>369</v>
      </c>
      <c r="E123" s="260" t="s">
        <v>370</v>
      </c>
      <c r="F123" s="260" t="s">
        <v>753</v>
      </c>
      <c r="G123" s="260" t="s">
        <v>749</v>
      </c>
      <c r="H123" s="260" t="s">
        <v>750</v>
      </c>
      <c r="I123" s="260" t="s">
        <v>738</v>
      </c>
      <c r="J123" s="260" t="s">
        <v>335</v>
      </c>
      <c r="K123" s="261">
        <v>44607</v>
      </c>
      <c r="L123" s="261">
        <v>44910</v>
      </c>
      <c r="M123" s="262" t="s">
        <v>911</v>
      </c>
      <c r="N123" s="262" t="s">
        <v>894</v>
      </c>
      <c r="O123" s="267" t="s">
        <v>919</v>
      </c>
      <c r="P123" s="150" t="s">
        <v>12</v>
      </c>
      <c r="Q123" s="151" t="s">
        <v>961</v>
      </c>
    </row>
    <row r="124" spans="3:17" ht="124">
      <c r="C124" s="260" t="s">
        <v>368</v>
      </c>
      <c r="D124" s="260" t="s">
        <v>369</v>
      </c>
      <c r="E124" s="260" t="s">
        <v>370</v>
      </c>
      <c r="F124" s="260" t="s">
        <v>748</v>
      </c>
      <c r="G124" s="260" t="s">
        <v>749</v>
      </c>
      <c r="H124" s="260" t="s">
        <v>750</v>
      </c>
      <c r="I124" s="260" t="s">
        <v>738</v>
      </c>
      <c r="J124" s="260" t="s">
        <v>335</v>
      </c>
      <c r="K124" s="261">
        <v>44607</v>
      </c>
      <c r="L124" s="261">
        <v>44910</v>
      </c>
      <c r="M124" s="262" t="s">
        <v>911</v>
      </c>
      <c r="N124" s="264" t="s">
        <v>893</v>
      </c>
      <c r="O124" s="267" t="s">
        <v>918</v>
      </c>
      <c r="P124" s="150" t="s">
        <v>12</v>
      </c>
      <c r="Q124" s="151" t="s">
        <v>961</v>
      </c>
    </row>
    <row r="125" spans="3:17" ht="124">
      <c r="C125" s="260" t="s">
        <v>368</v>
      </c>
      <c r="D125" s="260" t="s">
        <v>369</v>
      </c>
      <c r="E125" s="260" t="s">
        <v>370</v>
      </c>
      <c r="F125" s="260" t="s">
        <v>753</v>
      </c>
      <c r="G125" s="260" t="s">
        <v>749</v>
      </c>
      <c r="H125" s="260" t="s">
        <v>750</v>
      </c>
      <c r="I125" s="260" t="s">
        <v>738</v>
      </c>
      <c r="J125" s="260" t="s">
        <v>335</v>
      </c>
      <c r="K125" s="261">
        <v>44607</v>
      </c>
      <c r="L125" s="261">
        <v>44910</v>
      </c>
      <c r="M125" s="262" t="s">
        <v>911</v>
      </c>
      <c r="N125" s="264" t="s">
        <v>893</v>
      </c>
      <c r="O125" s="267" t="s">
        <v>918</v>
      </c>
      <c r="P125" s="150" t="s">
        <v>12</v>
      </c>
      <c r="Q125" s="151" t="s">
        <v>961</v>
      </c>
    </row>
    <row r="126" spans="3:17" ht="124">
      <c r="C126" s="260" t="s">
        <v>431</v>
      </c>
      <c r="D126" s="260" t="s">
        <v>432</v>
      </c>
      <c r="E126" s="260" t="s">
        <v>433</v>
      </c>
      <c r="F126" s="260" t="s">
        <v>781</v>
      </c>
      <c r="G126" s="260" t="s">
        <v>440</v>
      </c>
      <c r="H126" s="260" t="s">
        <v>787</v>
      </c>
      <c r="I126" s="260" t="s">
        <v>738</v>
      </c>
      <c r="J126" s="260" t="s">
        <v>333</v>
      </c>
      <c r="K126" s="261">
        <v>44593</v>
      </c>
      <c r="L126" s="261">
        <v>44915</v>
      </c>
      <c r="M126" s="262" t="s">
        <v>744</v>
      </c>
      <c r="N126" s="1105" t="s">
        <v>751</v>
      </c>
      <c r="O126" s="267" t="s">
        <v>788</v>
      </c>
      <c r="P126" s="150" t="s">
        <v>11</v>
      </c>
      <c r="Q126" s="151" t="s">
        <v>961</v>
      </c>
    </row>
    <row r="127" spans="3:17" ht="124">
      <c r="C127" s="260" t="s">
        <v>431</v>
      </c>
      <c r="D127" s="260" t="s">
        <v>432</v>
      </c>
      <c r="E127" s="260" t="s">
        <v>433</v>
      </c>
      <c r="F127" s="260" t="s">
        <v>789</v>
      </c>
      <c r="G127" s="260" t="s">
        <v>790</v>
      </c>
      <c r="H127" s="260" t="s">
        <v>791</v>
      </c>
      <c r="I127" s="260" t="s">
        <v>735</v>
      </c>
      <c r="J127" s="260" t="s">
        <v>337</v>
      </c>
      <c r="K127" s="261">
        <v>44576</v>
      </c>
      <c r="L127" s="261">
        <v>44910</v>
      </c>
      <c r="M127" s="262" t="s">
        <v>744</v>
      </c>
      <c r="N127" s="262" t="s">
        <v>648</v>
      </c>
      <c r="O127" s="264" t="s">
        <v>792</v>
      </c>
      <c r="P127" s="150" t="s">
        <v>11</v>
      </c>
      <c r="Q127" s="151" t="s">
        <v>961</v>
      </c>
    </row>
    <row r="128" spans="3:17" ht="124">
      <c r="C128" s="260" t="s">
        <v>431</v>
      </c>
      <c r="D128" s="260" t="s">
        <v>432</v>
      </c>
      <c r="E128" s="260" t="s">
        <v>433</v>
      </c>
      <c r="F128" s="260" t="s">
        <v>793</v>
      </c>
      <c r="G128" s="260" t="s">
        <v>794</v>
      </c>
      <c r="H128" s="260" t="s">
        <v>795</v>
      </c>
      <c r="I128" s="260" t="s">
        <v>738</v>
      </c>
      <c r="J128" s="260" t="s">
        <v>335</v>
      </c>
      <c r="K128" s="261">
        <v>44576</v>
      </c>
      <c r="L128" s="261">
        <v>44910</v>
      </c>
      <c r="M128" s="262" t="s">
        <v>744</v>
      </c>
      <c r="N128" s="1105" t="s">
        <v>751</v>
      </c>
      <c r="O128" s="264" t="s">
        <v>796</v>
      </c>
      <c r="P128" s="150" t="s">
        <v>11</v>
      </c>
      <c r="Q128" s="151" t="s">
        <v>961</v>
      </c>
    </row>
    <row r="129" spans="3:17" ht="124">
      <c r="C129" s="260" t="s">
        <v>431</v>
      </c>
      <c r="D129" s="260" t="s">
        <v>432</v>
      </c>
      <c r="E129" s="260" t="s">
        <v>433</v>
      </c>
      <c r="F129" s="260" t="s">
        <v>797</v>
      </c>
      <c r="G129" s="260" t="s">
        <v>449</v>
      </c>
      <c r="H129" s="260" t="s">
        <v>798</v>
      </c>
      <c r="I129" s="260" t="s">
        <v>735</v>
      </c>
      <c r="J129" s="260" t="s">
        <v>333</v>
      </c>
      <c r="K129" s="261">
        <v>44621</v>
      </c>
      <c r="L129" s="261">
        <v>44895</v>
      </c>
      <c r="M129" s="262" t="s">
        <v>744</v>
      </c>
      <c r="N129" s="262" t="s">
        <v>648</v>
      </c>
      <c r="O129" s="271" t="s">
        <v>799</v>
      </c>
      <c r="P129" s="150" t="s">
        <v>11</v>
      </c>
      <c r="Q129" s="151" t="s">
        <v>961</v>
      </c>
    </row>
    <row r="130" spans="3:17" ht="124">
      <c r="C130" s="260" t="s">
        <v>431</v>
      </c>
      <c r="D130" s="260" t="s">
        <v>432</v>
      </c>
      <c r="E130" s="260" t="s">
        <v>433</v>
      </c>
      <c r="F130" s="260" t="s">
        <v>800</v>
      </c>
      <c r="G130" s="260" t="s">
        <v>801</v>
      </c>
      <c r="H130" s="260" t="s">
        <v>798</v>
      </c>
      <c r="I130" s="260" t="s">
        <v>735</v>
      </c>
      <c r="J130" s="260" t="s">
        <v>333</v>
      </c>
      <c r="K130" s="261">
        <v>44621</v>
      </c>
      <c r="L130" s="261">
        <v>44895</v>
      </c>
      <c r="M130" s="262" t="s">
        <v>744</v>
      </c>
      <c r="N130" s="262" t="s">
        <v>648</v>
      </c>
      <c r="O130" s="271" t="s">
        <v>799</v>
      </c>
      <c r="P130" s="150" t="s">
        <v>11</v>
      </c>
      <c r="Q130" s="151" t="s">
        <v>961</v>
      </c>
    </row>
    <row r="131" spans="3:17" ht="124">
      <c r="C131" s="260" t="s">
        <v>431</v>
      </c>
      <c r="D131" s="260" t="s">
        <v>432</v>
      </c>
      <c r="E131" s="260" t="s">
        <v>433</v>
      </c>
      <c r="F131" s="260" t="s">
        <v>802</v>
      </c>
      <c r="G131" s="260" t="s">
        <v>803</v>
      </c>
      <c r="H131" s="260" t="s">
        <v>804</v>
      </c>
      <c r="I131" s="260" t="s">
        <v>738</v>
      </c>
      <c r="J131" s="260" t="s">
        <v>333</v>
      </c>
      <c r="K131" s="261">
        <v>44621</v>
      </c>
      <c r="L131" s="261">
        <v>44895</v>
      </c>
      <c r="M131" s="262" t="s">
        <v>744</v>
      </c>
      <c r="N131" s="1105" t="s">
        <v>751</v>
      </c>
      <c r="O131" s="264" t="s">
        <v>805</v>
      </c>
      <c r="P131" s="150" t="s">
        <v>5</v>
      </c>
      <c r="Q131" s="151" t="s">
        <v>961</v>
      </c>
    </row>
    <row r="132" spans="3:17" ht="217">
      <c r="C132" s="260" t="s">
        <v>431</v>
      </c>
      <c r="D132" s="260" t="s">
        <v>432</v>
      </c>
      <c r="E132" s="260" t="s">
        <v>433</v>
      </c>
      <c r="F132" s="260" t="s">
        <v>806</v>
      </c>
      <c r="G132" s="260" t="s">
        <v>807</v>
      </c>
      <c r="H132" s="260" t="s">
        <v>808</v>
      </c>
      <c r="I132" s="260" t="s">
        <v>735</v>
      </c>
      <c r="J132" s="260" t="s">
        <v>333</v>
      </c>
      <c r="K132" s="261">
        <v>44621</v>
      </c>
      <c r="L132" s="261">
        <v>44895</v>
      </c>
      <c r="M132" s="262" t="s">
        <v>744</v>
      </c>
      <c r="N132" s="262" t="s">
        <v>648</v>
      </c>
      <c r="O132" s="263" t="s">
        <v>809</v>
      </c>
      <c r="P132" s="150" t="s">
        <v>11</v>
      </c>
      <c r="Q132" s="151" t="s">
        <v>961</v>
      </c>
    </row>
    <row r="133" spans="3:17" ht="217">
      <c r="C133" s="260" t="s">
        <v>431</v>
      </c>
      <c r="D133" s="260" t="s">
        <v>432</v>
      </c>
      <c r="E133" s="260" t="s">
        <v>433</v>
      </c>
      <c r="F133" s="260" t="s">
        <v>810</v>
      </c>
      <c r="G133" s="260" t="s">
        <v>801</v>
      </c>
      <c r="H133" s="260" t="s">
        <v>808</v>
      </c>
      <c r="I133" s="260" t="s">
        <v>735</v>
      </c>
      <c r="J133" s="260" t="s">
        <v>333</v>
      </c>
      <c r="K133" s="261">
        <v>44621</v>
      </c>
      <c r="L133" s="261">
        <v>44895</v>
      </c>
      <c r="M133" s="262" t="s">
        <v>744</v>
      </c>
      <c r="N133" s="262" t="s">
        <v>648</v>
      </c>
      <c r="O133" s="263" t="s">
        <v>811</v>
      </c>
      <c r="P133" s="150" t="s">
        <v>11</v>
      </c>
      <c r="Q133" s="151" t="s">
        <v>961</v>
      </c>
    </row>
    <row r="134" spans="3:17" ht="124">
      <c r="C134" s="260" t="s">
        <v>431</v>
      </c>
      <c r="D134" s="260" t="s">
        <v>432</v>
      </c>
      <c r="E134" s="260" t="s">
        <v>433</v>
      </c>
      <c r="F134" s="260" t="s">
        <v>812</v>
      </c>
      <c r="G134" s="260" t="s">
        <v>803</v>
      </c>
      <c r="H134" s="260" t="s">
        <v>813</v>
      </c>
      <c r="I134" s="260" t="s">
        <v>738</v>
      </c>
      <c r="J134" s="260" t="s">
        <v>333</v>
      </c>
      <c r="K134" s="261">
        <v>44621</v>
      </c>
      <c r="L134" s="261">
        <v>44895</v>
      </c>
      <c r="M134" s="262" t="s">
        <v>744</v>
      </c>
      <c r="N134" s="272" t="s">
        <v>751</v>
      </c>
      <c r="O134" s="1108" t="s">
        <v>805</v>
      </c>
      <c r="P134" s="150" t="s">
        <v>5</v>
      </c>
      <c r="Q134" s="151" t="s">
        <v>961</v>
      </c>
    </row>
    <row r="135" spans="3:17" ht="124">
      <c r="C135" s="260" t="s">
        <v>431</v>
      </c>
      <c r="D135" s="260" t="s">
        <v>432</v>
      </c>
      <c r="E135" s="260" t="s">
        <v>433</v>
      </c>
      <c r="F135" s="268" t="s">
        <v>814</v>
      </c>
      <c r="G135" s="260" t="s">
        <v>815</v>
      </c>
      <c r="H135" s="260" t="s">
        <v>816</v>
      </c>
      <c r="I135" s="260" t="s">
        <v>735</v>
      </c>
      <c r="J135" s="260" t="s">
        <v>424</v>
      </c>
      <c r="K135" s="261">
        <v>44593</v>
      </c>
      <c r="L135" s="261">
        <v>44865</v>
      </c>
      <c r="M135" s="262" t="s">
        <v>744</v>
      </c>
      <c r="N135" s="262" t="s">
        <v>648</v>
      </c>
      <c r="O135" s="264" t="s">
        <v>817</v>
      </c>
      <c r="P135" s="150" t="s">
        <v>11</v>
      </c>
      <c r="Q135" s="151" t="s">
        <v>961</v>
      </c>
    </row>
    <row r="136" spans="3:17" ht="124">
      <c r="C136" s="260" t="s">
        <v>431</v>
      </c>
      <c r="D136" s="260" t="s">
        <v>432</v>
      </c>
      <c r="E136" s="260" t="s">
        <v>433</v>
      </c>
      <c r="F136" s="268" t="s">
        <v>814</v>
      </c>
      <c r="G136" s="260" t="s">
        <v>815</v>
      </c>
      <c r="H136" s="260" t="s">
        <v>816</v>
      </c>
      <c r="I136" s="260" t="s">
        <v>738</v>
      </c>
      <c r="J136" s="260" t="s">
        <v>424</v>
      </c>
      <c r="K136" s="261">
        <v>44593</v>
      </c>
      <c r="L136" s="261">
        <v>44865</v>
      </c>
      <c r="M136" s="262" t="s">
        <v>744</v>
      </c>
      <c r="N136" s="272" t="s">
        <v>751</v>
      </c>
      <c r="O136" s="264" t="s">
        <v>818</v>
      </c>
      <c r="P136" s="150" t="s">
        <v>11</v>
      </c>
      <c r="Q136" s="151" t="s">
        <v>961</v>
      </c>
    </row>
    <row r="137" spans="3:17" ht="124">
      <c r="C137" s="260" t="s">
        <v>431</v>
      </c>
      <c r="D137" s="260" t="s">
        <v>432</v>
      </c>
      <c r="E137" s="260" t="s">
        <v>433</v>
      </c>
      <c r="F137" s="260" t="s">
        <v>781</v>
      </c>
      <c r="G137" s="260" t="s">
        <v>440</v>
      </c>
      <c r="H137" s="260" t="s">
        <v>782</v>
      </c>
      <c r="I137" s="260" t="s">
        <v>735</v>
      </c>
      <c r="J137" s="260" t="s">
        <v>333</v>
      </c>
      <c r="K137" s="261">
        <v>44593</v>
      </c>
      <c r="L137" s="261">
        <v>44915</v>
      </c>
      <c r="M137" s="262" t="s">
        <v>911</v>
      </c>
      <c r="N137" s="266" t="s">
        <v>648</v>
      </c>
      <c r="O137" s="1109" t="s">
        <v>920</v>
      </c>
      <c r="P137" s="150" t="s">
        <v>11</v>
      </c>
      <c r="Q137" s="151" t="s">
        <v>961</v>
      </c>
    </row>
    <row r="138" spans="3:17" ht="124">
      <c r="C138" s="260" t="s">
        <v>431</v>
      </c>
      <c r="D138" s="260" t="s">
        <v>432</v>
      </c>
      <c r="E138" s="260" t="s">
        <v>433</v>
      </c>
      <c r="F138" s="260" t="s">
        <v>789</v>
      </c>
      <c r="G138" s="260" t="s">
        <v>790</v>
      </c>
      <c r="H138" s="260" t="s">
        <v>791</v>
      </c>
      <c r="I138" s="260" t="s">
        <v>735</v>
      </c>
      <c r="J138" s="260" t="s">
        <v>337</v>
      </c>
      <c r="K138" s="261">
        <v>44576</v>
      </c>
      <c r="L138" s="261">
        <v>44910</v>
      </c>
      <c r="M138" s="262" t="s">
        <v>911</v>
      </c>
      <c r="N138" s="266" t="s">
        <v>648</v>
      </c>
      <c r="O138" s="264" t="s">
        <v>921</v>
      </c>
      <c r="P138" s="150" t="s">
        <v>11</v>
      </c>
      <c r="Q138" s="151" t="s">
        <v>961</v>
      </c>
    </row>
    <row r="139" spans="3:17" ht="124">
      <c r="C139" s="260" t="s">
        <v>431</v>
      </c>
      <c r="D139" s="260" t="s">
        <v>432</v>
      </c>
      <c r="E139" s="260" t="s">
        <v>433</v>
      </c>
      <c r="F139" s="260" t="s">
        <v>797</v>
      </c>
      <c r="G139" s="260" t="s">
        <v>449</v>
      </c>
      <c r="H139" s="260" t="s">
        <v>798</v>
      </c>
      <c r="I139" s="260" t="s">
        <v>735</v>
      </c>
      <c r="J139" s="260" t="s">
        <v>333</v>
      </c>
      <c r="K139" s="261">
        <v>44621</v>
      </c>
      <c r="L139" s="261">
        <v>44895</v>
      </c>
      <c r="M139" s="262" t="s">
        <v>911</v>
      </c>
      <c r="N139" s="266" t="s">
        <v>648</v>
      </c>
      <c r="O139" s="264" t="s">
        <v>922</v>
      </c>
      <c r="P139" s="150" t="s">
        <v>12</v>
      </c>
      <c r="Q139" s="151" t="s">
        <v>961</v>
      </c>
    </row>
    <row r="140" spans="3:17" ht="124">
      <c r="C140" s="260" t="s">
        <v>431</v>
      </c>
      <c r="D140" s="260" t="s">
        <v>432</v>
      </c>
      <c r="E140" s="260" t="s">
        <v>433</v>
      </c>
      <c r="F140" s="260" t="s">
        <v>800</v>
      </c>
      <c r="G140" s="260" t="s">
        <v>801</v>
      </c>
      <c r="H140" s="260" t="s">
        <v>798</v>
      </c>
      <c r="I140" s="260" t="s">
        <v>735</v>
      </c>
      <c r="J140" s="260" t="s">
        <v>333</v>
      </c>
      <c r="K140" s="261">
        <v>44621</v>
      </c>
      <c r="L140" s="261">
        <v>44895</v>
      </c>
      <c r="M140" s="262" t="s">
        <v>911</v>
      </c>
      <c r="N140" s="266" t="s">
        <v>648</v>
      </c>
      <c r="O140" s="264" t="s">
        <v>923</v>
      </c>
      <c r="P140" s="150" t="s">
        <v>11</v>
      </c>
      <c r="Q140" s="151" t="s">
        <v>961</v>
      </c>
    </row>
    <row r="141" spans="3:17" ht="217">
      <c r="C141" s="260" t="s">
        <v>431</v>
      </c>
      <c r="D141" s="260" t="s">
        <v>432</v>
      </c>
      <c r="E141" s="260" t="s">
        <v>433</v>
      </c>
      <c r="F141" s="260" t="s">
        <v>806</v>
      </c>
      <c r="G141" s="260" t="s">
        <v>807</v>
      </c>
      <c r="H141" s="260" t="s">
        <v>808</v>
      </c>
      <c r="I141" s="260" t="s">
        <v>735</v>
      </c>
      <c r="J141" s="260" t="s">
        <v>333</v>
      </c>
      <c r="K141" s="261">
        <v>44621</v>
      </c>
      <c r="L141" s="261">
        <v>44895</v>
      </c>
      <c r="M141" s="262" t="s">
        <v>911</v>
      </c>
      <c r="N141" s="266" t="s">
        <v>648</v>
      </c>
      <c r="O141" s="264" t="s">
        <v>924</v>
      </c>
      <c r="P141" s="150" t="s">
        <v>12</v>
      </c>
      <c r="Q141" s="151" t="s">
        <v>961</v>
      </c>
    </row>
    <row r="142" spans="3:17" ht="217">
      <c r="C142" s="260" t="s">
        <v>431</v>
      </c>
      <c r="D142" s="260" t="s">
        <v>432</v>
      </c>
      <c r="E142" s="260" t="s">
        <v>433</v>
      </c>
      <c r="F142" s="260" t="s">
        <v>810</v>
      </c>
      <c r="G142" s="260" t="s">
        <v>801</v>
      </c>
      <c r="H142" s="260" t="s">
        <v>808</v>
      </c>
      <c r="I142" s="260" t="s">
        <v>735</v>
      </c>
      <c r="J142" s="260" t="s">
        <v>333</v>
      </c>
      <c r="K142" s="261">
        <v>44621</v>
      </c>
      <c r="L142" s="261">
        <v>44895</v>
      </c>
      <c r="M142" s="262" t="s">
        <v>911</v>
      </c>
      <c r="N142" s="266" t="s">
        <v>648</v>
      </c>
      <c r="O142" s="264" t="s">
        <v>923</v>
      </c>
      <c r="P142" s="150" t="s">
        <v>11</v>
      </c>
      <c r="Q142" s="151" t="s">
        <v>961</v>
      </c>
    </row>
    <row r="143" spans="3:17" ht="124">
      <c r="C143" s="260" t="s">
        <v>431</v>
      </c>
      <c r="D143" s="260" t="s">
        <v>432</v>
      </c>
      <c r="E143" s="260" t="s">
        <v>433</v>
      </c>
      <c r="F143" s="268" t="s">
        <v>814</v>
      </c>
      <c r="G143" s="260" t="s">
        <v>815</v>
      </c>
      <c r="H143" s="260" t="s">
        <v>816</v>
      </c>
      <c r="I143" s="260" t="s">
        <v>735</v>
      </c>
      <c r="J143" s="260" t="s">
        <v>424</v>
      </c>
      <c r="K143" s="261">
        <v>44593</v>
      </c>
      <c r="L143" s="261">
        <v>44865</v>
      </c>
      <c r="M143" s="262" t="s">
        <v>911</v>
      </c>
      <c r="N143" s="266" t="s">
        <v>648</v>
      </c>
      <c r="O143" s="1108" t="s">
        <v>925</v>
      </c>
      <c r="P143" s="150" t="s">
        <v>11</v>
      </c>
      <c r="Q143" s="151" t="s">
        <v>961</v>
      </c>
    </row>
    <row r="144" spans="3:17" ht="155">
      <c r="C144" s="260" t="s">
        <v>463</v>
      </c>
      <c r="D144" s="260" t="s">
        <v>464</v>
      </c>
      <c r="E144" s="260" t="s">
        <v>465</v>
      </c>
      <c r="F144" s="260" t="s">
        <v>819</v>
      </c>
      <c r="G144" s="260" t="s">
        <v>820</v>
      </c>
      <c r="H144" s="260" t="s">
        <v>821</v>
      </c>
      <c r="I144" s="260" t="s">
        <v>735</v>
      </c>
      <c r="J144" s="260" t="s">
        <v>333</v>
      </c>
      <c r="K144" s="261">
        <v>44593</v>
      </c>
      <c r="L144" s="261">
        <v>44910</v>
      </c>
      <c r="M144" s="262" t="s">
        <v>744</v>
      </c>
      <c r="N144" s="262" t="s">
        <v>648</v>
      </c>
      <c r="O144" s="264" t="s">
        <v>822</v>
      </c>
      <c r="P144" s="150" t="s">
        <v>11</v>
      </c>
      <c r="Q144" s="151" t="s">
        <v>961</v>
      </c>
    </row>
    <row r="145" spans="3:17" ht="155">
      <c r="C145" s="260" t="s">
        <v>463</v>
      </c>
      <c r="D145" s="260" t="s">
        <v>464</v>
      </c>
      <c r="E145" s="260" t="s">
        <v>465</v>
      </c>
      <c r="F145" s="260" t="s">
        <v>819</v>
      </c>
      <c r="G145" s="260" t="s">
        <v>820</v>
      </c>
      <c r="H145" s="260" t="s">
        <v>821</v>
      </c>
      <c r="I145" s="260" t="s">
        <v>735</v>
      </c>
      <c r="J145" s="260" t="s">
        <v>333</v>
      </c>
      <c r="K145" s="261">
        <v>44593</v>
      </c>
      <c r="L145" s="261">
        <v>44910</v>
      </c>
      <c r="M145" s="262" t="s">
        <v>911</v>
      </c>
      <c r="N145" s="266" t="s">
        <v>648</v>
      </c>
      <c r="O145" s="273" t="s">
        <v>926</v>
      </c>
      <c r="P145" s="150" t="s">
        <v>11</v>
      </c>
      <c r="Q145" s="151" t="s">
        <v>961</v>
      </c>
    </row>
    <row r="146" spans="3:17" ht="108.5">
      <c r="C146" s="260" t="s">
        <v>463</v>
      </c>
      <c r="D146" s="260" t="s">
        <v>475</v>
      </c>
      <c r="E146" s="260" t="s">
        <v>476</v>
      </c>
      <c r="F146" s="260" t="s">
        <v>823</v>
      </c>
      <c r="G146" s="260" t="s">
        <v>478</v>
      </c>
      <c r="H146" s="260" t="s">
        <v>824</v>
      </c>
      <c r="I146" s="260" t="s">
        <v>735</v>
      </c>
      <c r="J146" s="260" t="s">
        <v>335</v>
      </c>
      <c r="K146" s="261">
        <v>44593</v>
      </c>
      <c r="L146" s="261">
        <v>44910</v>
      </c>
      <c r="M146" s="262" t="s">
        <v>744</v>
      </c>
      <c r="N146" s="262" t="s">
        <v>648</v>
      </c>
      <c r="O146" s="273" t="s">
        <v>825</v>
      </c>
      <c r="P146" s="150" t="s">
        <v>11</v>
      </c>
      <c r="Q146" s="151" t="s">
        <v>961</v>
      </c>
    </row>
    <row r="147" spans="3:17" ht="108.5">
      <c r="C147" s="260" t="s">
        <v>463</v>
      </c>
      <c r="D147" s="260" t="s">
        <v>475</v>
      </c>
      <c r="E147" s="260" t="s">
        <v>476</v>
      </c>
      <c r="F147" s="260" t="s">
        <v>823</v>
      </c>
      <c r="G147" s="260" t="s">
        <v>478</v>
      </c>
      <c r="H147" s="260" t="s">
        <v>824</v>
      </c>
      <c r="I147" s="260" t="s">
        <v>735</v>
      </c>
      <c r="J147" s="260" t="s">
        <v>335</v>
      </c>
      <c r="K147" s="261">
        <v>44593</v>
      </c>
      <c r="L147" s="261">
        <v>44910</v>
      </c>
      <c r="M147" s="262" t="s">
        <v>911</v>
      </c>
      <c r="N147" s="266" t="s">
        <v>648</v>
      </c>
      <c r="O147" s="264" t="s">
        <v>927</v>
      </c>
      <c r="P147" s="150" t="s">
        <v>12</v>
      </c>
      <c r="Q147" s="151" t="s">
        <v>961</v>
      </c>
    </row>
    <row r="148" spans="3:17" ht="139.5">
      <c r="C148" s="260" t="s">
        <v>463</v>
      </c>
      <c r="D148" s="260" t="s">
        <v>479</v>
      </c>
      <c r="E148" s="260" t="s">
        <v>480</v>
      </c>
      <c r="F148" s="260" t="s">
        <v>826</v>
      </c>
      <c r="G148" s="260" t="s">
        <v>474</v>
      </c>
      <c r="H148" s="260" t="s">
        <v>827</v>
      </c>
      <c r="I148" s="260" t="s">
        <v>735</v>
      </c>
      <c r="J148" s="260" t="s">
        <v>333</v>
      </c>
      <c r="K148" s="261">
        <v>44593</v>
      </c>
      <c r="L148" s="261">
        <v>44910</v>
      </c>
      <c r="M148" s="262" t="s">
        <v>744</v>
      </c>
      <c r="N148" s="262" t="s">
        <v>648</v>
      </c>
      <c r="O148" s="264" t="s">
        <v>828</v>
      </c>
      <c r="P148" s="150" t="s">
        <v>11</v>
      </c>
      <c r="Q148" s="151" t="s">
        <v>961</v>
      </c>
    </row>
    <row r="149" spans="3:17" ht="139.5">
      <c r="C149" s="260" t="s">
        <v>463</v>
      </c>
      <c r="D149" s="260" t="s">
        <v>479</v>
      </c>
      <c r="E149" s="260" t="s">
        <v>480</v>
      </c>
      <c r="F149" s="260" t="s">
        <v>826</v>
      </c>
      <c r="G149" s="260" t="s">
        <v>474</v>
      </c>
      <c r="H149" s="260" t="s">
        <v>827</v>
      </c>
      <c r="I149" s="260" t="s">
        <v>735</v>
      </c>
      <c r="J149" s="260" t="s">
        <v>333</v>
      </c>
      <c r="K149" s="261">
        <v>44593</v>
      </c>
      <c r="L149" s="261">
        <v>44910</v>
      </c>
      <c r="M149" s="262" t="s">
        <v>911</v>
      </c>
      <c r="N149" s="266" t="s">
        <v>648</v>
      </c>
      <c r="O149" s="264" t="s">
        <v>828</v>
      </c>
      <c r="P149" s="150" t="s">
        <v>11</v>
      </c>
      <c r="Q149" s="151" t="s">
        <v>961</v>
      </c>
    </row>
    <row r="150" spans="3:17" ht="124">
      <c r="C150" s="260" t="s">
        <v>482</v>
      </c>
      <c r="D150" s="260" t="s">
        <v>483</v>
      </c>
      <c r="E150" s="260" t="s">
        <v>484</v>
      </c>
      <c r="F150" s="260" t="s">
        <v>829</v>
      </c>
      <c r="G150" s="260" t="s">
        <v>487</v>
      </c>
      <c r="H150" s="260" t="s">
        <v>830</v>
      </c>
      <c r="I150" s="260" t="s">
        <v>735</v>
      </c>
      <c r="J150" s="260" t="s">
        <v>335</v>
      </c>
      <c r="K150" s="261">
        <v>44593</v>
      </c>
      <c r="L150" s="261">
        <v>44910</v>
      </c>
      <c r="M150" s="262" t="s">
        <v>744</v>
      </c>
      <c r="N150" s="262" t="s">
        <v>648</v>
      </c>
      <c r="O150" s="264" t="s">
        <v>831</v>
      </c>
      <c r="P150" s="150" t="s">
        <v>11</v>
      </c>
      <c r="Q150" s="151" t="s">
        <v>961</v>
      </c>
    </row>
    <row r="151" spans="3:17" ht="124">
      <c r="C151" s="260" t="s">
        <v>482</v>
      </c>
      <c r="D151" s="260" t="s">
        <v>483</v>
      </c>
      <c r="E151" s="260" t="s">
        <v>484</v>
      </c>
      <c r="F151" s="260" t="s">
        <v>829</v>
      </c>
      <c r="G151" s="260" t="s">
        <v>487</v>
      </c>
      <c r="H151" s="260" t="s">
        <v>830</v>
      </c>
      <c r="I151" s="260" t="s">
        <v>735</v>
      </c>
      <c r="J151" s="260" t="s">
        <v>335</v>
      </c>
      <c r="K151" s="261">
        <v>44593</v>
      </c>
      <c r="L151" s="261">
        <v>44910</v>
      </c>
      <c r="M151" s="262" t="s">
        <v>911</v>
      </c>
      <c r="N151" s="266" t="s">
        <v>648</v>
      </c>
      <c r="O151" s="264" t="s">
        <v>928</v>
      </c>
      <c r="P151" s="150" t="s">
        <v>11</v>
      </c>
      <c r="Q151" s="151" t="s">
        <v>961</v>
      </c>
    </row>
    <row r="152" spans="3:17" ht="124">
      <c r="C152" s="260" t="s">
        <v>413</v>
      </c>
      <c r="D152" s="260" t="s">
        <v>417</v>
      </c>
      <c r="E152" s="260" t="s">
        <v>418</v>
      </c>
      <c r="F152" s="260" t="s">
        <v>832</v>
      </c>
      <c r="G152" s="260" t="s">
        <v>415</v>
      </c>
      <c r="H152" s="268" t="s">
        <v>833</v>
      </c>
      <c r="I152" s="260" t="s">
        <v>735</v>
      </c>
      <c r="J152" s="260" t="s">
        <v>335</v>
      </c>
      <c r="K152" s="261">
        <v>44621</v>
      </c>
      <c r="L152" s="261">
        <v>44742</v>
      </c>
      <c r="M152" s="262" t="s">
        <v>744</v>
      </c>
      <c r="N152" s="262" t="s">
        <v>648</v>
      </c>
      <c r="O152" s="264" t="s">
        <v>834</v>
      </c>
      <c r="P152" s="137" t="s">
        <v>984</v>
      </c>
      <c r="Q152" s="151" t="s">
        <v>961</v>
      </c>
    </row>
    <row r="153" spans="3:17" ht="124">
      <c r="C153" s="260" t="s">
        <v>413</v>
      </c>
      <c r="D153" s="260" t="s">
        <v>417</v>
      </c>
      <c r="E153" s="260" t="s">
        <v>418</v>
      </c>
      <c r="F153" s="260" t="s">
        <v>421</v>
      </c>
      <c r="G153" s="260" t="s">
        <v>416</v>
      </c>
      <c r="H153" s="268" t="s">
        <v>833</v>
      </c>
      <c r="I153" s="260" t="s">
        <v>735</v>
      </c>
      <c r="J153" s="260" t="s">
        <v>335</v>
      </c>
      <c r="K153" s="261">
        <v>44621</v>
      </c>
      <c r="L153" s="261">
        <v>44910</v>
      </c>
      <c r="M153" s="262" t="s">
        <v>744</v>
      </c>
      <c r="N153" s="262" t="s">
        <v>648</v>
      </c>
      <c r="O153" s="264" t="s">
        <v>835</v>
      </c>
      <c r="P153" s="150" t="s">
        <v>11</v>
      </c>
      <c r="Q153" s="151" t="s">
        <v>961</v>
      </c>
    </row>
    <row r="154" spans="3:17" ht="124">
      <c r="C154" s="260" t="s">
        <v>413</v>
      </c>
      <c r="D154" s="260" t="s">
        <v>417</v>
      </c>
      <c r="E154" s="260" t="s">
        <v>418</v>
      </c>
      <c r="F154" s="260" t="s">
        <v>422</v>
      </c>
      <c r="G154" s="260" t="s">
        <v>354</v>
      </c>
      <c r="H154" s="268" t="s">
        <v>833</v>
      </c>
      <c r="I154" s="260" t="s">
        <v>735</v>
      </c>
      <c r="J154" s="260" t="s">
        <v>335</v>
      </c>
      <c r="K154" s="261">
        <v>44621</v>
      </c>
      <c r="L154" s="261">
        <v>44910</v>
      </c>
      <c r="M154" s="262" t="s">
        <v>744</v>
      </c>
      <c r="N154" s="262" t="s">
        <v>648</v>
      </c>
      <c r="O154" s="264" t="s">
        <v>836</v>
      </c>
      <c r="P154" s="150" t="s">
        <v>11</v>
      </c>
      <c r="Q154" s="151" t="s">
        <v>961</v>
      </c>
    </row>
    <row r="155" spans="3:17" ht="124">
      <c r="C155" s="260" t="s">
        <v>431</v>
      </c>
      <c r="D155" s="260" t="s">
        <v>432</v>
      </c>
      <c r="E155" s="260" t="s">
        <v>433</v>
      </c>
      <c r="F155" s="260" t="s">
        <v>781</v>
      </c>
      <c r="G155" s="260" t="s">
        <v>440</v>
      </c>
      <c r="H155" s="260" t="s">
        <v>787</v>
      </c>
      <c r="I155" s="260" t="s">
        <v>738</v>
      </c>
      <c r="J155" s="260" t="s">
        <v>333</v>
      </c>
      <c r="K155" s="261">
        <v>44593</v>
      </c>
      <c r="L155" s="261">
        <v>44915</v>
      </c>
      <c r="M155" s="262" t="s">
        <v>744</v>
      </c>
      <c r="N155" s="262" t="s">
        <v>784</v>
      </c>
      <c r="O155" s="264" t="s">
        <v>837</v>
      </c>
      <c r="P155" s="150" t="s">
        <v>11</v>
      </c>
      <c r="Q155" s="151" t="s">
        <v>961</v>
      </c>
    </row>
    <row r="156" spans="3:17" ht="124">
      <c r="C156" s="260" t="s">
        <v>431</v>
      </c>
      <c r="D156" s="260" t="s">
        <v>432</v>
      </c>
      <c r="E156" s="260" t="s">
        <v>433</v>
      </c>
      <c r="F156" s="260" t="s">
        <v>793</v>
      </c>
      <c r="G156" s="260" t="s">
        <v>794</v>
      </c>
      <c r="H156" s="260" t="s">
        <v>795</v>
      </c>
      <c r="I156" s="260" t="s">
        <v>738</v>
      </c>
      <c r="J156" s="260" t="s">
        <v>335</v>
      </c>
      <c r="K156" s="261">
        <v>44576</v>
      </c>
      <c r="L156" s="261">
        <v>44910</v>
      </c>
      <c r="M156" s="262" t="s">
        <v>744</v>
      </c>
      <c r="N156" s="262" t="s">
        <v>784</v>
      </c>
      <c r="O156" s="264" t="s">
        <v>838</v>
      </c>
      <c r="P156" s="150" t="s">
        <v>11</v>
      </c>
      <c r="Q156" s="151" t="s">
        <v>961</v>
      </c>
    </row>
    <row r="157" spans="3:17" ht="124">
      <c r="C157" s="260" t="s">
        <v>431</v>
      </c>
      <c r="D157" s="260" t="s">
        <v>432</v>
      </c>
      <c r="E157" s="260" t="s">
        <v>433</v>
      </c>
      <c r="F157" s="260" t="s">
        <v>802</v>
      </c>
      <c r="G157" s="260" t="s">
        <v>803</v>
      </c>
      <c r="H157" s="260" t="s">
        <v>804</v>
      </c>
      <c r="I157" s="260" t="s">
        <v>738</v>
      </c>
      <c r="J157" s="260" t="s">
        <v>333</v>
      </c>
      <c r="K157" s="261">
        <v>44621</v>
      </c>
      <c r="L157" s="261">
        <v>44895</v>
      </c>
      <c r="M157" s="262" t="s">
        <v>744</v>
      </c>
      <c r="N157" s="262" t="s">
        <v>784</v>
      </c>
      <c r="O157" s="264" t="s">
        <v>805</v>
      </c>
      <c r="P157" s="150" t="s">
        <v>5</v>
      </c>
      <c r="Q157" s="151" t="s">
        <v>961</v>
      </c>
    </row>
    <row r="158" spans="3:17" ht="124">
      <c r="C158" s="260" t="s">
        <v>431</v>
      </c>
      <c r="D158" s="260" t="s">
        <v>432</v>
      </c>
      <c r="E158" s="260" t="s">
        <v>433</v>
      </c>
      <c r="F158" s="260" t="s">
        <v>812</v>
      </c>
      <c r="G158" s="260" t="s">
        <v>803</v>
      </c>
      <c r="H158" s="260" t="s">
        <v>813</v>
      </c>
      <c r="I158" s="260" t="s">
        <v>738</v>
      </c>
      <c r="J158" s="260" t="s">
        <v>333</v>
      </c>
      <c r="K158" s="261">
        <v>44621</v>
      </c>
      <c r="L158" s="261">
        <v>44895</v>
      </c>
      <c r="M158" s="262" t="s">
        <v>744</v>
      </c>
      <c r="N158" s="262" t="s">
        <v>784</v>
      </c>
      <c r="O158" s="1108" t="s">
        <v>805</v>
      </c>
      <c r="P158" s="150" t="s">
        <v>5</v>
      </c>
      <c r="Q158" s="151" t="s">
        <v>961</v>
      </c>
    </row>
    <row r="159" spans="3:17" ht="124">
      <c r="C159" s="260" t="s">
        <v>431</v>
      </c>
      <c r="D159" s="260" t="s">
        <v>432</v>
      </c>
      <c r="E159" s="260" t="s">
        <v>433</v>
      </c>
      <c r="F159" s="268" t="s">
        <v>814</v>
      </c>
      <c r="G159" s="260" t="s">
        <v>815</v>
      </c>
      <c r="H159" s="260" t="s">
        <v>816</v>
      </c>
      <c r="I159" s="260" t="s">
        <v>738</v>
      </c>
      <c r="J159" s="260" t="s">
        <v>424</v>
      </c>
      <c r="K159" s="261">
        <v>44593</v>
      </c>
      <c r="L159" s="261">
        <v>44865</v>
      </c>
      <c r="M159" s="262" t="s">
        <v>744</v>
      </c>
      <c r="N159" s="262" t="s">
        <v>784</v>
      </c>
      <c r="O159" s="264" t="s">
        <v>839</v>
      </c>
      <c r="P159" s="150" t="s">
        <v>11</v>
      </c>
      <c r="Q159" s="151" t="s">
        <v>961</v>
      </c>
    </row>
    <row r="160" spans="3:17" ht="124">
      <c r="C160" s="260" t="s">
        <v>431</v>
      </c>
      <c r="D160" s="260" t="s">
        <v>432</v>
      </c>
      <c r="E160" s="260" t="s">
        <v>433</v>
      </c>
      <c r="F160" s="260" t="s">
        <v>781</v>
      </c>
      <c r="G160" s="260" t="s">
        <v>440</v>
      </c>
      <c r="H160" s="260" t="s">
        <v>787</v>
      </c>
      <c r="I160" s="260" t="s">
        <v>738</v>
      </c>
      <c r="J160" s="260" t="s">
        <v>333</v>
      </c>
      <c r="K160" s="261">
        <v>44593</v>
      </c>
      <c r="L160" s="261">
        <v>44915</v>
      </c>
      <c r="M160" s="262" t="s">
        <v>911</v>
      </c>
      <c r="N160" s="1110" t="s">
        <v>915</v>
      </c>
      <c r="O160" s="264" t="s">
        <v>929</v>
      </c>
      <c r="P160" s="150" t="s">
        <v>11</v>
      </c>
      <c r="Q160" s="151" t="s">
        <v>961</v>
      </c>
    </row>
    <row r="161" spans="3:17" ht="124">
      <c r="C161" s="260" t="s">
        <v>431</v>
      </c>
      <c r="D161" s="260" t="s">
        <v>432</v>
      </c>
      <c r="E161" s="260" t="s">
        <v>433</v>
      </c>
      <c r="F161" s="260" t="s">
        <v>793</v>
      </c>
      <c r="G161" s="260" t="s">
        <v>794</v>
      </c>
      <c r="H161" s="260" t="s">
        <v>795</v>
      </c>
      <c r="I161" s="260" t="s">
        <v>738</v>
      </c>
      <c r="J161" s="260" t="s">
        <v>335</v>
      </c>
      <c r="K161" s="261">
        <v>44576</v>
      </c>
      <c r="L161" s="261">
        <v>44910</v>
      </c>
      <c r="M161" s="262" t="s">
        <v>911</v>
      </c>
      <c r="N161" s="1110" t="s">
        <v>915</v>
      </c>
      <c r="O161" s="264" t="s">
        <v>930</v>
      </c>
      <c r="P161" s="150" t="s">
        <v>11</v>
      </c>
      <c r="Q161" s="151" t="s">
        <v>961</v>
      </c>
    </row>
    <row r="162" spans="3:17" ht="124">
      <c r="C162" s="260" t="s">
        <v>431</v>
      </c>
      <c r="D162" s="260" t="s">
        <v>432</v>
      </c>
      <c r="E162" s="260" t="s">
        <v>433</v>
      </c>
      <c r="F162" s="260" t="s">
        <v>802</v>
      </c>
      <c r="G162" s="260" t="s">
        <v>803</v>
      </c>
      <c r="H162" s="260" t="s">
        <v>804</v>
      </c>
      <c r="I162" s="260" t="s">
        <v>738</v>
      </c>
      <c r="J162" s="260" t="s">
        <v>333</v>
      </c>
      <c r="K162" s="261">
        <v>44621</v>
      </c>
      <c r="L162" s="261">
        <v>44895</v>
      </c>
      <c r="M162" s="262" t="s">
        <v>911</v>
      </c>
      <c r="N162" s="1110" t="s">
        <v>915</v>
      </c>
      <c r="O162" s="1111" t="s">
        <v>931</v>
      </c>
      <c r="P162" s="150" t="s">
        <v>5</v>
      </c>
      <c r="Q162" s="151" t="s">
        <v>961</v>
      </c>
    </row>
    <row r="163" spans="3:17" ht="124">
      <c r="C163" s="260" t="s">
        <v>431</v>
      </c>
      <c r="D163" s="260" t="s">
        <v>432</v>
      </c>
      <c r="E163" s="260" t="s">
        <v>433</v>
      </c>
      <c r="F163" s="260" t="s">
        <v>812</v>
      </c>
      <c r="G163" s="260" t="s">
        <v>803</v>
      </c>
      <c r="H163" s="260" t="s">
        <v>813</v>
      </c>
      <c r="I163" s="260" t="s">
        <v>738</v>
      </c>
      <c r="J163" s="260" t="s">
        <v>333</v>
      </c>
      <c r="K163" s="261">
        <v>44621</v>
      </c>
      <c r="L163" s="261">
        <v>44895</v>
      </c>
      <c r="M163" s="262" t="s">
        <v>911</v>
      </c>
      <c r="N163" s="262" t="s">
        <v>915</v>
      </c>
      <c r="O163" s="264" t="s">
        <v>932</v>
      </c>
      <c r="P163" s="150" t="s">
        <v>5</v>
      </c>
      <c r="Q163" s="151" t="s">
        <v>961</v>
      </c>
    </row>
    <row r="164" spans="3:17" ht="124">
      <c r="C164" s="260" t="s">
        <v>431</v>
      </c>
      <c r="D164" s="260" t="s">
        <v>432</v>
      </c>
      <c r="E164" s="260" t="s">
        <v>433</v>
      </c>
      <c r="F164" s="268" t="s">
        <v>814</v>
      </c>
      <c r="G164" s="260" t="s">
        <v>815</v>
      </c>
      <c r="H164" s="260" t="s">
        <v>816</v>
      </c>
      <c r="I164" s="260" t="s">
        <v>738</v>
      </c>
      <c r="J164" s="260" t="s">
        <v>424</v>
      </c>
      <c r="K164" s="261">
        <v>44593</v>
      </c>
      <c r="L164" s="261">
        <v>44865</v>
      </c>
      <c r="M164" s="262" t="s">
        <v>911</v>
      </c>
      <c r="N164" s="262" t="s">
        <v>915</v>
      </c>
      <c r="O164" s="264" t="s">
        <v>933</v>
      </c>
      <c r="P164" s="150" t="s">
        <v>11</v>
      </c>
      <c r="Q164" s="151" t="s">
        <v>961</v>
      </c>
    </row>
    <row r="165" spans="3:17" ht="124">
      <c r="C165" s="260" t="s">
        <v>431</v>
      </c>
      <c r="D165" s="260" t="s">
        <v>432</v>
      </c>
      <c r="E165" s="260" t="s">
        <v>433</v>
      </c>
      <c r="F165" s="260" t="s">
        <v>781</v>
      </c>
      <c r="G165" s="260" t="s">
        <v>440</v>
      </c>
      <c r="H165" s="260" t="s">
        <v>787</v>
      </c>
      <c r="I165" s="260" t="s">
        <v>738</v>
      </c>
      <c r="J165" s="260" t="s">
        <v>333</v>
      </c>
      <c r="K165" s="261">
        <v>44593</v>
      </c>
      <c r="L165" s="261">
        <v>44915</v>
      </c>
      <c r="M165" s="262" t="s">
        <v>911</v>
      </c>
      <c r="N165" s="262" t="s">
        <v>934</v>
      </c>
      <c r="O165" s="264" t="s">
        <v>935</v>
      </c>
      <c r="P165" s="150" t="s">
        <v>12</v>
      </c>
      <c r="Q165" s="151" t="s">
        <v>961</v>
      </c>
    </row>
    <row r="166" spans="3:17" ht="124">
      <c r="C166" s="260" t="s">
        <v>431</v>
      </c>
      <c r="D166" s="260" t="s">
        <v>432</v>
      </c>
      <c r="E166" s="260" t="s">
        <v>433</v>
      </c>
      <c r="F166" s="260" t="s">
        <v>793</v>
      </c>
      <c r="G166" s="260" t="s">
        <v>794</v>
      </c>
      <c r="H166" s="260" t="s">
        <v>795</v>
      </c>
      <c r="I166" s="260" t="s">
        <v>738</v>
      </c>
      <c r="J166" s="260" t="s">
        <v>335</v>
      </c>
      <c r="K166" s="261">
        <v>44576</v>
      </c>
      <c r="L166" s="261">
        <v>44910</v>
      </c>
      <c r="M166" s="262" t="s">
        <v>911</v>
      </c>
      <c r="N166" s="262" t="s">
        <v>934</v>
      </c>
      <c r="O166" s="264" t="s">
        <v>918</v>
      </c>
      <c r="P166" s="150" t="s">
        <v>12</v>
      </c>
      <c r="Q166" s="151" t="s">
        <v>961</v>
      </c>
    </row>
    <row r="167" spans="3:17" ht="124">
      <c r="C167" s="260" t="s">
        <v>431</v>
      </c>
      <c r="D167" s="260" t="s">
        <v>432</v>
      </c>
      <c r="E167" s="260" t="s">
        <v>433</v>
      </c>
      <c r="F167" s="260" t="s">
        <v>802</v>
      </c>
      <c r="G167" s="260" t="s">
        <v>803</v>
      </c>
      <c r="H167" s="260" t="s">
        <v>804</v>
      </c>
      <c r="I167" s="260" t="s">
        <v>738</v>
      </c>
      <c r="J167" s="260" t="s">
        <v>333</v>
      </c>
      <c r="K167" s="261">
        <v>44621</v>
      </c>
      <c r="L167" s="261">
        <v>44895</v>
      </c>
      <c r="M167" s="262" t="s">
        <v>911</v>
      </c>
      <c r="N167" s="262" t="s">
        <v>934</v>
      </c>
      <c r="O167" s="264" t="s">
        <v>936</v>
      </c>
      <c r="P167" s="150" t="s">
        <v>5</v>
      </c>
      <c r="Q167" s="151" t="s">
        <v>961</v>
      </c>
    </row>
    <row r="168" spans="3:17" ht="124">
      <c r="C168" s="260" t="s">
        <v>431</v>
      </c>
      <c r="D168" s="260" t="s">
        <v>432</v>
      </c>
      <c r="E168" s="260" t="s">
        <v>433</v>
      </c>
      <c r="F168" s="260" t="s">
        <v>812</v>
      </c>
      <c r="G168" s="260" t="s">
        <v>803</v>
      </c>
      <c r="H168" s="260" t="s">
        <v>813</v>
      </c>
      <c r="I168" s="260" t="s">
        <v>738</v>
      </c>
      <c r="J168" s="260" t="s">
        <v>333</v>
      </c>
      <c r="K168" s="261">
        <v>44621</v>
      </c>
      <c r="L168" s="261">
        <v>44895</v>
      </c>
      <c r="M168" s="262" t="s">
        <v>911</v>
      </c>
      <c r="N168" s="262" t="s">
        <v>934</v>
      </c>
      <c r="O168" s="264" t="s">
        <v>937</v>
      </c>
      <c r="P168" s="150" t="s">
        <v>5</v>
      </c>
      <c r="Q168" s="151" t="s">
        <v>961</v>
      </c>
    </row>
    <row r="169" spans="3:17" ht="124">
      <c r="C169" s="260" t="s">
        <v>431</v>
      </c>
      <c r="D169" s="260" t="s">
        <v>432</v>
      </c>
      <c r="E169" s="260" t="s">
        <v>433</v>
      </c>
      <c r="F169" s="268" t="s">
        <v>814</v>
      </c>
      <c r="G169" s="260" t="s">
        <v>815</v>
      </c>
      <c r="H169" s="260" t="s">
        <v>816</v>
      </c>
      <c r="I169" s="260" t="s">
        <v>738</v>
      </c>
      <c r="J169" s="260" t="s">
        <v>424</v>
      </c>
      <c r="K169" s="261">
        <v>44593</v>
      </c>
      <c r="L169" s="261">
        <v>44865</v>
      </c>
      <c r="M169" s="262" t="s">
        <v>911</v>
      </c>
      <c r="N169" s="262" t="s">
        <v>934</v>
      </c>
      <c r="O169" s="264" t="s">
        <v>938</v>
      </c>
      <c r="P169" s="150" t="s">
        <v>11</v>
      </c>
      <c r="Q169" s="151" t="s">
        <v>961</v>
      </c>
    </row>
    <row r="170" spans="3:17" ht="124">
      <c r="C170" s="260" t="s">
        <v>431</v>
      </c>
      <c r="D170" s="260" t="s">
        <v>432</v>
      </c>
      <c r="E170" s="260" t="s">
        <v>433</v>
      </c>
      <c r="F170" s="260" t="s">
        <v>781</v>
      </c>
      <c r="G170" s="260" t="s">
        <v>440</v>
      </c>
      <c r="H170" s="260" t="s">
        <v>787</v>
      </c>
      <c r="I170" s="260" t="s">
        <v>738</v>
      </c>
      <c r="J170" s="260" t="s">
        <v>333</v>
      </c>
      <c r="K170" s="261">
        <v>44593</v>
      </c>
      <c r="L170" s="261">
        <v>44915</v>
      </c>
      <c r="M170" s="262" t="s">
        <v>911</v>
      </c>
      <c r="N170" s="262" t="s">
        <v>894</v>
      </c>
      <c r="O170" s="264" t="s">
        <v>918</v>
      </c>
      <c r="P170" s="150" t="s">
        <v>12</v>
      </c>
      <c r="Q170" s="151" t="s">
        <v>961</v>
      </c>
    </row>
    <row r="171" spans="3:17" ht="124">
      <c r="C171" s="260" t="s">
        <v>431</v>
      </c>
      <c r="D171" s="260" t="s">
        <v>432</v>
      </c>
      <c r="E171" s="260" t="s">
        <v>433</v>
      </c>
      <c r="F171" s="260" t="s">
        <v>793</v>
      </c>
      <c r="G171" s="260" t="s">
        <v>794</v>
      </c>
      <c r="H171" s="260" t="s">
        <v>795</v>
      </c>
      <c r="I171" s="260" t="s">
        <v>738</v>
      </c>
      <c r="J171" s="260" t="s">
        <v>335</v>
      </c>
      <c r="K171" s="261">
        <v>44576</v>
      </c>
      <c r="L171" s="261">
        <v>44910</v>
      </c>
      <c r="M171" s="262" t="s">
        <v>911</v>
      </c>
      <c r="N171" s="262" t="s">
        <v>894</v>
      </c>
      <c r="O171" s="264" t="s">
        <v>939</v>
      </c>
      <c r="P171" s="150" t="s">
        <v>11</v>
      </c>
      <c r="Q171" s="151" t="s">
        <v>961</v>
      </c>
    </row>
    <row r="172" spans="3:17" ht="124">
      <c r="C172" s="260" t="s">
        <v>431</v>
      </c>
      <c r="D172" s="260" t="s">
        <v>432</v>
      </c>
      <c r="E172" s="260" t="s">
        <v>433</v>
      </c>
      <c r="F172" s="260" t="s">
        <v>802</v>
      </c>
      <c r="G172" s="260" t="s">
        <v>803</v>
      </c>
      <c r="H172" s="260" t="s">
        <v>804</v>
      </c>
      <c r="I172" s="260" t="s">
        <v>738</v>
      </c>
      <c r="J172" s="260" t="s">
        <v>333</v>
      </c>
      <c r="K172" s="261">
        <v>44621</v>
      </c>
      <c r="L172" s="261">
        <v>44895</v>
      </c>
      <c r="M172" s="262" t="s">
        <v>911</v>
      </c>
      <c r="N172" s="262" t="s">
        <v>894</v>
      </c>
      <c r="O172" s="264" t="s">
        <v>918</v>
      </c>
      <c r="P172" s="150" t="s">
        <v>12</v>
      </c>
      <c r="Q172" s="151" t="s">
        <v>961</v>
      </c>
    </row>
    <row r="173" spans="3:17" ht="124">
      <c r="C173" s="260" t="s">
        <v>431</v>
      </c>
      <c r="D173" s="260" t="s">
        <v>432</v>
      </c>
      <c r="E173" s="260" t="s">
        <v>433</v>
      </c>
      <c r="F173" s="260" t="s">
        <v>812</v>
      </c>
      <c r="G173" s="260" t="s">
        <v>803</v>
      </c>
      <c r="H173" s="260" t="s">
        <v>813</v>
      </c>
      <c r="I173" s="260" t="s">
        <v>738</v>
      </c>
      <c r="J173" s="260" t="s">
        <v>333</v>
      </c>
      <c r="K173" s="261">
        <v>44621</v>
      </c>
      <c r="L173" s="261">
        <v>44895</v>
      </c>
      <c r="M173" s="262" t="s">
        <v>911</v>
      </c>
      <c r="N173" s="262" t="s">
        <v>894</v>
      </c>
      <c r="O173" s="264" t="s">
        <v>918</v>
      </c>
      <c r="P173" s="150" t="s">
        <v>12</v>
      </c>
      <c r="Q173" s="151" t="s">
        <v>961</v>
      </c>
    </row>
    <row r="174" spans="3:17" ht="124">
      <c r="C174" s="260" t="s">
        <v>431</v>
      </c>
      <c r="D174" s="260" t="s">
        <v>432</v>
      </c>
      <c r="E174" s="260" t="s">
        <v>433</v>
      </c>
      <c r="F174" s="268" t="s">
        <v>814</v>
      </c>
      <c r="G174" s="260" t="s">
        <v>815</v>
      </c>
      <c r="H174" s="260" t="s">
        <v>816</v>
      </c>
      <c r="I174" s="260" t="s">
        <v>738</v>
      </c>
      <c r="J174" s="260" t="s">
        <v>424</v>
      </c>
      <c r="K174" s="261">
        <v>44593</v>
      </c>
      <c r="L174" s="261">
        <v>44865</v>
      </c>
      <c r="M174" s="262" t="s">
        <v>911</v>
      </c>
      <c r="N174" s="262" t="s">
        <v>894</v>
      </c>
      <c r="O174" s="264" t="s">
        <v>940</v>
      </c>
      <c r="P174" s="150" t="s">
        <v>11</v>
      </c>
      <c r="Q174" s="151" t="s">
        <v>961</v>
      </c>
    </row>
    <row r="175" spans="3:17" ht="124">
      <c r="C175" s="260" t="s">
        <v>431</v>
      </c>
      <c r="D175" s="260" t="s">
        <v>432</v>
      </c>
      <c r="E175" s="260" t="s">
        <v>433</v>
      </c>
      <c r="F175" s="260" t="s">
        <v>781</v>
      </c>
      <c r="G175" s="260" t="s">
        <v>440</v>
      </c>
      <c r="H175" s="260" t="s">
        <v>787</v>
      </c>
      <c r="I175" s="260" t="s">
        <v>738</v>
      </c>
      <c r="J175" s="260" t="s">
        <v>333</v>
      </c>
      <c r="K175" s="261">
        <v>44593</v>
      </c>
      <c r="L175" s="261">
        <v>44915</v>
      </c>
      <c r="M175" s="262" t="s">
        <v>911</v>
      </c>
      <c r="N175" s="264" t="s">
        <v>893</v>
      </c>
      <c r="O175" s="264" t="s">
        <v>941</v>
      </c>
      <c r="P175" s="150" t="s">
        <v>12</v>
      </c>
      <c r="Q175" s="151" t="s">
        <v>961</v>
      </c>
    </row>
    <row r="176" spans="3:17" ht="124">
      <c r="C176" s="260" t="s">
        <v>431</v>
      </c>
      <c r="D176" s="260" t="s">
        <v>432</v>
      </c>
      <c r="E176" s="260" t="s">
        <v>433</v>
      </c>
      <c r="F176" s="260" t="s">
        <v>793</v>
      </c>
      <c r="G176" s="260" t="s">
        <v>794</v>
      </c>
      <c r="H176" s="260" t="s">
        <v>795</v>
      </c>
      <c r="I176" s="260" t="s">
        <v>738</v>
      </c>
      <c r="J176" s="260" t="s">
        <v>335</v>
      </c>
      <c r="K176" s="261">
        <v>44576</v>
      </c>
      <c r="L176" s="261">
        <v>44910</v>
      </c>
      <c r="M176" s="262" t="s">
        <v>911</v>
      </c>
      <c r="N176" s="264" t="s">
        <v>893</v>
      </c>
      <c r="O176" s="264" t="s">
        <v>942</v>
      </c>
      <c r="P176" s="150" t="s">
        <v>11</v>
      </c>
      <c r="Q176" s="151" t="s">
        <v>961</v>
      </c>
    </row>
    <row r="177" spans="3:17" ht="124">
      <c r="C177" s="260" t="s">
        <v>431</v>
      </c>
      <c r="D177" s="260" t="s">
        <v>432</v>
      </c>
      <c r="E177" s="260" t="s">
        <v>433</v>
      </c>
      <c r="F177" s="260" t="s">
        <v>802</v>
      </c>
      <c r="G177" s="260" t="s">
        <v>803</v>
      </c>
      <c r="H177" s="260" t="s">
        <v>804</v>
      </c>
      <c r="I177" s="260" t="s">
        <v>738</v>
      </c>
      <c r="J177" s="260" t="s">
        <v>333</v>
      </c>
      <c r="K177" s="261">
        <v>44621</v>
      </c>
      <c r="L177" s="261">
        <v>44895</v>
      </c>
      <c r="M177" s="262" t="s">
        <v>911</v>
      </c>
      <c r="N177" s="264" t="s">
        <v>893</v>
      </c>
      <c r="O177" s="264" t="s">
        <v>918</v>
      </c>
      <c r="P177" s="150" t="s">
        <v>12</v>
      </c>
      <c r="Q177" s="151" t="s">
        <v>961</v>
      </c>
    </row>
    <row r="178" spans="3:17" ht="124">
      <c r="C178" s="260" t="s">
        <v>431</v>
      </c>
      <c r="D178" s="260" t="s">
        <v>432</v>
      </c>
      <c r="E178" s="260" t="s">
        <v>433</v>
      </c>
      <c r="F178" s="260" t="s">
        <v>812</v>
      </c>
      <c r="G178" s="260" t="s">
        <v>803</v>
      </c>
      <c r="H178" s="260" t="s">
        <v>813</v>
      </c>
      <c r="I178" s="260" t="s">
        <v>738</v>
      </c>
      <c r="J178" s="260" t="s">
        <v>333</v>
      </c>
      <c r="K178" s="261">
        <v>44621</v>
      </c>
      <c r="L178" s="261">
        <v>44895</v>
      </c>
      <c r="M178" s="262" t="s">
        <v>911</v>
      </c>
      <c r="N178" s="264" t="s">
        <v>893</v>
      </c>
      <c r="O178" s="264" t="s">
        <v>918</v>
      </c>
      <c r="P178" s="150" t="s">
        <v>12</v>
      </c>
      <c r="Q178" s="151" t="s">
        <v>961</v>
      </c>
    </row>
    <row r="179" spans="3:17" ht="124">
      <c r="C179" s="260" t="s">
        <v>431</v>
      </c>
      <c r="D179" s="260" t="s">
        <v>432</v>
      </c>
      <c r="E179" s="260" t="s">
        <v>433</v>
      </c>
      <c r="F179" s="268" t="s">
        <v>814</v>
      </c>
      <c r="G179" s="260" t="s">
        <v>815</v>
      </c>
      <c r="H179" s="260" t="s">
        <v>816</v>
      </c>
      <c r="I179" s="260" t="s">
        <v>738</v>
      </c>
      <c r="J179" s="260" t="s">
        <v>424</v>
      </c>
      <c r="K179" s="261">
        <v>44593</v>
      </c>
      <c r="L179" s="261">
        <v>44865</v>
      </c>
      <c r="M179" s="262" t="s">
        <v>911</v>
      </c>
      <c r="N179" s="264" t="s">
        <v>893</v>
      </c>
      <c r="O179" s="264" t="s">
        <v>943</v>
      </c>
      <c r="P179" s="150" t="s">
        <v>11</v>
      </c>
      <c r="Q179" s="151" t="s">
        <v>961</v>
      </c>
    </row>
    <row r="180" spans="3:17" ht="124">
      <c r="C180" s="260" t="s">
        <v>413</v>
      </c>
      <c r="D180" s="260" t="s">
        <v>417</v>
      </c>
      <c r="E180" s="260" t="s">
        <v>418</v>
      </c>
      <c r="F180" s="260" t="s">
        <v>840</v>
      </c>
      <c r="G180" s="260" t="s">
        <v>354</v>
      </c>
      <c r="H180" s="260" t="s">
        <v>841</v>
      </c>
      <c r="I180" s="260" t="s">
        <v>738</v>
      </c>
      <c r="J180" s="260" t="s">
        <v>335</v>
      </c>
      <c r="K180" s="261">
        <v>44621</v>
      </c>
      <c r="L180" s="261">
        <v>44910</v>
      </c>
      <c r="M180" s="262" t="s">
        <v>744</v>
      </c>
      <c r="N180" s="272" t="s">
        <v>751</v>
      </c>
      <c r="O180" s="264" t="s">
        <v>842</v>
      </c>
      <c r="P180" s="150" t="s">
        <v>11</v>
      </c>
      <c r="Q180" s="151" t="s">
        <v>961</v>
      </c>
    </row>
    <row r="181" spans="3:17" ht="77.5">
      <c r="C181" s="260" t="s">
        <v>413</v>
      </c>
      <c r="D181" s="260" t="s">
        <v>417</v>
      </c>
      <c r="E181" s="260" t="s">
        <v>418</v>
      </c>
      <c r="F181" s="260" t="s">
        <v>843</v>
      </c>
      <c r="G181" s="260" t="s">
        <v>416</v>
      </c>
      <c r="H181" s="268" t="s">
        <v>841</v>
      </c>
      <c r="I181" s="260" t="s">
        <v>738</v>
      </c>
      <c r="J181" s="260" t="s">
        <v>335</v>
      </c>
      <c r="K181" s="261">
        <v>44621</v>
      </c>
      <c r="L181" s="261">
        <v>44910</v>
      </c>
      <c r="M181" s="262" t="s">
        <v>744</v>
      </c>
      <c r="N181" s="272" t="s">
        <v>751</v>
      </c>
      <c r="O181" s="264" t="s">
        <v>844</v>
      </c>
      <c r="P181" s="150" t="s">
        <v>11</v>
      </c>
      <c r="Q181" s="151" t="s">
        <v>961</v>
      </c>
    </row>
    <row r="182" spans="3:17" ht="124">
      <c r="C182" s="260" t="s">
        <v>413</v>
      </c>
      <c r="D182" s="260" t="s">
        <v>417</v>
      </c>
      <c r="E182" s="260" t="s">
        <v>418</v>
      </c>
      <c r="F182" s="260" t="s">
        <v>840</v>
      </c>
      <c r="G182" s="260" t="s">
        <v>354</v>
      </c>
      <c r="H182" s="260" t="s">
        <v>841</v>
      </c>
      <c r="I182" s="260" t="s">
        <v>738</v>
      </c>
      <c r="J182" s="260" t="s">
        <v>335</v>
      </c>
      <c r="K182" s="261">
        <v>44621</v>
      </c>
      <c r="L182" s="261">
        <v>44910</v>
      </c>
      <c r="M182" s="262" t="s">
        <v>744</v>
      </c>
      <c r="N182" s="262" t="s">
        <v>784</v>
      </c>
      <c r="O182" s="264" t="s">
        <v>845</v>
      </c>
      <c r="P182" s="150" t="s">
        <v>12</v>
      </c>
      <c r="Q182" s="151" t="s">
        <v>961</v>
      </c>
    </row>
    <row r="183" spans="3:17" ht="77.5">
      <c r="C183" s="260" t="s">
        <v>413</v>
      </c>
      <c r="D183" s="260" t="s">
        <v>417</v>
      </c>
      <c r="E183" s="260" t="s">
        <v>418</v>
      </c>
      <c r="F183" s="260" t="s">
        <v>843</v>
      </c>
      <c r="G183" s="260" t="s">
        <v>416</v>
      </c>
      <c r="H183" s="268" t="s">
        <v>841</v>
      </c>
      <c r="I183" s="260" t="s">
        <v>738</v>
      </c>
      <c r="J183" s="260" t="s">
        <v>335</v>
      </c>
      <c r="K183" s="261">
        <v>44621</v>
      </c>
      <c r="L183" s="261">
        <v>44910</v>
      </c>
      <c r="M183" s="262" t="s">
        <v>744</v>
      </c>
      <c r="N183" s="262" t="s">
        <v>784</v>
      </c>
      <c r="O183" s="264" t="s">
        <v>846</v>
      </c>
      <c r="P183" s="150" t="s">
        <v>5</v>
      </c>
      <c r="Q183" s="151" t="s">
        <v>961</v>
      </c>
    </row>
    <row r="184" spans="3:17" ht="124">
      <c r="C184" s="260" t="s">
        <v>413</v>
      </c>
      <c r="D184" s="260" t="s">
        <v>417</v>
      </c>
      <c r="E184" s="260" t="s">
        <v>418</v>
      </c>
      <c r="F184" s="260" t="s">
        <v>832</v>
      </c>
      <c r="G184" s="260" t="s">
        <v>415</v>
      </c>
      <c r="H184" s="268" t="s">
        <v>833</v>
      </c>
      <c r="I184" s="260" t="s">
        <v>735</v>
      </c>
      <c r="J184" s="260" t="s">
        <v>335</v>
      </c>
      <c r="K184" s="261">
        <v>44621</v>
      </c>
      <c r="L184" s="261">
        <v>44742</v>
      </c>
      <c r="M184" s="262" t="s">
        <v>911</v>
      </c>
      <c r="N184" s="266" t="s">
        <v>648</v>
      </c>
      <c r="O184" s="264" t="s">
        <v>944</v>
      </c>
      <c r="P184" s="137" t="s">
        <v>984</v>
      </c>
      <c r="Q184" s="151" t="s">
        <v>961</v>
      </c>
    </row>
    <row r="185" spans="3:17" ht="124">
      <c r="C185" s="260" t="s">
        <v>413</v>
      </c>
      <c r="D185" s="260" t="s">
        <v>417</v>
      </c>
      <c r="E185" s="260" t="s">
        <v>418</v>
      </c>
      <c r="F185" s="260" t="s">
        <v>421</v>
      </c>
      <c r="G185" s="260" t="s">
        <v>416</v>
      </c>
      <c r="H185" s="268" t="s">
        <v>833</v>
      </c>
      <c r="I185" s="260" t="s">
        <v>735</v>
      </c>
      <c r="J185" s="260" t="s">
        <v>335</v>
      </c>
      <c r="K185" s="261">
        <v>44621</v>
      </c>
      <c r="L185" s="261">
        <v>44910</v>
      </c>
      <c r="M185" s="262" t="s">
        <v>911</v>
      </c>
      <c r="N185" s="266" t="s">
        <v>648</v>
      </c>
      <c r="O185" s="264" t="s">
        <v>945</v>
      </c>
      <c r="P185" s="150" t="s">
        <v>11</v>
      </c>
      <c r="Q185" s="151" t="s">
        <v>961</v>
      </c>
    </row>
    <row r="186" spans="3:17" ht="124">
      <c r="C186" s="260" t="s">
        <v>413</v>
      </c>
      <c r="D186" s="260" t="s">
        <v>417</v>
      </c>
      <c r="E186" s="260" t="s">
        <v>418</v>
      </c>
      <c r="F186" s="260" t="s">
        <v>422</v>
      </c>
      <c r="G186" s="260" t="s">
        <v>354</v>
      </c>
      <c r="H186" s="268" t="s">
        <v>833</v>
      </c>
      <c r="I186" s="260" t="s">
        <v>735</v>
      </c>
      <c r="J186" s="260" t="s">
        <v>335</v>
      </c>
      <c r="K186" s="261">
        <v>44621</v>
      </c>
      <c r="L186" s="261">
        <v>44910</v>
      </c>
      <c r="M186" s="262" t="s">
        <v>911</v>
      </c>
      <c r="N186" s="266" t="s">
        <v>648</v>
      </c>
      <c r="O186" s="264" t="s">
        <v>946</v>
      </c>
      <c r="P186" s="150" t="s">
        <v>11</v>
      </c>
      <c r="Q186" s="151" t="s">
        <v>961</v>
      </c>
    </row>
    <row r="187" spans="3:17" ht="124">
      <c r="C187" s="260" t="s">
        <v>413</v>
      </c>
      <c r="D187" s="260" t="s">
        <v>417</v>
      </c>
      <c r="E187" s="260" t="s">
        <v>418</v>
      </c>
      <c r="F187" s="260" t="s">
        <v>840</v>
      </c>
      <c r="G187" s="260" t="s">
        <v>354</v>
      </c>
      <c r="H187" s="260" t="s">
        <v>841</v>
      </c>
      <c r="I187" s="260" t="s">
        <v>738</v>
      </c>
      <c r="J187" s="260" t="s">
        <v>335</v>
      </c>
      <c r="K187" s="261">
        <v>44621</v>
      </c>
      <c r="L187" s="261">
        <v>44910</v>
      </c>
      <c r="M187" s="262" t="s">
        <v>911</v>
      </c>
      <c r="N187" s="262" t="s">
        <v>915</v>
      </c>
      <c r="O187" s="264" t="s">
        <v>947</v>
      </c>
      <c r="P187" s="150" t="s">
        <v>12</v>
      </c>
      <c r="Q187" s="151" t="s">
        <v>961</v>
      </c>
    </row>
    <row r="188" spans="3:17" ht="77.5">
      <c r="C188" s="260" t="s">
        <v>413</v>
      </c>
      <c r="D188" s="260" t="s">
        <v>417</v>
      </c>
      <c r="E188" s="260" t="s">
        <v>418</v>
      </c>
      <c r="F188" s="260" t="s">
        <v>843</v>
      </c>
      <c r="G188" s="260" t="s">
        <v>416</v>
      </c>
      <c r="H188" s="268" t="s">
        <v>841</v>
      </c>
      <c r="I188" s="260" t="s">
        <v>738</v>
      </c>
      <c r="J188" s="260" t="s">
        <v>335</v>
      </c>
      <c r="K188" s="261">
        <v>44621</v>
      </c>
      <c r="L188" s="261">
        <v>44910</v>
      </c>
      <c r="M188" s="262" t="s">
        <v>911</v>
      </c>
      <c r="N188" s="1110" t="s">
        <v>915</v>
      </c>
      <c r="O188" s="264" t="s">
        <v>948</v>
      </c>
      <c r="P188" s="150" t="s">
        <v>11</v>
      </c>
      <c r="Q188" s="151" t="s">
        <v>961</v>
      </c>
    </row>
    <row r="189" spans="3:17" ht="124">
      <c r="C189" s="260" t="s">
        <v>413</v>
      </c>
      <c r="D189" s="260" t="s">
        <v>417</v>
      </c>
      <c r="E189" s="260" t="s">
        <v>418</v>
      </c>
      <c r="F189" s="260" t="s">
        <v>840</v>
      </c>
      <c r="G189" s="260" t="s">
        <v>354</v>
      </c>
      <c r="H189" s="260" t="s">
        <v>841</v>
      </c>
      <c r="I189" s="260" t="s">
        <v>738</v>
      </c>
      <c r="J189" s="260" t="s">
        <v>335</v>
      </c>
      <c r="K189" s="261">
        <v>44621</v>
      </c>
      <c r="L189" s="261">
        <v>44910</v>
      </c>
      <c r="M189" s="262" t="s">
        <v>911</v>
      </c>
      <c r="N189" s="266" t="s">
        <v>934</v>
      </c>
      <c r="O189" s="264" t="s">
        <v>918</v>
      </c>
      <c r="P189" s="150" t="s">
        <v>12</v>
      </c>
      <c r="Q189" s="151" t="s">
        <v>961</v>
      </c>
    </row>
    <row r="190" spans="3:17" ht="77.5">
      <c r="C190" s="260" t="s">
        <v>413</v>
      </c>
      <c r="D190" s="260" t="s">
        <v>417</v>
      </c>
      <c r="E190" s="260" t="s">
        <v>418</v>
      </c>
      <c r="F190" s="260" t="s">
        <v>843</v>
      </c>
      <c r="G190" s="260" t="s">
        <v>416</v>
      </c>
      <c r="H190" s="268" t="s">
        <v>841</v>
      </c>
      <c r="I190" s="260" t="s">
        <v>738</v>
      </c>
      <c r="J190" s="260" t="s">
        <v>335</v>
      </c>
      <c r="K190" s="261">
        <v>44621</v>
      </c>
      <c r="L190" s="261">
        <v>44910</v>
      </c>
      <c r="M190" s="262" t="s">
        <v>911</v>
      </c>
      <c r="N190" s="266" t="s">
        <v>934</v>
      </c>
      <c r="O190" s="264" t="s">
        <v>949</v>
      </c>
      <c r="P190" s="150" t="s">
        <v>11</v>
      </c>
      <c r="Q190" s="151" t="s">
        <v>961</v>
      </c>
    </row>
    <row r="191" spans="3:17" ht="124">
      <c r="C191" s="260" t="s">
        <v>413</v>
      </c>
      <c r="D191" s="260" t="s">
        <v>417</v>
      </c>
      <c r="E191" s="260" t="s">
        <v>418</v>
      </c>
      <c r="F191" s="260" t="s">
        <v>840</v>
      </c>
      <c r="G191" s="260" t="s">
        <v>354</v>
      </c>
      <c r="H191" s="260" t="s">
        <v>841</v>
      </c>
      <c r="I191" s="260" t="s">
        <v>738</v>
      </c>
      <c r="J191" s="260" t="s">
        <v>335</v>
      </c>
      <c r="K191" s="261">
        <v>44621</v>
      </c>
      <c r="L191" s="261">
        <v>44910</v>
      </c>
      <c r="M191" s="262" t="s">
        <v>911</v>
      </c>
      <c r="N191" s="262" t="s">
        <v>894</v>
      </c>
      <c r="O191" s="264" t="s">
        <v>918</v>
      </c>
      <c r="P191" s="150" t="s">
        <v>12</v>
      </c>
      <c r="Q191" s="151" t="s">
        <v>961</v>
      </c>
    </row>
    <row r="192" spans="3:17" ht="77.5">
      <c r="C192" s="260" t="s">
        <v>413</v>
      </c>
      <c r="D192" s="260" t="s">
        <v>417</v>
      </c>
      <c r="E192" s="260" t="s">
        <v>418</v>
      </c>
      <c r="F192" s="260" t="s">
        <v>843</v>
      </c>
      <c r="G192" s="260" t="s">
        <v>416</v>
      </c>
      <c r="H192" s="268" t="s">
        <v>841</v>
      </c>
      <c r="I192" s="260" t="s">
        <v>738</v>
      </c>
      <c r="J192" s="260" t="s">
        <v>335</v>
      </c>
      <c r="K192" s="261">
        <v>44621</v>
      </c>
      <c r="L192" s="261">
        <v>44910</v>
      </c>
      <c r="M192" s="262" t="s">
        <v>911</v>
      </c>
      <c r="N192" s="262" t="s">
        <v>894</v>
      </c>
      <c r="O192" s="264" t="s">
        <v>918</v>
      </c>
      <c r="P192" s="150" t="s">
        <v>12</v>
      </c>
      <c r="Q192" s="151" t="s">
        <v>961</v>
      </c>
    </row>
    <row r="193" spans="3:17" ht="124">
      <c r="C193" s="260" t="s">
        <v>413</v>
      </c>
      <c r="D193" s="260" t="s">
        <v>417</v>
      </c>
      <c r="E193" s="260" t="s">
        <v>418</v>
      </c>
      <c r="F193" s="260" t="s">
        <v>840</v>
      </c>
      <c r="G193" s="260" t="s">
        <v>354</v>
      </c>
      <c r="H193" s="260" t="s">
        <v>841</v>
      </c>
      <c r="I193" s="260" t="s">
        <v>738</v>
      </c>
      <c r="J193" s="260" t="s">
        <v>335</v>
      </c>
      <c r="K193" s="261">
        <v>44621</v>
      </c>
      <c r="L193" s="261">
        <v>44910</v>
      </c>
      <c r="M193" s="262" t="s">
        <v>911</v>
      </c>
      <c r="N193" s="264" t="s">
        <v>893</v>
      </c>
      <c r="O193" s="264" t="s">
        <v>950</v>
      </c>
      <c r="P193" s="150" t="s">
        <v>12</v>
      </c>
      <c r="Q193" s="151" t="s">
        <v>961</v>
      </c>
    </row>
    <row r="194" spans="3:17" ht="77.5">
      <c r="C194" s="260" t="s">
        <v>413</v>
      </c>
      <c r="D194" s="260" t="s">
        <v>417</v>
      </c>
      <c r="E194" s="260" t="s">
        <v>418</v>
      </c>
      <c r="F194" s="260" t="s">
        <v>843</v>
      </c>
      <c r="G194" s="260" t="s">
        <v>416</v>
      </c>
      <c r="H194" s="268" t="s">
        <v>841</v>
      </c>
      <c r="I194" s="260" t="s">
        <v>738</v>
      </c>
      <c r="J194" s="260" t="s">
        <v>335</v>
      </c>
      <c r="K194" s="261">
        <v>44621</v>
      </c>
      <c r="L194" s="261">
        <v>44910</v>
      </c>
      <c r="M194" s="262" t="s">
        <v>911</v>
      </c>
      <c r="N194" s="266"/>
      <c r="O194" s="264" t="s">
        <v>951</v>
      </c>
      <c r="P194" s="150" t="s">
        <v>11</v>
      </c>
      <c r="Q194" s="151" t="s">
        <v>961</v>
      </c>
    </row>
  </sheetData>
  <autoFilter ref="C1:S194" xr:uid="{F7396F86-291E-48E6-98B5-F7FDFE84390A}"/>
  <conditionalFormatting sqref="P3:P20 P45 P72 P89 P22:P25 P27:P30 P32:P37 P96 P91 P52 P48">
    <cfRule type="cellIs" dxfId="539" priority="793" operator="equal">
      <formula>"Vencida"</formula>
    </cfRule>
    <cfRule type="cellIs" dxfId="538" priority="794" operator="equal">
      <formula>"No Cumplida"</formula>
    </cfRule>
    <cfRule type="cellIs" dxfId="537" priority="795" operator="equal">
      <formula>"En Avance"</formula>
    </cfRule>
    <cfRule type="cellIs" dxfId="536" priority="796" operator="equal">
      <formula>"Cumplida (FT)"</formula>
    </cfRule>
    <cfRule type="cellIs" dxfId="535" priority="797" operator="equal">
      <formula>"Cumplida (DT)"</formula>
    </cfRule>
    <cfRule type="cellIs" dxfId="534" priority="798" operator="equal">
      <formula>"Sin Avance"</formula>
    </cfRule>
  </conditionalFormatting>
  <conditionalFormatting sqref="P79:P80">
    <cfRule type="cellIs" dxfId="533" priority="787" operator="equal">
      <formula>"Vencida"</formula>
    </cfRule>
    <cfRule type="cellIs" dxfId="532" priority="788" operator="equal">
      <formula>"No Cumplida"</formula>
    </cfRule>
    <cfRule type="cellIs" dxfId="531" priority="789" operator="equal">
      <formula>"En Avance"</formula>
    </cfRule>
    <cfRule type="cellIs" dxfId="530" priority="790" operator="equal">
      <formula>"Cumplida (FT)"</formula>
    </cfRule>
    <cfRule type="cellIs" dxfId="529" priority="791" operator="equal">
      <formula>"Cumplida (DT)"</formula>
    </cfRule>
    <cfRule type="cellIs" dxfId="528" priority="792" operator="equal">
      <formula>"Sin Avance"</formula>
    </cfRule>
  </conditionalFormatting>
  <conditionalFormatting sqref="P82">
    <cfRule type="cellIs" dxfId="527" priority="775" operator="equal">
      <formula>"Vencida"</formula>
    </cfRule>
    <cfRule type="cellIs" dxfId="526" priority="776" operator="equal">
      <formula>"No Cumplida"</formula>
    </cfRule>
    <cfRule type="cellIs" dxfId="525" priority="777" operator="equal">
      <formula>"En Avance"</formula>
    </cfRule>
    <cfRule type="cellIs" dxfId="524" priority="778" operator="equal">
      <formula>"Cumplida (FT)"</formula>
    </cfRule>
    <cfRule type="cellIs" dxfId="523" priority="779" operator="equal">
      <formula>"Cumplida (DT)"</formula>
    </cfRule>
    <cfRule type="cellIs" dxfId="522" priority="780" operator="equal">
      <formula>"Sin Avance"</formula>
    </cfRule>
  </conditionalFormatting>
  <conditionalFormatting sqref="P38">
    <cfRule type="cellIs" dxfId="521" priority="721" operator="equal">
      <formula>"Vencida"</formula>
    </cfRule>
    <cfRule type="cellIs" dxfId="520" priority="722" operator="equal">
      <formula>"No Cumplida"</formula>
    </cfRule>
    <cfRule type="cellIs" dxfId="519" priority="723" operator="equal">
      <formula>"En Avance"</formula>
    </cfRule>
    <cfRule type="cellIs" dxfId="518" priority="724" operator="equal">
      <formula>"Cumplida (FT)"</formula>
    </cfRule>
    <cfRule type="cellIs" dxfId="517" priority="725" operator="equal">
      <formula>"Cumplida (DT)"</formula>
    </cfRule>
    <cfRule type="cellIs" dxfId="516" priority="726" operator="equal">
      <formula>"Sin Avance"</formula>
    </cfRule>
  </conditionalFormatting>
  <conditionalFormatting sqref="P39">
    <cfRule type="cellIs" dxfId="515" priority="715" operator="equal">
      <formula>"Vencida"</formula>
    </cfRule>
    <cfRule type="cellIs" dxfId="514" priority="716" operator="equal">
      <formula>"No Cumplida"</formula>
    </cfRule>
    <cfRule type="cellIs" dxfId="513" priority="717" operator="equal">
      <formula>"En Avance"</formula>
    </cfRule>
    <cfRule type="cellIs" dxfId="512" priority="718" operator="equal">
      <formula>"Cumplida (FT)"</formula>
    </cfRule>
    <cfRule type="cellIs" dxfId="511" priority="719" operator="equal">
      <formula>"Cumplida (DT)"</formula>
    </cfRule>
    <cfRule type="cellIs" dxfId="510" priority="720" operator="equal">
      <formula>"Sin Avance"</formula>
    </cfRule>
  </conditionalFormatting>
  <conditionalFormatting sqref="P40">
    <cfRule type="cellIs" dxfId="509" priority="709" operator="equal">
      <formula>"Vencida"</formula>
    </cfRule>
    <cfRule type="cellIs" dxfId="508" priority="710" operator="equal">
      <formula>"No Cumplida"</formula>
    </cfRule>
    <cfRule type="cellIs" dxfId="507" priority="711" operator="equal">
      <formula>"En Avance"</formula>
    </cfRule>
    <cfRule type="cellIs" dxfId="506" priority="712" operator="equal">
      <formula>"Cumplida (FT)"</formula>
    </cfRule>
    <cfRule type="cellIs" dxfId="505" priority="713" operator="equal">
      <formula>"Cumplida (DT)"</formula>
    </cfRule>
    <cfRule type="cellIs" dxfId="504" priority="714" operator="equal">
      <formula>"Sin Avance"</formula>
    </cfRule>
  </conditionalFormatting>
  <conditionalFormatting sqref="P44">
    <cfRule type="cellIs" dxfId="503" priority="703" operator="equal">
      <formula>"Vencida"</formula>
    </cfRule>
    <cfRule type="cellIs" dxfId="502" priority="704" operator="equal">
      <formula>"No Cumplida"</formula>
    </cfRule>
    <cfRule type="cellIs" dxfId="501" priority="705" operator="equal">
      <formula>"En Avance"</formula>
    </cfRule>
    <cfRule type="cellIs" dxfId="500" priority="706" operator="equal">
      <formula>"Cumplida (FT)"</formula>
    </cfRule>
    <cfRule type="cellIs" dxfId="499" priority="707" operator="equal">
      <formula>"Cumplida (DT)"</formula>
    </cfRule>
    <cfRule type="cellIs" dxfId="498" priority="708" operator="equal">
      <formula>"Sin Avance"</formula>
    </cfRule>
  </conditionalFormatting>
  <conditionalFormatting sqref="P51">
    <cfRule type="cellIs" dxfId="497" priority="691" operator="equal">
      <formula>"Vencida"</formula>
    </cfRule>
    <cfRule type="cellIs" dxfId="496" priority="692" operator="equal">
      <formula>"No Cumplida"</formula>
    </cfRule>
    <cfRule type="cellIs" dxfId="495" priority="693" operator="equal">
      <formula>"En Avance"</formula>
    </cfRule>
    <cfRule type="cellIs" dxfId="494" priority="694" operator="equal">
      <formula>"Cumplida (FT)"</formula>
    </cfRule>
    <cfRule type="cellIs" dxfId="493" priority="695" operator="equal">
      <formula>"Cumplida (DT)"</formula>
    </cfRule>
    <cfRule type="cellIs" dxfId="492" priority="696" operator="equal">
      <formula>"Sin Avance"</formula>
    </cfRule>
  </conditionalFormatting>
  <conditionalFormatting sqref="P73">
    <cfRule type="cellIs" dxfId="491" priority="679" operator="equal">
      <formula>"Vencida"</formula>
    </cfRule>
    <cfRule type="cellIs" dxfId="490" priority="680" operator="equal">
      <formula>"No Cumplida"</formula>
    </cfRule>
    <cfRule type="cellIs" dxfId="489" priority="681" operator="equal">
      <formula>"En Avance"</formula>
    </cfRule>
    <cfRule type="cellIs" dxfId="488" priority="682" operator="equal">
      <formula>"Cumplida (FT)"</formula>
    </cfRule>
    <cfRule type="cellIs" dxfId="487" priority="683" operator="equal">
      <formula>"Cumplida (DT)"</formula>
    </cfRule>
    <cfRule type="cellIs" dxfId="486" priority="684" operator="equal">
      <formula>"Sin Avance"</formula>
    </cfRule>
  </conditionalFormatting>
  <conditionalFormatting sqref="P74">
    <cfRule type="cellIs" dxfId="485" priority="673" operator="equal">
      <formula>"Vencida"</formula>
    </cfRule>
    <cfRule type="cellIs" dxfId="484" priority="674" operator="equal">
      <formula>"No Cumplida"</formula>
    </cfRule>
    <cfRule type="cellIs" dxfId="483" priority="675" operator="equal">
      <formula>"En Avance"</formula>
    </cfRule>
    <cfRule type="cellIs" dxfId="482" priority="676" operator="equal">
      <formula>"Cumplida (FT)"</formula>
    </cfRule>
    <cfRule type="cellIs" dxfId="481" priority="677" operator="equal">
      <formula>"Cumplida (DT)"</formula>
    </cfRule>
    <cfRule type="cellIs" dxfId="480" priority="678" operator="equal">
      <formula>"Sin Avance"</formula>
    </cfRule>
  </conditionalFormatting>
  <conditionalFormatting sqref="P75">
    <cfRule type="cellIs" dxfId="479" priority="667" operator="equal">
      <formula>"Vencida"</formula>
    </cfRule>
    <cfRule type="cellIs" dxfId="478" priority="668" operator="equal">
      <formula>"No Cumplida"</formula>
    </cfRule>
    <cfRule type="cellIs" dxfId="477" priority="669" operator="equal">
      <formula>"En Avance"</formula>
    </cfRule>
    <cfRule type="cellIs" dxfId="476" priority="670" operator="equal">
      <formula>"Cumplida (FT)"</formula>
    </cfRule>
    <cfRule type="cellIs" dxfId="475" priority="671" operator="equal">
      <formula>"Cumplida (DT)"</formula>
    </cfRule>
    <cfRule type="cellIs" dxfId="474" priority="672" operator="equal">
      <formula>"Sin Avance"</formula>
    </cfRule>
  </conditionalFormatting>
  <conditionalFormatting sqref="P76">
    <cfRule type="cellIs" dxfId="473" priority="661" operator="equal">
      <formula>"Vencida"</formula>
    </cfRule>
    <cfRule type="cellIs" dxfId="472" priority="662" operator="equal">
      <formula>"No Cumplida"</formula>
    </cfRule>
    <cfRule type="cellIs" dxfId="471" priority="663" operator="equal">
      <formula>"En Avance"</formula>
    </cfRule>
    <cfRule type="cellIs" dxfId="470" priority="664" operator="equal">
      <formula>"Cumplida (FT)"</formula>
    </cfRule>
    <cfRule type="cellIs" dxfId="469" priority="665" operator="equal">
      <formula>"Cumplida (DT)"</formula>
    </cfRule>
    <cfRule type="cellIs" dxfId="468" priority="666" operator="equal">
      <formula>"Sin Avance"</formula>
    </cfRule>
  </conditionalFormatting>
  <conditionalFormatting sqref="P77:P78">
    <cfRule type="cellIs" dxfId="467" priority="655" operator="equal">
      <formula>"Vencida"</formula>
    </cfRule>
    <cfRule type="cellIs" dxfId="466" priority="656" operator="equal">
      <formula>"No Cumplida"</formula>
    </cfRule>
    <cfRule type="cellIs" dxfId="465" priority="657" operator="equal">
      <formula>"En Avance"</formula>
    </cfRule>
    <cfRule type="cellIs" dxfId="464" priority="658" operator="equal">
      <formula>"Cumplida (FT)"</formula>
    </cfRule>
    <cfRule type="cellIs" dxfId="463" priority="659" operator="equal">
      <formula>"Cumplida (DT)"</formula>
    </cfRule>
    <cfRule type="cellIs" dxfId="462" priority="660" operator="equal">
      <formula>"Sin Avance"</formula>
    </cfRule>
  </conditionalFormatting>
  <conditionalFormatting sqref="P83">
    <cfRule type="cellIs" dxfId="461" priority="631" operator="equal">
      <formula>"Vencida"</formula>
    </cfRule>
    <cfRule type="cellIs" dxfId="460" priority="632" operator="equal">
      <formula>"No Cumplida"</formula>
    </cfRule>
    <cfRule type="cellIs" dxfId="459" priority="633" operator="equal">
      <formula>"En Avance"</formula>
    </cfRule>
    <cfRule type="cellIs" dxfId="458" priority="634" operator="equal">
      <formula>"Cumplida (FT)"</formula>
    </cfRule>
    <cfRule type="cellIs" dxfId="457" priority="635" operator="equal">
      <formula>"Cumplida (DT)"</formula>
    </cfRule>
    <cfRule type="cellIs" dxfId="456" priority="636" operator="equal">
      <formula>"Sin Avance"</formula>
    </cfRule>
  </conditionalFormatting>
  <conditionalFormatting sqref="P84:P85">
    <cfRule type="cellIs" dxfId="455" priority="625" operator="equal">
      <formula>"Vencida"</formula>
    </cfRule>
    <cfRule type="cellIs" dxfId="454" priority="626" operator="equal">
      <formula>"No Cumplida"</formula>
    </cfRule>
    <cfRule type="cellIs" dxfId="453" priority="627" operator="equal">
      <formula>"En Avance"</formula>
    </cfRule>
    <cfRule type="cellIs" dxfId="452" priority="628" operator="equal">
      <formula>"Cumplida (FT)"</formula>
    </cfRule>
    <cfRule type="cellIs" dxfId="451" priority="629" operator="equal">
      <formula>"Cumplida (DT)"</formula>
    </cfRule>
    <cfRule type="cellIs" dxfId="450" priority="630" operator="equal">
      <formula>"Sin Avance"</formula>
    </cfRule>
  </conditionalFormatting>
  <conditionalFormatting sqref="P86">
    <cfRule type="cellIs" dxfId="449" priority="619" operator="equal">
      <formula>"Vencida"</formula>
    </cfRule>
    <cfRule type="cellIs" dxfId="448" priority="620" operator="equal">
      <formula>"No Cumplida"</formula>
    </cfRule>
    <cfRule type="cellIs" dxfId="447" priority="621" operator="equal">
      <formula>"En Avance"</formula>
    </cfRule>
    <cfRule type="cellIs" dxfId="446" priority="622" operator="equal">
      <formula>"Cumplida (FT)"</formula>
    </cfRule>
    <cfRule type="cellIs" dxfId="445" priority="623" operator="equal">
      <formula>"Cumplida (DT)"</formula>
    </cfRule>
    <cfRule type="cellIs" dxfId="444" priority="624" operator="equal">
      <formula>"Sin Avance"</formula>
    </cfRule>
  </conditionalFormatting>
  <conditionalFormatting sqref="P87">
    <cfRule type="cellIs" dxfId="443" priority="613" operator="equal">
      <formula>"Vencida"</formula>
    </cfRule>
    <cfRule type="cellIs" dxfId="442" priority="614" operator="equal">
      <formula>"No Cumplida"</formula>
    </cfRule>
    <cfRule type="cellIs" dxfId="441" priority="615" operator="equal">
      <formula>"En Avance"</formula>
    </cfRule>
    <cfRule type="cellIs" dxfId="440" priority="616" operator="equal">
      <formula>"Cumplida (FT)"</formula>
    </cfRule>
    <cfRule type="cellIs" dxfId="439" priority="617" operator="equal">
      <formula>"Cumplida (DT)"</formula>
    </cfRule>
    <cfRule type="cellIs" dxfId="438" priority="618" operator="equal">
      <formula>"Sin Avance"</formula>
    </cfRule>
  </conditionalFormatting>
  <conditionalFormatting sqref="P88">
    <cfRule type="cellIs" dxfId="437" priority="607" operator="equal">
      <formula>"Vencida"</formula>
    </cfRule>
    <cfRule type="cellIs" dxfId="436" priority="608" operator="equal">
      <formula>"No Cumplida"</formula>
    </cfRule>
    <cfRule type="cellIs" dxfId="435" priority="609" operator="equal">
      <formula>"En Avance"</formula>
    </cfRule>
    <cfRule type="cellIs" dxfId="434" priority="610" operator="equal">
      <formula>"Cumplida (FT)"</formula>
    </cfRule>
    <cfRule type="cellIs" dxfId="433" priority="611" operator="equal">
      <formula>"Cumplida (DT)"</formula>
    </cfRule>
    <cfRule type="cellIs" dxfId="432" priority="612" operator="equal">
      <formula>"Sin Avance"</formula>
    </cfRule>
  </conditionalFormatting>
  <conditionalFormatting sqref="P90">
    <cfRule type="cellIs" dxfId="431" priority="601" operator="equal">
      <formula>"Vencida"</formula>
    </cfRule>
    <cfRule type="cellIs" dxfId="430" priority="602" operator="equal">
      <formula>"No Cumplida"</formula>
    </cfRule>
    <cfRule type="cellIs" dxfId="429" priority="603" operator="equal">
      <formula>"En Avance"</formula>
    </cfRule>
    <cfRule type="cellIs" dxfId="428" priority="604" operator="equal">
      <formula>"Cumplida (FT)"</formula>
    </cfRule>
    <cfRule type="cellIs" dxfId="427" priority="605" operator="equal">
      <formula>"Cumplida (DT)"</formula>
    </cfRule>
    <cfRule type="cellIs" dxfId="426" priority="606" operator="equal">
      <formula>"Sin Avance"</formula>
    </cfRule>
  </conditionalFormatting>
  <conditionalFormatting sqref="P93">
    <cfRule type="cellIs" dxfId="425" priority="589" operator="equal">
      <formula>"Vencida"</formula>
    </cfRule>
    <cfRule type="cellIs" dxfId="424" priority="590" operator="equal">
      <formula>"No Cumplida"</formula>
    </cfRule>
    <cfRule type="cellIs" dxfId="423" priority="591" operator="equal">
      <formula>"En Avance"</formula>
    </cfRule>
    <cfRule type="cellIs" dxfId="422" priority="592" operator="equal">
      <formula>"Cumplida (FT)"</formula>
    </cfRule>
    <cfRule type="cellIs" dxfId="421" priority="593" operator="equal">
      <formula>"Cumplida (DT)"</formula>
    </cfRule>
    <cfRule type="cellIs" dxfId="420" priority="594" operator="equal">
      <formula>"Sin Avance"</formula>
    </cfRule>
  </conditionalFormatting>
  <conditionalFormatting sqref="P94">
    <cfRule type="cellIs" dxfId="419" priority="583" operator="equal">
      <formula>"Vencida"</formula>
    </cfRule>
    <cfRule type="cellIs" dxfId="418" priority="584" operator="equal">
      <formula>"No Cumplida"</formula>
    </cfRule>
    <cfRule type="cellIs" dxfId="417" priority="585" operator="equal">
      <formula>"En Avance"</formula>
    </cfRule>
    <cfRule type="cellIs" dxfId="416" priority="586" operator="equal">
      <formula>"Cumplida (FT)"</formula>
    </cfRule>
    <cfRule type="cellIs" dxfId="415" priority="587" operator="equal">
      <formula>"Cumplida (DT)"</formula>
    </cfRule>
    <cfRule type="cellIs" dxfId="414" priority="588" operator="equal">
      <formula>"Sin Avance"</formula>
    </cfRule>
  </conditionalFormatting>
  <conditionalFormatting sqref="P41">
    <cfRule type="cellIs" dxfId="413" priority="571" operator="equal">
      <formula>"Vencida"</formula>
    </cfRule>
    <cfRule type="cellIs" dxfId="412" priority="572" operator="equal">
      <formula>"No Cumplida"</formula>
    </cfRule>
    <cfRule type="cellIs" dxfId="411" priority="573" operator="equal">
      <formula>"En Avance"</formula>
    </cfRule>
    <cfRule type="cellIs" dxfId="410" priority="574" operator="equal">
      <formula>"Cumplida (FT)"</formula>
    </cfRule>
    <cfRule type="cellIs" dxfId="409" priority="575" operator="equal">
      <formula>"Cumplida (DT)"</formula>
    </cfRule>
    <cfRule type="cellIs" dxfId="408" priority="576" operator="equal">
      <formula>"Sin Avance"</formula>
    </cfRule>
  </conditionalFormatting>
  <conditionalFormatting sqref="P43">
    <cfRule type="cellIs" dxfId="407" priority="565" operator="equal">
      <formula>"Vencida"</formula>
    </cfRule>
    <cfRule type="cellIs" dxfId="406" priority="566" operator="equal">
      <formula>"No Cumplida"</formula>
    </cfRule>
    <cfRule type="cellIs" dxfId="405" priority="567" operator="equal">
      <formula>"En Avance"</formula>
    </cfRule>
    <cfRule type="cellIs" dxfId="404" priority="568" operator="equal">
      <formula>"Cumplida (FT)"</formula>
    </cfRule>
    <cfRule type="cellIs" dxfId="403" priority="569" operator="equal">
      <formula>"Cumplida (DT)"</formula>
    </cfRule>
    <cfRule type="cellIs" dxfId="402" priority="570" operator="equal">
      <formula>"Sin Avance"</formula>
    </cfRule>
  </conditionalFormatting>
  <conditionalFormatting sqref="P2">
    <cfRule type="cellIs" dxfId="401" priority="415" operator="equal">
      <formula>"Vencida"</formula>
    </cfRule>
    <cfRule type="cellIs" dxfId="400" priority="416" operator="equal">
      <formula>"No Cumplida"</formula>
    </cfRule>
    <cfRule type="cellIs" dxfId="399" priority="417" operator="equal">
      <formula>"En Avance"</formula>
    </cfRule>
    <cfRule type="cellIs" dxfId="398" priority="418" operator="equal">
      <formula>"Cumplida (FT)"</formula>
    </cfRule>
    <cfRule type="cellIs" dxfId="397" priority="419" operator="equal">
      <formula>"Cumplida (DT)"</formula>
    </cfRule>
    <cfRule type="cellIs" dxfId="396" priority="420" operator="equal">
      <formula>"Sin Avance"</formula>
    </cfRule>
  </conditionalFormatting>
  <conditionalFormatting sqref="P3:P20 P22:P25 P27:P30 P32:P37">
    <cfRule type="cellIs" dxfId="395" priority="409" operator="equal">
      <formula>"Vencida"</formula>
    </cfRule>
    <cfRule type="cellIs" dxfId="394" priority="410" operator="equal">
      <formula>"No Cumplida"</formula>
    </cfRule>
    <cfRule type="cellIs" dxfId="393" priority="411" operator="equal">
      <formula>"En Avance"</formula>
    </cfRule>
    <cfRule type="cellIs" dxfId="392" priority="412" operator="equal">
      <formula>"Cumplida (FT)"</formula>
    </cfRule>
    <cfRule type="cellIs" dxfId="391" priority="413" operator="equal">
      <formula>"Cumplida (DT)"</formula>
    </cfRule>
    <cfRule type="cellIs" dxfId="390" priority="414" operator="equal">
      <formula>"Sin Avance"</formula>
    </cfRule>
  </conditionalFormatting>
  <conditionalFormatting sqref="P54">
    <cfRule type="cellIs" dxfId="389" priority="403" operator="equal">
      <formula>"Vencida"</formula>
    </cfRule>
    <cfRule type="cellIs" dxfId="388" priority="404" operator="equal">
      <formula>"No Cumplida"</formula>
    </cfRule>
    <cfRule type="cellIs" dxfId="387" priority="405" operator="equal">
      <formula>"En Avance"</formula>
    </cfRule>
    <cfRule type="cellIs" dxfId="386" priority="406" operator="equal">
      <formula>"Cumplida (FT)"</formula>
    </cfRule>
    <cfRule type="cellIs" dxfId="385" priority="407" operator="equal">
      <formula>"Cumplida (DT)"</formula>
    </cfRule>
    <cfRule type="cellIs" dxfId="384" priority="408" operator="equal">
      <formula>"Sin Avance"</formula>
    </cfRule>
  </conditionalFormatting>
  <conditionalFormatting sqref="P55">
    <cfRule type="cellIs" dxfId="383" priority="397" operator="equal">
      <formula>"Vencida"</formula>
    </cfRule>
    <cfRule type="cellIs" dxfId="382" priority="398" operator="equal">
      <formula>"No Cumplida"</formula>
    </cfRule>
    <cfRule type="cellIs" dxfId="381" priority="399" operator="equal">
      <formula>"En Avance"</formula>
    </cfRule>
    <cfRule type="cellIs" dxfId="380" priority="400" operator="equal">
      <formula>"Cumplida (FT)"</formula>
    </cfRule>
    <cfRule type="cellIs" dxfId="379" priority="401" operator="equal">
      <formula>"Cumplida (DT)"</formula>
    </cfRule>
    <cfRule type="cellIs" dxfId="378" priority="402" operator="equal">
      <formula>"Sin Avance"</formula>
    </cfRule>
  </conditionalFormatting>
  <conditionalFormatting sqref="P64:P66">
    <cfRule type="cellIs" dxfId="377" priority="391" operator="equal">
      <formula>"Vencida"</formula>
    </cfRule>
    <cfRule type="cellIs" dxfId="376" priority="392" operator="equal">
      <formula>"No Cumplida"</formula>
    </cfRule>
    <cfRule type="cellIs" dxfId="375" priority="393" operator="equal">
      <formula>"En Avance"</formula>
    </cfRule>
    <cfRule type="cellIs" dxfId="374" priority="394" operator="equal">
      <formula>"Cumplida (FT)"</formula>
    </cfRule>
    <cfRule type="cellIs" dxfId="373" priority="395" operator="equal">
      <formula>"Cumplida (DT)"</formula>
    </cfRule>
    <cfRule type="cellIs" dxfId="372" priority="396" operator="equal">
      <formula>"Sin Avance"</formula>
    </cfRule>
  </conditionalFormatting>
  <conditionalFormatting sqref="P95">
    <cfRule type="cellIs" dxfId="371" priority="379" operator="equal">
      <formula>"Vencida"</formula>
    </cfRule>
    <cfRule type="cellIs" dxfId="370" priority="380" operator="equal">
      <formula>"No Cumplida"</formula>
    </cfRule>
    <cfRule type="cellIs" dxfId="369" priority="381" operator="equal">
      <formula>"En Avance"</formula>
    </cfRule>
    <cfRule type="cellIs" dxfId="368" priority="382" operator="equal">
      <formula>"Cumplida (FT)"</formula>
    </cfRule>
    <cfRule type="cellIs" dxfId="367" priority="383" operator="equal">
      <formula>"Cumplida (DT)"</formula>
    </cfRule>
    <cfRule type="cellIs" dxfId="366" priority="384" operator="equal">
      <formula>"Sin Avance"</formula>
    </cfRule>
  </conditionalFormatting>
  <conditionalFormatting sqref="P22:P25 P4:P7 P27:P30 P32:P37">
    <cfRule type="cellIs" dxfId="365" priority="367" operator="equal">
      <formula>"Vencida"</formula>
    </cfRule>
    <cfRule type="cellIs" dxfId="364" priority="368" operator="equal">
      <formula>"No Cumplida"</formula>
    </cfRule>
    <cfRule type="cellIs" dxfId="363" priority="369" operator="equal">
      <formula>"En Avance"</formula>
    </cfRule>
    <cfRule type="cellIs" dxfId="362" priority="370" operator="equal">
      <formula>"Cumplida (FT)"</formula>
    </cfRule>
    <cfRule type="cellIs" dxfId="361" priority="371" operator="equal">
      <formula>"Cumplida (DT)"</formula>
    </cfRule>
    <cfRule type="cellIs" dxfId="360" priority="372" operator="equal">
      <formula>"Sin Avance"</formula>
    </cfRule>
  </conditionalFormatting>
  <conditionalFormatting sqref="P8:P20">
    <cfRule type="cellIs" dxfId="359" priority="361" operator="equal">
      <formula>"Vencida"</formula>
    </cfRule>
    <cfRule type="cellIs" dxfId="358" priority="362" operator="equal">
      <formula>"No Cumplida"</formula>
    </cfRule>
    <cfRule type="cellIs" dxfId="357" priority="363" operator="equal">
      <formula>"En Avance"</formula>
    </cfRule>
    <cfRule type="cellIs" dxfId="356" priority="364" operator="equal">
      <formula>"Cumplida (FT)"</formula>
    </cfRule>
    <cfRule type="cellIs" dxfId="355" priority="365" operator="equal">
      <formula>"Cumplida (DT)"</formula>
    </cfRule>
    <cfRule type="cellIs" dxfId="354" priority="366" operator="equal">
      <formula>"Sin Avance"</formula>
    </cfRule>
  </conditionalFormatting>
  <conditionalFormatting sqref="P46:P47">
    <cfRule type="cellIs" dxfId="353" priority="343" operator="equal">
      <formula>"Vencida"</formula>
    </cfRule>
    <cfRule type="cellIs" dxfId="352" priority="344" operator="equal">
      <formula>"No Cumplida"</formula>
    </cfRule>
    <cfRule type="cellIs" dxfId="351" priority="345" operator="equal">
      <formula>"En Avance"</formula>
    </cfRule>
    <cfRule type="cellIs" dxfId="350" priority="346" operator="equal">
      <formula>"Cumplida (FT)"</formula>
    </cfRule>
    <cfRule type="cellIs" dxfId="349" priority="347" operator="equal">
      <formula>"Cumplida (DT)"</formula>
    </cfRule>
    <cfRule type="cellIs" dxfId="348" priority="348" operator="equal">
      <formula>"Sin Avance"</formula>
    </cfRule>
  </conditionalFormatting>
  <conditionalFormatting sqref="P49:P50">
    <cfRule type="cellIs" dxfId="347" priority="337" operator="equal">
      <formula>"Vencida"</formula>
    </cfRule>
    <cfRule type="cellIs" dxfId="346" priority="338" operator="equal">
      <formula>"No Cumplida"</formula>
    </cfRule>
    <cfRule type="cellIs" dxfId="345" priority="339" operator="equal">
      <formula>"En Avance"</formula>
    </cfRule>
    <cfRule type="cellIs" dxfId="344" priority="340" operator="equal">
      <formula>"Cumplida (FT)"</formula>
    </cfRule>
    <cfRule type="cellIs" dxfId="343" priority="341" operator="equal">
      <formula>"Cumplida (DT)"</formula>
    </cfRule>
    <cfRule type="cellIs" dxfId="342" priority="342" operator="equal">
      <formula>"Sin Avance"</formula>
    </cfRule>
  </conditionalFormatting>
  <conditionalFormatting sqref="P53">
    <cfRule type="cellIs" dxfId="341" priority="331" operator="equal">
      <formula>"Vencida"</formula>
    </cfRule>
    <cfRule type="cellIs" dxfId="340" priority="332" operator="equal">
      <formula>"No Cumplida"</formula>
    </cfRule>
    <cfRule type="cellIs" dxfId="339" priority="333" operator="equal">
      <formula>"En Avance"</formula>
    </cfRule>
    <cfRule type="cellIs" dxfId="338" priority="334" operator="equal">
      <formula>"Cumplida (FT)"</formula>
    </cfRule>
    <cfRule type="cellIs" dxfId="337" priority="335" operator="equal">
      <formula>"Cumplida (DT)"</formula>
    </cfRule>
    <cfRule type="cellIs" dxfId="336" priority="336" operator="equal">
      <formula>"Sin Avance"</formula>
    </cfRule>
  </conditionalFormatting>
  <conditionalFormatting sqref="P21">
    <cfRule type="cellIs" dxfId="335" priority="325" operator="equal">
      <formula>"Vencida"</formula>
    </cfRule>
    <cfRule type="cellIs" dxfId="334" priority="326" operator="equal">
      <formula>"No Cumplida"</formula>
    </cfRule>
    <cfRule type="cellIs" dxfId="333" priority="327" operator="equal">
      <formula>"En Avance"</formula>
    </cfRule>
    <cfRule type="cellIs" dxfId="332" priority="328" operator="equal">
      <formula>"Cumplida (FT)"</formula>
    </cfRule>
    <cfRule type="cellIs" dxfId="331" priority="329" operator="equal">
      <formula>"Cumplida (DT)"</formula>
    </cfRule>
    <cfRule type="cellIs" dxfId="330" priority="330" operator="equal">
      <formula>"Sin Avance"</formula>
    </cfRule>
  </conditionalFormatting>
  <conditionalFormatting sqref="P26">
    <cfRule type="cellIs" dxfId="329" priority="319" operator="equal">
      <formula>"Vencida"</formula>
    </cfRule>
    <cfRule type="cellIs" dxfId="328" priority="320" operator="equal">
      <formula>"No Cumplida"</formula>
    </cfRule>
    <cfRule type="cellIs" dxfId="327" priority="321" operator="equal">
      <formula>"En Avance"</formula>
    </cfRule>
    <cfRule type="cellIs" dxfId="326" priority="322" operator="equal">
      <formula>"Cumplida (FT)"</formula>
    </cfRule>
    <cfRule type="cellIs" dxfId="325" priority="323" operator="equal">
      <formula>"Cumplida (DT)"</formula>
    </cfRule>
    <cfRule type="cellIs" dxfId="324" priority="324" operator="equal">
      <formula>"Sin Avance"</formula>
    </cfRule>
  </conditionalFormatting>
  <conditionalFormatting sqref="P31">
    <cfRule type="cellIs" dxfId="323" priority="313" operator="equal">
      <formula>"Vencida"</formula>
    </cfRule>
    <cfRule type="cellIs" dxfId="322" priority="314" operator="equal">
      <formula>"No Cumplida"</formula>
    </cfRule>
    <cfRule type="cellIs" dxfId="321" priority="315" operator="equal">
      <formula>"En Avance"</formula>
    </cfRule>
    <cfRule type="cellIs" dxfId="320" priority="316" operator="equal">
      <formula>"Cumplida (FT)"</formula>
    </cfRule>
    <cfRule type="cellIs" dxfId="319" priority="317" operator="equal">
      <formula>"Cumplida (DT)"</formula>
    </cfRule>
    <cfRule type="cellIs" dxfId="318" priority="318" operator="equal">
      <formula>"Sin Avance"</formula>
    </cfRule>
  </conditionalFormatting>
  <conditionalFormatting sqref="P57">
    <cfRule type="cellIs" dxfId="317" priority="307" operator="equal">
      <formula>"Vencida"</formula>
    </cfRule>
    <cfRule type="cellIs" dxfId="316" priority="308" operator="equal">
      <formula>"No Cumplida"</formula>
    </cfRule>
    <cfRule type="cellIs" dxfId="315" priority="309" operator="equal">
      <formula>"En Avance"</formula>
    </cfRule>
    <cfRule type="cellIs" dxfId="314" priority="310" operator="equal">
      <formula>"Cumplida (FT)"</formula>
    </cfRule>
    <cfRule type="cellIs" dxfId="313" priority="311" operator="equal">
      <formula>"Cumplida (DT)"</formula>
    </cfRule>
    <cfRule type="cellIs" dxfId="312" priority="312" operator="equal">
      <formula>"Sin Avance"</formula>
    </cfRule>
  </conditionalFormatting>
  <conditionalFormatting sqref="P58">
    <cfRule type="cellIs" dxfId="311" priority="301" operator="equal">
      <formula>"Vencida"</formula>
    </cfRule>
    <cfRule type="cellIs" dxfId="310" priority="302" operator="equal">
      <formula>"No Cumplida"</formula>
    </cfRule>
    <cfRule type="cellIs" dxfId="309" priority="303" operator="equal">
      <formula>"En Avance"</formula>
    </cfRule>
    <cfRule type="cellIs" dxfId="308" priority="304" operator="equal">
      <formula>"Cumplida (FT)"</formula>
    </cfRule>
    <cfRule type="cellIs" dxfId="307" priority="305" operator="equal">
      <formula>"Cumplida (DT)"</formula>
    </cfRule>
    <cfRule type="cellIs" dxfId="306" priority="306" operator="equal">
      <formula>"Sin Avance"</formula>
    </cfRule>
  </conditionalFormatting>
  <conditionalFormatting sqref="P59">
    <cfRule type="cellIs" dxfId="305" priority="295" operator="equal">
      <formula>"Vencida"</formula>
    </cfRule>
    <cfRule type="cellIs" dxfId="304" priority="296" operator="equal">
      <formula>"No Cumplida"</formula>
    </cfRule>
    <cfRule type="cellIs" dxfId="303" priority="297" operator="equal">
      <formula>"En Avance"</formula>
    </cfRule>
    <cfRule type="cellIs" dxfId="302" priority="298" operator="equal">
      <formula>"Cumplida (FT)"</formula>
    </cfRule>
    <cfRule type="cellIs" dxfId="301" priority="299" operator="equal">
      <formula>"Cumplida (DT)"</formula>
    </cfRule>
    <cfRule type="cellIs" dxfId="300" priority="300" operator="equal">
      <formula>"Sin Avance"</formula>
    </cfRule>
  </conditionalFormatting>
  <conditionalFormatting sqref="P60">
    <cfRule type="cellIs" dxfId="299" priority="289" operator="equal">
      <formula>"Vencida"</formula>
    </cfRule>
    <cfRule type="cellIs" dxfId="298" priority="290" operator="equal">
      <formula>"No Cumplida"</formula>
    </cfRule>
    <cfRule type="cellIs" dxfId="297" priority="291" operator="equal">
      <formula>"En Avance"</formula>
    </cfRule>
    <cfRule type="cellIs" dxfId="296" priority="292" operator="equal">
      <formula>"Cumplida (FT)"</formula>
    </cfRule>
    <cfRule type="cellIs" dxfId="295" priority="293" operator="equal">
      <formula>"Cumplida (DT)"</formula>
    </cfRule>
    <cfRule type="cellIs" dxfId="294" priority="294" operator="equal">
      <formula>"Sin Avance"</formula>
    </cfRule>
  </conditionalFormatting>
  <conditionalFormatting sqref="P61">
    <cfRule type="cellIs" dxfId="293" priority="283" operator="equal">
      <formula>"Vencida"</formula>
    </cfRule>
    <cfRule type="cellIs" dxfId="292" priority="284" operator="equal">
      <formula>"No Cumplida"</formula>
    </cfRule>
    <cfRule type="cellIs" dxfId="291" priority="285" operator="equal">
      <formula>"En Avance"</formula>
    </cfRule>
    <cfRule type="cellIs" dxfId="290" priority="286" operator="equal">
      <formula>"Cumplida (FT)"</formula>
    </cfRule>
    <cfRule type="cellIs" dxfId="289" priority="287" operator="equal">
      <formula>"Cumplida (DT)"</formula>
    </cfRule>
    <cfRule type="cellIs" dxfId="288" priority="288" operator="equal">
      <formula>"Sin Avance"</formula>
    </cfRule>
  </conditionalFormatting>
  <conditionalFormatting sqref="P62">
    <cfRule type="cellIs" dxfId="287" priority="277" operator="equal">
      <formula>"Vencida"</formula>
    </cfRule>
    <cfRule type="cellIs" dxfId="286" priority="278" operator="equal">
      <formula>"No Cumplida"</formula>
    </cfRule>
    <cfRule type="cellIs" dxfId="285" priority="279" operator="equal">
      <formula>"En Avance"</formula>
    </cfRule>
    <cfRule type="cellIs" dxfId="284" priority="280" operator="equal">
      <formula>"Cumplida (FT)"</formula>
    </cfRule>
    <cfRule type="cellIs" dxfId="283" priority="281" operator="equal">
      <formula>"Cumplida (DT)"</formula>
    </cfRule>
    <cfRule type="cellIs" dxfId="282" priority="282" operator="equal">
      <formula>"Sin Avance"</formula>
    </cfRule>
  </conditionalFormatting>
  <conditionalFormatting sqref="P63">
    <cfRule type="cellIs" dxfId="281" priority="271" operator="equal">
      <formula>"Vencida"</formula>
    </cfRule>
    <cfRule type="cellIs" dxfId="280" priority="272" operator="equal">
      <formula>"No Cumplida"</formula>
    </cfRule>
    <cfRule type="cellIs" dxfId="279" priority="273" operator="equal">
      <formula>"En Avance"</formula>
    </cfRule>
    <cfRule type="cellIs" dxfId="278" priority="274" operator="equal">
      <formula>"Cumplida (FT)"</formula>
    </cfRule>
    <cfRule type="cellIs" dxfId="277" priority="275" operator="equal">
      <formula>"Cumplida (DT)"</formula>
    </cfRule>
    <cfRule type="cellIs" dxfId="276" priority="276" operator="equal">
      <formula>"Sin Avance"</formula>
    </cfRule>
  </conditionalFormatting>
  <conditionalFormatting sqref="P185:P194 P159:P181 P145:P146 P128 P97:P99">
    <cfRule type="cellIs" dxfId="275" priority="265" operator="equal">
      <formula>"Vencida"</formula>
    </cfRule>
    <cfRule type="cellIs" dxfId="274" priority="266" operator="equal">
      <formula>"No Cumplida"</formula>
    </cfRule>
    <cfRule type="cellIs" dxfId="273" priority="267" operator="equal">
      <formula>"En Avance"</formula>
    </cfRule>
    <cfRule type="cellIs" dxfId="272" priority="268" operator="equal">
      <formula>"Cumplida (FT)"</formula>
    </cfRule>
    <cfRule type="cellIs" dxfId="271" priority="269" operator="equal">
      <formula>"Cumplida (DT)"</formula>
    </cfRule>
    <cfRule type="cellIs" dxfId="270" priority="270" operator="equal">
      <formula>"Sin Avance"</formula>
    </cfRule>
  </conditionalFormatting>
  <conditionalFormatting sqref="P100">
    <cfRule type="cellIs" dxfId="269" priority="259" operator="equal">
      <formula>"Vencida"</formula>
    </cfRule>
    <cfRule type="cellIs" dxfId="268" priority="260" operator="equal">
      <formula>"No Cumplida"</formula>
    </cfRule>
    <cfRule type="cellIs" dxfId="267" priority="261" operator="equal">
      <formula>"En Avance"</formula>
    </cfRule>
    <cfRule type="cellIs" dxfId="266" priority="262" operator="equal">
      <formula>"Cumplida (FT)"</formula>
    </cfRule>
    <cfRule type="cellIs" dxfId="265" priority="263" operator="equal">
      <formula>"Cumplida (DT)"</formula>
    </cfRule>
    <cfRule type="cellIs" dxfId="264" priority="264" operator="equal">
      <formula>"Sin Avance"</formula>
    </cfRule>
  </conditionalFormatting>
  <conditionalFormatting sqref="P101:P102">
    <cfRule type="cellIs" dxfId="263" priority="253" operator="equal">
      <formula>"Vencida"</formula>
    </cfRule>
    <cfRule type="cellIs" dxfId="262" priority="254" operator="equal">
      <formula>"No Cumplida"</formula>
    </cfRule>
    <cfRule type="cellIs" dxfId="261" priority="255" operator="equal">
      <formula>"En Avance"</formula>
    </cfRule>
    <cfRule type="cellIs" dxfId="260" priority="256" operator="equal">
      <formula>"Cumplida (FT)"</formula>
    </cfRule>
    <cfRule type="cellIs" dxfId="259" priority="257" operator="equal">
      <formula>"Cumplida (DT)"</formula>
    </cfRule>
    <cfRule type="cellIs" dxfId="258" priority="258" operator="equal">
      <formula>"Sin Avance"</formula>
    </cfRule>
  </conditionalFormatting>
  <conditionalFormatting sqref="P103">
    <cfRule type="cellIs" dxfId="257" priority="247" operator="equal">
      <formula>"Vencida"</formula>
    </cfRule>
    <cfRule type="cellIs" dxfId="256" priority="248" operator="equal">
      <formula>"No Cumplida"</formula>
    </cfRule>
    <cfRule type="cellIs" dxfId="255" priority="249" operator="equal">
      <formula>"En Avance"</formula>
    </cfRule>
    <cfRule type="cellIs" dxfId="254" priority="250" operator="equal">
      <formula>"Cumplida (FT)"</formula>
    </cfRule>
    <cfRule type="cellIs" dxfId="253" priority="251" operator="equal">
      <formula>"Cumplida (DT)"</formula>
    </cfRule>
    <cfRule type="cellIs" dxfId="252" priority="252" operator="equal">
      <formula>"Sin Avance"</formula>
    </cfRule>
  </conditionalFormatting>
  <conditionalFormatting sqref="P104">
    <cfRule type="cellIs" dxfId="251" priority="241" operator="equal">
      <formula>"Vencida"</formula>
    </cfRule>
    <cfRule type="cellIs" dxfId="250" priority="242" operator="equal">
      <formula>"No Cumplida"</formula>
    </cfRule>
    <cfRule type="cellIs" dxfId="249" priority="243" operator="equal">
      <formula>"En Avance"</formula>
    </cfRule>
    <cfRule type="cellIs" dxfId="248" priority="244" operator="equal">
      <formula>"Cumplida (FT)"</formula>
    </cfRule>
    <cfRule type="cellIs" dxfId="247" priority="245" operator="equal">
      <formula>"Cumplida (DT)"</formula>
    </cfRule>
    <cfRule type="cellIs" dxfId="246" priority="246" operator="equal">
      <formula>"Sin Avance"</formula>
    </cfRule>
  </conditionalFormatting>
  <conditionalFormatting sqref="P105">
    <cfRule type="cellIs" dxfId="245" priority="235" operator="equal">
      <formula>"Vencida"</formula>
    </cfRule>
    <cfRule type="cellIs" dxfId="244" priority="236" operator="equal">
      <formula>"No Cumplida"</formula>
    </cfRule>
    <cfRule type="cellIs" dxfId="243" priority="237" operator="equal">
      <formula>"En Avance"</formula>
    </cfRule>
    <cfRule type="cellIs" dxfId="242" priority="238" operator="equal">
      <formula>"Cumplida (FT)"</formula>
    </cfRule>
    <cfRule type="cellIs" dxfId="241" priority="239" operator="equal">
      <formula>"Cumplida (DT)"</formula>
    </cfRule>
    <cfRule type="cellIs" dxfId="240" priority="240" operator="equal">
      <formula>"Sin Avance"</formula>
    </cfRule>
  </conditionalFormatting>
  <conditionalFormatting sqref="P106:P108">
    <cfRule type="cellIs" dxfId="239" priority="229" operator="equal">
      <formula>"Vencida"</formula>
    </cfRule>
    <cfRule type="cellIs" dxfId="238" priority="230" operator="equal">
      <formula>"No Cumplida"</formula>
    </cfRule>
    <cfRule type="cellIs" dxfId="237" priority="231" operator="equal">
      <formula>"En Avance"</formula>
    </cfRule>
    <cfRule type="cellIs" dxfId="236" priority="232" operator="equal">
      <formula>"Cumplida (FT)"</formula>
    </cfRule>
    <cfRule type="cellIs" dxfId="235" priority="233" operator="equal">
      <formula>"Cumplida (DT)"</formula>
    </cfRule>
    <cfRule type="cellIs" dxfId="234" priority="234" operator="equal">
      <formula>"Sin Avance"</formula>
    </cfRule>
  </conditionalFormatting>
  <conditionalFormatting sqref="P109">
    <cfRule type="cellIs" dxfId="233" priority="223" operator="equal">
      <formula>"Vencida"</formula>
    </cfRule>
    <cfRule type="cellIs" dxfId="232" priority="224" operator="equal">
      <formula>"No Cumplida"</formula>
    </cfRule>
    <cfRule type="cellIs" dxfId="231" priority="225" operator="equal">
      <formula>"En Avance"</formula>
    </cfRule>
    <cfRule type="cellIs" dxfId="230" priority="226" operator="equal">
      <formula>"Cumplida (FT)"</formula>
    </cfRule>
    <cfRule type="cellIs" dxfId="229" priority="227" operator="equal">
      <formula>"Cumplida (DT)"</formula>
    </cfRule>
    <cfRule type="cellIs" dxfId="228" priority="228" operator="equal">
      <formula>"Sin Avance"</formula>
    </cfRule>
  </conditionalFormatting>
  <conditionalFormatting sqref="P110">
    <cfRule type="cellIs" dxfId="227" priority="217" operator="equal">
      <formula>"Vencida"</formula>
    </cfRule>
    <cfRule type="cellIs" dxfId="226" priority="218" operator="equal">
      <formula>"No Cumplida"</formula>
    </cfRule>
    <cfRule type="cellIs" dxfId="225" priority="219" operator="equal">
      <formula>"En Avance"</formula>
    </cfRule>
    <cfRule type="cellIs" dxfId="224" priority="220" operator="equal">
      <formula>"Cumplida (FT)"</formula>
    </cfRule>
    <cfRule type="cellIs" dxfId="223" priority="221" operator="equal">
      <formula>"Cumplida (DT)"</formula>
    </cfRule>
    <cfRule type="cellIs" dxfId="222" priority="222" operator="equal">
      <formula>"Sin Avance"</formula>
    </cfRule>
  </conditionalFormatting>
  <conditionalFormatting sqref="P111">
    <cfRule type="cellIs" dxfId="221" priority="211" operator="equal">
      <formula>"Vencida"</formula>
    </cfRule>
    <cfRule type="cellIs" dxfId="220" priority="212" operator="equal">
      <formula>"No Cumplida"</formula>
    </cfRule>
    <cfRule type="cellIs" dxfId="219" priority="213" operator="equal">
      <formula>"En Avance"</formula>
    </cfRule>
    <cfRule type="cellIs" dxfId="218" priority="214" operator="equal">
      <formula>"Cumplida (FT)"</formula>
    </cfRule>
    <cfRule type="cellIs" dxfId="217" priority="215" operator="equal">
      <formula>"Cumplida (DT)"</formula>
    </cfRule>
    <cfRule type="cellIs" dxfId="216" priority="216" operator="equal">
      <formula>"Sin Avance"</formula>
    </cfRule>
  </conditionalFormatting>
  <conditionalFormatting sqref="P112:P114">
    <cfRule type="cellIs" dxfId="215" priority="205" operator="equal">
      <formula>"Vencida"</formula>
    </cfRule>
    <cfRule type="cellIs" dxfId="214" priority="206" operator="equal">
      <formula>"No Cumplida"</formula>
    </cfRule>
    <cfRule type="cellIs" dxfId="213" priority="207" operator="equal">
      <formula>"En Avance"</formula>
    </cfRule>
    <cfRule type="cellIs" dxfId="212" priority="208" operator="equal">
      <formula>"Cumplida (FT)"</formula>
    </cfRule>
    <cfRule type="cellIs" dxfId="211" priority="209" operator="equal">
      <formula>"Cumplida (DT)"</formula>
    </cfRule>
    <cfRule type="cellIs" dxfId="210" priority="210" operator="equal">
      <formula>"Sin Avance"</formula>
    </cfRule>
  </conditionalFormatting>
  <conditionalFormatting sqref="P115">
    <cfRule type="cellIs" dxfId="209" priority="199" operator="equal">
      <formula>"Vencida"</formula>
    </cfRule>
    <cfRule type="cellIs" dxfId="208" priority="200" operator="equal">
      <formula>"No Cumplida"</formula>
    </cfRule>
    <cfRule type="cellIs" dxfId="207" priority="201" operator="equal">
      <formula>"En Avance"</formula>
    </cfRule>
    <cfRule type="cellIs" dxfId="206" priority="202" operator="equal">
      <formula>"Cumplida (FT)"</formula>
    </cfRule>
    <cfRule type="cellIs" dxfId="205" priority="203" operator="equal">
      <formula>"Cumplida (DT)"</formula>
    </cfRule>
    <cfRule type="cellIs" dxfId="204" priority="204" operator="equal">
      <formula>"Sin Avance"</formula>
    </cfRule>
  </conditionalFormatting>
  <conditionalFormatting sqref="P116:P125">
    <cfRule type="cellIs" dxfId="203" priority="193" operator="equal">
      <formula>"Vencida"</formula>
    </cfRule>
    <cfRule type="cellIs" dxfId="202" priority="194" operator="equal">
      <formula>"No Cumplida"</formula>
    </cfRule>
    <cfRule type="cellIs" dxfId="201" priority="195" operator="equal">
      <formula>"En Avance"</formula>
    </cfRule>
    <cfRule type="cellIs" dxfId="200" priority="196" operator="equal">
      <formula>"Cumplida (FT)"</formula>
    </cfRule>
    <cfRule type="cellIs" dxfId="199" priority="197" operator="equal">
      <formula>"Cumplida (DT)"</formula>
    </cfRule>
    <cfRule type="cellIs" dxfId="198" priority="198" operator="equal">
      <formula>"Sin Avance"</formula>
    </cfRule>
  </conditionalFormatting>
  <conditionalFormatting sqref="P126">
    <cfRule type="cellIs" dxfId="197" priority="187" operator="equal">
      <formula>"Vencida"</formula>
    </cfRule>
    <cfRule type="cellIs" dxfId="196" priority="188" operator="equal">
      <formula>"No Cumplida"</formula>
    </cfRule>
    <cfRule type="cellIs" dxfId="195" priority="189" operator="equal">
      <formula>"En Avance"</formula>
    </cfRule>
    <cfRule type="cellIs" dxfId="194" priority="190" operator="equal">
      <formula>"Cumplida (FT)"</formula>
    </cfRule>
    <cfRule type="cellIs" dxfId="193" priority="191" operator="equal">
      <formula>"Cumplida (DT)"</formula>
    </cfRule>
    <cfRule type="cellIs" dxfId="192" priority="192" operator="equal">
      <formula>"Sin Avance"</formula>
    </cfRule>
  </conditionalFormatting>
  <conditionalFormatting sqref="P127">
    <cfRule type="cellIs" dxfId="191" priority="181" operator="equal">
      <formula>"Vencida"</formula>
    </cfRule>
    <cfRule type="cellIs" dxfId="190" priority="182" operator="equal">
      <formula>"No Cumplida"</formula>
    </cfRule>
    <cfRule type="cellIs" dxfId="189" priority="183" operator="equal">
      <formula>"En Avance"</formula>
    </cfRule>
    <cfRule type="cellIs" dxfId="188" priority="184" operator="equal">
      <formula>"Cumplida (FT)"</formula>
    </cfRule>
    <cfRule type="cellIs" dxfId="187" priority="185" operator="equal">
      <formula>"Cumplida (DT)"</formula>
    </cfRule>
    <cfRule type="cellIs" dxfId="186" priority="186" operator="equal">
      <formula>"Sin Avance"</formula>
    </cfRule>
  </conditionalFormatting>
  <conditionalFormatting sqref="P131">
    <cfRule type="cellIs" dxfId="185" priority="175" operator="equal">
      <formula>"Vencida"</formula>
    </cfRule>
    <cfRule type="cellIs" dxfId="184" priority="176" operator="equal">
      <formula>"No Cumplida"</formula>
    </cfRule>
    <cfRule type="cellIs" dxfId="183" priority="177" operator="equal">
      <formula>"En Avance"</formula>
    </cfRule>
    <cfRule type="cellIs" dxfId="182" priority="178" operator="equal">
      <formula>"Cumplida (FT)"</formula>
    </cfRule>
    <cfRule type="cellIs" dxfId="181" priority="179" operator="equal">
      <formula>"Cumplida (DT)"</formula>
    </cfRule>
    <cfRule type="cellIs" dxfId="180" priority="180" operator="equal">
      <formula>"Sin Avance"</formula>
    </cfRule>
  </conditionalFormatting>
  <conditionalFormatting sqref="P129">
    <cfRule type="cellIs" dxfId="179" priority="169" operator="equal">
      <formula>"Vencida"</formula>
    </cfRule>
    <cfRule type="cellIs" dxfId="178" priority="170" operator="equal">
      <formula>"No Cumplida"</formula>
    </cfRule>
    <cfRule type="cellIs" dxfId="177" priority="171" operator="equal">
      <formula>"En Avance"</formula>
    </cfRule>
    <cfRule type="cellIs" dxfId="176" priority="172" operator="equal">
      <formula>"Cumplida (FT)"</formula>
    </cfRule>
    <cfRule type="cellIs" dxfId="175" priority="173" operator="equal">
      <formula>"Cumplida (DT)"</formula>
    </cfRule>
    <cfRule type="cellIs" dxfId="174" priority="174" operator="equal">
      <formula>"Sin Avance"</formula>
    </cfRule>
  </conditionalFormatting>
  <conditionalFormatting sqref="P130">
    <cfRule type="cellIs" dxfId="173" priority="163" operator="equal">
      <formula>"Vencida"</formula>
    </cfRule>
    <cfRule type="cellIs" dxfId="172" priority="164" operator="equal">
      <formula>"No Cumplida"</formula>
    </cfRule>
    <cfRule type="cellIs" dxfId="171" priority="165" operator="equal">
      <formula>"En Avance"</formula>
    </cfRule>
    <cfRule type="cellIs" dxfId="170" priority="166" operator="equal">
      <formula>"Cumplida (FT)"</formula>
    </cfRule>
    <cfRule type="cellIs" dxfId="169" priority="167" operator="equal">
      <formula>"Cumplida (DT)"</formula>
    </cfRule>
    <cfRule type="cellIs" dxfId="168" priority="168" operator="equal">
      <formula>"Sin Avance"</formula>
    </cfRule>
  </conditionalFormatting>
  <conditionalFormatting sqref="P132">
    <cfRule type="cellIs" dxfId="167" priority="157" operator="equal">
      <formula>"Vencida"</formula>
    </cfRule>
    <cfRule type="cellIs" dxfId="166" priority="158" operator="equal">
      <formula>"No Cumplida"</formula>
    </cfRule>
    <cfRule type="cellIs" dxfId="165" priority="159" operator="equal">
      <formula>"En Avance"</formula>
    </cfRule>
    <cfRule type="cellIs" dxfId="164" priority="160" operator="equal">
      <formula>"Cumplida (FT)"</formula>
    </cfRule>
    <cfRule type="cellIs" dxfId="163" priority="161" operator="equal">
      <formula>"Cumplida (DT)"</formula>
    </cfRule>
    <cfRule type="cellIs" dxfId="162" priority="162" operator="equal">
      <formula>"Sin Avance"</formula>
    </cfRule>
  </conditionalFormatting>
  <conditionalFormatting sqref="P133">
    <cfRule type="cellIs" dxfId="161" priority="151" operator="equal">
      <formula>"Vencida"</formula>
    </cfRule>
    <cfRule type="cellIs" dxfId="160" priority="152" operator="equal">
      <formula>"No Cumplida"</formula>
    </cfRule>
    <cfRule type="cellIs" dxfId="159" priority="153" operator="equal">
      <formula>"En Avance"</formula>
    </cfRule>
    <cfRule type="cellIs" dxfId="158" priority="154" operator="equal">
      <formula>"Cumplida (FT)"</formula>
    </cfRule>
    <cfRule type="cellIs" dxfId="157" priority="155" operator="equal">
      <formula>"Cumplida (DT)"</formula>
    </cfRule>
    <cfRule type="cellIs" dxfId="156" priority="156" operator="equal">
      <formula>"Sin Avance"</formula>
    </cfRule>
  </conditionalFormatting>
  <conditionalFormatting sqref="P134">
    <cfRule type="cellIs" dxfId="155" priority="145" operator="equal">
      <formula>"Vencida"</formula>
    </cfRule>
    <cfRule type="cellIs" dxfId="154" priority="146" operator="equal">
      <formula>"No Cumplida"</formula>
    </cfRule>
    <cfRule type="cellIs" dxfId="153" priority="147" operator="equal">
      <formula>"En Avance"</formula>
    </cfRule>
    <cfRule type="cellIs" dxfId="152" priority="148" operator="equal">
      <formula>"Cumplida (FT)"</formula>
    </cfRule>
    <cfRule type="cellIs" dxfId="151" priority="149" operator="equal">
      <formula>"Cumplida (DT)"</formula>
    </cfRule>
    <cfRule type="cellIs" dxfId="150" priority="150" operator="equal">
      <formula>"Sin Avance"</formula>
    </cfRule>
  </conditionalFormatting>
  <conditionalFormatting sqref="P136">
    <cfRule type="cellIs" dxfId="149" priority="139" operator="equal">
      <formula>"Vencida"</formula>
    </cfRule>
    <cfRule type="cellIs" dxfId="148" priority="140" operator="equal">
      <formula>"No Cumplida"</formula>
    </cfRule>
    <cfRule type="cellIs" dxfId="147" priority="141" operator="equal">
      <formula>"En Avance"</formula>
    </cfRule>
    <cfRule type="cellIs" dxfId="146" priority="142" operator="equal">
      <formula>"Cumplida (FT)"</formula>
    </cfRule>
    <cfRule type="cellIs" dxfId="145" priority="143" operator="equal">
      <formula>"Cumplida (DT)"</formula>
    </cfRule>
    <cfRule type="cellIs" dxfId="144" priority="144" operator="equal">
      <formula>"Sin Avance"</formula>
    </cfRule>
  </conditionalFormatting>
  <conditionalFormatting sqref="P135">
    <cfRule type="cellIs" dxfId="143" priority="133" operator="equal">
      <formula>"Vencida"</formula>
    </cfRule>
    <cfRule type="cellIs" dxfId="142" priority="134" operator="equal">
      <formula>"No Cumplida"</formula>
    </cfRule>
    <cfRule type="cellIs" dxfId="141" priority="135" operator="equal">
      <formula>"En Avance"</formula>
    </cfRule>
    <cfRule type="cellIs" dxfId="140" priority="136" operator="equal">
      <formula>"Cumplida (FT)"</formula>
    </cfRule>
    <cfRule type="cellIs" dxfId="139" priority="137" operator="equal">
      <formula>"Cumplida (DT)"</formula>
    </cfRule>
    <cfRule type="cellIs" dxfId="138" priority="138" operator="equal">
      <formula>"Sin Avance"</formula>
    </cfRule>
  </conditionalFormatting>
  <conditionalFormatting sqref="P140 P142:P143">
    <cfRule type="cellIs" dxfId="137" priority="127" operator="equal">
      <formula>"Vencida"</formula>
    </cfRule>
    <cfRule type="cellIs" dxfId="136" priority="128" operator="equal">
      <formula>"No Cumplida"</formula>
    </cfRule>
    <cfRule type="cellIs" dxfId="135" priority="129" operator="equal">
      <formula>"En Avance"</formula>
    </cfRule>
    <cfRule type="cellIs" dxfId="134" priority="130" operator="equal">
      <formula>"Cumplida (FT)"</formula>
    </cfRule>
    <cfRule type="cellIs" dxfId="133" priority="131" operator="equal">
      <formula>"Cumplida (DT)"</formula>
    </cfRule>
    <cfRule type="cellIs" dxfId="132" priority="132" operator="equal">
      <formula>"Sin Avance"</formula>
    </cfRule>
  </conditionalFormatting>
  <conditionalFormatting sqref="P144">
    <cfRule type="cellIs" dxfId="131" priority="121" operator="equal">
      <formula>"Vencida"</formula>
    </cfRule>
    <cfRule type="cellIs" dxfId="130" priority="122" operator="equal">
      <formula>"No Cumplida"</formula>
    </cfRule>
    <cfRule type="cellIs" dxfId="129" priority="123" operator="equal">
      <formula>"En Avance"</formula>
    </cfRule>
    <cfRule type="cellIs" dxfId="128" priority="124" operator="equal">
      <formula>"Cumplida (FT)"</formula>
    </cfRule>
    <cfRule type="cellIs" dxfId="127" priority="125" operator="equal">
      <formula>"Cumplida (DT)"</formula>
    </cfRule>
    <cfRule type="cellIs" dxfId="126" priority="126" operator="equal">
      <formula>"Sin Avance"</formula>
    </cfRule>
  </conditionalFormatting>
  <conditionalFormatting sqref="P137:P138">
    <cfRule type="cellIs" dxfId="125" priority="115" operator="equal">
      <formula>"Vencida"</formula>
    </cfRule>
    <cfRule type="cellIs" dxfId="124" priority="116" operator="equal">
      <formula>"No Cumplida"</formula>
    </cfRule>
    <cfRule type="cellIs" dxfId="123" priority="117" operator="equal">
      <formula>"En Avance"</formula>
    </cfRule>
    <cfRule type="cellIs" dxfId="122" priority="118" operator="equal">
      <formula>"Cumplida (FT)"</formula>
    </cfRule>
    <cfRule type="cellIs" dxfId="121" priority="119" operator="equal">
      <formula>"Cumplida (DT)"</formula>
    </cfRule>
    <cfRule type="cellIs" dxfId="120" priority="120" operator="equal">
      <formula>"Sin Avance"</formula>
    </cfRule>
  </conditionalFormatting>
  <conditionalFormatting sqref="P139">
    <cfRule type="cellIs" dxfId="119" priority="109" operator="equal">
      <formula>"Vencida"</formula>
    </cfRule>
    <cfRule type="cellIs" dxfId="118" priority="110" operator="equal">
      <formula>"No Cumplida"</formula>
    </cfRule>
    <cfRule type="cellIs" dxfId="117" priority="111" operator="equal">
      <formula>"En Avance"</formula>
    </cfRule>
    <cfRule type="cellIs" dxfId="116" priority="112" operator="equal">
      <formula>"Cumplida (FT)"</formula>
    </cfRule>
    <cfRule type="cellIs" dxfId="115" priority="113" operator="equal">
      <formula>"Cumplida (DT)"</formula>
    </cfRule>
    <cfRule type="cellIs" dxfId="114" priority="114" operator="equal">
      <formula>"Sin Avance"</formula>
    </cfRule>
  </conditionalFormatting>
  <conditionalFormatting sqref="P141">
    <cfRule type="cellIs" dxfId="113" priority="103" operator="equal">
      <formula>"Vencida"</formula>
    </cfRule>
    <cfRule type="cellIs" dxfId="112" priority="104" operator="equal">
      <formula>"No Cumplida"</formula>
    </cfRule>
    <cfRule type="cellIs" dxfId="111" priority="105" operator="equal">
      <formula>"En Avance"</formula>
    </cfRule>
    <cfRule type="cellIs" dxfId="110" priority="106" operator="equal">
      <formula>"Cumplida (FT)"</formula>
    </cfRule>
    <cfRule type="cellIs" dxfId="109" priority="107" operator="equal">
      <formula>"Cumplida (DT)"</formula>
    </cfRule>
    <cfRule type="cellIs" dxfId="108" priority="108" operator="equal">
      <formula>"Sin Avance"</formula>
    </cfRule>
  </conditionalFormatting>
  <conditionalFormatting sqref="P147">
    <cfRule type="cellIs" dxfId="107" priority="97" operator="equal">
      <formula>"Vencida"</formula>
    </cfRule>
    <cfRule type="cellIs" dxfId="106" priority="98" operator="equal">
      <formula>"No Cumplida"</formula>
    </cfRule>
    <cfRule type="cellIs" dxfId="105" priority="99" operator="equal">
      <formula>"En Avance"</formula>
    </cfRule>
    <cfRule type="cellIs" dxfId="104" priority="100" operator="equal">
      <formula>"Cumplida (FT)"</formula>
    </cfRule>
    <cfRule type="cellIs" dxfId="103" priority="101" operator="equal">
      <formula>"Cumplida (DT)"</formula>
    </cfRule>
    <cfRule type="cellIs" dxfId="102" priority="102" operator="equal">
      <formula>"Sin Avance"</formula>
    </cfRule>
  </conditionalFormatting>
  <conditionalFormatting sqref="P148">
    <cfRule type="cellIs" dxfId="101" priority="91" operator="equal">
      <formula>"Vencida"</formula>
    </cfRule>
    <cfRule type="cellIs" dxfId="100" priority="92" operator="equal">
      <formula>"No Cumplida"</formula>
    </cfRule>
    <cfRule type="cellIs" dxfId="99" priority="93" operator="equal">
      <formula>"En Avance"</formula>
    </cfRule>
    <cfRule type="cellIs" dxfId="98" priority="94" operator="equal">
      <formula>"Cumplida (FT)"</formula>
    </cfRule>
    <cfRule type="cellIs" dxfId="97" priority="95" operator="equal">
      <formula>"Cumplida (DT)"</formula>
    </cfRule>
    <cfRule type="cellIs" dxfId="96" priority="96" operator="equal">
      <formula>"Sin Avance"</formula>
    </cfRule>
  </conditionalFormatting>
  <conditionalFormatting sqref="P149">
    <cfRule type="cellIs" dxfId="95" priority="85" operator="equal">
      <formula>"Vencida"</formula>
    </cfRule>
    <cfRule type="cellIs" dxfId="94" priority="86" operator="equal">
      <formula>"No Cumplida"</formula>
    </cfRule>
    <cfRule type="cellIs" dxfId="93" priority="87" operator="equal">
      <formula>"En Avance"</formula>
    </cfRule>
    <cfRule type="cellIs" dxfId="92" priority="88" operator="equal">
      <formula>"Cumplida (FT)"</formula>
    </cfRule>
    <cfRule type="cellIs" dxfId="91" priority="89" operator="equal">
      <formula>"Cumplida (DT)"</formula>
    </cfRule>
    <cfRule type="cellIs" dxfId="90" priority="90" operator="equal">
      <formula>"Sin Avance"</formula>
    </cfRule>
  </conditionalFormatting>
  <conditionalFormatting sqref="P150">
    <cfRule type="cellIs" dxfId="89" priority="79" operator="equal">
      <formula>"Vencida"</formula>
    </cfRule>
    <cfRule type="cellIs" dxfId="88" priority="80" operator="equal">
      <formula>"No Cumplida"</formula>
    </cfRule>
    <cfRule type="cellIs" dxfId="87" priority="81" operator="equal">
      <formula>"En Avance"</formula>
    </cfRule>
    <cfRule type="cellIs" dxfId="86" priority="82" operator="equal">
      <formula>"Cumplida (FT)"</formula>
    </cfRule>
    <cfRule type="cellIs" dxfId="85" priority="83" operator="equal">
      <formula>"Cumplida (DT)"</formula>
    </cfRule>
    <cfRule type="cellIs" dxfId="84" priority="84" operator="equal">
      <formula>"Sin Avance"</formula>
    </cfRule>
  </conditionalFormatting>
  <conditionalFormatting sqref="P155:P156">
    <cfRule type="cellIs" dxfId="83" priority="73" operator="equal">
      <formula>"Vencida"</formula>
    </cfRule>
    <cfRule type="cellIs" dxfId="82" priority="74" operator="equal">
      <formula>"No Cumplida"</formula>
    </cfRule>
    <cfRule type="cellIs" dxfId="81" priority="75" operator="equal">
      <formula>"En Avance"</formula>
    </cfRule>
    <cfRule type="cellIs" dxfId="80" priority="76" operator="equal">
      <formula>"Cumplida (FT)"</formula>
    </cfRule>
    <cfRule type="cellIs" dxfId="79" priority="77" operator="equal">
      <formula>"Cumplida (DT)"</formula>
    </cfRule>
    <cfRule type="cellIs" dxfId="78" priority="78" operator="equal">
      <formula>"Sin Avance"</formula>
    </cfRule>
  </conditionalFormatting>
  <conditionalFormatting sqref="P151">
    <cfRule type="cellIs" dxfId="77" priority="67" operator="equal">
      <formula>"Vencida"</formula>
    </cfRule>
    <cfRule type="cellIs" dxfId="76" priority="68" operator="equal">
      <formula>"No Cumplida"</formula>
    </cfRule>
    <cfRule type="cellIs" dxfId="75" priority="69" operator="equal">
      <formula>"En Avance"</formula>
    </cfRule>
    <cfRule type="cellIs" dxfId="74" priority="70" operator="equal">
      <formula>"Cumplida (FT)"</formula>
    </cfRule>
    <cfRule type="cellIs" dxfId="73" priority="71" operator="equal">
      <formula>"Cumplida (DT)"</formula>
    </cfRule>
    <cfRule type="cellIs" dxfId="72" priority="72" operator="equal">
      <formula>"Sin Avance"</formula>
    </cfRule>
  </conditionalFormatting>
  <conditionalFormatting sqref="P153:P154">
    <cfRule type="cellIs" dxfId="71" priority="55" operator="equal">
      <formula>"Vencida"</formula>
    </cfRule>
    <cfRule type="cellIs" dxfId="70" priority="56" operator="equal">
      <formula>"No Cumplida"</formula>
    </cfRule>
    <cfRule type="cellIs" dxfId="69" priority="57" operator="equal">
      <formula>"En Avance"</formula>
    </cfRule>
    <cfRule type="cellIs" dxfId="68" priority="58" operator="equal">
      <formula>"Cumplida (FT)"</formula>
    </cfRule>
    <cfRule type="cellIs" dxfId="67" priority="59" operator="equal">
      <formula>"Cumplida (DT)"</formula>
    </cfRule>
    <cfRule type="cellIs" dxfId="66" priority="60" operator="equal">
      <formula>"Sin Avance"</formula>
    </cfRule>
  </conditionalFormatting>
  <conditionalFormatting sqref="P157">
    <cfRule type="cellIs" dxfId="65" priority="49" operator="equal">
      <formula>"Vencida"</formula>
    </cfRule>
    <cfRule type="cellIs" dxfId="64" priority="50" operator="equal">
      <formula>"No Cumplida"</formula>
    </cfRule>
    <cfRule type="cellIs" dxfId="63" priority="51" operator="equal">
      <formula>"En Avance"</formula>
    </cfRule>
    <cfRule type="cellIs" dxfId="62" priority="52" operator="equal">
      <formula>"Cumplida (FT)"</formula>
    </cfRule>
    <cfRule type="cellIs" dxfId="61" priority="53" operator="equal">
      <formula>"Cumplida (DT)"</formula>
    </cfRule>
    <cfRule type="cellIs" dxfId="60" priority="54" operator="equal">
      <formula>"Sin Avance"</formula>
    </cfRule>
  </conditionalFormatting>
  <conditionalFormatting sqref="P158">
    <cfRule type="cellIs" dxfId="59" priority="43" operator="equal">
      <formula>"Vencida"</formula>
    </cfRule>
    <cfRule type="cellIs" dxfId="58" priority="44" operator="equal">
      <formula>"No Cumplida"</formula>
    </cfRule>
    <cfRule type="cellIs" dxfId="57" priority="45" operator="equal">
      <formula>"En Avance"</formula>
    </cfRule>
    <cfRule type="cellIs" dxfId="56" priority="46" operator="equal">
      <formula>"Cumplida (FT)"</formula>
    </cfRule>
    <cfRule type="cellIs" dxfId="55" priority="47" operator="equal">
      <formula>"Cumplida (DT)"</formula>
    </cfRule>
    <cfRule type="cellIs" dxfId="54" priority="48" operator="equal">
      <formula>"Sin Avance"</formula>
    </cfRule>
  </conditionalFormatting>
  <conditionalFormatting sqref="P182:P183">
    <cfRule type="cellIs" dxfId="53" priority="37" operator="equal">
      <formula>"Vencida"</formula>
    </cfRule>
    <cfRule type="cellIs" dxfId="52" priority="38" operator="equal">
      <formula>"No Cumplida"</formula>
    </cfRule>
    <cfRule type="cellIs" dxfId="51" priority="39" operator="equal">
      <formula>"En Avance"</formula>
    </cfRule>
    <cfRule type="cellIs" dxfId="50" priority="40" operator="equal">
      <formula>"Cumplida (FT)"</formula>
    </cfRule>
    <cfRule type="cellIs" dxfId="49" priority="41" operator="equal">
      <formula>"Cumplida (DT)"</formula>
    </cfRule>
    <cfRule type="cellIs" dxfId="48" priority="42" operator="equal">
      <formula>"Sin Avance"</formula>
    </cfRule>
  </conditionalFormatting>
  <conditionalFormatting sqref="P67">
    <cfRule type="cellIs" dxfId="47" priority="31" operator="equal">
      <formula>"Vencida"</formula>
    </cfRule>
    <cfRule type="cellIs" dxfId="46" priority="32" operator="equal">
      <formula>"No Cumplida"</formula>
    </cfRule>
    <cfRule type="cellIs" dxfId="45" priority="33" operator="equal">
      <formula>"En Avance"</formula>
    </cfRule>
    <cfRule type="cellIs" dxfId="44" priority="34" operator="equal">
      <formula>"Cumplida (FT)"</formula>
    </cfRule>
    <cfRule type="cellIs" dxfId="43" priority="35" operator="equal">
      <formula>"Cumplida (DT)"</formula>
    </cfRule>
    <cfRule type="cellIs" dxfId="42" priority="36" operator="equal">
      <formula>"Sin Avance"</formula>
    </cfRule>
  </conditionalFormatting>
  <conditionalFormatting sqref="P42">
    <cfRule type="cellIs" dxfId="41" priority="25" operator="equal">
      <formula>"Vencida"</formula>
    </cfRule>
    <cfRule type="cellIs" dxfId="40" priority="26" operator="equal">
      <formula>"No Cumplida"</formula>
    </cfRule>
    <cfRule type="cellIs" dxfId="39" priority="27" operator="equal">
      <formula>"En Avance"</formula>
    </cfRule>
    <cfRule type="cellIs" dxfId="38" priority="28" operator="equal">
      <formula>"Cumplida (FT)"</formula>
    </cfRule>
    <cfRule type="cellIs" dxfId="37" priority="29" operator="equal">
      <formula>"Cumplida (DT)"</formula>
    </cfRule>
    <cfRule type="cellIs" dxfId="36" priority="30" operator="equal">
      <formula>"Sin Avance"</formula>
    </cfRule>
  </conditionalFormatting>
  <conditionalFormatting sqref="P81">
    <cfRule type="cellIs" dxfId="35" priority="19" operator="equal">
      <formula>"Vencida"</formula>
    </cfRule>
    <cfRule type="cellIs" dxfId="34" priority="20" operator="equal">
      <formula>"No Cumplida"</formula>
    </cfRule>
    <cfRule type="cellIs" dxfId="33" priority="21" operator="equal">
      <formula>"En Avance"</formula>
    </cfRule>
    <cfRule type="cellIs" dxfId="32" priority="22" operator="equal">
      <formula>"Cumplida (FT)"</formula>
    </cfRule>
    <cfRule type="cellIs" dxfId="31" priority="23" operator="equal">
      <formula>"Cumplida (DT)"</formula>
    </cfRule>
    <cfRule type="cellIs" dxfId="30" priority="24" operator="equal">
      <formula>"Sin Avance"</formula>
    </cfRule>
  </conditionalFormatting>
  <conditionalFormatting sqref="P92">
    <cfRule type="cellIs" dxfId="29" priority="13" operator="equal">
      <formula>"Vencida"</formula>
    </cfRule>
    <cfRule type="cellIs" dxfId="28" priority="14" operator="equal">
      <formula>"No Cumplida"</formula>
    </cfRule>
    <cfRule type="cellIs" dxfId="27" priority="15" operator="equal">
      <formula>"En Avance"</formula>
    </cfRule>
    <cfRule type="cellIs" dxfId="26" priority="16" operator="equal">
      <formula>"Cumplida (FT)"</formula>
    </cfRule>
    <cfRule type="cellIs" dxfId="25" priority="17" operator="equal">
      <formula>"Cumplida (DT)"</formula>
    </cfRule>
    <cfRule type="cellIs" dxfId="24" priority="18" operator="equal">
      <formula>"Sin Avance"</formula>
    </cfRule>
  </conditionalFormatting>
  <conditionalFormatting sqref="P152">
    <cfRule type="cellIs" dxfId="23" priority="7" operator="equal">
      <formula>"Vencida"</formula>
    </cfRule>
    <cfRule type="cellIs" dxfId="22" priority="8" operator="equal">
      <formula>"No Cumplida"</formula>
    </cfRule>
    <cfRule type="cellIs" dxfId="21" priority="9" operator="equal">
      <formula>"En Avance"</formula>
    </cfRule>
    <cfRule type="cellIs" dxfId="20" priority="10" operator="equal">
      <formula>"Cumplida (FT)"</formula>
    </cfRule>
    <cfRule type="cellIs" dxfId="19" priority="11" operator="equal">
      <formula>"Cumplida (DT)"</formula>
    </cfRule>
    <cfRule type="cellIs" dxfId="18" priority="12" operator="equal">
      <formula>"Sin Avance"</formula>
    </cfRule>
  </conditionalFormatting>
  <conditionalFormatting sqref="P184">
    <cfRule type="cellIs" dxfId="17" priority="1" operator="equal">
      <formula>"Vencida"</formula>
    </cfRule>
    <cfRule type="cellIs" dxfId="16" priority="2" operator="equal">
      <formula>"No Cumplida"</formula>
    </cfRule>
    <cfRule type="cellIs" dxfId="15" priority="3" operator="equal">
      <formula>"En Avance"</formula>
    </cfRule>
    <cfRule type="cellIs" dxfId="14" priority="4" operator="equal">
      <formula>"Cumplida (FT)"</formula>
    </cfRule>
    <cfRule type="cellIs" dxfId="13" priority="5" operator="equal">
      <formula>"Cumplida (DT)"</formula>
    </cfRule>
    <cfRule type="cellIs" dxfId="12" priority="6" operator="equal">
      <formula>"Sin Avance"</formula>
    </cfRule>
  </conditionalFormatting>
  <dataValidations count="2">
    <dataValidation type="list" allowBlank="1" showInputMessage="1" showErrorMessage="1" sqref="I3:I37" xr:uid="{9628B48D-BC66-4E82-BF6D-E956948F9857}">
      <formula1>"Nivel Nacional,Nivel Regional,Nivel Centro Zonal"</formula1>
    </dataValidation>
    <dataValidation type="list" allowBlank="1" showInputMessage="1" showErrorMessage="1" sqref="I4:I20 I2 I38:I194" xr:uid="{945BE74A-C5BD-4035-9D93-B655A8536843}">
      <formula1>"Nacional,Regional,Centro Zonal"</formula1>
    </dataValidation>
  </dataValidations>
  <pageMargins left="0.70866141732283472" right="0.70866141732283472" top="0.74803149606299213" bottom="0.74803149606299213" header="0.31496062992125984" footer="0.31496062992125984"/>
  <pageSetup scale="29" orientation="portrait" r:id="rId1"/>
  <headerFooter>
    <oddHeader>&amp;L&amp;G&amp;RCLASIFICACIÓN DE LA INFORMACIÓN
PÚBLICA</oddHeader>
    <oddFooter>&amp;LAprobó: Yanira Villamil
Realizó: Maria Lucerito Achurry/William Alvarado&amp;C&amp;G</oddFooter>
  </headerFooter>
  <colBreaks count="1" manualBreakCount="1">
    <brk id="18" max="1048575" man="1"/>
  </colBreaks>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81DCFDFA-9875-47DE-B734-4CF8F054C206}">
          <x14:formula1>
            <xm:f>'https://icbfgob.sharepoint.com/Users/Maritza.Beltran/AppData/Local/Microsoft/Windows/INetCache/Content.Outlook/P86LDKLA/[Sgto_PAAC_30_abril_2020 - Componente 5.xlsx]Hoja1'!#REF!</xm:f>
          </x14:formula1>
          <xm:sqref>P46:P47 P49:P50 P53 P21 P26 P31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396A3-3E6C-41B9-AFBC-222536D60C9E}">
  <dimension ref="A1:IF1048576"/>
  <sheetViews>
    <sheetView view="pageBreakPreview" zoomScale="25" zoomScaleNormal="50" zoomScaleSheetLayoutView="25" zoomScalePageLayoutView="10" workbookViewId="0">
      <selection sqref="A1:O2"/>
    </sheetView>
  </sheetViews>
  <sheetFormatPr baseColWidth="10" defaultColWidth="16.26953125" defaultRowHeight="14"/>
  <cols>
    <col min="1" max="1" width="6" style="524" bestFit="1" customWidth="1"/>
    <col min="2" max="2" width="30.453125" style="319" customWidth="1"/>
    <col min="3" max="3" width="40.54296875" style="181" customWidth="1"/>
    <col min="4" max="4" width="30.453125" style="319" customWidth="1"/>
    <col min="5" max="5" width="30.08984375" style="181" customWidth="1"/>
    <col min="6" max="6" width="30" style="524" customWidth="1"/>
    <col min="7" max="7" width="16.453125" style="181" customWidth="1"/>
    <col min="8" max="8" width="12.54296875" style="181" customWidth="1"/>
    <col min="9" max="9" width="18" style="524" customWidth="1"/>
    <col min="10" max="10" width="16.453125" style="181" customWidth="1"/>
    <col min="11" max="11" width="9.54296875" style="181" customWidth="1"/>
    <col min="12" max="12" width="31.54296875" style="181" customWidth="1"/>
    <col min="13" max="13" width="14.54296875" style="181" customWidth="1"/>
    <col min="14" max="14" width="15.26953125" style="181" customWidth="1"/>
    <col min="15" max="15" width="15.453125" style="181" customWidth="1"/>
    <col min="16" max="16" width="44.7265625" style="181" hidden="1" customWidth="1"/>
    <col min="17" max="17" width="39.7265625" style="336" hidden="1" customWidth="1"/>
    <col min="18" max="18" width="42" style="336" hidden="1" customWidth="1"/>
    <col min="19" max="19" width="16.26953125" style="336" hidden="1" customWidth="1"/>
    <col min="20" max="20" width="20.54296875" style="336" hidden="1" customWidth="1"/>
    <col min="21" max="33" width="16.26953125" style="336" hidden="1" customWidth="1"/>
    <col min="34" max="34" width="46.453125" style="336" hidden="1" customWidth="1"/>
    <col min="35" max="35" width="16.26953125" style="336" hidden="1" customWidth="1"/>
    <col min="36" max="36" width="73.453125" style="336" hidden="1" customWidth="1"/>
    <col min="37" max="38" width="16.26953125" style="336" hidden="1" customWidth="1"/>
    <col min="39" max="39" width="21.54296875" style="336" hidden="1" customWidth="1"/>
    <col min="40" max="40" width="16.26953125" style="336" hidden="1" customWidth="1"/>
    <col min="41" max="41" width="27.81640625" style="336" hidden="1" customWidth="1"/>
    <col min="42" max="42" width="19.54296875" style="336" hidden="1" customWidth="1"/>
    <col min="43" max="50" width="16.26953125" style="336" hidden="1" customWidth="1"/>
    <col min="51" max="51" width="69.1796875" style="336" hidden="1" customWidth="1"/>
    <col min="52" max="52" width="16.26953125" style="336" hidden="1" customWidth="1"/>
    <col min="53" max="53" width="66.54296875" style="336" hidden="1" customWidth="1"/>
    <col min="54" max="54" width="24" style="336" hidden="1" customWidth="1"/>
    <col min="55" max="55" width="16.26953125" style="336" hidden="1" customWidth="1"/>
    <col min="56" max="56" width="21.1796875" style="336" hidden="1" customWidth="1"/>
    <col min="57" max="57" width="16.26953125" style="336" hidden="1" customWidth="1"/>
    <col min="58" max="58" width="17.7265625" style="336" hidden="1" customWidth="1"/>
    <col min="59" max="67" width="16.26953125" style="336" hidden="1" customWidth="1"/>
    <col min="68" max="68" width="53.54296875" style="336" hidden="1" customWidth="1"/>
    <col min="69" max="69" width="16.26953125" style="336" hidden="1" customWidth="1"/>
    <col min="70" max="70" width="64.54296875" style="336" hidden="1" customWidth="1"/>
    <col min="71" max="73" width="16.26953125" style="336" hidden="1" customWidth="1"/>
    <col min="74" max="74" width="20.7265625" style="336" hidden="1" customWidth="1"/>
    <col min="75" max="75" width="38.26953125" style="336" hidden="1" customWidth="1"/>
    <col min="76" max="76" width="12" style="336" hidden="1" customWidth="1"/>
    <col min="77" max="77" width="18.7265625" style="336" hidden="1" customWidth="1"/>
    <col min="78" max="78" width="15" style="336" hidden="1" customWidth="1"/>
    <col min="79" max="79" width="14" style="336" hidden="1" customWidth="1"/>
    <col min="80" max="80" width="13.453125" style="336" hidden="1" customWidth="1"/>
    <col min="81" max="81" width="16.26953125" style="336" hidden="1" customWidth="1"/>
    <col min="82" max="82" width="14.7265625" style="158" hidden="1" customWidth="1"/>
    <col min="83" max="83" width="20.81640625" style="336" hidden="1" customWidth="1"/>
    <col min="84" max="84" width="21.54296875" style="336" hidden="1" customWidth="1"/>
    <col min="85" max="85" width="27.1796875" style="336" hidden="1" customWidth="1"/>
    <col min="86" max="86" width="47.26953125" style="336" hidden="1" customWidth="1"/>
    <col min="87" max="87" width="19.453125" style="336" hidden="1" customWidth="1"/>
    <col min="88" max="88" width="41.81640625" style="522" hidden="1" customWidth="1"/>
    <col min="89" max="89" width="26.453125" style="336" hidden="1" customWidth="1"/>
    <col min="90" max="90" width="31.1796875" style="336" hidden="1" customWidth="1"/>
    <col min="91" max="91" width="35.54296875" style="336" hidden="1" customWidth="1"/>
    <col min="92" max="92" width="51.453125" style="336" hidden="1" customWidth="1"/>
    <col min="93" max="93" width="53.7265625" style="336" hidden="1" customWidth="1"/>
    <col min="94" max="103" width="16.26953125" style="336" hidden="1" customWidth="1"/>
    <col min="104" max="104" width="80.26953125" style="319" hidden="1" customWidth="1"/>
    <col min="105" max="105" width="101.7265625" style="336" hidden="1" customWidth="1"/>
    <col min="106" max="106" width="60.1796875" style="336" hidden="1" customWidth="1"/>
    <col min="107" max="107" width="0" style="336" hidden="1" customWidth="1"/>
    <col min="108" max="108" width="45.54296875" style="336" hidden="1" customWidth="1"/>
    <col min="109" max="109" width="27" style="336" hidden="1" customWidth="1"/>
    <col min="110" max="110" width="23" style="336" hidden="1" customWidth="1"/>
    <col min="111" max="111" width="50.453125" style="336" hidden="1" customWidth="1"/>
    <col min="112" max="112" width="29.1796875" style="336" hidden="1" customWidth="1"/>
    <col min="113" max="113" width="35.1796875" style="336" hidden="1" customWidth="1"/>
    <col min="114" max="122" width="0" style="336" hidden="1" customWidth="1"/>
    <col min="123" max="123" width="19.26953125" style="336" hidden="1" customWidth="1"/>
    <col min="124" max="124" width="71.54296875" style="336" hidden="1" customWidth="1"/>
    <col min="125" max="125" width="94.7265625" style="336" hidden="1" customWidth="1"/>
    <col min="126" max="126" width="44.1796875" style="336" hidden="1" customWidth="1"/>
    <col min="127" max="127" width="0" style="336" hidden="1" customWidth="1"/>
    <col min="128" max="128" width="77.54296875" style="336" hidden="1" customWidth="1"/>
    <col min="129" max="129" width="21.54296875" style="336" hidden="1" customWidth="1"/>
    <col min="130" max="130" width="23" style="336" hidden="1" customWidth="1"/>
    <col min="131" max="131" width="28.26953125" style="336" hidden="1" customWidth="1"/>
    <col min="132" max="132" width="0" style="336" hidden="1" customWidth="1"/>
    <col min="133" max="133" width="23.54296875" style="336" hidden="1" customWidth="1"/>
    <col min="134" max="141" width="0" style="336" hidden="1" customWidth="1"/>
    <col min="142" max="142" width="20.1796875" style="336" hidden="1" customWidth="1"/>
    <col min="143" max="143" width="0" style="336" hidden="1" customWidth="1"/>
    <col min="144" max="144" width="67.54296875" style="336" hidden="1" customWidth="1"/>
    <col min="145" max="145" width="77.453125" style="336" hidden="1" customWidth="1"/>
    <col min="146" max="146" width="50.7265625" style="336" hidden="1" customWidth="1"/>
    <col min="147" max="147" width="27.81640625" style="336" hidden="1" customWidth="1"/>
    <col min="148" max="148" width="55" style="336" hidden="1" customWidth="1"/>
    <col min="149" max="149" width="27.81640625" style="336" hidden="1" customWidth="1"/>
    <col min="150" max="151" width="0" style="336" hidden="1" customWidth="1"/>
    <col min="152" max="152" width="21.54296875" style="336" hidden="1" customWidth="1"/>
    <col min="153" max="163" width="0" style="336" hidden="1" customWidth="1"/>
    <col min="164" max="164" width="74.81640625" style="336" hidden="1" customWidth="1"/>
    <col min="165" max="165" width="92" style="336" hidden="1" customWidth="1"/>
    <col min="166" max="237" width="0" style="336" hidden="1" customWidth="1"/>
    <col min="238" max="238" width="110.54296875" style="336" customWidth="1"/>
    <col min="239" max="239" width="147.453125" style="336" customWidth="1"/>
    <col min="240" max="240" width="32.26953125" style="525" customWidth="1"/>
    <col min="241" max="16384" width="16.26953125" style="336"/>
  </cols>
  <sheetData>
    <row r="1" spans="1:240" s="284" customFormat="1" ht="15.75" customHeight="1">
      <c r="A1" s="1231" t="s">
        <v>988</v>
      </c>
      <c r="B1" s="1231"/>
      <c r="C1" s="1231"/>
      <c r="D1" s="1231"/>
      <c r="E1" s="1231"/>
      <c r="F1" s="1231"/>
      <c r="G1" s="1231"/>
      <c r="H1" s="1231"/>
      <c r="I1" s="1231"/>
      <c r="J1" s="1231"/>
      <c r="K1" s="1231"/>
      <c r="L1" s="1231"/>
      <c r="M1" s="1231"/>
      <c r="N1" s="1231"/>
      <c r="O1" s="1231"/>
      <c r="P1" s="1223" t="s">
        <v>989</v>
      </c>
      <c r="Q1" s="1224"/>
      <c r="R1" s="1224"/>
      <c r="S1" s="1224"/>
      <c r="T1" s="1224"/>
      <c r="U1" s="1224"/>
      <c r="V1" s="1224"/>
      <c r="W1" s="1224"/>
      <c r="X1" s="1196" t="s">
        <v>990</v>
      </c>
      <c r="Y1" s="1196"/>
      <c r="Z1" s="1196"/>
      <c r="AA1" s="1196"/>
      <c r="AB1" s="1196"/>
      <c r="AC1" s="1196" t="s">
        <v>990</v>
      </c>
      <c r="AD1" s="1215" t="s">
        <v>991</v>
      </c>
      <c r="AE1" s="1215"/>
      <c r="AF1" s="1215"/>
      <c r="AG1" s="1215"/>
      <c r="AH1" s="1197" t="s">
        <v>992</v>
      </c>
      <c r="AI1" s="1197"/>
      <c r="AJ1" s="1197"/>
      <c r="AK1" s="1197"/>
      <c r="AL1" s="1197"/>
      <c r="AM1" s="1197"/>
      <c r="AN1" s="1197"/>
      <c r="AO1" s="1197"/>
      <c r="AP1" s="1196" t="s">
        <v>990</v>
      </c>
      <c r="AQ1" s="1196"/>
      <c r="AR1" s="1196"/>
      <c r="AS1" s="1196"/>
      <c r="AT1" s="1196"/>
      <c r="AU1" s="1215" t="s">
        <v>991</v>
      </c>
      <c r="AV1" s="1215"/>
      <c r="AW1" s="1215"/>
      <c r="AX1" s="1215"/>
      <c r="AY1" s="1197" t="s">
        <v>993</v>
      </c>
      <c r="AZ1" s="1197"/>
      <c r="BA1" s="1197"/>
      <c r="BB1" s="1197"/>
      <c r="BC1" s="1197"/>
      <c r="BD1" s="1197"/>
      <c r="BE1" s="1197"/>
      <c r="BF1" s="1197"/>
      <c r="BG1" s="1196" t="s">
        <v>990</v>
      </c>
      <c r="BH1" s="1196"/>
      <c r="BI1" s="1196"/>
      <c r="BJ1" s="1196"/>
      <c r="BK1" s="1196"/>
      <c r="BL1" s="1215" t="s">
        <v>991</v>
      </c>
      <c r="BM1" s="1215"/>
      <c r="BN1" s="1215"/>
      <c r="BO1" s="1215"/>
      <c r="BP1" s="1197" t="s">
        <v>994</v>
      </c>
      <c r="BQ1" s="1197"/>
      <c r="BR1" s="1197"/>
      <c r="BS1" s="1197"/>
      <c r="BT1" s="1197"/>
      <c r="BU1" s="1197"/>
      <c r="BV1" s="1197"/>
      <c r="BW1" s="1197"/>
      <c r="BX1" s="1196" t="s">
        <v>990</v>
      </c>
      <c r="BY1" s="1196"/>
      <c r="BZ1" s="1196"/>
      <c r="CA1" s="1196"/>
      <c r="CB1" s="1196"/>
      <c r="CC1" s="1196" t="s">
        <v>990</v>
      </c>
      <c r="CD1" s="1215" t="s">
        <v>991</v>
      </c>
      <c r="CE1" s="1215"/>
      <c r="CF1" s="1215"/>
      <c r="CG1" s="1215"/>
      <c r="CH1" s="1197" t="s">
        <v>995</v>
      </c>
      <c r="CI1" s="1197"/>
      <c r="CJ1" s="1197"/>
      <c r="CK1" s="1197"/>
      <c r="CL1" s="1197"/>
      <c r="CM1" s="1197"/>
      <c r="CN1" s="1197"/>
      <c r="CO1" s="1197"/>
      <c r="CP1" s="1196" t="s">
        <v>990</v>
      </c>
      <c r="CQ1" s="1196"/>
      <c r="CR1" s="1196"/>
      <c r="CS1" s="1196"/>
      <c r="CT1" s="1196"/>
      <c r="CU1" s="1198" t="s">
        <v>990</v>
      </c>
      <c r="CV1" s="1215" t="s">
        <v>991</v>
      </c>
      <c r="CW1" s="1215"/>
      <c r="CX1" s="1215"/>
      <c r="CY1" s="1215"/>
      <c r="CZ1" s="1225" t="s">
        <v>996</v>
      </c>
      <c r="DA1" s="1225" t="s">
        <v>997</v>
      </c>
      <c r="DB1" s="1197" t="s">
        <v>998</v>
      </c>
      <c r="DC1" s="1197"/>
      <c r="DD1" s="1197"/>
      <c r="DE1" s="1197"/>
      <c r="DF1" s="1197"/>
      <c r="DG1" s="1197"/>
      <c r="DH1" s="1197"/>
      <c r="DI1" s="1197"/>
      <c r="DJ1" s="1196" t="s">
        <v>990</v>
      </c>
      <c r="DK1" s="1196"/>
      <c r="DL1" s="1196"/>
      <c r="DM1" s="1196"/>
      <c r="DN1" s="1196"/>
      <c r="DO1" s="1196" t="s">
        <v>990</v>
      </c>
      <c r="DP1" s="1215" t="s">
        <v>991</v>
      </c>
      <c r="DQ1" s="1215"/>
      <c r="DR1" s="1215"/>
      <c r="DS1" s="1215"/>
      <c r="DT1" s="1225" t="s">
        <v>999</v>
      </c>
      <c r="DU1" s="1225" t="s">
        <v>1000</v>
      </c>
      <c r="DV1" s="1197" t="s">
        <v>1001</v>
      </c>
      <c r="DW1" s="1197"/>
      <c r="DX1" s="1197"/>
      <c r="DY1" s="1197"/>
      <c r="DZ1" s="1197"/>
      <c r="EA1" s="1197"/>
      <c r="EB1" s="1197"/>
      <c r="EC1" s="1197"/>
      <c r="ED1" s="1196" t="s">
        <v>990</v>
      </c>
      <c r="EE1" s="1196"/>
      <c r="EF1" s="1196"/>
      <c r="EG1" s="1196"/>
      <c r="EH1" s="1196"/>
      <c r="EI1" s="1196" t="s">
        <v>990</v>
      </c>
      <c r="EJ1" s="1215" t="s">
        <v>991</v>
      </c>
      <c r="EK1" s="1215"/>
      <c r="EL1" s="1215"/>
      <c r="EM1" s="1215"/>
      <c r="EN1" s="1225" t="s">
        <v>1002</v>
      </c>
      <c r="EO1" s="1225" t="s">
        <v>1003</v>
      </c>
      <c r="EP1" s="1197" t="s">
        <v>1004</v>
      </c>
      <c r="EQ1" s="1197"/>
      <c r="ER1" s="1197"/>
      <c r="ES1" s="1197"/>
      <c r="ET1" s="1197"/>
      <c r="EU1" s="1197"/>
      <c r="EV1" s="1197"/>
      <c r="EW1" s="1197"/>
      <c r="EX1" s="1196" t="s">
        <v>990</v>
      </c>
      <c r="EY1" s="1196"/>
      <c r="EZ1" s="1196"/>
      <c r="FA1" s="1196"/>
      <c r="FB1" s="1196"/>
      <c r="FC1" s="1196" t="s">
        <v>990</v>
      </c>
      <c r="FD1" s="1215" t="s">
        <v>991</v>
      </c>
      <c r="FE1" s="1215"/>
      <c r="FF1" s="1215"/>
      <c r="FG1" s="1215"/>
      <c r="FH1" s="1225" t="s">
        <v>1005</v>
      </c>
      <c r="FI1" s="1225" t="s">
        <v>1006</v>
      </c>
      <c r="FJ1" s="1230" t="s">
        <v>1007</v>
      </c>
      <c r="FK1" s="1230"/>
      <c r="FL1" s="1230"/>
      <c r="FM1" s="1230"/>
      <c r="FN1" s="1230"/>
      <c r="FO1" s="1230"/>
      <c r="FP1" s="1230"/>
      <c r="FQ1" s="1230"/>
      <c r="FR1" s="1196" t="s">
        <v>990</v>
      </c>
      <c r="FS1" s="1196"/>
      <c r="FT1" s="1196"/>
      <c r="FU1" s="1196"/>
      <c r="FV1" s="1196"/>
      <c r="FW1" s="1196" t="s">
        <v>990</v>
      </c>
      <c r="FX1" s="1215" t="s">
        <v>991</v>
      </c>
      <c r="FY1" s="1215"/>
      <c r="FZ1" s="1215"/>
      <c r="GA1" s="1215"/>
      <c r="GB1" s="1197" t="s">
        <v>1008</v>
      </c>
      <c r="GC1" s="1197"/>
      <c r="GD1" s="1197"/>
      <c r="GE1" s="1197"/>
      <c r="GF1" s="1197"/>
      <c r="GG1" s="1197"/>
      <c r="GH1" s="1197"/>
      <c r="GI1" s="1197"/>
      <c r="GJ1" s="1196" t="s">
        <v>990</v>
      </c>
      <c r="GK1" s="1196"/>
      <c r="GL1" s="1196"/>
      <c r="GM1" s="1196"/>
      <c r="GN1" s="1196"/>
      <c r="GO1" s="1196" t="s">
        <v>990</v>
      </c>
      <c r="GP1" s="1215" t="s">
        <v>991</v>
      </c>
      <c r="GQ1" s="1215"/>
      <c r="GR1" s="1215"/>
      <c r="GS1" s="1215"/>
      <c r="GT1" s="1197" t="s">
        <v>1009</v>
      </c>
      <c r="GU1" s="1197"/>
      <c r="GV1" s="1197"/>
      <c r="GW1" s="1197"/>
      <c r="GX1" s="1197"/>
      <c r="GY1" s="1197"/>
      <c r="GZ1" s="1197"/>
      <c r="HA1" s="1197"/>
      <c r="HB1" s="1196" t="s">
        <v>990</v>
      </c>
      <c r="HC1" s="1196"/>
      <c r="HD1" s="1196"/>
      <c r="HE1" s="1196"/>
      <c r="HF1" s="1196"/>
      <c r="HG1" s="1196" t="s">
        <v>990</v>
      </c>
      <c r="HH1" s="1215" t="s">
        <v>991</v>
      </c>
      <c r="HI1" s="1215"/>
      <c r="HJ1" s="1215"/>
      <c r="HK1" s="1215"/>
      <c r="HL1" s="1197" t="s">
        <v>1010</v>
      </c>
      <c r="HM1" s="1197"/>
      <c r="HN1" s="1197"/>
      <c r="HO1" s="1197"/>
      <c r="HP1" s="1197"/>
      <c r="HQ1" s="1197"/>
      <c r="HR1" s="1197"/>
      <c r="HS1" s="1197"/>
      <c r="HT1" s="1196" t="s">
        <v>990</v>
      </c>
      <c r="HU1" s="1196"/>
      <c r="HV1" s="1196"/>
      <c r="HW1" s="1196"/>
      <c r="HX1" s="1196"/>
      <c r="HY1" s="1196" t="s">
        <v>990</v>
      </c>
      <c r="HZ1" s="1215" t="s">
        <v>991</v>
      </c>
      <c r="IA1" s="1215"/>
      <c r="IB1" s="1215"/>
      <c r="IC1" s="1215"/>
      <c r="ID1" s="1216" t="s">
        <v>1011</v>
      </c>
      <c r="IE1" s="1219" t="s">
        <v>1012</v>
      </c>
      <c r="IF1" s="1222" t="s">
        <v>1013</v>
      </c>
    </row>
    <row r="2" spans="1:240" s="284" customFormat="1" ht="32.25" customHeight="1" thickBot="1">
      <c r="A2" s="1232"/>
      <c r="B2" s="1232"/>
      <c r="C2" s="1232"/>
      <c r="D2" s="1232"/>
      <c r="E2" s="1232"/>
      <c r="F2" s="1232"/>
      <c r="G2" s="1232"/>
      <c r="H2" s="1232"/>
      <c r="I2" s="1232"/>
      <c r="J2" s="1232"/>
      <c r="K2" s="1232"/>
      <c r="L2" s="1232"/>
      <c r="M2" s="1232"/>
      <c r="N2" s="1232"/>
      <c r="O2" s="1232"/>
      <c r="P2" s="1223" t="s">
        <v>1014</v>
      </c>
      <c r="Q2" s="1224"/>
      <c r="R2" s="1224"/>
      <c r="S2" s="1224"/>
      <c r="T2" s="1224"/>
      <c r="U2" s="1224"/>
      <c r="V2" s="1224"/>
      <c r="W2" s="1224"/>
      <c r="X2" s="1196"/>
      <c r="Y2" s="1196"/>
      <c r="Z2" s="1196"/>
      <c r="AA2" s="1196"/>
      <c r="AB2" s="1196"/>
      <c r="AC2" s="1196"/>
      <c r="AD2" s="1215"/>
      <c r="AE2" s="1215"/>
      <c r="AF2" s="1215"/>
      <c r="AG2" s="1215"/>
      <c r="AH2" s="285"/>
      <c r="AI2" s="1197" t="s">
        <v>1014</v>
      </c>
      <c r="AJ2" s="1197"/>
      <c r="AK2" s="1197"/>
      <c r="AL2" s="1197"/>
      <c r="AM2" s="1197"/>
      <c r="AN2" s="1197"/>
      <c r="AO2" s="1197"/>
      <c r="AP2" s="1196"/>
      <c r="AQ2" s="1196"/>
      <c r="AR2" s="1196"/>
      <c r="AS2" s="1196"/>
      <c r="AT2" s="1196"/>
      <c r="AU2" s="1215"/>
      <c r="AV2" s="1215"/>
      <c r="AW2" s="1215"/>
      <c r="AX2" s="1215"/>
      <c r="AY2" s="285"/>
      <c r="AZ2" s="1197" t="s">
        <v>1014</v>
      </c>
      <c r="BA2" s="1197"/>
      <c r="BB2" s="1197"/>
      <c r="BC2" s="1197"/>
      <c r="BD2" s="1197"/>
      <c r="BE2" s="1197"/>
      <c r="BF2" s="1197"/>
      <c r="BG2" s="1196"/>
      <c r="BH2" s="1196"/>
      <c r="BI2" s="1196"/>
      <c r="BJ2" s="1196"/>
      <c r="BK2" s="1196"/>
      <c r="BL2" s="1215"/>
      <c r="BM2" s="1215"/>
      <c r="BN2" s="1215"/>
      <c r="BO2" s="1215"/>
      <c r="BP2" s="285"/>
      <c r="BQ2" s="1197" t="s">
        <v>1014</v>
      </c>
      <c r="BR2" s="1197"/>
      <c r="BS2" s="1197"/>
      <c r="BT2" s="1197"/>
      <c r="BU2" s="1197"/>
      <c r="BV2" s="1197"/>
      <c r="BW2" s="1197"/>
      <c r="BX2" s="1196"/>
      <c r="BY2" s="1196"/>
      <c r="BZ2" s="1196"/>
      <c r="CA2" s="1196"/>
      <c r="CB2" s="1196"/>
      <c r="CC2" s="1196"/>
      <c r="CD2" s="1215"/>
      <c r="CE2" s="1215"/>
      <c r="CF2" s="1215"/>
      <c r="CG2" s="1215"/>
      <c r="CH2" s="285"/>
      <c r="CI2" s="1197" t="s">
        <v>1014</v>
      </c>
      <c r="CJ2" s="1197"/>
      <c r="CK2" s="1197"/>
      <c r="CL2" s="1197"/>
      <c r="CM2" s="1197"/>
      <c r="CN2" s="1197"/>
      <c r="CO2" s="1197"/>
      <c r="CP2" s="1196"/>
      <c r="CQ2" s="1196"/>
      <c r="CR2" s="1196"/>
      <c r="CS2" s="1196"/>
      <c r="CT2" s="1196"/>
      <c r="CU2" s="1199"/>
      <c r="CV2" s="1215"/>
      <c r="CW2" s="1215"/>
      <c r="CX2" s="1215"/>
      <c r="CY2" s="1215"/>
      <c r="CZ2" s="1226"/>
      <c r="DA2" s="1228"/>
      <c r="DB2" s="285"/>
      <c r="DC2" s="1197" t="s">
        <v>1014</v>
      </c>
      <c r="DD2" s="1197"/>
      <c r="DE2" s="1197"/>
      <c r="DF2" s="1197"/>
      <c r="DG2" s="1197"/>
      <c r="DH2" s="1197"/>
      <c r="DI2" s="1197"/>
      <c r="DJ2" s="1196"/>
      <c r="DK2" s="1196"/>
      <c r="DL2" s="1196"/>
      <c r="DM2" s="1196"/>
      <c r="DN2" s="1196"/>
      <c r="DO2" s="1196"/>
      <c r="DP2" s="1215"/>
      <c r="DQ2" s="1215"/>
      <c r="DR2" s="1215"/>
      <c r="DS2" s="1215"/>
      <c r="DT2" s="1226"/>
      <c r="DU2" s="1228"/>
      <c r="DV2" s="285"/>
      <c r="DW2" s="1197" t="s">
        <v>1014</v>
      </c>
      <c r="DX2" s="1197"/>
      <c r="DY2" s="1197"/>
      <c r="DZ2" s="1197"/>
      <c r="EA2" s="1197"/>
      <c r="EB2" s="1197"/>
      <c r="EC2" s="1197"/>
      <c r="ED2" s="1196"/>
      <c r="EE2" s="1196"/>
      <c r="EF2" s="1196"/>
      <c r="EG2" s="1196"/>
      <c r="EH2" s="1196"/>
      <c r="EI2" s="1196"/>
      <c r="EJ2" s="1215"/>
      <c r="EK2" s="1215"/>
      <c r="EL2" s="1215"/>
      <c r="EM2" s="1215"/>
      <c r="EN2" s="1226"/>
      <c r="EO2" s="1228"/>
      <c r="EP2" s="285"/>
      <c r="EQ2" s="1197" t="s">
        <v>1014</v>
      </c>
      <c r="ER2" s="1197"/>
      <c r="ES2" s="1197"/>
      <c r="ET2" s="1197"/>
      <c r="EU2" s="1197"/>
      <c r="EV2" s="1197"/>
      <c r="EW2" s="1197"/>
      <c r="EX2" s="1196"/>
      <c r="EY2" s="1196"/>
      <c r="EZ2" s="1196"/>
      <c r="FA2" s="1196"/>
      <c r="FB2" s="1196"/>
      <c r="FC2" s="1196"/>
      <c r="FD2" s="1215"/>
      <c r="FE2" s="1215"/>
      <c r="FF2" s="1215"/>
      <c r="FG2" s="1215"/>
      <c r="FH2" s="1226"/>
      <c r="FI2" s="1228"/>
      <c r="FJ2" s="285"/>
      <c r="FK2" s="1197" t="s">
        <v>1014</v>
      </c>
      <c r="FL2" s="1197"/>
      <c r="FM2" s="1197"/>
      <c r="FN2" s="1197"/>
      <c r="FO2" s="1197"/>
      <c r="FP2" s="1197"/>
      <c r="FQ2" s="1197"/>
      <c r="FR2" s="1196"/>
      <c r="FS2" s="1196"/>
      <c r="FT2" s="1196"/>
      <c r="FU2" s="1196"/>
      <c r="FV2" s="1196"/>
      <c r="FW2" s="1196"/>
      <c r="FX2" s="1215"/>
      <c r="FY2" s="1215"/>
      <c r="FZ2" s="1215"/>
      <c r="GA2" s="1215"/>
      <c r="GB2" s="285"/>
      <c r="GC2" s="1197" t="s">
        <v>1014</v>
      </c>
      <c r="GD2" s="1197"/>
      <c r="GE2" s="1197"/>
      <c r="GF2" s="1197"/>
      <c r="GG2" s="1197"/>
      <c r="GH2" s="1197"/>
      <c r="GI2" s="1197"/>
      <c r="GJ2" s="1196"/>
      <c r="GK2" s="1196"/>
      <c r="GL2" s="1196"/>
      <c r="GM2" s="1196"/>
      <c r="GN2" s="1196"/>
      <c r="GO2" s="1196"/>
      <c r="GP2" s="1215"/>
      <c r="GQ2" s="1215"/>
      <c r="GR2" s="1215"/>
      <c r="GS2" s="1215"/>
      <c r="GT2" s="1197" t="s">
        <v>1015</v>
      </c>
      <c r="GU2" s="1197" t="s">
        <v>1014</v>
      </c>
      <c r="GV2" s="1197"/>
      <c r="GW2" s="1197"/>
      <c r="GX2" s="1197"/>
      <c r="GY2" s="1197"/>
      <c r="GZ2" s="1197"/>
      <c r="HA2" s="1197"/>
      <c r="HB2" s="1196"/>
      <c r="HC2" s="1196"/>
      <c r="HD2" s="1196"/>
      <c r="HE2" s="1196"/>
      <c r="HF2" s="1196"/>
      <c r="HG2" s="1196"/>
      <c r="HH2" s="1215"/>
      <c r="HI2" s="1215"/>
      <c r="HJ2" s="1215"/>
      <c r="HK2" s="1215"/>
      <c r="HL2" s="1197" t="s">
        <v>1015</v>
      </c>
      <c r="HM2" s="1197" t="s">
        <v>1014</v>
      </c>
      <c r="HN2" s="1197"/>
      <c r="HO2" s="1197"/>
      <c r="HP2" s="1197"/>
      <c r="HQ2" s="1197"/>
      <c r="HR2" s="1197"/>
      <c r="HS2" s="1197"/>
      <c r="HT2" s="1196"/>
      <c r="HU2" s="1196"/>
      <c r="HV2" s="1196"/>
      <c r="HW2" s="1196"/>
      <c r="HX2" s="1196"/>
      <c r="HY2" s="1196"/>
      <c r="HZ2" s="1215"/>
      <c r="IA2" s="1215"/>
      <c r="IB2" s="1215"/>
      <c r="IC2" s="1215"/>
      <c r="ID2" s="1217"/>
      <c r="IE2" s="1220"/>
      <c r="IF2" s="1222"/>
    </row>
    <row r="3" spans="1:240" s="284" customFormat="1" ht="52.5" customHeight="1">
      <c r="A3" s="286" t="s">
        <v>1016</v>
      </c>
      <c r="B3" s="286" t="s">
        <v>1017</v>
      </c>
      <c r="C3" s="286" t="s">
        <v>1018</v>
      </c>
      <c r="D3" s="286" t="s">
        <v>1019</v>
      </c>
      <c r="E3" s="286" t="s">
        <v>1020</v>
      </c>
      <c r="F3" s="286" t="s">
        <v>1021</v>
      </c>
      <c r="G3" s="286" t="s">
        <v>1022</v>
      </c>
      <c r="H3" s="286" t="s">
        <v>1023</v>
      </c>
      <c r="I3" s="286" t="s">
        <v>1024</v>
      </c>
      <c r="J3" s="286" t="s">
        <v>1025</v>
      </c>
      <c r="K3" s="286" t="s">
        <v>326</v>
      </c>
      <c r="L3" s="286" t="s">
        <v>1026</v>
      </c>
      <c r="M3" s="286" t="s">
        <v>327</v>
      </c>
      <c r="N3" s="286" t="s">
        <v>1027</v>
      </c>
      <c r="O3" s="287" t="s">
        <v>1028</v>
      </c>
      <c r="P3" s="1208" t="s">
        <v>1015</v>
      </c>
      <c r="Q3" s="1209" t="s">
        <v>1029</v>
      </c>
      <c r="R3" s="1211" t="s">
        <v>1030</v>
      </c>
      <c r="S3" s="1208" t="s">
        <v>1031</v>
      </c>
      <c r="T3" s="1208"/>
      <c r="U3" s="1213" t="s">
        <v>1032</v>
      </c>
      <c r="V3" s="1213" t="s">
        <v>1033</v>
      </c>
      <c r="W3" s="1206" t="s">
        <v>1034</v>
      </c>
      <c r="X3" s="1196" t="s">
        <v>1015</v>
      </c>
      <c r="Y3" s="1196" t="s">
        <v>1035</v>
      </c>
      <c r="Z3" s="1196" t="s">
        <v>1036</v>
      </c>
      <c r="AA3" s="1196" t="s">
        <v>1037</v>
      </c>
      <c r="AB3" s="1196" t="s">
        <v>1038</v>
      </c>
      <c r="AC3" s="1196" t="s">
        <v>1038</v>
      </c>
      <c r="AD3" s="1193" t="s">
        <v>1039</v>
      </c>
      <c r="AE3" s="1194" t="s">
        <v>1040</v>
      </c>
      <c r="AF3" s="1194" t="s">
        <v>1041</v>
      </c>
      <c r="AG3" s="1195" t="s">
        <v>1042</v>
      </c>
      <c r="AH3" s="1205" t="s">
        <v>1015</v>
      </c>
      <c r="AI3" s="1197" t="s">
        <v>1029</v>
      </c>
      <c r="AJ3" s="1197" t="s">
        <v>1030</v>
      </c>
      <c r="AK3" s="1197" t="s">
        <v>1031</v>
      </c>
      <c r="AL3" s="1197"/>
      <c r="AM3" s="1197" t="s">
        <v>1032</v>
      </c>
      <c r="AN3" s="1197" t="s">
        <v>1033</v>
      </c>
      <c r="AO3" s="1197" t="s">
        <v>1034</v>
      </c>
      <c r="AP3" s="1196" t="s">
        <v>1015</v>
      </c>
      <c r="AQ3" s="1196" t="s">
        <v>1035</v>
      </c>
      <c r="AR3" s="1196" t="s">
        <v>1036</v>
      </c>
      <c r="AS3" s="1196" t="s">
        <v>1037</v>
      </c>
      <c r="AT3" s="1196" t="s">
        <v>1038</v>
      </c>
      <c r="AU3" s="1193" t="s">
        <v>1039</v>
      </c>
      <c r="AV3" s="1194" t="s">
        <v>1040</v>
      </c>
      <c r="AW3" s="1194" t="s">
        <v>1041</v>
      </c>
      <c r="AX3" s="1195" t="s">
        <v>1042</v>
      </c>
      <c r="AY3" s="1197" t="s">
        <v>1015</v>
      </c>
      <c r="AZ3" s="1197" t="s">
        <v>1029</v>
      </c>
      <c r="BA3" s="1197" t="s">
        <v>1030</v>
      </c>
      <c r="BB3" s="1197" t="s">
        <v>1031</v>
      </c>
      <c r="BC3" s="1197"/>
      <c r="BD3" s="1197" t="s">
        <v>1032</v>
      </c>
      <c r="BE3" s="1197" t="s">
        <v>1033</v>
      </c>
      <c r="BF3" s="1197" t="s">
        <v>1034</v>
      </c>
      <c r="BG3" s="1196" t="s">
        <v>1015</v>
      </c>
      <c r="BH3" s="1196" t="s">
        <v>1035</v>
      </c>
      <c r="BI3" s="1196" t="s">
        <v>1036</v>
      </c>
      <c r="BJ3" s="1196" t="s">
        <v>1037</v>
      </c>
      <c r="BK3" s="1196" t="s">
        <v>1038</v>
      </c>
      <c r="BL3" s="1193" t="s">
        <v>1039</v>
      </c>
      <c r="BM3" s="1194" t="s">
        <v>1040</v>
      </c>
      <c r="BN3" s="1194" t="s">
        <v>1041</v>
      </c>
      <c r="BO3" s="1195" t="s">
        <v>1042</v>
      </c>
      <c r="BP3" s="1197" t="s">
        <v>1015</v>
      </c>
      <c r="BQ3" s="1197" t="s">
        <v>1029</v>
      </c>
      <c r="BR3" s="1197" t="s">
        <v>1030</v>
      </c>
      <c r="BS3" s="1197" t="s">
        <v>1031</v>
      </c>
      <c r="BT3" s="1197"/>
      <c r="BU3" s="1197" t="s">
        <v>1032</v>
      </c>
      <c r="BV3" s="1197" t="s">
        <v>1033</v>
      </c>
      <c r="BW3" s="1197" t="s">
        <v>1034</v>
      </c>
      <c r="BX3" s="1196" t="s">
        <v>1015</v>
      </c>
      <c r="BY3" s="1196" t="s">
        <v>1035</v>
      </c>
      <c r="BZ3" s="1196" t="s">
        <v>1036</v>
      </c>
      <c r="CA3" s="1196" t="s">
        <v>1037</v>
      </c>
      <c r="CB3" s="1196" t="s">
        <v>1038</v>
      </c>
      <c r="CC3" s="1196" t="s">
        <v>1038</v>
      </c>
      <c r="CD3" s="1201" t="s">
        <v>1039</v>
      </c>
      <c r="CE3" s="1194" t="s">
        <v>1040</v>
      </c>
      <c r="CF3" s="1194" t="s">
        <v>1041</v>
      </c>
      <c r="CG3" s="1195" t="s">
        <v>1042</v>
      </c>
      <c r="CH3" s="1197" t="s">
        <v>1015</v>
      </c>
      <c r="CI3" s="1197" t="s">
        <v>1029</v>
      </c>
      <c r="CJ3" s="1200" t="s">
        <v>1030</v>
      </c>
      <c r="CK3" s="1197" t="s">
        <v>1031</v>
      </c>
      <c r="CL3" s="1197"/>
      <c r="CM3" s="1197" t="s">
        <v>1032</v>
      </c>
      <c r="CN3" s="1197" t="s">
        <v>1033</v>
      </c>
      <c r="CO3" s="1197" t="s">
        <v>1034</v>
      </c>
      <c r="CP3" s="1196" t="s">
        <v>1015</v>
      </c>
      <c r="CQ3" s="1196" t="s">
        <v>1035</v>
      </c>
      <c r="CR3" s="1196" t="s">
        <v>1036</v>
      </c>
      <c r="CS3" s="1196" t="s">
        <v>1037</v>
      </c>
      <c r="CT3" s="1196" t="s">
        <v>1038</v>
      </c>
      <c r="CU3" s="1198" t="s">
        <v>1038</v>
      </c>
      <c r="CV3" s="1193" t="s">
        <v>1039</v>
      </c>
      <c r="CW3" s="1194" t="s">
        <v>1040</v>
      </c>
      <c r="CX3" s="1194" t="s">
        <v>1041</v>
      </c>
      <c r="CY3" s="1195" t="s">
        <v>1042</v>
      </c>
      <c r="CZ3" s="1226"/>
      <c r="DA3" s="1228"/>
      <c r="DB3" s="1197" t="s">
        <v>1015</v>
      </c>
      <c r="DC3" s="1197" t="s">
        <v>1029</v>
      </c>
      <c r="DD3" s="1197" t="s">
        <v>1030</v>
      </c>
      <c r="DE3" s="1197" t="s">
        <v>1031</v>
      </c>
      <c r="DF3" s="1197"/>
      <c r="DG3" s="1197" t="s">
        <v>1032</v>
      </c>
      <c r="DH3" s="1197" t="s">
        <v>1033</v>
      </c>
      <c r="DI3" s="1197" t="s">
        <v>1034</v>
      </c>
      <c r="DJ3" s="1196" t="s">
        <v>1015</v>
      </c>
      <c r="DK3" s="1196" t="s">
        <v>1035</v>
      </c>
      <c r="DL3" s="1196" t="s">
        <v>1036</v>
      </c>
      <c r="DM3" s="1196" t="s">
        <v>1037</v>
      </c>
      <c r="DN3" s="1196" t="s">
        <v>1038</v>
      </c>
      <c r="DO3" s="1196" t="s">
        <v>1038</v>
      </c>
      <c r="DP3" s="1193" t="s">
        <v>1039</v>
      </c>
      <c r="DQ3" s="1194" t="s">
        <v>1040</v>
      </c>
      <c r="DR3" s="1194" t="s">
        <v>1041</v>
      </c>
      <c r="DS3" s="1195" t="s">
        <v>1042</v>
      </c>
      <c r="DT3" s="1226"/>
      <c r="DU3" s="1228"/>
      <c r="DV3" s="1197" t="s">
        <v>1015</v>
      </c>
      <c r="DW3" s="1197" t="s">
        <v>1029</v>
      </c>
      <c r="DX3" s="1197" t="s">
        <v>1030</v>
      </c>
      <c r="DY3" s="1197" t="s">
        <v>1031</v>
      </c>
      <c r="DZ3" s="1197"/>
      <c r="EA3" s="1197" t="s">
        <v>1032</v>
      </c>
      <c r="EB3" s="1197" t="s">
        <v>1033</v>
      </c>
      <c r="EC3" s="1197" t="s">
        <v>1034</v>
      </c>
      <c r="ED3" s="1196" t="s">
        <v>1015</v>
      </c>
      <c r="EE3" s="1196" t="s">
        <v>1035</v>
      </c>
      <c r="EF3" s="1196" t="s">
        <v>1036</v>
      </c>
      <c r="EG3" s="1196" t="s">
        <v>1037</v>
      </c>
      <c r="EH3" s="1196" t="s">
        <v>1038</v>
      </c>
      <c r="EI3" s="1196" t="s">
        <v>1038</v>
      </c>
      <c r="EJ3" s="1193" t="s">
        <v>1039</v>
      </c>
      <c r="EK3" s="1194" t="s">
        <v>1040</v>
      </c>
      <c r="EL3" s="1194" t="s">
        <v>1041</v>
      </c>
      <c r="EM3" s="1195" t="s">
        <v>1042</v>
      </c>
      <c r="EN3" s="1226"/>
      <c r="EO3" s="1228"/>
      <c r="EP3" s="1197" t="s">
        <v>1015</v>
      </c>
      <c r="EQ3" s="1197" t="s">
        <v>1029</v>
      </c>
      <c r="ER3" s="1197" t="s">
        <v>1030</v>
      </c>
      <c r="ES3" s="1197" t="s">
        <v>1031</v>
      </c>
      <c r="ET3" s="1197"/>
      <c r="EU3" s="1197" t="s">
        <v>1032</v>
      </c>
      <c r="EV3" s="1197" t="s">
        <v>1033</v>
      </c>
      <c r="EW3" s="1197" t="s">
        <v>1034</v>
      </c>
      <c r="EX3" s="1196" t="s">
        <v>1015</v>
      </c>
      <c r="EY3" s="1196" t="s">
        <v>1035</v>
      </c>
      <c r="EZ3" s="1196" t="s">
        <v>1036</v>
      </c>
      <c r="FA3" s="1196" t="s">
        <v>1037</v>
      </c>
      <c r="FB3" s="1196" t="s">
        <v>1038</v>
      </c>
      <c r="FC3" s="1196" t="s">
        <v>1038</v>
      </c>
      <c r="FD3" s="1193" t="s">
        <v>1039</v>
      </c>
      <c r="FE3" s="1194" t="s">
        <v>1040</v>
      </c>
      <c r="FF3" s="1194" t="s">
        <v>1041</v>
      </c>
      <c r="FG3" s="1195" t="s">
        <v>1042</v>
      </c>
      <c r="FH3" s="1226"/>
      <c r="FI3" s="1228"/>
      <c r="FJ3" s="1197" t="s">
        <v>1015</v>
      </c>
      <c r="FK3" s="1197" t="s">
        <v>1029</v>
      </c>
      <c r="FL3" s="1197" t="s">
        <v>1030</v>
      </c>
      <c r="FM3" s="1197" t="s">
        <v>1031</v>
      </c>
      <c r="FN3" s="1197"/>
      <c r="FO3" s="1197" t="s">
        <v>1032</v>
      </c>
      <c r="FP3" s="1197" t="s">
        <v>1033</v>
      </c>
      <c r="FQ3" s="1197" t="s">
        <v>1034</v>
      </c>
      <c r="FR3" s="1196" t="s">
        <v>1015</v>
      </c>
      <c r="FS3" s="1196" t="s">
        <v>1035</v>
      </c>
      <c r="FT3" s="1196" t="s">
        <v>1036</v>
      </c>
      <c r="FU3" s="1196" t="s">
        <v>1037</v>
      </c>
      <c r="FV3" s="1196" t="s">
        <v>1038</v>
      </c>
      <c r="FW3" s="1196" t="s">
        <v>1038</v>
      </c>
      <c r="FX3" s="1193" t="s">
        <v>1039</v>
      </c>
      <c r="FY3" s="1194" t="s">
        <v>1040</v>
      </c>
      <c r="FZ3" s="1194" t="s">
        <v>1041</v>
      </c>
      <c r="GA3" s="1195" t="s">
        <v>1042</v>
      </c>
      <c r="GB3" s="1197" t="s">
        <v>1015</v>
      </c>
      <c r="GC3" s="1197" t="s">
        <v>1029</v>
      </c>
      <c r="GD3" s="1197" t="s">
        <v>1030</v>
      </c>
      <c r="GE3" s="1197" t="s">
        <v>1031</v>
      </c>
      <c r="GF3" s="1197"/>
      <c r="GG3" s="1197" t="s">
        <v>1032</v>
      </c>
      <c r="GH3" s="1197" t="s">
        <v>1033</v>
      </c>
      <c r="GI3" s="1197" t="s">
        <v>1034</v>
      </c>
      <c r="GJ3" s="1196" t="s">
        <v>1015</v>
      </c>
      <c r="GK3" s="1196" t="s">
        <v>1035</v>
      </c>
      <c r="GL3" s="1196" t="s">
        <v>1036</v>
      </c>
      <c r="GM3" s="1196" t="s">
        <v>1037</v>
      </c>
      <c r="GN3" s="1196" t="s">
        <v>1038</v>
      </c>
      <c r="GO3" s="1196" t="s">
        <v>1038</v>
      </c>
      <c r="GP3" s="1193" t="s">
        <v>1039</v>
      </c>
      <c r="GQ3" s="1194" t="s">
        <v>1040</v>
      </c>
      <c r="GR3" s="1194" t="s">
        <v>1041</v>
      </c>
      <c r="GS3" s="1195" t="s">
        <v>1042</v>
      </c>
      <c r="GT3" s="1197"/>
      <c r="GU3" s="1197" t="s">
        <v>1029</v>
      </c>
      <c r="GV3" s="1197" t="s">
        <v>1030</v>
      </c>
      <c r="GW3" s="1197" t="s">
        <v>1031</v>
      </c>
      <c r="GX3" s="1197"/>
      <c r="GY3" s="1197" t="s">
        <v>1032</v>
      </c>
      <c r="GZ3" s="1197" t="s">
        <v>1033</v>
      </c>
      <c r="HA3" s="1197" t="s">
        <v>1034</v>
      </c>
      <c r="HB3" s="1196" t="s">
        <v>1015</v>
      </c>
      <c r="HC3" s="1196" t="s">
        <v>1035</v>
      </c>
      <c r="HD3" s="1196" t="s">
        <v>1036</v>
      </c>
      <c r="HE3" s="1196" t="s">
        <v>1037</v>
      </c>
      <c r="HF3" s="1196" t="s">
        <v>1038</v>
      </c>
      <c r="HG3" s="1196" t="s">
        <v>1038</v>
      </c>
      <c r="HH3" s="1193" t="s">
        <v>1039</v>
      </c>
      <c r="HI3" s="1194" t="s">
        <v>1040</v>
      </c>
      <c r="HJ3" s="1194" t="s">
        <v>1041</v>
      </c>
      <c r="HK3" s="1195" t="s">
        <v>1042</v>
      </c>
      <c r="HL3" s="1197"/>
      <c r="HM3" s="1197" t="s">
        <v>1029</v>
      </c>
      <c r="HN3" s="1197" t="s">
        <v>1030</v>
      </c>
      <c r="HO3" s="1197" t="s">
        <v>1031</v>
      </c>
      <c r="HP3" s="1197"/>
      <c r="HQ3" s="1197" t="s">
        <v>1032</v>
      </c>
      <c r="HR3" s="1197" t="s">
        <v>1033</v>
      </c>
      <c r="HS3" s="1197" t="s">
        <v>1034</v>
      </c>
      <c r="HT3" s="1196" t="s">
        <v>1015</v>
      </c>
      <c r="HU3" s="1196" t="s">
        <v>1035</v>
      </c>
      <c r="HV3" s="1196" t="s">
        <v>1036</v>
      </c>
      <c r="HW3" s="1196" t="s">
        <v>1037</v>
      </c>
      <c r="HX3" s="1196" t="s">
        <v>1038</v>
      </c>
      <c r="HY3" s="1196" t="s">
        <v>1038</v>
      </c>
      <c r="HZ3" s="1193" t="s">
        <v>1039</v>
      </c>
      <c r="IA3" s="1194" t="s">
        <v>1040</v>
      </c>
      <c r="IB3" s="1194" t="s">
        <v>1041</v>
      </c>
      <c r="IC3" s="1195" t="s">
        <v>1042</v>
      </c>
      <c r="ID3" s="1217"/>
      <c r="IE3" s="1220"/>
      <c r="IF3" s="1222"/>
    </row>
    <row r="4" spans="1:240" s="284" customFormat="1" ht="24.75" customHeight="1" thickBot="1">
      <c r="A4" s="288"/>
      <c r="B4" s="289"/>
      <c r="C4" s="289"/>
      <c r="D4" s="289"/>
      <c r="E4" s="289"/>
      <c r="F4" s="289"/>
      <c r="G4" s="289"/>
      <c r="H4" s="289"/>
      <c r="I4" s="289"/>
      <c r="J4" s="289"/>
      <c r="K4" s="289"/>
      <c r="L4" s="289"/>
      <c r="M4" s="289"/>
      <c r="N4" s="289"/>
      <c r="O4" s="290"/>
      <c r="P4" s="1208"/>
      <c r="Q4" s="1210"/>
      <c r="R4" s="1212"/>
      <c r="S4" s="291" t="s">
        <v>1030</v>
      </c>
      <c r="T4" s="291" t="s">
        <v>1043</v>
      </c>
      <c r="U4" s="1214"/>
      <c r="V4" s="1214"/>
      <c r="W4" s="1207"/>
      <c r="X4" s="1198"/>
      <c r="Y4" s="1198"/>
      <c r="Z4" s="1198"/>
      <c r="AA4" s="1198"/>
      <c r="AB4" s="1198"/>
      <c r="AC4" s="1198"/>
      <c r="AD4" s="1202"/>
      <c r="AE4" s="1203"/>
      <c r="AF4" s="1203"/>
      <c r="AG4" s="1204"/>
      <c r="AH4" s="1205"/>
      <c r="AI4" s="1197"/>
      <c r="AJ4" s="1197"/>
      <c r="AK4" s="292" t="s">
        <v>1030</v>
      </c>
      <c r="AL4" s="292" t="s">
        <v>1043</v>
      </c>
      <c r="AM4" s="1197"/>
      <c r="AN4" s="1197"/>
      <c r="AO4" s="1197"/>
      <c r="AP4" s="1196"/>
      <c r="AQ4" s="1196"/>
      <c r="AR4" s="1196"/>
      <c r="AS4" s="1196"/>
      <c r="AT4" s="1196"/>
      <c r="AU4" s="1193"/>
      <c r="AV4" s="1194"/>
      <c r="AW4" s="1194"/>
      <c r="AX4" s="1195"/>
      <c r="AY4" s="1197"/>
      <c r="AZ4" s="1197"/>
      <c r="BA4" s="1197"/>
      <c r="BB4" s="292" t="s">
        <v>1030</v>
      </c>
      <c r="BC4" s="292" t="s">
        <v>1043</v>
      </c>
      <c r="BD4" s="1197"/>
      <c r="BE4" s="1197"/>
      <c r="BF4" s="1197"/>
      <c r="BG4" s="1196"/>
      <c r="BH4" s="1196"/>
      <c r="BI4" s="1196"/>
      <c r="BJ4" s="1196"/>
      <c r="BK4" s="1196"/>
      <c r="BL4" s="1193"/>
      <c r="BM4" s="1194"/>
      <c r="BN4" s="1194"/>
      <c r="BO4" s="1195"/>
      <c r="BP4" s="1197"/>
      <c r="BQ4" s="1197"/>
      <c r="BR4" s="1197"/>
      <c r="BS4" s="292" t="s">
        <v>1030</v>
      </c>
      <c r="BT4" s="292" t="s">
        <v>1043</v>
      </c>
      <c r="BU4" s="1197"/>
      <c r="BV4" s="1197"/>
      <c r="BW4" s="1197"/>
      <c r="BX4" s="1196"/>
      <c r="BY4" s="1196"/>
      <c r="BZ4" s="1196"/>
      <c r="CA4" s="1196"/>
      <c r="CB4" s="1196"/>
      <c r="CC4" s="1196"/>
      <c r="CD4" s="1201"/>
      <c r="CE4" s="1194"/>
      <c r="CF4" s="1194"/>
      <c r="CG4" s="1195"/>
      <c r="CH4" s="1197"/>
      <c r="CI4" s="1197"/>
      <c r="CJ4" s="1200"/>
      <c r="CK4" s="292" t="s">
        <v>1030</v>
      </c>
      <c r="CL4" s="292" t="s">
        <v>1043</v>
      </c>
      <c r="CM4" s="1197"/>
      <c r="CN4" s="1197"/>
      <c r="CO4" s="1197"/>
      <c r="CP4" s="1196"/>
      <c r="CQ4" s="1196"/>
      <c r="CR4" s="1196"/>
      <c r="CS4" s="1196"/>
      <c r="CT4" s="1196"/>
      <c r="CU4" s="1199"/>
      <c r="CV4" s="1193"/>
      <c r="CW4" s="1194"/>
      <c r="CX4" s="1194"/>
      <c r="CY4" s="1195"/>
      <c r="CZ4" s="1227"/>
      <c r="DA4" s="1229"/>
      <c r="DB4" s="1197"/>
      <c r="DC4" s="1197"/>
      <c r="DD4" s="1197"/>
      <c r="DE4" s="292" t="s">
        <v>1030</v>
      </c>
      <c r="DF4" s="292" t="s">
        <v>1043</v>
      </c>
      <c r="DG4" s="1197"/>
      <c r="DH4" s="1197"/>
      <c r="DI4" s="1197"/>
      <c r="DJ4" s="1196"/>
      <c r="DK4" s="1196"/>
      <c r="DL4" s="1196"/>
      <c r="DM4" s="1196"/>
      <c r="DN4" s="1196"/>
      <c r="DO4" s="1196"/>
      <c r="DP4" s="1193"/>
      <c r="DQ4" s="1194"/>
      <c r="DR4" s="1194"/>
      <c r="DS4" s="1195"/>
      <c r="DT4" s="1227"/>
      <c r="DU4" s="1229"/>
      <c r="DV4" s="1197"/>
      <c r="DW4" s="1197"/>
      <c r="DX4" s="1197"/>
      <c r="DY4" s="292" t="s">
        <v>1030</v>
      </c>
      <c r="DZ4" s="292" t="s">
        <v>1043</v>
      </c>
      <c r="EA4" s="1197"/>
      <c r="EB4" s="1197"/>
      <c r="EC4" s="1197"/>
      <c r="ED4" s="1196"/>
      <c r="EE4" s="1196"/>
      <c r="EF4" s="1196"/>
      <c r="EG4" s="1196"/>
      <c r="EH4" s="1196"/>
      <c r="EI4" s="1196"/>
      <c r="EJ4" s="1193"/>
      <c r="EK4" s="1194"/>
      <c r="EL4" s="1194"/>
      <c r="EM4" s="1195"/>
      <c r="EN4" s="1227"/>
      <c r="EO4" s="1229"/>
      <c r="EP4" s="1197"/>
      <c r="EQ4" s="1197"/>
      <c r="ER4" s="1197"/>
      <c r="ES4" s="292" t="s">
        <v>1030</v>
      </c>
      <c r="ET4" s="292" t="s">
        <v>1043</v>
      </c>
      <c r="EU4" s="1197"/>
      <c r="EV4" s="1197"/>
      <c r="EW4" s="1197"/>
      <c r="EX4" s="1196"/>
      <c r="EY4" s="1196"/>
      <c r="EZ4" s="1196"/>
      <c r="FA4" s="1196"/>
      <c r="FB4" s="1196"/>
      <c r="FC4" s="1196"/>
      <c r="FD4" s="1193"/>
      <c r="FE4" s="1194"/>
      <c r="FF4" s="1194"/>
      <c r="FG4" s="1195"/>
      <c r="FH4" s="1227"/>
      <c r="FI4" s="1229"/>
      <c r="FJ4" s="1197"/>
      <c r="FK4" s="1197"/>
      <c r="FL4" s="1197"/>
      <c r="FM4" s="292" t="s">
        <v>1030</v>
      </c>
      <c r="FN4" s="292" t="s">
        <v>1043</v>
      </c>
      <c r="FO4" s="1197"/>
      <c r="FP4" s="1197"/>
      <c r="FQ4" s="1197"/>
      <c r="FR4" s="1196"/>
      <c r="FS4" s="1196"/>
      <c r="FT4" s="1196"/>
      <c r="FU4" s="1196"/>
      <c r="FV4" s="1196"/>
      <c r="FW4" s="1196"/>
      <c r="FX4" s="1193"/>
      <c r="FY4" s="1194"/>
      <c r="FZ4" s="1194"/>
      <c r="GA4" s="1195"/>
      <c r="GB4" s="1197"/>
      <c r="GC4" s="1197"/>
      <c r="GD4" s="1197"/>
      <c r="GE4" s="292" t="s">
        <v>1030</v>
      </c>
      <c r="GF4" s="292" t="s">
        <v>1043</v>
      </c>
      <c r="GG4" s="1197"/>
      <c r="GH4" s="1197"/>
      <c r="GI4" s="1197"/>
      <c r="GJ4" s="1196"/>
      <c r="GK4" s="1196"/>
      <c r="GL4" s="1196"/>
      <c r="GM4" s="1196"/>
      <c r="GN4" s="1196"/>
      <c r="GO4" s="1196"/>
      <c r="GP4" s="1193"/>
      <c r="GQ4" s="1194"/>
      <c r="GR4" s="1194"/>
      <c r="GS4" s="1195"/>
      <c r="GT4" s="1197"/>
      <c r="GU4" s="1197"/>
      <c r="GV4" s="1197"/>
      <c r="GW4" s="292" t="s">
        <v>1030</v>
      </c>
      <c r="GX4" s="292" t="s">
        <v>1043</v>
      </c>
      <c r="GY4" s="1197"/>
      <c r="GZ4" s="1197"/>
      <c r="HA4" s="1197"/>
      <c r="HB4" s="1196"/>
      <c r="HC4" s="1196"/>
      <c r="HD4" s="1196"/>
      <c r="HE4" s="1196"/>
      <c r="HF4" s="1196"/>
      <c r="HG4" s="1196"/>
      <c r="HH4" s="1193"/>
      <c r="HI4" s="1194"/>
      <c r="HJ4" s="1194"/>
      <c r="HK4" s="1195"/>
      <c r="HL4" s="1197"/>
      <c r="HM4" s="1197"/>
      <c r="HN4" s="1197"/>
      <c r="HO4" s="292" t="s">
        <v>1030</v>
      </c>
      <c r="HP4" s="292" t="s">
        <v>1043</v>
      </c>
      <c r="HQ4" s="1197"/>
      <c r="HR4" s="1197"/>
      <c r="HS4" s="1197"/>
      <c r="HT4" s="1196"/>
      <c r="HU4" s="1196"/>
      <c r="HV4" s="1196"/>
      <c r="HW4" s="1196"/>
      <c r="HX4" s="1196"/>
      <c r="HY4" s="1196"/>
      <c r="HZ4" s="1193"/>
      <c r="IA4" s="1194"/>
      <c r="IB4" s="1194"/>
      <c r="IC4" s="1195"/>
      <c r="ID4" s="1218"/>
      <c r="IE4" s="1221"/>
      <c r="IF4" s="1222"/>
    </row>
    <row r="5" spans="1:240" ht="409.6" customHeight="1">
      <c r="A5" s="293">
        <v>1</v>
      </c>
      <c r="B5" s="294" t="s">
        <v>1044</v>
      </c>
      <c r="C5" s="294" t="s">
        <v>1045</v>
      </c>
      <c r="D5" s="295" t="s">
        <v>1046</v>
      </c>
      <c r="E5" s="295" t="s">
        <v>1047</v>
      </c>
      <c r="F5" s="295" t="s">
        <v>1048</v>
      </c>
      <c r="G5" s="295" t="s">
        <v>1049</v>
      </c>
      <c r="H5" s="295" t="s">
        <v>1050</v>
      </c>
      <c r="I5" s="296" t="s">
        <v>1051</v>
      </c>
      <c r="J5" s="295" t="s">
        <v>1051</v>
      </c>
      <c r="K5" s="295">
        <v>6</v>
      </c>
      <c r="L5" s="295" t="s">
        <v>1052</v>
      </c>
      <c r="M5" s="295" t="s">
        <v>1053</v>
      </c>
      <c r="N5" s="297" t="s">
        <v>1054</v>
      </c>
      <c r="O5" s="298" t="s">
        <v>1055</v>
      </c>
      <c r="P5" s="299" t="s">
        <v>1056</v>
      </c>
      <c r="Q5" s="300">
        <v>0</v>
      </c>
      <c r="R5" s="301" t="s">
        <v>5</v>
      </c>
      <c r="S5" s="301" t="s">
        <v>5</v>
      </c>
      <c r="T5" s="301" t="s">
        <v>5</v>
      </c>
      <c r="U5" s="301" t="s">
        <v>5</v>
      </c>
      <c r="V5" s="302" t="s">
        <v>5</v>
      </c>
      <c r="W5" s="303" t="s">
        <v>5</v>
      </c>
      <c r="X5" s="303">
        <v>0</v>
      </c>
      <c r="Y5" s="303">
        <v>0</v>
      </c>
      <c r="Z5" s="303">
        <v>0</v>
      </c>
      <c r="AA5" s="303"/>
      <c r="AB5" s="303">
        <v>0</v>
      </c>
      <c r="AC5" s="303">
        <v>0</v>
      </c>
      <c r="AD5" s="304">
        <f>AG5</f>
        <v>0</v>
      </c>
      <c r="AE5" s="303">
        <v>0</v>
      </c>
      <c r="AF5" s="305">
        <f>Q5</f>
        <v>0</v>
      </c>
      <c r="AG5" s="304">
        <f>AF5*100%/K5</f>
        <v>0</v>
      </c>
      <c r="AH5" s="306" t="s">
        <v>1057</v>
      </c>
      <c r="AI5" s="307">
        <v>1</v>
      </c>
      <c r="AJ5" s="308" t="s">
        <v>1058</v>
      </c>
      <c r="AK5" s="309" t="s">
        <v>1059</v>
      </c>
      <c r="AL5" s="308" t="s">
        <v>1060</v>
      </c>
      <c r="AM5" s="308" t="s">
        <v>1061</v>
      </c>
      <c r="AN5" s="308" t="s">
        <v>1062</v>
      </c>
      <c r="AO5" s="310" t="s">
        <v>1063</v>
      </c>
      <c r="AP5" s="282">
        <v>1</v>
      </c>
      <c r="AQ5" s="311">
        <v>1</v>
      </c>
      <c r="AR5" s="311">
        <v>1</v>
      </c>
      <c r="AS5" s="301" t="s">
        <v>1064</v>
      </c>
      <c r="AT5" s="311" t="s">
        <v>1065</v>
      </c>
      <c r="AU5" s="312">
        <f>AX5</f>
        <v>0.16666666666666666</v>
      </c>
      <c r="AV5" s="311" t="s">
        <v>849</v>
      </c>
      <c r="AW5" s="313">
        <f>AF5+AI5</f>
        <v>1</v>
      </c>
      <c r="AX5" s="312">
        <f>AW5*100%/K5</f>
        <v>0.16666666666666666</v>
      </c>
      <c r="AY5" s="303" t="s">
        <v>1066</v>
      </c>
      <c r="AZ5" s="307">
        <v>0</v>
      </c>
      <c r="BA5" s="307" t="s">
        <v>5</v>
      </c>
      <c r="BB5" s="307" t="s">
        <v>5</v>
      </c>
      <c r="BC5" s="307" t="s">
        <v>5</v>
      </c>
      <c r="BD5" s="314" t="s">
        <v>5</v>
      </c>
      <c r="BE5" s="307" t="s">
        <v>5</v>
      </c>
      <c r="BF5" s="307" t="s">
        <v>5</v>
      </c>
      <c r="BG5" s="314">
        <v>0</v>
      </c>
      <c r="BH5" s="314">
        <v>0</v>
      </c>
      <c r="BI5" s="314">
        <v>0</v>
      </c>
      <c r="BJ5" s="314">
        <v>0</v>
      </c>
      <c r="BK5" s="315" t="s">
        <v>1065</v>
      </c>
      <c r="BL5" s="316">
        <f>BO5</f>
        <v>0.16666666666666666</v>
      </c>
      <c r="BM5" s="317"/>
      <c r="BN5" s="318">
        <f>AZ5+AW5</f>
        <v>1</v>
      </c>
      <c r="BO5" s="316">
        <f>BN5*100%/K5</f>
        <v>0.16666666666666666</v>
      </c>
      <c r="BP5" s="319" t="s">
        <v>1067</v>
      </c>
      <c r="BQ5" s="320">
        <v>1</v>
      </c>
      <c r="BR5" s="321" t="s">
        <v>1068</v>
      </c>
      <c r="BS5" s="309" t="s">
        <v>1059</v>
      </c>
      <c r="BT5" s="308" t="s">
        <v>1069</v>
      </c>
      <c r="BU5" s="308" t="s">
        <v>1070</v>
      </c>
      <c r="BV5" s="308" t="s">
        <v>1061</v>
      </c>
      <c r="BW5" s="322" t="s">
        <v>1071</v>
      </c>
      <c r="BX5" s="308">
        <v>1</v>
      </c>
      <c r="BY5" s="323">
        <v>1</v>
      </c>
      <c r="BZ5" s="323">
        <v>1</v>
      </c>
      <c r="CA5" s="323"/>
      <c r="CB5" s="323" t="s">
        <v>1065</v>
      </c>
      <c r="CC5" s="323"/>
      <c r="CD5" s="324">
        <f>CG5</f>
        <v>0.33333333333333331</v>
      </c>
      <c r="CE5" s="323"/>
      <c r="CF5" s="325">
        <f>BN5+BQ5</f>
        <v>2</v>
      </c>
      <c r="CG5" s="324">
        <f>CF5*100%/K5</f>
        <v>0.33333333333333331</v>
      </c>
      <c r="CH5" s="309" t="s">
        <v>1072</v>
      </c>
      <c r="CI5" s="307">
        <v>5</v>
      </c>
      <c r="CJ5" s="326" t="s">
        <v>1073</v>
      </c>
      <c r="CK5" s="309" t="s">
        <v>1059</v>
      </c>
      <c r="CL5" s="307">
        <v>23</v>
      </c>
      <c r="CM5" s="308" t="s">
        <v>1074</v>
      </c>
      <c r="CN5" s="308" t="s">
        <v>1075</v>
      </c>
      <c r="CO5" s="310" t="s">
        <v>1076</v>
      </c>
      <c r="CP5" s="323">
        <v>1</v>
      </c>
      <c r="CQ5" s="323">
        <v>1</v>
      </c>
      <c r="CR5" s="323">
        <v>1</v>
      </c>
      <c r="CS5" s="323"/>
      <c r="CT5" s="323" t="s">
        <v>122</v>
      </c>
      <c r="CU5" s="323"/>
      <c r="CV5" s="324">
        <f>CY5</f>
        <v>1.1666666666666667</v>
      </c>
      <c r="CW5" s="307"/>
      <c r="CX5" s="325">
        <f>CI5+CF5</f>
        <v>7</v>
      </c>
      <c r="CY5" s="324">
        <f t="shared" ref="CY5:CY28" si="0">CX5*100%/K5</f>
        <v>1.1666666666666667</v>
      </c>
      <c r="CZ5" s="327" t="s">
        <v>1077</v>
      </c>
      <c r="DA5" s="327" t="s">
        <v>1078</v>
      </c>
      <c r="DB5" s="306" t="s">
        <v>1079</v>
      </c>
      <c r="DC5" s="307">
        <v>3</v>
      </c>
      <c r="DD5" s="308" t="s">
        <v>1080</v>
      </c>
      <c r="DE5" s="309" t="s">
        <v>1059</v>
      </c>
      <c r="DF5" s="307">
        <v>10</v>
      </c>
      <c r="DG5" s="328" t="s">
        <v>1081</v>
      </c>
      <c r="DH5" s="308" t="s">
        <v>1082</v>
      </c>
      <c r="DI5" s="329" t="s">
        <v>1083</v>
      </c>
      <c r="DJ5" s="323">
        <v>1</v>
      </c>
      <c r="DK5" s="323">
        <v>1</v>
      </c>
      <c r="DL5" s="323">
        <v>1</v>
      </c>
      <c r="DM5" s="323"/>
      <c r="DN5" s="323" t="s">
        <v>122</v>
      </c>
      <c r="DO5" s="323"/>
      <c r="DP5" s="324">
        <f>DS5</f>
        <v>1.6666666666666667</v>
      </c>
      <c r="DQ5" s="307"/>
      <c r="DR5" s="325">
        <f>CX5+DC5</f>
        <v>10</v>
      </c>
      <c r="DS5" s="324">
        <f>DR5*100%/K5</f>
        <v>1.6666666666666667</v>
      </c>
      <c r="DT5" s="327" t="s">
        <v>1084</v>
      </c>
      <c r="DU5" s="327" t="s">
        <v>1085</v>
      </c>
      <c r="DV5" s="308" t="s">
        <v>1086</v>
      </c>
      <c r="DW5" s="307">
        <v>3</v>
      </c>
      <c r="DX5" s="308" t="s">
        <v>1087</v>
      </c>
      <c r="DY5" s="309" t="s">
        <v>1059</v>
      </c>
      <c r="DZ5" s="307">
        <v>18</v>
      </c>
      <c r="EA5" s="308" t="s">
        <v>1088</v>
      </c>
      <c r="EB5" s="308" t="s">
        <v>1089</v>
      </c>
      <c r="EC5" s="310" t="s">
        <v>1090</v>
      </c>
      <c r="ED5" s="323">
        <v>1</v>
      </c>
      <c r="EE5" s="323">
        <v>1</v>
      </c>
      <c r="EF5" s="323">
        <v>1</v>
      </c>
      <c r="EG5" s="323"/>
      <c r="EH5" s="323" t="s">
        <v>1091</v>
      </c>
      <c r="EI5" s="323"/>
      <c r="EJ5" s="324">
        <f>EM5</f>
        <v>2.1666666666666665</v>
      </c>
      <c r="EK5" s="307"/>
      <c r="EL5" s="325">
        <f>DR5+DW5</f>
        <v>13</v>
      </c>
      <c r="EM5" s="324">
        <f t="shared" ref="EM5:EM28" si="1">EL5*100%/K5</f>
        <v>2.1666666666666665</v>
      </c>
      <c r="EN5" s="330" t="s">
        <v>1092</v>
      </c>
      <c r="EO5" s="330" t="s">
        <v>1093</v>
      </c>
      <c r="EP5" s="308" t="s">
        <v>1094</v>
      </c>
      <c r="EQ5" s="323">
        <v>0</v>
      </c>
      <c r="ER5" s="323" t="s">
        <v>5</v>
      </c>
      <c r="ES5" s="323" t="s">
        <v>5</v>
      </c>
      <c r="ET5" s="323" t="s">
        <v>5</v>
      </c>
      <c r="EU5" s="323" t="s">
        <v>5</v>
      </c>
      <c r="EV5" s="323" t="s">
        <v>5</v>
      </c>
      <c r="EW5" s="331" t="s">
        <v>1095</v>
      </c>
      <c r="EX5" s="323">
        <v>0</v>
      </c>
      <c r="EY5" s="323">
        <v>0</v>
      </c>
      <c r="EZ5" s="323"/>
      <c r="FA5" s="323"/>
      <c r="FB5" s="323" t="s">
        <v>1091</v>
      </c>
      <c r="FC5" s="323"/>
      <c r="FD5" s="324">
        <f>FG5</f>
        <v>2.1666666666666665</v>
      </c>
      <c r="FE5" s="307"/>
      <c r="FF5" s="325">
        <f>EL5+EQ5</f>
        <v>13</v>
      </c>
      <c r="FG5" s="324">
        <f t="shared" ref="FG5:FG28" si="2">FF5*100%/K5</f>
        <v>2.1666666666666665</v>
      </c>
      <c r="FH5" s="327" t="s">
        <v>1096</v>
      </c>
      <c r="FI5" s="327" t="s">
        <v>1097</v>
      </c>
      <c r="FJ5" s="323"/>
      <c r="FK5" s="323"/>
      <c r="FL5" s="323"/>
      <c r="FM5" s="323"/>
      <c r="FN5" s="323"/>
      <c r="FO5" s="323"/>
      <c r="FP5" s="323"/>
      <c r="FQ5" s="323"/>
      <c r="FR5" s="323"/>
      <c r="FS5" s="323"/>
      <c r="FT5" s="323"/>
      <c r="FU5" s="323"/>
      <c r="FV5" s="323"/>
      <c r="FW5" s="323"/>
      <c r="FX5" s="324">
        <f>GA5</f>
        <v>2.1666666666666665</v>
      </c>
      <c r="FY5" s="307"/>
      <c r="FZ5" s="325">
        <f t="shared" ref="FZ5:FZ28" si="3">FF5+FK5</f>
        <v>13</v>
      </c>
      <c r="GA5" s="324">
        <f t="shared" ref="GA5:GA28" si="4">FZ5*100%/K5</f>
        <v>2.1666666666666665</v>
      </c>
      <c r="GB5" s="323"/>
      <c r="GC5" s="323"/>
      <c r="GD5" s="323"/>
      <c r="GE5" s="323"/>
      <c r="GF5" s="323"/>
      <c r="GG5" s="323"/>
      <c r="GH5" s="323"/>
      <c r="GI5" s="323"/>
      <c r="GJ5" s="323"/>
      <c r="GK5" s="323"/>
      <c r="GL5" s="323"/>
      <c r="GM5" s="323"/>
      <c r="GN5" s="323"/>
      <c r="GO5" s="323"/>
      <c r="GP5" s="324">
        <f>GS5</f>
        <v>2.1666666666666665</v>
      </c>
      <c r="GQ5" s="307"/>
      <c r="GR5" s="332">
        <f t="shared" ref="GR5:GR21" si="5">GC5+FZ5</f>
        <v>13</v>
      </c>
      <c r="GS5" s="324">
        <f t="shared" ref="GS5:GS28" si="6">GR5*100%/K5</f>
        <v>2.1666666666666665</v>
      </c>
      <c r="GT5" s="323"/>
      <c r="GU5" s="323"/>
      <c r="GV5" s="323"/>
      <c r="GW5" s="323"/>
      <c r="GX5" s="323"/>
      <c r="GY5" s="323"/>
      <c r="GZ5" s="323"/>
      <c r="HA5" s="323"/>
      <c r="HB5" s="323"/>
      <c r="HC5" s="323"/>
      <c r="HD5" s="323"/>
      <c r="HE5" s="323"/>
      <c r="HF5" s="323"/>
      <c r="HG5" s="323"/>
      <c r="HH5" s="324">
        <f>HK5</f>
        <v>2.1666666666666665</v>
      </c>
      <c r="HI5" s="307"/>
      <c r="HJ5" s="332">
        <f>GR5+GU5</f>
        <v>13</v>
      </c>
      <c r="HK5" s="324">
        <f t="shared" ref="HK5:HK28" si="7">HJ5*100%/K5</f>
        <v>2.1666666666666665</v>
      </c>
      <c r="HL5" s="323"/>
      <c r="HM5" s="323"/>
      <c r="HN5" s="323"/>
      <c r="HO5" s="323"/>
      <c r="HP5" s="323"/>
      <c r="HQ5" s="323"/>
      <c r="HR5" s="323"/>
      <c r="HS5" s="323"/>
      <c r="HT5" s="323"/>
      <c r="HU5" s="323"/>
      <c r="HV5" s="323"/>
      <c r="HW5" s="323"/>
      <c r="HX5" s="323"/>
      <c r="HY5" s="323"/>
      <c r="HZ5" s="324">
        <f>IC5</f>
        <v>2.1666666666666665</v>
      </c>
      <c r="IA5" s="307"/>
      <c r="IB5" s="332">
        <f>HJ5+HM5</f>
        <v>13</v>
      </c>
      <c r="IC5" s="324">
        <f t="shared" ref="IC5:IC28" si="8">IB5*100%/K5</f>
        <v>2.1666666666666665</v>
      </c>
      <c r="ID5" s="333" t="s">
        <v>1098</v>
      </c>
      <c r="IE5" s="334" t="s">
        <v>1099</v>
      </c>
      <c r="IF5" s="335" t="s">
        <v>11</v>
      </c>
    </row>
    <row r="6" spans="1:240" ht="337" customHeight="1">
      <c r="A6" s="337">
        <v>2</v>
      </c>
      <c r="B6" s="338" t="s">
        <v>1100</v>
      </c>
      <c r="C6" s="338" t="s">
        <v>1101</v>
      </c>
      <c r="D6" s="338" t="s">
        <v>1046</v>
      </c>
      <c r="E6" s="338" t="s">
        <v>1102</v>
      </c>
      <c r="F6" s="338" t="s">
        <v>1103</v>
      </c>
      <c r="G6" s="338" t="s">
        <v>1104</v>
      </c>
      <c r="H6" s="339" t="s">
        <v>1050</v>
      </c>
      <c r="I6" s="340" t="s">
        <v>1051</v>
      </c>
      <c r="J6" s="338" t="s">
        <v>1051</v>
      </c>
      <c r="K6" s="339">
        <v>7</v>
      </c>
      <c r="L6" s="338" t="s">
        <v>1105</v>
      </c>
      <c r="M6" s="338" t="s">
        <v>1106</v>
      </c>
      <c r="N6" s="339" t="s">
        <v>1107</v>
      </c>
      <c r="O6" s="341" t="s">
        <v>1108</v>
      </c>
      <c r="P6" s="342" t="s">
        <v>1109</v>
      </c>
      <c r="Q6" s="300">
        <v>0</v>
      </c>
      <c r="R6" s="301" t="s">
        <v>5</v>
      </c>
      <c r="S6" s="301" t="s">
        <v>5</v>
      </c>
      <c r="T6" s="301" t="s">
        <v>5</v>
      </c>
      <c r="U6" s="301" t="s">
        <v>5</v>
      </c>
      <c r="V6" s="302" t="s">
        <v>5</v>
      </c>
      <c r="W6" s="303" t="s">
        <v>5</v>
      </c>
      <c r="X6" s="303">
        <v>0</v>
      </c>
      <c r="Y6" s="303">
        <v>0</v>
      </c>
      <c r="Z6" s="303">
        <v>0</v>
      </c>
      <c r="AA6" s="303"/>
      <c r="AB6" s="303">
        <v>0</v>
      </c>
      <c r="AC6" s="303">
        <v>0</v>
      </c>
      <c r="AD6" s="304">
        <f t="shared" ref="AD6:AD28" si="9">AG6</f>
        <v>0</v>
      </c>
      <c r="AE6" s="303">
        <v>0</v>
      </c>
      <c r="AF6" s="305">
        <f t="shared" ref="AF6:AF28" si="10">Q6</f>
        <v>0</v>
      </c>
      <c r="AG6" s="304">
        <f t="shared" ref="AG6:AG28" si="11">AF6*100%/K6</f>
        <v>0</v>
      </c>
      <c r="AH6" s="343" t="s">
        <v>5</v>
      </c>
      <c r="AI6" s="307">
        <v>0</v>
      </c>
      <c r="AJ6" s="307" t="s">
        <v>5</v>
      </c>
      <c r="AK6" s="307" t="s">
        <v>5</v>
      </c>
      <c r="AL6" s="307" t="s">
        <v>5</v>
      </c>
      <c r="AM6" s="307" t="s">
        <v>5</v>
      </c>
      <c r="AN6" s="307" t="s">
        <v>5</v>
      </c>
      <c r="AO6" s="307" t="s">
        <v>5</v>
      </c>
      <c r="AP6" s="344">
        <v>0</v>
      </c>
      <c r="AQ6" s="345">
        <v>0</v>
      </c>
      <c r="AR6" s="345">
        <v>0</v>
      </c>
      <c r="AS6" s="345" t="s">
        <v>1110</v>
      </c>
      <c r="AT6" s="345" t="s">
        <v>1111</v>
      </c>
      <c r="AU6" s="312">
        <f t="shared" ref="AU6:AU28" si="12">AX6</f>
        <v>0</v>
      </c>
      <c r="AV6" s="345" t="s">
        <v>849</v>
      </c>
      <c r="AW6" s="313">
        <f t="shared" ref="AW6:AW28" si="13">AF6+AI6</f>
        <v>0</v>
      </c>
      <c r="AX6" s="312">
        <f t="shared" ref="AX6:AX28" si="14">AW6*100%/K6</f>
        <v>0</v>
      </c>
      <c r="AY6" s="346" t="s">
        <v>1112</v>
      </c>
      <c r="AZ6" s="301">
        <v>0</v>
      </c>
      <c r="BA6" s="301" t="s">
        <v>5</v>
      </c>
      <c r="BB6" s="301" t="s">
        <v>5</v>
      </c>
      <c r="BC6" s="302" t="s">
        <v>5</v>
      </c>
      <c r="BD6" s="303" t="s">
        <v>5</v>
      </c>
      <c r="BE6" s="301" t="s">
        <v>5</v>
      </c>
      <c r="BF6" s="302" t="s">
        <v>5</v>
      </c>
      <c r="BG6" s="303">
        <v>0</v>
      </c>
      <c r="BH6" s="303">
        <v>0</v>
      </c>
      <c r="BI6" s="303">
        <v>0</v>
      </c>
      <c r="BJ6" s="303">
        <v>0</v>
      </c>
      <c r="BK6" s="347" t="s">
        <v>1111</v>
      </c>
      <c r="BL6" s="316">
        <f t="shared" ref="BL6:BL28" si="15">BO6</f>
        <v>0</v>
      </c>
      <c r="BM6" s="317"/>
      <c r="BN6" s="318">
        <f t="shared" ref="BN6:BN28" si="16">AZ6+AW6</f>
        <v>0</v>
      </c>
      <c r="BO6" s="348">
        <f t="shared" ref="BO6:BO20" si="17">BN6*100%/K6</f>
        <v>0</v>
      </c>
      <c r="BP6" s="349" t="s">
        <v>1113</v>
      </c>
      <c r="BQ6" s="301">
        <v>0</v>
      </c>
      <c r="BR6" s="350" t="s">
        <v>1114</v>
      </c>
      <c r="BS6" s="309" t="s">
        <v>1115</v>
      </c>
      <c r="BT6" s="340" t="s">
        <v>1116</v>
      </c>
      <c r="BU6" s="303" t="s">
        <v>1117</v>
      </c>
      <c r="BV6" s="351" t="s">
        <v>1118</v>
      </c>
      <c r="BW6" s="352" t="s">
        <v>1119</v>
      </c>
      <c r="BX6" s="323">
        <v>1</v>
      </c>
      <c r="BY6" s="323">
        <v>0</v>
      </c>
      <c r="BZ6" s="323">
        <v>0</v>
      </c>
      <c r="CA6" s="323"/>
      <c r="CB6" s="323" t="s">
        <v>1015</v>
      </c>
      <c r="CC6" s="323"/>
      <c r="CD6" s="324">
        <f t="shared" ref="CD6:CD28" si="18">CG6</f>
        <v>0</v>
      </c>
      <c r="CE6" s="323"/>
      <c r="CF6" s="325">
        <f t="shared" ref="CF6:CF28" si="19">BN6+BQ6</f>
        <v>0</v>
      </c>
      <c r="CG6" s="324">
        <f t="shared" ref="CG6:CG28" si="20">CF6*100%/K6</f>
        <v>0</v>
      </c>
      <c r="CH6" s="308" t="s">
        <v>1120</v>
      </c>
      <c r="CI6" s="307">
        <v>1</v>
      </c>
      <c r="CJ6" s="353" t="s">
        <v>1121</v>
      </c>
      <c r="CK6" s="308" t="s">
        <v>1115</v>
      </c>
      <c r="CL6" s="307">
        <v>437</v>
      </c>
      <c r="CM6" s="308" t="s">
        <v>1122</v>
      </c>
      <c r="CN6" s="308" t="s">
        <v>1123</v>
      </c>
      <c r="CO6" s="310" t="s">
        <v>1124</v>
      </c>
      <c r="CP6" s="323">
        <v>1</v>
      </c>
      <c r="CQ6" s="323">
        <v>1</v>
      </c>
      <c r="CR6" s="323">
        <v>1</v>
      </c>
      <c r="CS6" s="323"/>
      <c r="CT6" s="323" t="s">
        <v>1065</v>
      </c>
      <c r="CU6" s="323"/>
      <c r="CV6" s="324">
        <f t="shared" ref="CV6:CV28" si="21">CY6</f>
        <v>0.14285714285714285</v>
      </c>
      <c r="CW6" s="307"/>
      <c r="CX6" s="325">
        <f t="shared" ref="CX6:CX28" si="22">CI6+CF6</f>
        <v>1</v>
      </c>
      <c r="CY6" s="324">
        <f t="shared" si="0"/>
        <v>0.14285714285714285</v>
      </c>
      <c r="CZ6" s="354" t="s">
        <v>1125</v>
      </c>
      <c r="DA6" s="327" t="s">
        <v>1126</v>
      </c>
      <c r="DB6" s="306" t="s">
        <v>1127</v>
      </c>
      <c r="DC6" s="323">
        <v>0</v>
      </c>
      <c r="DD6" s="308" t="s">
        <v>1128</v>
      </c>
      <c r="DE6" s="323" t="s">
        <v>5</v>
      </c>
      <c r="DF6" s="323" t="s">
        <v>5</v>
      </c>
      <c r="DG6" s="308" t="s">
        <v>1129</v>
      </c>
      <c r="DH6" s="308" t="s">
        <v>1130</v>
      </c>
      <c r="DI6" s="310" t="s">
        <v>1131</v>
      </c>
      <c r="DJ6" s="323">
        <v>1</v>
      </c>
      <c r="DK6" s="323">
        <v>0</v>
      </c>
      <c r="DL6" s="323">
        <v>1</v>
      </c>
      <c r="DM6" s="323"/>
      <c r="DN6" s="323" t="s">
        <v>1065</v>
      </c>
      <c r="DO6" s="323"/>
      <c r="DP6" s="324">
        <f t="shared" ref="DP6:DP28" si="23">DS6</f>
        <v>0.14285714285714285</v>
      </c>
      <c r="DQ6" s="307"/>
      <c r="DR6" s="325">
        <f>CX6+DC6</f>
        <v>1</v>
      </c>
      <c r="DS6" s="324">
        <f>DR6*100%/K6</f>
        <v>0.14285714285714285</v>
      </c>
      <c r="DT6" s="327" t="s">
        <v>1132</v>
      </c>
      <c r="DU6" s="327" t="s">
        <v>1133</v>
      </c>
      <c r="DV6" s="309" t="s">
        <v>1134</v>
      </c>
      <c r="DW6" s="323">
        <v>0</v>
      </c>
      <c r="DX6" s="308" t="s">
        <v>1135</v>
      </c>
      <c r="DY6" s="323" t="s">
        <v>5</v>
      </c>
      <c r="DZ6" s="323" t="s">
        <v>5</v>
      </c>
      <c r="EA6" s="323" t="s">
        <v>5</v>
      </c>
      <c r="EB6" s="308" t="s">
        <v>1136</v>
      </c>
      <c r="EC6" s="310" t="s">
        <v>1137</v>
      </c>
      <c r="ED6" s="323">
        <v>1</v>
      </c>
      <c r="EE6" s="323">
        <v>0</v>
      </c>
      <c r="EF6" s="323"/>
      <c r="EG6" s="323"/>
      <c r="EH6" s="323" t="s">
        <v>1065</v>
      </c>
      <c r="EI6" s="323"/>
      <c r="EJ6" s="324">
        <f t="shared" ref="EJ6:EJ28" si="24">EM6</f>
        <v>0.14285714285714285</v>
      </c>
      <c r="EK6" s="307"/>
      <c r="EL6" s="325">
        <f t="shared" ref="EL6:EL28" si="25">DR6+DW6</f>
        <v>1</v>
      </c>
      <c r="EM6" s="324">
        <f t="shared" si="1"/>
        <v>0.14285714285714285</v>
      </c>
      <c r="EN6" s="327" t="s">
        <v>1138</v>
      </c>
      <c r="EO6" s="327" t="s">
        <v>1139</v>
      </c>
      <c r="EP6" s="319" t="s">
        <v>1140</v>
      </c>
      <c r="EQ6" s="340">
        <v>2</v>
      </c>
      <c r="ER6" s="308" t="s">
        <v>1141</v>
      </c>
      <c r="ES6" s="355" t="s">
        <v>1115</v>
      </c>
      <c r="ET6" s="340">
        <v>500</v>
      </c>
      <c r="EU6" s="321" t="s">
        <v>1142</v>
      </c>
      <c r="EV6" s="308" t="s">
        <v>1143</v>
      </c>
      <c r="EW6" s="352" t="s">
        <v>1144</v>
      </c>
      <c r="EX6" s="323">
        <v>1</v>
      </c>
      <c r="EY6" s="323">
        <v>0</v>
      </c>
      <c r="EZ6" s="323">
        <v>1</v>
      </c>
      <c r="FA6" s="323"/>
      <c r="FB6" s="323" t="s">
        <v>1065</v>
      </c>
      <c r="FC6" s="323"/>
      <c r="FD6" s="324">
        <f t="shared" ref="FD6:FD28" si="26">FG6</f>
        <v>0.42857142857142855</v>
      </c>
      <c r="FE6" s="307"/>
      <c r="FF6" s="325">
        <f t="shared" ref="FF6:FF28" si="27">EL6+EQ6</f>
        <v>3</v>
      </c>
      <c r="FG6" s="324">
        <f t="shared" si="2"/>
        <v>0.42857142857142855</v>
      </c>
      <c r="FH6" s="327" t="s">
        <v>1145</v>
      </c>
      <c r="FI6" s="327" t="s">
        <v>1146</v>
      </c>
      <c r="FJ6" s="323"/>
      <c r="FK6" s="323"/>
      <c r="FL6" s="323"/>
      <c r="FM6" s="323"/>
      <c r="FN6" s="323"/>
      <c r="FO6" s="323"/>
      <c r="FP6" s="323"/>
      <c r="FQ6" s="323"/>
      <c r="FR6" s="323"/>
      <c r="FS6" s="323"/>
      <c r="FT6" s="323"/>
      <c r="FU6" s="323"/>
      <c r="FV6" s="323"/>
      <c r="FW6" s="323"/>
      <c r="FX6" s="324">
        <f t="shared" ref="FX6:FX28" si="28">GA6</f>
        <v>0.42857142857142855</v>
      </c>
      <c r="FY6" s="307"/>
      <c r="FZ6" s="325">
        <f t="shared" si="3"/>
        <v>3</v>
      </c>
      <c r="GA6" s="324">
        <f t="shared" si="4"/>
        <v>0.42857142857142855</v>
      </c>
      <c r="GB6" s="323"/>
      <c r="GC6" s="323"/>
      <c r="GD6" s="323"/>
      <c r="GE6" s="323"/>
      <c r="GF6" s="323"/>
      <c r="GG6" s="323"/>
      <c r="GH6" s="323"/>
      <c r="GI6" s="323"/>
      <c r="GJ6" s="323"/>
      <c r="GK6" s="323"/>
      <c r="GL6" s="323"/>
      <c r="GM6" s="323"/>
      <c r="GN6" s="323"/>
      <c r="GO6" s="323"/>
      <c r="GP6" s="324">
        <f t="shared" ref="GP6:GP28" si="29">GS6</f>
        <v>0.42857142857142855</v>
      </c>
      <c r="GQ6" s="307"/>
      <c r="GR6" s="332">
        <f t="shared" si="5"/>
        <v>3</v>
      </c>
      <c r="GS6" s="324">
        <f t="shared" si="6"/>
        <v>0.42857142857142855</v>
      </c>
      <c r="GT6" s="323"/>
      <c r="GU6" s="323"/>
      <c r="GV6" s="323"/>
      <c r="GW6" s="323"/>
      <c r="GX6" s="323"/>
      <c r="GY6" s="323"/>
      <c r="GZ6" s="323"/>
      <c r="HA6" s="323"/>
      <c r="HB6" s="323"/>
      <c r="HC6" s="323"/>
      <c r="HD6" s="323"/>
      <c r="HE6" s="323"/>
      <c r="HF6" s="323"/>
      <c r="HG6" s="323"/>
      <c r="HH6" s="324">
        <f t="shared" ref="HH6:HH28" si="30">HK6</f>
        <v>0.42857142857142855</v>
      </c>
      <c r="HI6" s="307"/>
      <c r="HJ6" s="332">
        <f t="shared" ref="HJ6:HJ28" si="31">GR6+GU6</f>
        <v>3</v>
      </c>
      <c r="HK6" s="324">
        <f t="shared" si="7"/>
        <v>0.42857142857142855</v>
      </c>
      <c r="HL6" s="323"/>
      <c r="HM6" s="323"/>
      <c r="HN6" s="323"/>
      <c r="HO6" s="323"/>
      <c r="HP6" s="323"/>
      <c r="HQ6" s="323"/>
      <c r="HR6" s="323"/>
      <c r="HS6" s="323"/>
      <c r="HT6" s="323"/>
      <c r="HU6" s="323"/>
      <c r="HV6" s="323"/>
      <c r="HW6" s="323"/>
      <c r="HX6" s="323"/>
      <c r="HY6" s="323"/>
      <c r="HZ6" s="324">
        <f t="shared" ref="HZ6:HZ28" si="32">IC6</f>
        <v>0.42857142857142855</v>
      </c>
      <c r="IA6" s="307"/>
      <c r="IB6" s="332">
        <f t="shared" ref="IB6:IB28" si="33">HJ6+HM6</f>
        <v>3</v>
      </c>
      <c r="IC6" s="324">
        <f t="shared" si="8"/>
        <v>0.42857142857142855</v>
      </c>
      <c r="ID6" s="333" t="s">
        <v>1147</v>
      </c>
      <c r="IE6" s="309" t="s">
        <v>1148</v>
      </c>
      <c r="IF6" s="356" t="s">
        <v>11</v>
      </c>
    </row>
    <row r="7" spans="1:240" ht="222" customHeight="1" thickBot="1">
      <c r="A7" s="357">
        <v>3</v>
      </c>
      <c r="B7" s="358" t="s">
        <v>1149</v>
      </c>
      <c r="C7" s="358" t="s">
        <v>1150</v>
      </c>
      <c r="D7" s="358" t="s">
        <v>1046</v>
      </c>
      <c r="E7" s="358" t="s">
        <v>1151</v>
      </c>
      <c r="F7" s="358" t="s">
        <v>1103</v>
      </c>
      <c r="G7" s="358" t="s">
        <v>1104</v>
      </c>
      <c r="H7" s="359" t="s">
        <v>1050</v>
      </c>
      <c r="I7" s="360" t="s">
        <v>1051</v>
      </c>
      <c r="J7" s="358" t="s">
        <v>1051</v>
      </c>
      <c r="K7" s="358">
        <v>7</v>
      </c>
      <c r="L7" s="358" t="s">
        <v>1152</v>
      </c>
      <c r="M7" s="359" t="s">
        <v>1153</v>
      </c>
      <c r="N7" s="358" t="s">
        <v>1154</v>
      </c>
      <c r="O7" s="361" t="s">
        <v>1155</v>
      </c>
      <c r="P7" s="342" t="s">
        <v>1156</v>
      </c>
      <c r="Q7" s="300">
        <v>0</v>
      </c>
      <c r="R7" s="301" t="s">
        <v>5</v>
      </c>
      <c r="S7" s="301" t="s">
        <v>5</v>
      </c>
      <c r="T7" s="301" t="s">
        <v>5</v>
      </c>
      <c r="U7" s="301" t="s">
        <v>5</v>
      </c>
      <c r="V7" s="302" t="s">
        <v>5</v>
      </c>
      <c r="W7" s="303" t="s">
        <v>5</v>
      </c>
      <c r="X7" s="303">
        <v>0</v>
      </c>
      <c r="Y7" s="303">
        <v>0</v>
      </c>
      <c r="Z7" s="303">
        <v>0</v>
      </c>
      <c r="AA7" s="303"/>
      <c r="AB7" s="303">
        <v>0</v>
      </c>
      <c r="AC7" s="303">
        <v>0</v>
      </c>
      <c r="AD7" s="304">
        <f t="shared" si="9"/>
        <v>0</v>
      </c>
      <c r="AE7" s="303">
        <v>0</v>
      </c>
      <c r="AF7" s="305">
        <f t="shared" si="10"/>
        <v>0</v>
      </c>
      <c r="AG7" s="304">
        <f t="shared" si="11"/>
        <v>0</v>
      </c>
      <c r="AH7" s="362" t="s">
        <v>1157</v>
      </c>
      <c r="AI7" s="363">
        <v>5</v>
      </c>
      <c r="AJ7" s="309" t="s">
        <v>1158</v>
      </c>
      <c r="AK7" s="340" t="s">
        <v>1159</v>
      </c>
      <c r="AL7" s="307">
        <v>33</v>
      </c>
      <c r="AM7" s="319" t="s">
        <v>1160</v>
      </c>
      <c r="AN7" s="309" t="s">
        <v>1161</v>
      </c>
      <c r="AO7" s="329" t="s">
        <v>1162</v>
      </c>
      <c r="AP7" s="344">
        <v>1</v>
      </c>
      <c r="AQ7" s="345">
        <v>1</v>
      </c>
      <c r="AR7" s="345">
        <v>1</v>
      </c>
      <c r="AS7" s="364" t="s">
        <v>1064</v>
      </c>
      <c r="AT7" s="345" t="s">
        <v>1065</v>
      </c>
      <c r="AU7" s="312">
        <f t="shared" si="12"/>
        <v>0.7142857142857143</v>
      </c>
      <c r="AV7" s="345" t="s">
        <v>849</v>
      </c>
      <c r="AW7" s="313">
        <f t="shared" si="13"/>
        <v>5</v>
      </c>
      <c r="AX7" s="312">
        <f t="shared" si="14"/>
        <v>0.7142857142857143</v>
      </c>
      <c r="AY7" s="309" t="s">
        <v>1163</v>
      </c>
      <c r="AZ7" s="307">
        <v>1</v>
      </c>
      <c r="BA7" s="309" t="s">
        <v>1164</v>
      </c>
      <c r="BB7" s="309" t="s">
        <v>1159</v>
      </c>
      <c r="BC7" s="307">
        <v>33</v>
      </c>
      <c r="BD7" s="365" t="s">
        <v>1165</v>
      </c>
      <c r="BE7" s="309" t="s">
        <v>1166</v>
      </c>
      <c r="BF7" s="329" t="s">
        <v>1167</v>
      </c>
      <c r="BG7" s="366">
        <v>1</v>
      </c>
      <c r="BH7" s="366">
        <v>1</v>
      </c>
      <c r="BI7" s="366">
        <v>1</v>
      </c>
      <c r="BJ7" s="366">
        <v>0</v>
      </c>
      <c r="BK7" s="367" t="s">
        <v>1065</v>
      </c>
      <c r="BL7" s="316">
        <f t="shared" si="15"/>
        <v>0.8571428571428571</v>
      </c>
      <c r="BM7" s="317"/>
      <c r="BN7" s="318">
        <f t="shared" si="16"/>
        <v>6</v>
      </c>
      <c r="BO7" s="348">
        <f t="shared" si="17"/>
        <v>0.8571428571428571</v>
      </c>
      <c r="BP7" s="368" t="s">
        <v>1168</v>
      </c>
      <c r="BQ7" s="369">
        <v>0</v>
      </c>
      <c r="BR7" s="365" t="s">
        <v>1169</v>
      </c>
      <c r="BS7" s="309" t="s">
        <v>1159</v>
      </c>
      <c r="BT7" s="307">
        <v>33</v>
      </c>
      <c r="BU7" s="319" t="s">
        <v>1170</v>
      </c>
      <c r="BV7" s="309" t="s">
        <v>1161</v>
      </c>
      <c r="BW7" s="370" t="s">
        <v>1171</v>
      </c>
      <c r="BX7" s="371">
        <v>1</v>
      </c>
      <c r="BY7" s="371">
        <v>0</v>
      </c>
      <c r="BZ7" s="371">
        <v>1</v>
      </c>
      <c r="CA7" s="371"/>
      <c r="CB7" s="371" t="s">
        <v>1065</v>
      </c>
      <c r="CC7" s="371"/>
      <c r="CD7" s="324">
        <f t="shared" si="18"/>
        <v>0.8571428571428571</v>
      </c>
      <c r="CE7" s="371"/>
      <c r="CF7" s="325">
        <f t="shared" si="19"/>
        <v>6</v>
      </c>
      <c r="CG7" s="324">
        <f t="shared" si="20"/>
        <v>0.8571428571428571</v>
      </c>
      <c r="CH7" s="309" t="s">
        <v>1172</v>
      </c>
      <c r="CI7" s="307">
        <v>0</v>
      </c>
      <c r="CJ7" s="326" t="s">
        <v>1173</v>
      </c>
      <c r="CK7" s="307" t="s">
        <v>5</v>
      </c>
      <c r="CL7" s="307" t="s">
        <v>5</v>
      </c>
      <c r="CM7" s="307" t="s">
        <v>5</v>
      </c>
      <c r="CN7" s="309" t="s">
        <v>1174</v>
      </c>
      <c r="CO7" s="329" t="s">
        <v>1175</v>
      </c>
      <c r="CP7" s="371">
        <v>1</v>
      </c>
      <c r="CQ7" s="371">
        <v>0</v>
      </c>
      <c r="CR7" s="371">
        <v>1</v>
      </c>
      <c r="CS7" s="371"/>
      <c r="CT7" s="371" t="s">
        <v>1065</v>
      </c>
      <c r="CU7" s="371"/>
      <c r="CV7" s="324">
        <f t="shared" si="21"/>
        <v>0.8571428571428571</v>
      </c>
      <c r="CW7" s="307"/>
      <c r="CX7" s="325">
        <f t="shared" si="22"/>
        <v>6</v>
      </c>
      <c r="CY7" s="324">
        <f t="shared" si="0"/>
        <v>0.8571428571428571</v>
      </c>
      <c r="CZ7" s="327" t="s">
        <v>1176</v>
      </c>
      <c r="DA7" s="327" t="s">
        <v>1177</v>
      </c>
      <c r="DB7" s="319" t="s">
        <v>1178</v>
      </c>
      <c r="DC7" s="307">
        <v>1</v>
      </c>
      <c r="DD7" s="309" t="s">
        <v>1179</v>
      </c>
      <c r="DE7" s="371" t="s">
        <v>5</v>
      </c>
      <c r="DF7" s="371" t="s">
        <v>5</v>
      </c>
      <c r="DG7" s="309" t="s">
        <v>1180</v>
      </c>
      <c r="DH7" s="309" t="s">
        <v>1181</v>
      </c>
      <c r="DI7" s="329" t="s">
        <v>1182</v>
      </c>
      <c r="DJ7" s="371">
        <v>1</v>
      </c>
      <c r="DK7" s="371">
        <v>1</v>
      </c>
      <c r="DL7" s="371">
        <v>1</v>
      </c>
      <c r="DM7" s="371"/>
      <c r="DN7" s="371" t="s">
        <v>122</v>
      </c>
      <c r="DO7" s="371"/>
      <c r="DP7" s="324">
        <f t="shared" si="23"/>
        <v>1</v>
      </c>
      <c r="DQ7" s="307"/>
      <c r="DR7" s="325">
        <f>CX7+DC7</f>
        <v>7</v>
      </c>
      <c r="DS7" s="324">
        <f>DR7*100%/K7</f>
        <v>1</v>
      </c>
      <c r="DT7" s="330" t="s">
        <v>1183</v>
      </c>
      <c r="DU7" s="330" t="s">
        <v>1184</v>
      </c>
      <c r="DV7" s="371" t="s">
        <v>122</v>
      </c>
      <c r="DW7" s="371">
        <v>0</v>
      </c>
      <c r="DX7" s="371" t="s">
        <v>5</v>
      </c>
      <c r="DY7" s="371" t="s">
        <v>5</v>
      </c>
      <c r="DZ7" s="371" t="s">
        <v>5</v>
      </c>
      <c r="EA7" s="371" t="s">
        <v>5</v>
      </c>
      <c r="EB7" s="371" t="s">
        <v>5</v>
      </c>
      <c r="EC7" s="371" t="s">
        <v>5</v>
      </c>
      <c r="ED7" s="371">
        <v>0</v>
      </c>
      <c r="EE7" s="371">
        <v>0</v>
      </c>
      <c r="EF7" s="371"/>
      <c r="EG7" s="371"/>
      <c r="EH7" s="371" t="s">
        <v>1091</v>
      </c>
      <c r="EI7" s="371"/>
      <c r="EJ7" s="324">
        <f t="shared" si="24"/>
        <v>1</v>
      </c>
      <c r="EK7" s="307"/>
      <c r="EL7" s="325">
        <f t="shared" si="25"/>
        <v>7</v>
      </c>
      <c r="EM7" s="324">
        <f t="shared" si="1"/>
        <v>1</v>
      </c>
      <c r="EN7" s="372" t="s">
        <v>5</v>
      </c>
      <c r="EO7" s="372" t="s">
        <v>5</v>
      </c>
      <c r="EP7" s="371" t="s">
        <v>122</v>
      </c>
      <c r="EQ7" s="371">
        <v>0</v>
      </c>
      <c r="ER7" s="371" t="s">
        <v>5</v>
      </c>
      <c r="ES7" s="371" t="s">
        <v>5</v>
      </c>
      <c r="ET7" s="371" t="s">
        <v>5</v>
      </c>
      <c r="EU7" s="371" t="s">
        <v>5</v>
      </c>
      <c r="EV7" s="371" t="s">
        <v>5</v>
      </c>
      <c r="EW7" s="371" t="s">
        <v>5</v>
      </c>
      <c r="EX7" s="371">
        <v>0</v>
      </c>
      <c r="EY7" s="371">
        <v>0</v>
      </c>
      <c r="EZ7" s="371"/>
      <c r="FA7" s="371"/>
      <c r="FB7" s="371" t="s">
        <v>1091</v>
      </c>
      <c r="FC7" s="371"/>
      <c r="FD7" s="324">
        <f t="shared" si="26"/>
        <v>1</v>
      </c>
      <c r="FE7" s="307"/>
      <c r="FF7" s="325">
        <f t="shared" si="27"/>
        <v>7</v>
      </c>
      <c r="FG7" s="324">
        <f t="shared" si="2"/>
        <v>1</v>
      </c>
      <c r="FH7" s="372" t="s">
        <v>5</v>
      </c>
      <c r="FI7" s="372" t="s">
        <v>5</v>
      </c>
      <c r="FJ7" s="371"/>
      <c r="FK7" s="371"/>
      <c r="FL7" s="371"/>
      <c r="FM7" s="371"/>
      <c r="FN7" s="371"/>
      <c r="FO7" s="371"/>
      <c r="FP7" s="371"/>
      <c r="FQ7" s="371"/>
      <c r="FR7" s="371"/>
      <c r="FS7" s="371"/>
      <c r="FT7" s="371"/>
      <c r="FU7" s="371"/>
      <c r="FV7" s="371"/>
      <c r="FW7" s="371"/>
      <c r="FX7" s="324">
        <f t="shared" si="28"/>
        <v>1</v>
      </c>
      <c r="FY7" s="307"/>
      <c r="FZ7" s="325">
        <f t="shared" si="3"/>
        <v>7</v>
      </c>
      <c r="GA7" s="324">
        <f t="shared" si="4"/>
        <v>1</v>
      </c>
      <c r="GB7" s="371"/>
      <c r="GC7" s="371"/>
      <c r="GD7" s="371"/>
      <c r="GE7" s="371"/>
      <c r="GF7" s="371"/>
      <c r="GG7" s="371"/>
      <c r="GH7" s="371"/>
      <c r="GI7" s="371"/>
      <c r="GJ7" s="371"/>
      <c r="GK7" s="371"/>
      <c r="GL7" s="371"/>
      <c r="GM7" s="371"/>
      <c r="GN7" s="371"/>
      <c r="GO7" s="371"/>
      <c r="GP7" s="324">
        <f t="shared" si="29"/>
        <v>1</v>
      </c>
      <c r="GQ7" s="307"/>
      <c r="GR7" s="332">
        <f t="shared" si="5"/>
        <v>7</v>
      </c>
      <c r="GS7" s="324">
        <f t="shared" si="6"/>
        <v>1</v>
      </c>
      <c r="GT7" s="371"/>
      <c r="GU7" s="371"/>
      <c r="GV7" s="371"/>
      <c r="GW7" s="371"/>
      <c r="GX7" s="371"/>
      <c r="GY7" s="371"/>
      <c r="GZ7" s="371"/>
      <c r="HA7" s="371"/>
      <c r="HB7" s="371"/>
      <c r="HC7" s="371"/>
      <c r="HD7" s="371"/>
      <c r="HE7" s="371"/>
      <c r="HF7" s="371"/>
      <c r="HG7" s="371"/>
      <c r="HH7" s="324">
        <f t="shared" si="30"/>
        <v>1</v>
      </c>
      <c r="HI7" s="307"/>
      <c r="HJ7" s="332">
        <f t="shared" si="31"/>
        <v>7</v>
      </c>
      <c r="HK7" s="324">
        <f t="shared" si="7"/>
        <v>1</v>
      </c>
      <c r="HL7" s="371"/>
      <c r="HM7" s="371"/>
      <c r="HN7" s="371"/>
      <c r="HO7" s="371"/>
      <c r="HP7" s="371"/>
      <c r="HQ7" s="371"/>
      <c r="HR7" s="371"/>
      <c r="HS7" s="371"/>
      <c r="HT7" s="371"/>
      <c r="HU7" s="371"/>
      <c r="HV7" s="371"/>
      <c r="HW7" s="371"/>
      <c r="HX7" s="371"/>
      <c r="HY7" s="371"/>
      <c r="HZ7" s="324">
        <f t="shared" si="32"/>
        <v>1</v>
      </c>
      <c r="IA7" s="307"/>
      <c r="IB7" s="332">
        <f t="shared" si="33"/>
        <v>7</v>
      </c>
      <c r="IC7" s="324">
        <f t="shared" si="8"/>
        <v>1</v>
      </c>
      <c r="ID7" s="309" t="s">
        <v>1185</v>
      </c>
      <c r="IE7" s="334" t="s">
        <v>1186</v>
      </c>
      <c r="IF7" s="356" t="s">
        <v>11</v>
      </c>
    </row>
    <row r="8" spans="1:240" ht="231" customHeight="1" thickBot="1">
      <c r="A8" s="293">
        <v>4</v>
      </c>
      <c r="B8" s="373" t="s">
        <v>1187</v>
      </c>
      <c r="C8" s="373" t="s">
        <v>1188</v>
      </c>
      <c r="D8" s="373" t="s">
        <v>1189</v>
      </c>
      <c r="E8" s="373" t="s">
        <v>1190</v>
      </c>
      <c r="F8" s="373" t="s">
        <v>1191</v>
      </c>
      <c r="G8" s="373" t="s">
        <v>1192</v>
      </c>
      <c r="H8" s="374" t="s">
        <v>88</v>
      </c>
      <c r="I8" s="375" t="s">
        <v>285</v>
      </c>
      <c r="J8" s="374" t="s">
        <v>5</v>
      </c>
      <c r="K8" s="374">
        <v>2</v>
      </c>
      <c r="L8" s="373" t="s">
        <v>1193</v>
      </c>
      <c r="M8" s="373" t="s">
        <v>1194</v>
      </c>
      <c r="N8" s="373" t="s">
        <v>1195</v>
      </c>
      <c r="O8" s="376" t="s">
        <v>1196</v>
      </c>
      <c r="P8" s="377" t="s">
        <v>1197</v>
      </c>
      <c r="Q8" s="300">
        <v>0</v>
      </c>
      <c r="R8" s="363">
        <v>0</v>
      </c>
      <c r="S8" s="307">
        <v>0</v>
      </c>
      <c r="T8" s="307">
        <v>0</v>
      </c>
      <c r="U8" s="307">
        <v>0</v>
      </c>
      <c r="V8" s="378">
        <v>0</v>
      </c>
      <c r="W8" s="379"/>
      <c r="X8" s="303">
        <v>0</v>
      </c>
      <c r="Y8" s="303">
        <v>0</v>
      </c>
      <c r="Z8" s="303">
        <v>0</v>
      </c>
      <c r="AA8" s="379"/>
      <c r="AB8" s="303">
        <v>0</v>
      </c>
      <c r="AC8" s="303">
        <v>0</v>
      </c>
      <c r="AD8" s="304">
        <f t="shared" si="9"/>
        <v>0</v>
      </c>
      <c r="AE8" s="303">
        <v>0</v>
      </c>
      <c r="AF8" s="305">
        <f t="shared" si="10"/>
        <v>0</v>
      </c>
      <c r="AG8" s="304">
        <f t="shared" si="11"/>
        <v>0</v>
      </c>
      <c r="AH8" s="380" t="s">
        <v>1197</v>
      </c>
      <c r="AI8" s="307">
        <v>0</v>
      </c>
      <c r="AJ8" s="307" t="s">
        <v>849</v>
      </c>
      <c r="AK8" s="307" t="s">
        <v>849</v>
      </c>
      <c r="AL8" s="307" t="s">
        <v>849</v>
      </c>
      <c r="AM8" s="307" t="s">
        <v>849</v>
      </c>
      <c r="AN8" s="307" t="s">
        <v>849</v>
      </c>
      <c r="AO8" s="307" t="s">
        <v>849</v>
      </c>
      <c r="AP8" s="344">
        <v>0</v>
      </c>
      <c r="AQ8" s="345">
        <v>0</v>
      </c>
      <c r="AR8" s="345">
        <v>0</v>
      </c>
      <c r="AS8" s="345" t="s">
        <v>1110</v>
      </c>
      <c r="AT8" s="345" t="s">
        <v>1111</v>
      </c>
      <c r="AU8" s="312">
        <f t="shared" si="12"/>
        <v>0</v>
      </c>
      <c r="AV8" s="345" t="s">
        <v>849</v>
      </c>
      <c r="AW8" s="313">
        <f t="shared" si="13"/>
        <v>0</v>
      </c>
      <c r="AX8" s="312">
        <f t="shared" si="14"/>
        <v>0</v>
      </c>
      <c r="AY8" s="377" t="s">
        <v>1197</v>
      </c>
      <c r="AZ8" s="307">
        <v>0</v>
      </c>
      <c r="BA8" s="307" t="s">
        <v>849</v>
      </c>
      <c r="BB8" s="307" t="s">
        <v>849</v>
      </c>
      <c r="BC8" s="307">
        <v>0</v>
      </c>
      <c r="BD8" s="307" t="s">
        <v>849</v>
      </c>
      <c r="BE8" s="307" t="s">
        <v>849</v>
      </c>
      <c r="BF8" s="307" t="s">
        <v>849</v>
      </c>
      <c r="BG8" s="307">
        <v>0</v>
      </c>
      <c r="BH8" s="307">
        <v>0</v>
      </c>
      <c r="BI8" s="307">
        <v>0</v>
      </c>
      <c r="BJ8" s="307">
        <v>0</v>
      </c>
      <c r="BK8" s="323" t="s">
        <v>1111</v>
      </c>
      <c r="BL8" s="316">
        <f t="shared" si="15"/>
        <v>0</v>
      </c>
      <c r="BM8" s="317"/>
      <c r="BN8" s="318">
        <f t="shared" si="16"/>
        <v>0</v>
      </c>
      <c r="BO8" s="316">
        <f t="shared" si="17"/>
        <v>0</v>
      </c>
      <c r="BP8" s="381" t="s">
        <v>1198</v>
      </c>
      <c r="BQ8" s="307">
        <v>0</v>
      </c>
      <c r="BR8" s="340" t="s">
        <v>1199</v>
      </c>
      <c r="BS8" s="340" t="s">
        <v>1200</v>
      </c>
      <c r="BT8" s="307" t="s">
        <v>849</v>
      </c>
      <c r="BU8" s="307" t="s">
        <v>849</v>
      </c>
      <c r="BV8" s="307" t="s">
        <v>849</v>
      </c>
      <c r="BW8" s="340" t="s">
        <v>1201</v>
      </c>
      <c r="BX8" s="371">
        <v>1</v>
      </c>
      <c r="BY8" s="371">
        <v>0</v>
      </c>
      <c r="BZ8" s="371">
        <v>1</v>
      </c>
      <c r="CA8" s="371"/>
      <c r="CB8" s="371" t="s">
        <v>1015</v>
      </c>
      <c r="CC8" s="371"/>
      <c r="CD8" s="324">
        <f t="shared" si="18"/>
        <v>0</v>
      </c>
      <c r="CE8" s="371"/>
      <c r="CF8" s="325">
        <f t="shared" si="19"/>
        <v>0</v>
      </c>
      <c r="CG8" s="324">
        <f t="shared" si="20"/>
        <v>0</v>
      </c>
      <c r="CH8" s="381" t="s">
        <v>1202</v>
      </c>
      <c r="CI8" s="307">
        <v>0</v>
      </c>
      <c r="CJ8" s="382" t="s">
        <v>1203</v>
      </c>
      <c r="CK8" s="340" t="s">
        <v>1200</v>
      </c>
      <c r="CL8" s="307" t="s">
        <v>849</v>
      </c>
      <c r="CM8" s="307" t="s">
        <v>849</v>
      </c>
      <c r="CN8" s="307" t="s">
        <v>849</v>
      </c>
      <c r="CO8" s="340" t="s">
        <v>1201</v>
      </c>
      <c r="CP8" s="371">
        <v>0</v>
      </c>
      <c r="CQ8" s="371">
        <v>0</v>
      </c>
      <c r="CR8" s="371"/>
      <c r="CS8" s="371"/>
      <c r="CT8" s="371" t="s">
        <v>1204</v>
      </c>
      <c r="CU8" s="371"/>
      <c r="CV8" s="324">
        <f t="shared" si="21"/>
        <v>0</v>
      </c>
      <c r="CW8" s="307"/>
      <c r="CX8" s="325">
        <f t="shared" si="22"/>
        <v>0</v>
      </c>
      <c r="CY8" s="324">
        <f t="shared" si="0"/>
        <v>0</v>
      </c>
      <c r="CZ8" s="327" t="s">
        <v>1205</v>
      </c>
      <c r="DA8" s="383" t="s">
        <v>1206</v>
      </c>
      <c r="DB8" s="384" t="s">
        <v>1202</v>
      </c>
      <c r="DC8" s="307">
        <v>0</v>
      </c>
      <c r="DD8" s="340" t="s">
        <v>1207</v>
      </c>
      <c r="DE8" s="340" t="s">
        <v>1200</v>
      </c>
      <c r="DF8" s="307" t="s">
        <v>849</v>
      </c>
      <c r="DG8" s="307" t="s">
        <v>849</v>
      </c>
      <c r="DH8" s="307" t="s">
        <v>849</v>
      </c>
      <c r="DI8" s="340" t="s">
        <v>1201</v>
      </c>
      <c r="DJ8" s="371">
        <v>0</v>
      </c>
      <c r="DK8" s="371">
        <v>0</v>
      </c>
      <c r="DL8" s="371"/>
      <c r="DM8" s="371"/>
      <c r="DN8" s="307" t="s">
        <v>1204</v>
      </c>
      <c r="DO8" s="371"/>
      <c r="DP8" s="324" t="str">
        <f t="shared" si="23"/>
        <v>0
%</v>
      </c>
      <c r="DQ8" s="307"/>
      <c r="DR8" s="325">
        <f t="shared" ref="DR8" si="34">DC8+CX8</f>
        <v>0</v>
      </c>
      <c r="DS8" s="324" t="s">
        <v>1208</v>
      </c>
      <c r="DT8" s="327" t="s">
        <v>1205</v>
      </c>
      <c r="DU8" s="383" t="s">
        <v>1206</v>
      </c>
      <c r="DV8" s="381" t="s">
        <v>1209</v>
      </c>
      <c r="DW8" s="307">
        <v>2</v>
      </c>
      <c r="DX8" s="340" t="s">
        <v>1210</v>
      </c>
      <c r="DY8" s="340" t="s">
        <v>1200</v>
      </c>
      <c r="DZ8" s="307" t="s">
        <v>849</v>
      </c>
      <c r="EA8" s="340" t="s">
        <v>1211</v>
      </c>
      <c r="EB8" s="307" t="s">
        <v>849</v>
      </c>
      <c r="EC8" s="340" t="s">
        <v>1212</v>
      </c>
      <c r="ED8" s="371">
        <v>1</v>
      </c>
      <c r="EE8" s="371">
        <v>1</v>
      </c>
      <c r="EF8" s="371">
        <v>1</v>
      </c>
      <c r="EG8" s="371"/>
      <c r="EH8" s="371" t="s">
        <v>1091</v>
      </c>
      <c r="EI8" s="371"/>
      <c r="EJ8" s="324">
        <f t="shared" si="24"/>
        <v>1</v>
      </c>
      <c r="EK8" s="307"/>
      <c r="EL8" s="325">
        <f t="shared" si="25"/>
        <v>2</v>
      </c>
      <c r="EM8" s="324">
        <f t="shared" si="1"/>
        <v>1</v>
      </c>
      <c r="EN8" s="330" t="s">
        <v>1213</v>
      </c>
      <c r="EO8" s="327" t="s">
        <v>1214</v>
      </c>
      <c r="EP8" s="371"/>
      <c r="EQ8" s="371">
        <v>0</v>
      </c>
      <c r="ER8" s="371"/>
      <c r="ES8" s="371"/>
      <c r="ET8" s="371"/>
      <c r="EU8" s="371"/>
      <c r="EV8" s="371"/>
      <c r="EW8" s="371"/>
      <c r="EX8" s="371">
        <v>0</v>
      </c>
      <c r="EY8" s="371">
        <v>0</v>
      </c>
      <c r="EZ8" s="371"/>
      <c r="FA8" s="371"/>
      <c r="FB8" s="371" t="s">
        <v>1091</v>
      </c>
      <c r="FC8" s="371"/>
      <c r="FD8" s="324">
        <f t="shared" si="26"/>
        <v>1</v>
      </c>
      <c r="FE8" s="307"/>
      <c r="FF8" s="325">
        <f t="shared" si="27"/>
        <v>2</v>
      </c>
      <c r="FG8" s="324">
        <f t="shared" si="2"/>
        <v>1</v>
      </c>
      <c r="FH8" s="372" t="s">
        <v>5</v>
      </c>
      <c r="FI8" s="372" t="s">
        <v>5</v>
      </c>
      <c r="FJ8" s="371"/>
      <c r="FK8" s="371"/>
      <c r="FL8" s="371"/>
      <c r="FM8" s="371"/>
      <c r="FN8" s="371"/>
      <c r="FO8" s="371"/>
      <c r="FP8" s="371"/>
      <c r="FQ8" s="371"/>
      <c r="FR8" s="371"/>
      <c r="FS8" s="371"/>
      <c r="FT8" s="371"/>
      <c r="FU8" s="371"/>
      <c r="FV8" s="371"/>
      <c r="FW8" s="371"/>
      <c r="FX8" s="324">
        <f t="shared" si="28"/>
        <v>1</v>
      </c>
      <c r="FY8" s="307"/>
      <c r="FZ8" s="325">
        <f t="shared" si="3"/>
        <v>2</v>
      </c>
      <c r="GA8" s="324">
        <f t="shared" si="4"/>
        <v>1</v>
      </c>
      <c r="GB8" s="371"/>
      <c r="GC8" s="371"/>
      <c r="GD8" s="371"/>
      <c r="GE8" s="371"/>
      <c r="GF8" s="371"/>
      <c r="GG8" s="371"/>
      <c r="GH8" s="371"/>
      <c r="GI8" s="371"/>
      <c r="GJ8" s="371"/>
      <c r="GK8" s="371"/>
      <c r="GL8" s="371"/>
      <c r="GM8" s="371"/>
      <c r="GN8" s="371"/>
      <c r="GO8" s="371"/>
      <c r="GP8" s="324">
        <f t="shared" si="29"/>
        <v>1</v>
      </c>
      <c r="GQ8" s="307"/>
      <c r="GR8" s="332">
        <f t="shared" si="5"/>
        <v>2</v>
      </c>
      <c r="GS8" s="324">
        <f t="shared" si="6"/>
        <v>1</v>
      </c>
      <c r="GT8" s="371"/>
      <c r="GU8" s="371"/>
      <c r="GV8" s="371"/>
      <c r="GW8" s="371"/>
      <c r="GX8" s="371"/>
      <c r="GY8" s="371"/>
      <c r="GZ8" s="371"/>
      <c r="HA8" s="371"/>
      <c r="HB8" s="371"/>
      <c r="HC8" s="371"/>
      <c r="HD8" s="371"/>
      <c r="HE8" s="371"/>
      <c r="HF8" s="371"/>
      <c r="HG8" s="371"/>
      <c r="HH8" s="324">
        <f t="shared" si="30"/>
        <v>1</v>
      </c>
      <c r="HI8" s="307"/>
      <c r="HJ8" s="332">
        <f t="shared" si="31"/>
        <v>2</v>
      </c>
      <c r="HK8" s="324">
        <f t="shared" si="7"/>
        <v>1</v>
      </c>
      <c r="HL8" s="371"/>
      <c r="HM8" s="371"/>
      <c r="HN8" s="371"/>
      <c r="HO8" s="371"/>
      <c r="HP8" s="371"/>
      <c r="HQ8" s="371"/>
      <c r="HR8" s="371"/>
      <c r="HS8" s="371"/>
      <c r="HT8" s="371"/>
      <c r="HU8" s="371"/>
      <c r="HV8" s="371"/>
      <c r="HW8" s="371"/>
      <c r="HX8" s="371"/>
      <c r="HY8" s="371"/>
      <c r="HZ8" s="324">
        <f t="shared" si="32"/>
        <v>1</v>
      </c>
      <c r="IA8" s="307"/>
      <c r="IB8" s="332">
        <f t="shared" si="33"/>
        <v>2</v>
      </c>
      <c r="IC8" s="324">
        <f t="shared" si="8"/>
        <v>1</v>
      </c>
      <c r="ID8" s="385" t="s">
        <v>1213</v>
      </c>
      <c r="IE8" s="333" t="s">
        <v>1215</v>
      </c>
      <c r="IF8" s="356" t="s">
        <v>11</v>
      </c>
    </row>
    <row r="9" spans="1:240" ht="196.5" customHeight="1">
      <c r="A9" s="337">
        <v>5</v>
      </c>
      <c r="B9" s="386" t="s">
        <v>1216</v>
      </c>
      <c r="C9" s="386" t="s">
        <v>1217</v>
      </c>
      <c r="D9" s="386" t="s">
        <v>1189</v>
      </c>
      <c r="E9" s="386" t="s">
        <v>1151</v>
      </c>
      <c r="F9" s="386" t="s">
        <v>1218</v>
      </c>
      <c r="G9" s="386" t="s">
        <v>1219</v>
      </c>
      <c r="H9" s="387" t="s">
        <v>88</v>
      </c>
      <c r="I9" s="381" t="s">
        <v>189</v>
      </c>
      <c r="J9" s="387" t="s">
        <v>5</v>
      </c>
      <c r="K9" s="339">
        <v>4</v>
      </c>
      <c r="L9" s="294" t="s">
        <v>1220</v>
      </c>
      <c r="M9" s="388" t="s">
        <v>1153</v>
      </c>
      <c r="N9" s="294" t="s">
        <v>1154</v>
      </c>
      <c r="O9" s="294" t="s">
        <v>1196</v>
      </c>
      <c r="P9" s="389" t="s">
        <v>1221</v>
      </c>
      <c r="Q9" s="381">
        <v>0</v>
      </c>
      <c r="R9" s="390">
        <v>0</v>
      </c>
      <c r="S9" s="390">
        <v>0</v>
      </c>
      <c r="T9" s="390">
        <v>0</v>
      </c>
      <c r="U9" s="390">
        <v>0</v>
      </c>
      <c r="V9" s="390">
        <v>0</v>
      </c>
      <c r="W9" s="391">
        <v>0</v>
      </c>
      <c r="X9" s="303">
        <v>0</v>
      </c>
      <c r="Y9" s="303">
        <v>0</v>
      </c>
      <c r="Z9" s="303">
        <v>0</v>
      </c>
      <c r="AA9" s="391"/>
      <c r="AB9" s="303">
        <v>0</v>
      </c>
      <c r="AC9" s="303">
        <v>0</v>
      </c>
      <c r="AD9" s="304">
        <f t="shared" si="9"/>
        <v>0</v>
      </c>
      <c r="AE9" s="303">
        <v>0</v>
      </c>
      <c r="AF9" s="305">
        <f t="shared" si="10"/>
        <v>0</v>
      </c>
      <c r="AG9" s="304">
        <f t="shared" si="11"/>
        <v>0</v>
      </c>
      <c r="AH9" s="371" t="s">
        <v>1222</v>
      </c>
      <c r="AI9" s="307">
        <v>1</v>
      </c>
      <c r="AJ9" s="309" t="s">
        <v>1222</v>
      </c>
      <c r="AK9" s="340" t="s">
        <v>1223</v>
      </c>
      <c r="AL9" s="340" t="s">
        <v>1223</v>
      </c>
      <c r="AM9" s="307" t="s">
        <v>1110</v>
      </c>
      <c r="AN9" s="307" t="s">
        <v>1110</v>
      </c>
      <c r="AO9" s="340" t="s">
        <v>1224</v>
      </c>
      <c r="AP9" s="344">
        <v>1</v>
      </c>
      <c r="AQ9" s="345">
        <v>1</v>
      </c>
      <c r="AR9" s="345">
        <v>1</v>
      </c>
      <c r="AS9" s="345" t="s">
        <v>1110</v>
      </c>
      <c r="AT9" s="345" t="s">
        <v>1065</v>
      </c>
      <c r="AU9" s="312">
        <f t="shared" si="12"/>
        <v>0.25</v>
      </c>
      <c r="AV9" s="345" t="s">
        <v>849</v>
      </c>
      <c r="AW9" s="313">
        <f t="shared" si="13"/>
        <v>1</v>
      </c>
      <c r="AX9" s="312">
        <f t="shared" si="14"/>
        <v>0.25</v>
      </c>
      <c r="AY9" s="392" t="s">
        <v>1225</v>
      </c>
      <c r="AZ9" s="307">
        <v>1</v>
      </c>
      <c r="BA9" s="392" t="s">
        <v>1225</v>
      </c>
      <c r="BB9" s="309" t="s">
        <v>1219</v>
      </c>
      <c r="BC9" s="309" t="s">
        <v>1219</v>
      </c>
      <c r="BD9" s="307" t="s">
        <v>1110</v>
      </c>
      <c r="BE9" s="307" t="s">
        <v>1110</v>
      </c>
      <c r="BF9" s="371" t="s">
        <v>1226</v>
      </c>
      <c r="BG9" s="307">
        <v>1</v>
      </c>
      <c r="BH9" s="307">
        <v>1</v>
      </c>
      <c r="BI9" s="307" t="s">
        <v>1227</v>
      </c>
      <c r="BJ9" s="307">
        <v>0</v>
      </c>
      <c r="BK9" s="323" t="s">
        <v>1065</v>
      </c>
      <c r="BL9" s="316">
        <f t="shared" si="15"/>
        <v>0.5</v>
      </c>
      <c r="BM9" s="317"/>
      <c r="BN9" s="318">
        <f t="shared" si="16"/>
        <v>2</v>
      </c>
      <c r="BO9" s="316">
        <f t="shared" si="17"/>
        <v>0.5</v>
      </c>
      <c r="BP9" s="371">
        <v>1</v>
      </c>
      <c r="BQ9" s="371">
        <v>1</v>
      </c>
      <c r="BR9" s="309" t="s">
        <v>1228</v>
      </c>
      <c r="BS9" s="309" t="s">
        <v>1229</v>
      </c>
      <c r="BT9" s="309" t="s">
        <v>1229</v>
      </c>
      <c r="BU9" s="371" t="s">
        <v>1230</v>
      </c>
      <c r="BV9" s="371" t="s">
        <v>1230</v>
      </c>
      <c r="BW9" s="371" t="s">
        <v>1231</v>
      </c>
      <c r="BX9" s="371">
        <v>1</v>
      </c>
      <c r="BY9" s="371">
        <v>1</v>
      </c>
      <c r="BZ9" s="371">
        <v>1</v>
      </c>
      <c r="CA9" s="371" t="s">
        <v>1230</v>
      </c>
      <c r="CB9" s="371" t="s">
        <v>1065</v>
      </c>
      <c r="CC9" s="371" t="s">
        <v>1065</v>
      </c>
      <c r="CD9" s="324">
        <f t="shared" si="18"/>
        <v>0.75</v>
      </c>
      <c r="CE9" s="371"/>
      <c r="CF9" s="325">
        <f t="shared" si="19"/>
        <v>3</v>
      </c>
      <c r="CG9" s="324">
        <f>CF9*100%/K9</f>
        <v>0.75</v>
      </c>
      <c r="CH9" s="307">
        <v>0</v>
      </c>
      <c r="CI9" s="371">
        <v>0</v>
      </c>
      <c r="CJ9" s="393">
        <v>0</v>
      </c>
      <c r="CK9" s="371">
        <v>0</v>
      </c>
      <c r="CL9" s="371">
        <v>0</v>
      </c>
      <c r="CM9" s="371">
        <v>0</v>
      </c>
      <c r="CN9" s="371">
        <v>0</v>
      </c>
      <c r="CO9" s="371">
        <v>0</v>
      </c>
      <c r="CP9" s="371">
        <v>0</v>
      </c>
      <c r="CQ9" s="371">
        <v>0</v>
      </c>
      <c r="CR9" s="371">
        <v>0</v>
      </c>
      <c r="CS9" s="371">
        <v>0</v>
      </c>
      <c r="CT9" s="371"/>
      <c r="CU9" s="371">
        <v>0</v>
      </c>
      <c r="CV9" s="324">
        <f t="shared" si="21"/>
        <v>0.75</v>
      </c>
      <c r="CW9" s="307">
        <v>0</v>
      </c>
      <c r="CX9" s="325">
        <f t="shared" si="22"/>
        <v>3</v>
      </c>
      <c r="CY9" s="324">
        <f t="shared" si="0"/>
        <v>0.75</v>
      </c>
      <c r="CZ9" s="327" t="s">
        <v>1232</v>
      </c>
      <c r="DA9" s="372" t="s">
        <v>1206</v>
      </c>
      <c r="DB9" s="363">
        <v>0</v>
      </c>
      <c r="DC9" s="307">
        <v>0</v>
      </c>
      <c r="DD9" s="307">
        <v>0</v>
      </c>
      <c r="DE9" s="307">
        <v>0</v>
      </c>
      <c r="DF9" s="307">
        <v>0</v>
      </c>
      <c r="DG9" s="307">
        <v>0</v>
      </c>
      <c r="DH9" s="307">
        <v>0</v>
      </c>
      <c r="DI9" s="307">
        <v>0</v>
      </c>
      <c r="DJ9" s="371">
        <v>0</v>
      </c>
      <c r="DK9" s="371">
        <v>0</v>
      </c>
      <c r="DL9" s="371">
        <v>0</v>
      </c>
      <c r="DM9" s="371"/>
      <c r="DN9" s="371" t="s">
        <v>1065</v>
      </c>
      <c r="DO9" s="371"/>
      <c r="DP9" s="324">
        <f t="shared" si="23"/>
        <v>0.75</v>
      </c>
      <c r="DQ9" s="307"/>
      <c r="DR9" s="325">
        <f t="shared" ref="DR9:DR28" si="35">CX9+DC9</f>
        <v>3</v>
      </c>
      <c r="DS9" s="324">
        <f t="shared" ref="DS9:DS27" si="36">DR9*100%/K9</f>
        <v>0.75</v>
      </c>
      <c r="DT9" s="327" t="s">
        <v>1232</v>
      </c>
      <c r="DU9" s="372" t="s">
        <v>1206</v>
      </c>
      <c r="DV9" s="307">
        <v>1</v>
      </c>
      <c r="DW9" s="307">
        <v>0</v>
      </c>
      <c r="DX9" s="309" t="s">
        <v>1233</v>
      </c>
      <c r="DY9" s="309" t="s">
        <v>1234</v>
      </c>
      <c r="DZ9" s="371" t="s">
        <v>5</v>
      </c>
      <c r="EA9" s="371" t="s">
        <v>5</v>
      </c>
      <c r="EB9" s="371" t="s">
        <v>5</v>
      </c>
      <c r="EC9" s="309" t="s">
        <v>1226</v>
      </c>
      <c r="ED9" s="371">
        <v>1</v>
      </c>
      <c r="EE9" s="371">
        <v>1</v>
      </c>
      <c r="EF9" s="371">
        <v>0</v>
      </c>
      <c r="EG9" s="309" t="s">
        <v>1235</v>
      </c>
      <c r="EH9" s="371" t="s">
        <v>1091</v>
      </c>
      <c r="EI9" s="371"/>
      <c r="EJ9" s="324">
        <f t="shared" si="24"/>
        <v>0.75</v>
      </c>
      <c r="EK9" s="307"/>
      <c r="EL9" s="325">
        <f t="shared" si="25"/>
        <v>3</v>
      </c>
      <c r="EM9" s="324">
        <f t="shared" si="1"/>
        <v>0.75</v>
      </c>
      <c r="EN9" s="327" t="s">
        <v>1236</v>
      </c>
      <c r="EO9" s="327" t="s">
        <v>1237</v>
      </c>
      <c r="EP9" s="253" t="s">
        <v>1238</v>
      </c>
      <c r="EQ9" s="371">
        <v>1</v>
      </c>
      <c r="ER9" s="309" t="s">
        <v>1238</v>
      </c>
      <c r="ES9" s="371" t="s">
        <v>1239</v>
      </c>
      <c r="ET9" s="371">
        <v>0</v>
      </c>
      <c r="EU9" s="371">
        <v>0</v>
      </c>
      <c r="EV9" s="371">
        <v>0</v>
      </c>
      <c r="EW9" s="340" t="s">
        <v>1240</v>
      </c>
      <c r="EX9" s="371">
        <v>1</v>
      </c>
      <c r="EY9" s="371">
        <v>1</v>
      </c>
      <c r="EZ9" s="371"/>
      <c r="FA9" s="371"/>
      <c r="FB9" s="371" t="s">
        <v>1091</v>
      </c>
      <c r="FC9" s="371"/>
      <c r="FD9" s="324">
        <f t="shared" si="26"/>
        <v>1</v>
      </c>
      <c r="FE9" s="307"/>
      <c r="FF9" s="325">
        <f t="shared" si="27"/>
        <v>4</v>
      </c>
      <c r="FG9" s="324">
        <f t="shared" si="2"/>
        <v>1</v>
      </c>
      <c r="FH9" s="330" t="s">
        <v>1241</v>
      </c>
      <c r="FI9" s="327" t="s">
        <v>1242</v>
      </c>
      <c r="FJ9" s="371"/>
      <c r="FK9" s="371"/>
      <c r="FL9" s="371"/>
      <c r="FM9" s="371"/>
      <c r="FN9" s="371"/>
      <c r="FO9" s="371"/>
      <c r="FP9" s="371"/>
      <c r="FQ9" s="371"/>
      <c r="FR9" s="371"/>
      <c r="FS9" s="371"/>
      <c r="FT9" s="371"/>
      <c r="FU9" s="371"/>
      <c r="FV9" s="371"/>
      <c r="FW9" s="371"/>
      <c r="FX9" s="324">
        <f t="shared" si="28"/>
        <v>1</v>
      </c>
      <c r="FY9" s="307"/>
      <c r="FZ9" s="325">
        <f t="shared" si="3"/>
        <v>4</v>
      </c>
      <c r="GA9" s="324">
        <f t="shared" si="4"/>
        <v>1</v>
      </c>
      <c r="GB9" s="371"/>
      <c r="GC9" s="371"/>
      <c r="GD9" s="371"/>
      <c r="GE9" s="371"/>
      <c r="GF9" s="371"/>
      <c r="GG9" s="371"/>
      <c r="GH9" s="371"/>
      <c r="GI9" s="371"/>
      <c r="GJ9" s="371"/>
      <c r="GK9" s="371"/>
      <c r="GL9" s="371"/>
      <c r="GM9" s="371"/>
      <c r="GN9" s="371"/>
      <c r="GO9" s="371"/>
      <c r="GP9" s="324">
        <f t="shared" si="29"/>
        <v>1</v>
      </c>
      <c r="GQ9" s="307"/>
      <c r="GR9" s="332">
        <f t="shared" si="5"/>
        <v>4</v>
      </c>
      <c r="GS9" s="324">
        <f t="shared" si="6"/>
        <v>1</v>
      </c>
      <c r="GT9" s="371"/>
      <c r="GU9" s="371"/>
      <c r="GV9" s="371"/>
      <c r="GW9" s="371"/>
      <c r="GX9" s="371"/>
      <c r="GY9" s="371"/>
      <c r="GZ9" s="371"/>
      <c r="HA9" s="371"/>
      <c r="HB9" s="371"/>
      <c r="HC9" s="371"/>
      <c r="HD9" s="371"/>
      <c r="HE9" s="371"/>
      <c r="HF9" s="371"/>
      <c r="HG9" s="371"/>
      <c r="HH9" s="324">
        <f t="shared" si="30"/>
        <v>1</v>
      </c>
      <c r="HI9" s="307"/>
      <c r="HJ9" s="332">
        <f t="shared" si="31"/>
        <v>4</v>
      </c>
      <c r="HK9" s="324">
        <f t="shared" si="7"/>
        <v>1</v>
      </c>
      <c r="HL9" s="371"/>
      <c r="HM9" s="371"/>
      <c r="HN9" s="371"/>
      <c r="HO9" s="371"/>
      <c r="HP9" s="371"/>
      <c r="HQ9" s="371"/>
      <c r="HR9" s="371"/>
      <c r="HS9" s="371"/>
      <c r="HT9" s="371"/>
      <c r="HU9" s="371"/>
      <c r="HV9" s="371"/>
      <c r="HW9" s="371"/>
      <c r="HX9" s="371"/>
      <c r="HY9" s="371"/>
      <c r="HZ9" s="324">
        <f t="shared" si="32"/>
        <v>1</v>
      </c>
      <c r="IA9" s="307"/>
      <c r="IB9" s="332">
        <f t="shared" si="33"/>
        <v>4</v>
      </c>
      <c r="IC9" s="324">
        <f t="shared" si="8"/>
        <v>1</v>
      </c>
      <c r="ID9" s="385" t="s">
        <v>1243</v>
      </c>
      <c r="IE9" s="334" t="s">
        <v>1244</v>
      </c>
      <c r="IF9" s="356" t="s">
        <v>11</v>
      </c>
    </row>
    <row r="10" spans="1:240" ht="409.6" customHeight="1" thickBot="1">
      <c r="A10" s="357">
        <v>6</v>
      </c>
      <c r="B10" s="338" t="s">
        <v>1245</v>
      </c>
      <c r="C10" s="338" t="s">
        <v>1246</v>
      </c>
      <c r="D10" s="394" t="s">
        <v>1046</v>
      </c>
      <c r="E10" s="394" t="s">
        <v>1247</v>
      </c>
      <c r="F10" s="394" t="s">
        <v>1247</v>
      </c>
      <c r="G10" s="394" t="s">
        <v>1248</v>
      </c>
      <c r="H10" s="394" t="s">
        <v>88</v>
      </c>
      <c r="I10" s="340" t="s">
        <v>153</v>
      </c>
      <c r="J10" s="394" t="s">
        <v>1249</v>
      </c>
      <c r="K10" s="395">
        <v>9</v>
      </c>
      <c r="L10" s="396" t="s">
        <v>1250</v>
      </c>
      <c r="M10" s="396" t="s">
        <v>1251</v>
      </c>
      <c r="N10" s="397">
        <v>44865</v>
      </c>
      <c r="O10" s="396" t="s">
        <v>1196</v>
      </c>
      <c r="P10" s="398" t="s">
        <v>1252</v>
      </c>
      <c r="Q10" s="399">
        <v>0</v>
      </c>
      <c r="R10" s="399">
        <v>0</v>
      </c>
      <c r="S10" s="399">
        <v>0</v>
      </c>
      <c r="T10" s="399">
        <v>0</v>
      </c>
      <c r="U10" s="399">
        <v>0</v>
      </c>
      <c r="V10" s="399">
        <v>0</v>
      </c>
      <c r="W10" s="399">
        <v>0</v>
      </c>
      <c r="X10" s="303">
        <v>0</v>
      </c>
      <c r="Y10" s="303">
        <v>0</v>
      </c>
      <c r="Z10" s="303">
        <v>0</v>
      </c>
      <c r="AA10" s="399"/>
      <c r="AB10" s="303">
        <v>0</v>
      </c>
      <c r="AC10" s="303">
        <v>0</v>
      </c>
      <c r="AD10" s="304">
        <f t="shared" si="9"/>
        <v>0</v>
      </c>
      <c r="AE10" s="303">
        <v>0</v>
      </c>
      <c r="AF10" s="305">
        <f t="shared" si="10"/>
        <v>0</v>
      </c>
      <c r="AG10" s="304">
        <f t="shared" si="11"/>
        <v>0</v>
      </c>
      <c r="AH10" s="400" t="s">
        <v>1253</v>
      </c>
      <c r="AI10" s="307">
        <v>0</v>
      </c>
      <c r="AJ10" s="307">
        <v>0</v>
      </c>
      <c r="AK10" s="307">
        <v>0</v>
      </c>
      <c r="AL10" s="307">
        <v>0</v>
      </c>
      <c r="AM10" s="307">
        <v>0</v>
      </c>
      <c r="AN10" s="307">
        <v>0</v>
      </c>
      <c r="AO10" s="371">
        <v>0</v>
      </c>
      <c r="AP10" s="344">
        <v>0</v>
      </c>
      <c r="AQ10" s="345">
        <v>0</v>
      </c>
      <c r="AR10" s="345">
        <v>0</v>
      </c>
      <c r="AS10" s="345" t="s">
        <v>1110</v>
      </c>
      <c r="AT10" s="345" t="s">
        <v>1111</v>
      </c>
      <c r="AU10" s="312">
        <f t="shared" si="12"/>
        <v>0</v>
      </c>
      <c r="AV10" s="345" t="s">
        <v>849</v>
      </c>
      <c r="AW10" s="313">
        <f t="shared" si="13"/>
        <v>0</v>
      </c>
      <c r="AX10" s="312">
        <f t="shared" si="14"/>
        <v>0</v>
      </c>
      <c r="AY10" s="401" t="s">
        <v>1254</v>
      </c>
      <c r="AZ10" s="307">
        <v>0</v>
      </c>
      <c r="BA10" s="371">
        <v>0</v>
      </c>
      <c r="BB10" s="371">
        <v>0</v>
      </c>
      <c r="BC10" s="371">
        <v>0</v>
      </c>
      <c r="BD10" s="371">
        <v>0</v>
      </c>
      <c r="BE10" s="371">
        <v>0</v>
      </c>
      <c r="BF10" s="371">
        <v>0</v>
      </c>
      <c r="BG10" s="307">
        <v>1</v>
      </c>
      <c r="BH10" s="307">
        <v>0</v>
      </c>
      <c r="BI10" s="307">
        <v>1</v>
      </c>
      <c r="BJ10" s="307">
        <v>0</v>
      </c>
      <c r="BK10" s="323" t="s">
        <v>1111</v>
      </c>
      <c r="BL10" s="316">
        <f t="shared" si="15"/>
        <v>0</v>
      </c>
      <c r="BM10" s="317"/>
      <c r="BN10" s="318">
        <f t="shared" si="16"/>
        <v>0</v>
      </c>
      <c r="BO10" s="316">
        <f t="shared" si="17"/>
        <v>0</v>
      </c>
      <c r="BP10" s="402" t="s">
        <v>1255</v>
      </c>
      <c r="BQ10" s="371">
        <v>0</v>
      </c>
      <c r="BR10" s="371">
        <v>0</v>
      </c>
      <c r="BS10" s="371">
        <v>0</v>
      </c>
      <c r="BT10" s="371">
        <v>0</v>
      </c>
      <c r="BU10" s="371">
        <v>0</v>
      </c>
      <c r="BV10" s="371">
        <v>0</v>
      </c>
      <c r="BW10" s="371">
        <v>0</v>
      </c>
      <c r="BX10" s="371">
        <v>1</v>
      </c>
      <c r="BY10" s="371">
        <v>0</v>
      </c>
      <c r="BZ10" s="371">
        <v>1</v>
      </c>
      <c r="CA10" s="371"/>
      <c r="CB10" s="371" t="s">
        <v>1065</v>
      </c>
      <c r="CC10" s="371"/>
      <c r="CD10" s="324">
        <f t="shared" si="18"/>
        <v>0</v>
      </c>
      <c r="CE10" s="371"/>
      <c r="CF10" s="325">
        <f t="shared" si="19"/>
        <v>0</v>
      </c>
      <c r="CG10" s="324">
        <f t="shared" si="20"/>
        <v>0</v>
      </c>
      <c r="CH10" s="328" t="s">
        <v>1256</v>
      </c>
      <c r="CI10" s="307">
        <v>4</v>
      </c>
      <c r="CJ10" s="403" t="s">
        <v>1256</v>
      </c>
      <c r="CK10" s="404" t="s">
        <v>1257</v>
      </c>
      <c r="CL10" s="405" t="s">
        <v>1258</v>
      </c>
      <c r="CM10" s="371" t="s">
        <v>1259</v>
      </c>
      <c r="CN10" s="371" t="s">
        <v>1260</v>
      </c>
      <c r="CO10" s="405" t="s">
        <v>1261</v>
      </c>
      <c r="CP10" s="371">
        <v>1</v>
      </c>
      <c r="CQ10" s="371">
        <v>1</v>
      </c>
      <c r="CR10" s="371">
        <v>1</v>
      </c>
      <c r="CS10" s="371"/>
      <c r="CT10" s="371" t="s">
        <v>1065</v>
      </c>
      <c r="CU10" s="371" t="s">
        <v>1262</v>
      </c>
      <c r="CV10" s="324">
        <f t="shared" si="21"/>
        <v>0.44444444444444442</v>
      </c>
      <c r="CW10" s="307"/>
      <c r="CX10" s="325">
        <f t="shared" si="22"/>
        <v>4</v>
      </c>
      <c r="CY10" s="324">
        <f t="shared" si="0"/>
        <v>0.44444444444444442</v>
      </c>
      <c r="CZ10" s="327" t="s">
        <v>1263</v>
      </c>
      <c r="DA10" s="354" t="s">
        <v>1264</v>
      </c>
      <c r="DB10" s="400" t="s">
        <v>1265</v>
      </c>
      <c r="DC10" s="371">
        <v>1</v>
      </c>
      <c r="DD10" s="309" t="s">
        <v>1265</v>
      </c>
      <c r="DE10" s="309" t="s">
        <v>1266</v>
      </c>
      <c r="DF10" s="309" t="s">
        <v>1267</v>
      </c>
      <c r="DG10" s="371" t="s">
        <v>1259</v>
      </c>
      <c r="DH10" s="371" t="s">
        <v>1260</v>
      </c>
      <c r="DI10" s="309" t="s">
        <v>1268</v>
      </c>
      <c r="DJ10" s="371">
        <v>1</v>
      </c>
      <c r="DK10" s="371">
        <v>1</v>
      </c>
      <c r="DL10" s="371"/>
      <c r="DM10" s="371"/>
      <c r="DN10" s="371" t="s">
        <v>1065</v>
      </c>
      <c r="DO10" s="371"/>
      <c r="DP10" s="324">
        <f t="shared" si="23"/>
        <v>0.55555555555555558</v>
      </c>
      <c r="DQ10" s="307"/>
      <c r="DR10" s="325">
        <f t="shared" si="35"/>
        <v>5</v>
      </c>
      <c r="DS10" s="324">
        <f t="shared" si="36"/>
        <v>0.55555555555555558</v>
      </c>
      <c r="DT10" s="330" t="s">
        <v>1269</v>
      </c>
      <c r="DU10" s="327" t="s">
        <v>1270</v>
      </c>
      <c r="DV10" s="309" t="s">
        <v>1271</v>
      </c>
      <c r="DW10" s="371">
        <v>3</v>
      </c>
      <c r="DX10" s="309" t="s">
        <v>1271</v>
      </c>
      <c r="DY10" s="309" t="s">
        <v>1257</v>
      </c>
      <c r="DZ10" s="309" t="s">
        <v>1272</v>
      </c>
      <c r="EA10" s="371" t="s">
        <v>1259</v>
      </c>
      <c r="EB10" s="371" t="s">
        <v>1259</v>
      </c>
      <c r="EC10" s="309" t="s">
        <v>1273</v>
      </c>
      <c r="ED10" s="371"/>
      <c r="EE10" s="371">
        <v>1</v>
      </c>
      <c r="EF10" s="371">
        <v>1</v>
      </c>
      <c r="EG10" s="371"/>
      <c r="EH10" s="371" t="s">
        <v>1065</v>
      </c>
      <c r="EI10" s="371"/>
      <c r="EJ10" s="324">
        <f t="shared" si="24"/>
        <v>0.88888888888888884</v>
      </c>
      <c r="EK10" s="307"/>
      <c r="EL10" s="325">
        <f t="shared" si="25"/>
        <v>8</v>
      </c>
      <c r="EM10" s="324">
        <f t="shared" si="1"/>
        <v>0.88888888888888884</v>
      </c>
      <c r="EN10" s="330" t="s">
        <v>1274</v>
      </c>
      <c r="EO10" s="327" t="s">
        <v>1275</v>
      </c>
      <c r="EP10" s="371"/>
      <c r="EQ10" s="371">
        <v>1</v>
      </c>
      <c r="ER10" s="309" t="s">
        <v>1276</v>
      </c>
      <c r="ES10" s="309" t="s">
        <v>1277</v>
      </c>
      <c r="ET10" s="309" t="s">
        <v>1278</v>
      </c>
      <c r="EU10" s="371" t="s">
        <v>1259</v>
      </c>
      <c r="EV10" s="371" t="s">
        <v>1259</v>
      </c>
      <c r="EW10" s="309" t="s">
        <v>1261</v>
      </c>
      <c r="EX10" s="371">
        <v>1</v>
      </c>
      <c r="EY10" s="371">
        <v>1</v>
      </c>
      <c r="EZ10" s="371"/>
      <c r="FA10" s="371"/>
      <c r="FB10" s="371" t="s">
        <v>1091</v>
      </c>
      <c r="FC10" s="371"/>
      <c r="FD10" s="324">
        <f t="shared" si="26"/>
        <v>1</v>
      </c>
      <c r="FE10" s="307"/>
      <c r="FF10" s="325">
        <f t="shared" si="27"/>
        <v>9</v>
      </c>
      <c r="FG10" s="324">
        <f t="shared" si="2"/>
        <v>1</v>
      </c>
      <c r="FH10" s="330" t="s">
        <v>1279</v>
      </c>
      <c r="FI10" s="327" t="s">
        <v>1280</v>
      </c>
      <c r="FJ10" s="371"/>
      <c r="FK10" s="371"/>
      <c r="FL10" s="371"/>
      <c r="FM10" s="371"/>
      <c r="FN10" s="371"/>
      <c r="FO10" s="371"/>
      <c r="FP10" s="371"/>
      <c r="FQ10" s="371"/>
      <c r="FR10" s="371"/>
      <c r="FS10" s="371"/>
      <c r="FT10" s="371"/>
      <c r="FU10" s="371"/>
      <c r="FV10" s="371"/>
      <c r="FW10" s="371"/>
      <c r="FX10" s="324">
        <f t="shared" si="28"/>
        <v>1</v>
      </c>
      <c r="FY10" s="307"/>
      <c r="FZ10" s="325">
        <f t="shared" si="3"/>
        <v>9</v>
      </c>
      <c r="GA10" s="324">
        <f t="shared" si="4"/>
        <v>1</v>
      </c>
      <c r="GB10" s="371"/>
      <c r="GC10" s="371"/>
      <c r="GD10" s="371"/>
      <c r="GE10" s="371"/>
      <c r="GF10" s="371"/>
      <c r="GG10" s="371"/>
      <c r="GH10" s="371"/>
      <c r="GI10" s="371"/>
      <c r="GJ10" s="371"/>
      <c r="GK10" s="371"/>
      <c r="GL10" s="371"/>
      <c r="GM10" s="371"/>
      <c r="GN10" s="371"/>
      <c r="GO10" s="371"/>
      <c r="GP10" s="324">
        <f t="shared" si="29"/>
        <v>1</v>
      </c>
      <c r="GQ10" s="307"/>
      <c r="GR10" s="332">
        <f t="shared" si="5"/>
        <v>9</v>
      </c>
      <c r="GS10" s="324">
        <f t="shared" si="6"/>
        <v>1</v>
      </c>
      <c r="GT10" s="371"/>
      <c r="GU10" s="371"/>
      <c r="GV10" s="371"/>
      <c r="GW10" s="371"/>
      <c r="GX10" s="371"/>
      <c r="GY10" s="371"/>
      <c r="GZ10" s="371"/>
      <c r="HA10" s="371"/>
      <c r="HB10" s="371"/>
      <c r="HC10" s="371"/>
      <c r="HD10" s="371"/>
      <c r="HE10" s="371"/>
      <c r="HF10" s="371"/>
      <c r="HG10" s="371"/>
      <c r="HH10" s="324">
        <f t="shared" si="30"/>
        <v>1</v>
      </c>
      <c r="HI10" s="307"/>
      <c r="HJ10" s="332">
        <f t="shared" si="31"/>
        <v>9</v>
      </c>
      <c r="HK10" s="324">
        <f t="shared" si="7"/>
        <v>1</v>
      </c>
      <c r="HL10" s="371"/>
      <c r="HM10" s="371"/>
      <c r="HN10" s="371"/>
      <c r="HO10" s="371"/>
      <c r="HP10" s="371"/>
      <c r="HQ10" s="371"/>
      <c r="HR10" s="371"/>
      <c r="HS10" s="371"/>
      <c r="HT10" s="371"/>
      <c r="HU10" s="371"/>
      <c r="HV10" s="371"/>
      <c r="HW10" s="371"/>
      <c r="HX10" s="371"/>
      <c r="HY10" s="371"/>
      <c r="HZ10" s="324">
        <f t="shared" si="32"/>
        <v>1</v>
      </c>
      <c r="IA10" s="307"/>
      <c r="IB10" s="332">
        <f t="shared" si="33"/>
        <v>9</v>
      </c>
      <c r="IC10" s="324">
        <f t="shared" si="8"/>
        <v>1</v>
      </c>
      <c r="ID10" s="406" t="s">
        <v>1281</v>
      </c>
      <c r="IE10" s="392" t="s">
        <v>1282</v>
      </c>
      <c r="IF10" s="356" t="s">
        <v>11</v>
      </c>
    </row>
    <row r="11" spans="1:240" ht="277.5" customHeight="1">
      <c r="A11" s="293">
        <v>7</v>
      </c>
      <c r="B11" s="394" t="s">
        <v>1283</v>
      </c>
      <c r="C11" s="394" t="s">
        <v>1101</v>
      </c>
      <c r="D11" s="394" t="s">
        <v>1046</v>
      </c>
      <c r="E11" s="394" t="s">
        <v>1284</v>
      </c>
      <c r="F11" s="394" t="s">
        <v>1218</v>
      </c>
      <c r="G11" s="394" t="s">
        <v>1285</v>
      </c>
      <c r="H11" s="394" t="s">
        <v>1286</v>
      </c>
      <c r="I11" s="156" t="s">
        <v>158</v>
      </c>
      <c r="J11" s="394" t="s">
        <v>5</v>
      </c>
      <c r="K11" s="394">
        <v>10</v>
      </c>
      <c r="L11" s="407" t="s">
        <v>1287</v>
      </c>
      <c r="M11" s="407" t="s">
        <v>1288</v>
      </c>
      <c r="N11" s="408" t="s">
        <v>1289</v>
      </c>
      <c r="O11" s="409" t="s">
        <v>1290</v>
      </c>
      <c r="P11" s="410" t="s">
        <v>1291</v>
      </c>
      <c r="Q11" s="411">
        <v>0</v>
      </c>
      <c r="R11" s="412" t="s">
        <v>1292</v>
      </c>
      <c r="S11" s="344" t="s">
        <v>1293</v>
      </c>
      <c r="T11" s="344" t="s">
        <v>1293</v>
      </c>
      <c r="U11" s="344" t="s">
        <v>1293</v>
      </c>
      <c r="V11" s="344" t="s">
        <v>1293</v>
      </c>
      <c r="W11" s="413" t="s">
        <v>1293</v>
      </c>
      <c r="X11" s="303">
        <v>0</v>
      </c>
      <c r="Y11" s="303">
        <v>0</v>
      </c>
      <c r="Z11" s="303">
        <v>0</v>
      </c>
      <c r="AA11" s="413"/>
      <c r="AB11" s="303">
        <v>0</v>
      </c>
      <c r="AC11" s="303">
        <v>0</v>
      </c>
      <c r="AD11" s="304">
        <f t="shared" si="9"/>
        <v>0</v>
      </c>
      <c r="AE11" s="303">
        <v>0</v>
      </c>
      <c r="AF11" s="305">
        <f t="shared" si="10"/>
        <v>0</v>
      </c>
      <c r="AG11" s="304">
        <f t="shared" si="11"/>
        <v>0</v>
      </c>
      <c r="AH11" s="309" t="s">
        <v>1294</v>
      </c>
      <c r="AI11" s="307">
        <v>1</v>
      </c>
      <c r="AJ11" s="309" t="s">
        <v>1295</v>
      </c>
      <c r="AK11" s="371"/>
      <c r="AL11" s="371"/>
      <c r="AM11" s="371"/>
      <c r="AN11" s="371"/>
      <c r="AO11" s="414" t="s">
        <v>1296</v>
      </c>
      <c r="AP11" s="344">
        <v>1</v>
      </c>
      <c r="AQ11" s="345">
        <v>1</v>
      </c>
      <c r="AR11" s="345">
        <v>0</v>
      </c>
      <c r="AS11" s="345" t="s">
        <v>1110</v>
      </c>
      <c r="AT11" s="345" t="s">
        <v>1065</v>
      </c>
      <c r="AU11" s="312">
        <f t="shared" si="12"/>
        <v>0.1</v>
      </c>
      <c r="AV11" s="345" t="s">
        <v>849</v>
      </c>
      <c r="AW11" s="313">
        <f t="shared" si="13"/>
        <v>1</v>
      </c>
      <c r="AX11" s="312">
        <f t="shared" si="14"/>
        <v>0.1</v>
      </c>
      <c r="AY11" s="309" t="s">
        <v>1297</v>
      </c>
      <c r="AZ11" s="307">
        <v>1</v>
      </c>
      <c r="BA11" s="309" t="s">
        <v>1298</v>
      </c>
      <c r="BB11" s="307" t="s">
        <v>1299</v>
      </c>
      <c r="BC11" s="340" t="s">
        <v>1300</v>
      </c>
      <c r="BD11" s="371"/>
      <c r="BE11" s="371"/>
      <c r="BF11" s="414" t="s">
        <v>1301</v>
      </c>
      <c r="BG11" s="307">
        <v>1</v>
      </c>
      <c r="BH11" s="307">
        <v>1</v>
      </c>
      <c r="BI11" s="307">
        <v>1</v>
      </c>
      <c r="BJ11" s="307">
        <v>0</v>
      </c>
      <c r="BK11" s="323" t="s">
        <v>1065</v>
      </c>
      <c r="BL11" s="316">
        <f t="shared" si="15"/>
        <v>0.2</v>
      </c>
      <c r="BM11" s="317"/>
      <c r="BN11" s="318">
        <f t="shared" si="16"/>
        <v>2</v>
      </c>
      <c r="BO11" s="316">
        <f t="shared" si="17"/>
        <v>0.2</v>
      </c>
      <c r="BP11" s="309" t="s">
        <v>1302</v>
      </c>
      <c r="BQ11" s="307">
        <v>1</v>
      </c>
      <c r="BR11" s="309" t="s">
        <v>1303</v>
      </c>
      <c r="BS11" s="307" t="s">
        <v>1299</v>
      </c>
      <c r="BT11" s="340" t="s">
        <v>1304</v>
      </c>
      <c r="BU11" s="371"/>
      <c r="BV11" s="371"/>
      <c r="BW11" s="414" t="s">
        <v>1305</v>
      </c>
      <c r="BX11" s="371">
        <v>1</v>
      </c>
      <c r="BY11" s="371">
        <v>1</v>
      </c>
      <c r="BZ11" s="371">
        <v>1</v>
      </c>
      <c r="CA11" s="371"/>
      <c r="CB11" s="371" t="s">
        <v>1065</v>
      </c>
      <c r="CC11" s="371"/>
      <c r="CD11" s="324">
        <f t="shared" si="18"/>
        <v>0.3</v>
      </c>
      <c r="CE11" s="371"/>
      <c r="CF11" s="325">
        <f t="shared" si="19"/>
        <v>3</v>
      </c>
      <c r="CG11" s="324">
        <f t="shared" si="20"/>
        <v>0.3</v>
      </c>
      <c r="CH11" s="309" t="s">
        <v>1306</v>
      </c>
      <c r="CI11" s="371">
        <v>1</v>
      </c>
      <c r="CJ11" s="326" t="s">
        <v>1307</v>
      </c>
      <c r="CK11" s="307" t="s">
        <v>1299</v>
      </c>
      <c r="CL11" s="340" t="s">
        <v>1308</v>
      </c>
      <c r="CM11" s="371"/>
      <c r="CN11" s="371"/>
      <c r="CO11" s="414" t="s">
        <v>1309</v>
      </c>
      <c r="CP11" s="371">
        <v>1</v>
      </c>
      <c r="CQ11" s="371">
        <v>1</v>
      </c>
      <c r="CR11" s="371">
        <v>1</v>
      </c>
      <c r="CS11" s="371"/>
      <c r="CT11" s="371" t="s">
        <v>1065</v>
      </c>
      <c r="CU11" s="371" t="s">
        <v>1262</v>
      </c>
      <c r="CV11" s="324">
        <f t="shared" si="21"/>
        <v>0.4</v>
      </c>
      <c r="CW11" s="307"/>
      <c r="CX11" s="325">
        <f t="shared" si="22"/>
        <v>4</v>
      </c>
      <c r="CY11" s="324">
        <f t="shared" si="0"/>
        <v>0.4</v>
      </c>
      <c r="CZ11" s="327" t="s">
        <v>1310</v>
      </c>
      <c r="DA11" s="327" t="s">
        <v>1311</v>
      </c>
      <c r="DB11" s="400" t="s">
        <v>1312</v>
      </c>
      <c r="DC11" s="371">
        <v>1</v>
      </c>
      <c r="DD11" s="309" t="s">
        <v>1313</v>
      </c>
      <c r="DE11" s="307" t="s">
        <v>1299</v>
      </c>
      <c r="DF11" s="340" t="s">
        <v>1314</v>
      </c>
      <c r="DG11" s="371"/>
      <c r="DH11" s="371"/>
      <c r="DI11" s="414" t="s">
        <v>1315</v>
      </c>
      <c r="DJ11" s="371">
        <v>1</v>
      </c>
      <c r="DK11" s="371">
        <v>1</v>
      </c>
      <c r="DL11" s="371">
        <v>1</v>
      </c>
      <c r="DM11" s="371"/>
      <c r="DN11" s="371" t="s">
        <v>1065</v>
      </c>
      <c r="DO11" s="371"/>
      <c r="DP11" s="324">
        <f t="shared" si="23"/>
        <v>0.5</v>
      </c>
      <c r="DQ11" s="307"/>
      <c r="DR11" s="325">
        <f t="shared" si="35"/>
        <v>5</v>
      </c>
      <c r="DS11" s="324">
        <f t="shared" si="36"/>
        <v>0.5</v>
      </c>
      <c r="DT11" s="415" t="s">
        <v>1316</v>
      </c>
      <c r="DU11" s="416" t="s">
        <v>1317</v>
      </c>
      <c r="DV11" s="309" t="s">
        <v>1318</v>
      </c>
      <c r="DW11" s="307">
        <v>1</v>
      </c>
      <c r="DX11" s="309" t="s">
        <v>1319</v>
      </c>
      <c r="DY11" s="307" t="s">
        <v>1299</v>
      </c>
      <c r="DZ11" s="340" t="s">
        <v>1320</v>
      </c>
      <c r="EA11" s="371"/>
      <c r="EB11" s="371"/>
      <c r="EC11" s="414" t="s">
        <v>1321</v>
      </c>
      <c r="ED11" s="371">
        <v>1</v>
      </c>
      <c r="EE11" s="371">
        <v>1</v>
      </c>
      <c r="EF11" s="371">
        <v>1</v>
      </c>
      <c r="EG11" s="371"/>
      <c r="EH11" s="371" t="s">
        <v>1065</v>
      </c>
      <c r="EI11" s="371"/>
      <c r="EJ11" s="324">
        <f t="shared" si="24"/>
        <v>0.6</v>
      </c>
      <c r="EK11" s="307"/>
      <c r="EL11" s="325">
        <f t="shared" si="25"/>
        <v>6</v>
      </c>
      <c r="EM11" s="324">
        <f t="shared" si="1"/>
        <v>0.6</v>
      </c>
      <c r="EN11" s="327" t="s">
        <v>1322</v>
      </c>
      <c r="EO11" s="417" t="s">
        <v>1323</v>
      </c>
      <c r="EP11" s="309" t="s">
        <v>1324</v>
      </c>
      <c r="EQ11" s="309">
        <v>1</v>
      </c>
      <c r="ER11" s="309" t="s">
        <v>1325</v>
      </c>
      <c r="ES11" s="307" t="s">
        <v>1299</v>
      </c>
      <c r="ET11" s="340" t="s">
        <v>1326</v>
      </c>
      <c r="EU11" s="371"/>
      <c r="EV11" s="414" t="s">
        <v>1327</v>
      </c>
      <c r="EW11" s="371"/>
      <c r="EX11" s="371">
        <v>1</v>
      </c>
      <c r="EY11" s="371">
        <v>1</v>
      </c>
      <c r="EZ11" s="371"/>
      <c r="FA11" s="371"/>
      <c r="FB11" s="371" t="s">
        <v>1091</v>
      </c>
      <c r="FC11" s="371"/>
      <c r="FD11" s="324">
        <f t="shared" si="26"/>
        <v>0.7</v>
      </c>
      <c r="FE11" s="307"/>
      <c r="FF11" s="325">
        <f>EL11+EQ11</f>
        <v>7</v>
      </c>
      <c r="FG11" s="324">
        <f t="shared" si="2"/>
        <v>0.7</v>
      </c>
      <c r="FH11" s="327" t="s">
        <v>1328</v>
      </c>
      <c r="FI11" s="417" t="s">
        <v>1329</v>
      </c>
      <c r="FJ11" s="371"/>
      <c r="FK11" s="371"/>
      <c r="FL11" s="371"/>
      <c r="FM11" s="371"/>
      <c r="FN11" s="371"/>
      <c r="FO11" s="371"/>
      <c r="FP11" s="371"/>
      <c r="FQ11" s="371"/>
      <c r="FR11" s="371"/>
      <c r="FS11" s="371"/>
      <c r="FT11" s="371"/>
      <c r="FU11" s="371"/>
      <c r="FV11" s="371"/>
      <c r="FW11" s="371"/>
      <c r="FX11" s="324">
        <f t="shared" si="28"/>
        <v>0.7</v>
      </c>
      <c r="FY11" s="307"/>
      <c r="FZ11" s="325">
        <f t="shared" si="3"/>
        <v>7</v>
      </c>
      <c r="GA11" s="324">
        <f t="shared" si="4"/>
        <v>0.7</v>
      </c>
      <c r="GB11" s="371"/>
      <c r="GC11" s="371"/>
      <c r="GD11" s="371"/>
      <c r="GE11" s="371"/>
      <c r="GF11" s="371"/>
      <c r="GG11" s="371"/>
      <c r="GH11" s="371"/>
      <c r="GI11" s="371"/>
      <c r="GJ11" s="371"/>
      <c r="GK11" s="371"/>
      <c r="GL11" s="371"/>
      <c r="GM11" s="371"/>
      <c r="GN11" s="371"/>
      <c r="GO11" s="371"/>
      <c r="GP11" s="324">
        <f t="shared" si="29"/>
        <v>0.7</v>
      </c>
      <c r="GQ11" s="307"/>
      <c r="GR11" s="332">
        <f t="shared" si="5"/>
        <v>7</v>
      </c>
      <c r="GS11" s="324">
        <f t="shared" si="6"/>
        <v>0.7</v>
      </c>
      <c r="GT11" s="371"/>
      <c r="GU11" s="371"/>
      <c r="GV11" s="371"/>
      <c r="GW11" s="371"/>
      <c r="GX11" s="371"/>
      <c r="GY11" s="371"/>
      <c r="GZ11" s="371"/>
      <c r="HA11" s="371"/>
      <c r="HB11" s="371"/>
      <c r="HC11" s="371"/>
      <c r="HD11" s="371"/>
      <c r="HE11" s="371"/>
      <c r="HF11" s="371"/>
      <c r="HG11" s="371"/>
      <c r="HH11" s="324">
        <f t="shared" si="30"/>
        <v>0.7</v>
      </c>
      <c r="HI11" s="307"/>
      <c r="HJ11" s="332">
        <f t="shared" si="31"/>
        <v>7</v>
      </c>
      <c r="HK11" s="324">
        <f t="shared" si="7"/>
        <v>0.7</v>
      </c>
      <c r="HL11" s="371"/>
      <c r="HM11" s="371"/>
      <c r="HN11" s="371"/>
      <c r="HO11" s="371"/>
      <c r="HP11" s="371"/>
      <c r="HQ11" s="371"/>
      <c r="HR11" s="371"/>
      <c r="HS11" s="371"/>
      <c r="HT11" s="371"/>
      <c r="HU11" s="371"/>
      <c r="HV11" s="371"/>
      <c r="HW11" s="371"/>
      <c r="HX11" s="371"/>
      <c r="HY11" s="371"/>
      <c r="HZ11" s="324">
        <f t="shared" si="32"/>
        <v>0.7</v>
      </c>
      <c r="IA11" s="307"/>
      <c r="IB11" s="332">
        <f t="shared" si="33"/>
        <v>7</v>
      </c>
      <c r="IC11" s="324">
        <f t="shared" si="8"/>
        <v>0.7</v>
      </c>
      <c r="ID11" s="309" t="s">
        <v>1330</v>
      </c>
      <c r="IE11" s="25" t="s">
        <v>1331</v>
      </c>
      <c r="IF11" s="356" t="s">
        <v>11</v>
      </c>
    </row>
    <row r="12" spans="1:240" ht="281.25" customHeight="1">
      <c r="A12" s="337">
        <v>8</v>
      </c>
      <c r="B12" s="394" t="s">
        <v>1332</v>
      </c>
      <c r="C12" s="394" t="s">
        <v>1333</v>
      </c>
      <c r="D12" s="394" t="s">
        <v>1046</v>
      </c>
      <c r="E12" s="394" t="s">
        <v>1284</v>
      </c>
      <c r="F12" s="394" t="s">
        <v>1218</v>
      </c>
      <c r="G12" s="394" t="s">
        <v>1285</v>
      </c>
      <c r="H12" s="394" t="s">
        <v>1050</v>
      </c>
      <c r="I12" s="156" t="s">
        <v>158</v>
      </c>
      <c r="J12" s="394" t="s">
        <v>5</v>
      </c>
      <c r="K12" s="394">
        <v>10</v>
      </c>
      <c r="L12" s="394" t="s">
        <v>1334</v>
      </c>
      <c r="M12" s="394" t="s">
        <v>1288</v>
      </c>
      <c r="N12" s="418" t="s">
        <v>1289</v>
      </c>
      <c r="O12" s="395" t="s">
        <v>1290</v>
      </c>
      <c r="P12" s="419" t="s">
        <v>1335</v>
      </c>
      <c r="Q12" s="420">
        <v>1</v>
      </c>
      <c r="R12" s="421" t="s">
        <v>1336</v>
      </c>
      <c r="S12" s="422"/>
      <c r="T12" s="421" t="s">
        <v>1337</v>
      </c>
      <c r="U12" s="422"/>
      <c r="V12" s="422"/>
      <c r="W12" s="423" t="s">
        <v>1338</v>
      </c>
      <c r="X12" s="303">
        <v>1</v>
      </c>
      <c r="Y12" s="303">
        <v>1</v>
      </c>
      <c r="Z12" s="303">
        <v>1</v>
      </c>
      <c r="AA12" s="424"/>
      <c r="AB12" s="303" t="s">
        <v>1262</v>
      </c>
      <c r="AC12" s="303" t="s">
        <v>1262</v>
      </c>
      <c r="AD12" s="304">
        <f t="shared" si="9"/>
        <v>0.1</v>
      </c>
      <c r="AE12" s="303">
        <v>0</v>
      </c>
      <c r="AF12" s="305">
        <f t="shared" si="10"/>
        <v>1</v>
      </c>
      <c r="AG12" s="304">
        <f t="shared" si="11"/>
        <v>0.1</v>
      </c>
      <c r="AH12" s="309" t="s">
        <v>1339</v>
      </c>
      <c r="AI12" s="340">
        <v>1</v>
      </c>
      <c r="AJ12" s="307"/>
      <c r="AK12" s="309" t="s">
        <v>1340</v>
      </c>
      <c r="AL12" s="309" t="s">
        <v>1341</v>
      </c>
      <c r="AM12" s="371"/>
      <c r="AN12" s="371"/>
      <c r="AO12" s="309" t="s">
        <v>1342</v>
      </c>
      <c r="AP12" s="344">
        <v>1</v>
      </c>
      <c r="AQ12" s="345">
        <v>1</v>
      </c>
      <c r="AR12" s="345">
        <v>0</v>
      </c>
      <c r="AS12" s="345" t="s">
        <v>1110</v>
      </c>
      <c r="AT12" s="345" t="s">
        <v>1065</v>
      </c>
      <c r="AU12" s="312">
        <f t="shared" si="12"/>
        <v>0.2</v>
      </c>
      <c r="AV12" s="345" t="s">
        <v>849</v>
      </c>
      <c r="AW12" s="313">
        <f t="shared" si="13"/>
        <v>2</v>
      </c>
      <c r="AX12" s="312">
        <f t="shared" si="14"/>
        <v>0.2</v>
      </c>
      <c r="AY12" s="309" t="s">
        <v>1343</v>
      </c>
      <c r="AZ12" s="340">
        <v>1</v>
      </c>
      <c r="BA12" s="309" t="s">
        <v>1344</v>
      </c>
      <c r="BB12" s="309" t="s">
        <v>1345</v>
      </c>
      <c r="BC12" s="309" t="s">
        <v>1346</v>
      </c>
      <c r="BD12" s="371"/>
      <c r="BE12" s="371"/>
      <c r="BF12" s="309" t="s">
        <v>1347</v>
      </c>
      <c r="BG12" s="307">
        <v>1</v>
      </c>
      <c r="BH12" s="307">
        <v>1</v>
      </c>
      <c r="BI12" s="307">
        <v>1</v>
      </c>
      <c r="BJ12" s="307">
        <v>0</v>
      </c>
      <c r="BK12" s="323" t="s">
        <v>1065</v>
      </c>
      <c r="BL12" s="316">
        <f t="shared" si="15"/>
        <v>0.3</v>
      </c>
      <c r="BM12" s="317"/>
      <c r="BN12" s="318">
        <f t="shared" si="16"/>
        <v>3</v>
      </c>
      <c r="BO12" s="316">
        <f t="shared" si="17"/>
        <v>0.3</v>
      </c>
      <c r="BP12" s="309" t="s">
        <v>1343</v>
      </c>
      <c r="BQ12" s="340">
        <v>1</v>
      </c>
      <c r="BR12" s="309" t="s">
        <v>1348</v>
      </c>
      <c r="BS12" s="309" t="s">
        <v>1345</v>
      </c>
      <c r="BT12" s="309" t="s">
        <v>1349</v>
      </c>
      <c r="BU12" s="371"/>
      <c r="BV12" s="371"/>
      <c r="BW12" s="309" t="s">
        <v>1350</v>
      </c>
      <c r="BX12" s="307">
        <v>1</v>
      </c>
      <c r="BY12" s="307">
        <v>1</v>
      </c>
      <c r="BZ12" s="307">
        <v>1</v>
      </c>
      <c r="CA12" s="307">
        <v>0</v>
      </c>
      <c r="CB12" s="323" t="s">
        <v>1065</v>
      </c>
      <c r="CC12" s="316" t="s">
        <v>1262</v>
      </c>
      <c r="CD12" s="317">
        <f>CG12</f>
        <v>0.4</v>
      </c>
      <c r="CE12" s="425"/>
      <c r="CF12" s="426">
        <f>BQ12+BN12</f>
        <v>4</v>
      </c>
      <c r="CG12" s="324">
        <f t="shared" si="20"/>
        <v>0.4</v>
      </c>
      <c r="CH12" s="309" t="s">
        <v>1343</v>
      </c>
      <c r="CI12" s="371">
        <v>1</v>
      </c>
      <c r="CJ12" s="326" t="s">
        <v>1351</v>
      </c>
      <c r="CK12" s="309" t="s">
        <v>1345</v>
      </c>
      <c r="CL12" s="309" t="s">
        <v>1352</v>
      </c>
      <c r="CM12" s="371"/>
      <c r="CN12" s="371"/>
      <c r="CO12" s="309" t="s">
        <v>1353</v>
      </c>
      <c r="CP12" s="371">
        <v>1</v>
      </c>
      <c r="CQ12" s="371">
        <v>1</v>
      </c>
      <c r="CR12" s="371">
        <v>1</v>
      </c>
      <c r="CS12" s="371"/>
      <c r="CT12" s="371" t="s">
        <v>1065</v>
      </c>
      <c r="CU12" s="371" t="s">
        <v>1262</v>
      </c>
      <c r="CV12" s="324">
        <f t="shared" si="21"/>
        <v>0.5</v>
      </c>
      <c r="CW12" s="307"/>
      <c r="CX12" s="325">
        <f t="shared" si="22"/>
        <v>5</v>
      </c>
      <c r="CY12" s="324">
        <f t="shared" si="0"/>
        <v>0.5</v>
      </c>
      <c r="CZ12" s="327" t="s">
        <v>1354</v>
      </c>
      <c r="DA12" s="327" t="s">
        <v>1355</v>
      </c>
      <c r="DB12" s="400" t="s">
        <v>1343</v>
      </c>
      <c r="DC12" s="371">
        <v>1</v>
      </c>
      <c r="DD12" s="309" t="s">
        <v>1356</v>
      </c>
      <c r="DE12" s="309" t="s">
        <v>1345</v>
      </c>
      <c r="DF12" s="309" t="s">
        <v>1357</v>
      </c>
      <c r="DG12" s="371"/>
      <c r="DH12" s="371"/>
      <c r="DI12" s="309" t="s">
        <v>1358</v>
      </c>
      <c r="DJ12" s="371">
        <v>1</v>
      </c>
      <c r="DK12" s="371">
        <v>1</v>
      </c>
      <c r="DL12" s="371">
        <v>1</v>
      </c>
      <c r="DM12" s="371"/>
      <c r="DN12" s="371" t="s">
        <v>1065</v>
      </c>
      <c r="DO12" s="371"/>
      <c r="DP12" s="324">
        <f t="shared" si="23"/>
        <v>0.6</v>
      </c>
      <c r="DQ12" s="307"/>
      <c r="DR12" s="325">
        <f t="shared" si="35"/>
        <v>6</v>
      </c>
      <c r="DS12" s="324">
        <f t="shared" si="36"/>
        <v>0.6</v>
      </c>
      <c r="DT12" s="415" t="s">
        <v>1359</v>
      </c>
      <c r="DU12" s="327" t="s">
        <v>1360</v>
      </c>
      <c r="DV12" s="309" t="s">
        <v>1343</v>
      </c>
      <c r="DW12" s="371">
        <v>1</v>
      </c>
      <c r="DX12" s="309" t="s">
        <v>1361</v>
      </c>
      <c r="DY12" s="309" t="s">
        <v>1345</v>
      </c>
      <c r="DZ12" s="309" t="s">
        <v>1362</v>
      </c>
      <c r="EA12" s="371"/>
      <c r="EB12" s="371"/>
      <c r="EC12" s="309" t="s">
        <v>1363</v>
      </c>
      <c r="ED12" s="371">
        <v>1</v>
      </c>
      <c r="EE12" s="371">
        <v>1</v>
      </c>
      <c r="EF12" s="371">
        <v>1</v>
      </c>
      <c r="EG12" s="371"/>
      <c r="EH12" s="371" t="s">
        <v>1065</v>
      </c>
      <c r="EI12" s="371"/>
      <c r="EJ12" s="324">
        <f t="shared" si="24"/>
        <v>0.7</v>
      </c>
      <c r="EK12" s="307"/>
      <c r="EL12" s="325">
        <f t="shared" si="25"/>
        <v>7</v>
      </c>
      <c r="EM12" s="324">
        <f t="shared" si="1"/>
        <v>0.7</v>
      </c>
      <c r="EN12" s="327" t="s">
        <v>1364</v>
      </c>
      <c r="EO12" s="327" t="s">
        <v>1365</v>
      </c>
      <c r="EP12" s="309" t="s">
        <v>1343</v>
      </c>
      <c r="EQ12" s="371">
        <v>1</v>
      </c>
      <c r="ER12" s="309" t="s">
        <v>1366</v>
      </c>
      <c r="ES12" s="309" t="s">
        <v>1345</v>
      </c>
      <c r="ET12" s="309" t="s">
        <v>1367</v>
      </c>
      <c r="EU12" s="371"/>
      <c r="EV12" s="371"/>
      <c r="EW12" s="309" t="s">
        <v>1368</v>
      </c>
      <c r="EX12" s="371">
        <v>1</v>
      </c>
      <c r="EY12" s="371">
        <v>1</v>
      </c>
      <c r="EZ12" s="371"/>
      <c r="FA12" s="371"/>
      <c r="FB12" s="371" t="s">
        <v>1091</v>
      </c>
      <c r="FC12" s="371"/>
      <c r="FD12" s="324">
        <f t="shared" si="26"/>
        <v>0.8</v>
      </c>
      <c r="FE12" s="307"/>
      <c r="FF12" s="325">
        <f t="shared" si="27"/>
        <v>8</v>
      </c>
      <c r="FG12" s="324">
        <f t="shared" si="2"/>
        <v>0.8</v>
      </c>
      <c r="FH12" s="327" t="s">
        <v>1369</v>
      </c>
      <c r="FI12" s="327" t="s">
        <v>1370</v>
      </c>
      <c r="FJ12" s="371"/>
      <c r="FK12" s="371"/>
      <c r="FL12" s="371"/>
      <c r="FM12" s="371"/>
      <c r="FN12" s="371"/>
      <c r="FO12" s="371"/>
      <c r="FP12" s="371"/>
      <c r="FQ12" s="371"/>
      <c r="FR12" s="371"/>
      <c r="FS12" s="371"/>
      <c r="FT12" s="371"/>
      <c r="FU12" s="371"/>
      <c r="FV12" s="371"/>
      <c r="FW12" s="371"/>
      <c r="FX12" s="324">
        <f t="shared" si="28"/>
        <v>0.8</v>
      </c>
      <c r="FY12" s="307"/>
      <c r="FZ12" s="325">
        <f t="shared" si="3"/>
        <v>8</v>
      </c>
      <c r="GA12" s="324">
        <f t="shared" si="4"/>
        <v>0.8</v>
      </c>
      <c r="GB12" s="371"/>
      <c r="GC12" s="371"/>
      <c r="GD12" s="371"/>
      <c r="GE12" s="371"/>
      <c r="GF12" s="371"/>
      <c r="GG12" s="371"/>
      <c r="GH12" s="371"/>
      <c r="GI12" s="371"/>
      <c r="GJ12" s="371"/>
      <c r="GK12" s="371"/>
      <c r="GL12" s="371"/>
      <c r="GM12" s="371"/>
      <c r="GN12" s="371"/>
      <c r="GO12" s="371"/>
      <c r="GP12" s="324">
        <f t="shared" si="29"/>
        <v>0.8</v>
      </c>
      <c r="GQ12" s="307"/>
      <c r="GR12" s="332">
        <f t="shared" si="5"/>
        <v>8</v>
      </c>
      <c r="GS12" s="324">
        <f t="shared" si="6"/>
        <v>0.8</v>
      </c>
      <c r="GT12" s="371"/>
      <c r="GU12" s="371"/>
      <c r="GV12" s="371"/>
      <c r="GW12" s="371"/>
      <c r="GX12" s="371"/>
      <c r="GY12" s="371"/>
      <c r="GZ12" s="371"/>
      <c r="HA12" s="371"/>
      <c r="HB12" s="371"/>
      <c r="HC12" s="371"/>
      <c r="HD12" s="371"/>
      <c r="HE12" s="371"/>
      <c r="HF12" s="371"/>
      <c r="HG12" s="371"/>
      <c r="HH12" s="324">
        <f t="shared" si="30"/>
        <v>0.8</v>
      </c>
      <c r="HI12" s="307"/>
      <c r="HJ12" s="332">
        <f t="shared" si="31"/>
        <v>8</v>
      </c>
      <c r="HK12" s="324">
        <f t="shared" si="7"/>
        <v>0.8</v>
      </c>
      <c r="HL12" s="371"/>
      <c r="HM12" s="371"/>
      <c r="HN12" s="371"/>
      <c r="HO12" s="371"/>
      <c r="HP12" s="371"/>
      <c r="HQ12" s="371"/>
      <c r="HR12" s="371"/>
      <c r="HS12" s="371"/>
      <c r="HT12" s="371"/>
      <c r="HU12" s="371"/>
      <c r="HV12" s="371"/>
      <c r="HW12" s="371"/>
      <c r="HX12" s="371"/>
      <c r="HY12" s="371"/>
      <c r="HZ12" s="324">
        <f t="shared" si="32"/>
        <v>0.8</v>
      </c>
      <c r="IA12" s="307"/>
      <c r="IB12" s="332">
        <f t="shared" si="33"/>
        <v>8</v>
      </c>
      <c r="IC12" s="324">
        <f t="shared" si="8"/>
        <v>0.8</v>
      </c>
      <c r="ID12" s="406" t="s">
        <v>1371</v>
      </c>
      <c r="IE12" s="25" t="s">
        <v>1372</v>
      </c>
      <c r="IF12" s="356" t="s">
        <v>11</v>
      </c>
    </row>
    <row r="13" spans="1:240" ht="304.5" customHeight="1" thickBot="1">
      <c r="A13" s="357">
        <v>9</v>
      </c>
      <c r="B13" s="394" t="s">
        <v>1373</v>
      </c>
      <c r="C13" s="394" t="s">
        <v>1374</v>
      </c>
      <c r="D13" s="427" t="s">
        <v>1375</v>
      </c>
      <c r="E13" s="394" t="s">
        <v>1151</v>
      </c>
      <c r="F13" s="394" t="s">
        <v>1218</v>
      </c>
      <c r="G13" s="394" t="s">
        <v>1285</v>
      </c>
      <c r="H13" s="394" t="s">
        <v>1050</v>
      </c>
      <c r="I13" s="156" t="s">
        <v>1376</v>
      </c>
      <c r="J13" s="394" t="s">
        <v>5</v>
      </c>
      <c r="K13" s="394">
        <v>6</v>
      </c>
      <c r="L13" s="338" t="s">
        <v>1377</v>
      </c>
      <c r="M13" s="394" t="s">
        <v>1153</v>
      </c>
      <c r="N13" s="418" t="s">
        <v>1289</v>
      </c>
      <c r="O13" s="428" t="s">
        <v>1290</v>
      </c>
      <c r="P13" s="429" t="s">
        <v>1378</v>
      </c>
      <c r="Q13" s="300">
        <v>0</v>
      </c>
      <c r="R13" s="430"/>
      <c r="S13" s="422"/>
      <c r="T13" s="328"/>
      <c r="U13" s="422"/>
      <c r="V13" s="422"/>
      <c r="W13" s="424"/>
      <c r="X13" s="303">
        <v>0</v>
      </c>
      <c r="Y13" s="303">
        <v>0</v>
      </c>
      <c r="Z13" s="303">
        <v>0</v>
      </c>
      <c r="AA13" s="424"/>
      <c r="AB13" s="303">
        <v>0</v>
      </c>
      <c r="AC13" s="303">
        <v>0</v>
      </c>
      <c r="AD13" s="304">
        <f t="shared" si="9"/>
        <v>0</v>
      </c>
      <c r="AE13" s="303">
        <v>0</v>
      </c>
      <c r="AF13" s="305">
        <f t="shared" si="10"/>
        <v>0</v>
      </c>
      <c r="AG13" s="304">
        <f t="shared" si="11"/>
        <v>0</v>
      </c>
      <c r="AH13" s="371"/>
      <c r="AI13" s="307">
        <v>0</v>
      </c>
      <c r="AJ13" s="371"/>
      <c r="AK13" s="371"/>
      <c r="AL13" s="371"/>
      <c r="AM13" s="371"/>
      <c r="AN13" s="371"/>
      <c r="AO13" s="371"/>
      <c r="AP13" s="344">
        <v>0</v>
      </c>
      <c r="AQ13" s="345">
        <v>0</v>
      </c>
      <c r="AR13" s="345">
        <v>0</v>
      </c>
      <c r="AS13" s="345" t="s">
        <v>1110</v>
      </c>
      <c r="AT13" s="345" t="s">
        <v>1111</v>
      </c>
      <c r="AU13" s="312">
        <f t="shared" si="12"/>
        <v>0</v>
      </c>
      <c r="AV13" s="345" t="s">
        <v>849</v>
      </c>
      <c r="AW13" s="313">
        <f t="shared" si="13"/>
        <v>0</v>
      </c>
      <c r="AX13" s="312">
        <f t="shared" si="14"/>
        <v>0</v>
      </c>
      <c r="AY13" s="340" t="s">
        <v>1379</v>
      </c>
      <c r="AZ13" s="307">
        <v>1</v>
      </c>
      <c r="BA13" s="309" t="s">
        <v>1380</v>
      </c>
      <c r="BB13" s="340" t="s">
        <v>1381</v>
      </c>
      <c r="BC13" s="371">
        <v>1000</v>
      </c>
      <c r="BD13" s="371"/>
      <c r="BE13" s="371"/>
      <c r="BF13" s="309" t="s">
        <v>1382</v>
      </c>
      <c r="BG13" s="307">
        <v>1</v>
      </c>
      <c r="BH13" s="307">
        <v>1</v>
      </c>
      <c r="BI13" s="307">
        <v>1</v>
      </c>
      <c r="BJ13" s="307"/>
      <c r="BK13" s="323" t="s">
        <v>1065</v>
      </c>
      <c r="BL13" s="316">
        <f t="shared" si="15"/>
        <v>0.16666666666666666</v>
      </c>
      <c r="BM13" s="317"/>
      <c r="BN13" s="318">
        <f t="shared" si="16"/>
        <v>1</v>
      </c>
      <c r="BO13" s="316">
        <f t="shared" si="17"/>
        <v>0.16666666666666666</v>
      </c>
      <c r="BP13" s="371" t="s">
        <v>1383</v>
      </c>
      <c r="BQ13" s="371">
        <v>0</v>
      </c>
      <c r="BR13" s="371"/>
      <c r="BS13" s="371"/>
      <c r="BT13" s="371"/>
      <c r="BU13" s="371"/>
      <c r="BV13" s="371"/>
      <c r="BW13" s="371"/>
      <c r="BX13" s="371">
        <v>1</v>
      </c>
      <c r="BY13" s="371">
        <v>0</v>
      </c>
      <c r="BZ13" s="371">
        <v>0</v>
      </c>
      <c r="CA13" s="371"/>
      <c r="CB13" s="371" t="s">
        <v>1065</v>
      </c>
      <c r="CC13" s="371"/>
      <c r="CD13" s="324">
        <f t="shared" si="18"/>
        <v>0.16666666666666666</v>
      </c>
      <c r="CE13" s="371"/>
      <c r="CF13" s="325">
        <f t="shared" si="19"/>
        <v>1</v>
      </c>
      <c r="CG13" s="324">
        <f t="shared" si="20"/>
        <v>0.16666666666666666</v>
      </c>
      <c r="CH13" s="309" t="s">
        <v>1384</v>
      </c>
      <c r="CI13" s="307">
        <v>4</v>
      </c>
      <c r="CJ13" s="326" t="s">
        <v>1385</v>
      </c>
      <c r="CK13" s="309" t="s">
        <v>1386</v>
      </c>
      <c r="CL13" s="371"/>
      <c r="CM13" s="371"/>
      <c r="CN13" s="371"/>
      <c r="CO13" s="309" t="s">
        <v>1387</v>
      </c>
      <c r="CP13" s="371">
        <v>1</v>
      </c>
      <c r="CQ13" s="371">
        <v>1</v>
      </c>
      <c r="CR13" s="371">
        <v>1</v>
      </c>
      <c r="CS13" s="371"/>
      <c r="CT13" s="371" t="s">
        <v>1065</v>
      </c>
      <c r="CU13" s="371"/>
      <c r="CV13" s="324">
        <f t="shared" si="21"/>
        <v>0.83333333333333337</v>
      </c>
      <c r="CW13" s="307"/>
      <c r="CX13" s="325">
        <f t="shared" si="22"/>
        <v>5</v>
      </c>
      <c r="CY13" s="324">
        <f t="shared" si="0"/>
        <v>0.83333333333333337</v>
      </c>
      <c r="CZ13" s="327" t="s">
        <v>1388</v>
      </c>
      <c r="DA13" s="327" t="s">
        <v>1389</v>
      </c>
      <c r="DB13" s="400" t="s">
        <v>1390</v>
      </c>
      <c r="DC13" s="307">
        <v>1</v>
      </c>
      <c r="DD13" s="340" t="s">
        <v>1391</v>
      </c>
      <c r="DE13" s="371"/>
      <c r="DF13" s="371"/>
      <c r="DG13" s="371"/>
      <c r="DH13" s="371"/>
      <c r="DI13" s="309" t="s">
        <v>1392</v>
      </c>
      <c r="DJ13" s="340">
        <v>1</v>
      </c>
      <c r="DK13" s="371">
        <v>1</v>
      </c>
      <c r="DL13" s="371">
        <v>1</v>
      </c>
      <c r="DM13" s="371"/>
      <c r="DN13" s="371" t="s">
        <v>122</v>
      </c>
      <c r="DO13" s="371"/>
      <c r="DP13" s="324">
        <f t="shared" si="23"/>
        <v>1</v>
      </c>
      <c r="DQ13" s="307"/>
      <c r="DR13" s="325">
        <f t="shared" si="35"/>
        <v>6</v>
      </c>
      <c r="DS13" s="324">
        <f t="shared" si="36"/>
        <v>1</v>
      </c>
      <c r="DT13" s="327" t="s">
        <v>1393</v>
      </c>
      <c r="DU13" s="327" t="s">
        <v>1394</v>
      </c>
      <c r="DV13" s="340" t="s">
        <v>1395</v>
      </c>
      <c r="DW13" s="371">
        <v>3</v>
      </c>
      <c r="DX13" s="309"/>
      <c r="DY13" s="309"/>
      <c r="DZ13" s="309"/>
      <c r="EA13" s="371"/>
      <c r="EB13" s="371"/>
      <c r="EC13" s="309"/>
      <c r="ED13" s="371">
        <v>1</v>
      </c>
      <c r="EE13" s="371">
        <v>1</v>
      </c>
      <c r="EF13" s="371">
        <v>1</v>
      </c>
      <c r="EG13" s="371"/>
      <c r="EH13" s="371" t="s">
        <v>1091</v>
      </c>
      <c r="EI13" s="371"/>
      <c r="EJ13" s="324">
        <f t="shared" si="24"/>
        <v>1.5</v>
      </c>
      <c r="EK13" s="307"/>
      <c r="EL13" s="325">
        <f t="shared" si="25"/>
        <v>9</v>
      </c>
      <c r="EM13" s="324">
        <f t="shared" si="1"/>
        <v>1.5</v>
      </c>
      <c r="EN13" s="327" t="s">
        <v>1396</v>
      </c>
      <c r="EO13" s="327" t="s">
        <v>1397</v>
      </c>
      <c r="EP13" s="309" t="s">
        <v>1398</v>
      </c>
      <c r="EQ13" s="307">
        <v>3</v>
      </c>
      <c r="ER13" s="340" t="s">
        <v>1399</v>
      </c>
      <c r="ES13" s="309" t="s">
        <v>1400</v>
      </c>
      <c r="ET13" s="371"/>
      <c r="EU13" s="371"/>
      <c r="EV13" s="371"/>
      <c r="EW13" s="309" t="s">
        <v>1401</v>
      </c>
      <c r="EX13" s="371">
        <v>0</v>
      </c>
      <c r="EY13" s="371">
        <v>1</v>
      </c>
      <c r="EZ13" s="371">
        <v>1</v>
      </c>
      <c r="FA13" s="371"/>
      <c r="FB13" s="371" t="s">
        <v>1091</v>
      </c>
      <c r="FC13" s="371"/>
      <c r="FD13" s="324">
        <f t="shared" si="26"/>
        <v>2</v>
      </c>
      <c r="FE13" s="307"/>
      <c r="FF13" s="325">
        <f t="shared" si="27"/>
        <v>12</v>
      </c>
      <c r="FG13" s="324">
        <f t="shared" si="2"/>
        <v>2</v>
      </c>
      <c r="FH13" s="327" t="s">
        <v>1402</v>
      </c>
      <c r="FI13" s="327" t="s">
        <v>1403</v>
      </c>
      <c r="FJ13" s="371"/>
      <c r="FK13" s="371"/>
      <c r="FL13" s="371"/>
      <c r="FM13" s="371"/>
      <c r="FN13" s="371"/>
      <c r="FO13" s="371"/>
      <c r="FP13" s="371"/>
      <c r="FQ13" s="371"/>
      <c r="FR13" s="371"/>
      <c r="FS13" s="371"/>
      <c r="FT13" s="371"/>
      <c r="FU13" s="371"/>
      <c r="FV13" s="371"/>
      <c r="FW13" s="371"/>
      <c r="FX13" s="324">
        <f t="shared" si="28"/>
        <v>2</v>
      </c>
      <c r="FY13" s="307"/>
      <c r="FZ13" s="325">
        <f t="shared" si="3"/>
        <v>12</v>
      </c>
      <c r="GA13" s="324">
        <f t="shared" si="4"/>
        <v>2</v>
      </c>
      <c r="GB13" s="371"/>
      <c r="GC13" s="371"/>
      <c r="GD13" s="371"/>
      <c r="GE13" s="371"/>
      <c r="GF13" s="371"/>
      <c r="GG13" s="371"/>
      <c r="GH13" s="371"/>
      <c r="GI13" s="371"/>
      <c r="GJ13" s="371"/>
      <c r="GK13" s="371"/>
      <c r="GL13" s="371"/>
      <c r="GM13" s="371"/>
      <c r="GN13" s="371"/>
      <c r="GO13" s="371"/>
      <c r="GP13" s="324">
        <f t="shared" si="29"/>
        <v>2</v>
      </c>
      <c r="GQ13" s="307"/>
      <c r="GR13" s="332">
        <f t="shared" si="5"/>
        <v>12</v>
      </c>
      <c r="GS13" s="324">
        <f t="shared" si="6"/>
        <v>2</v>
      </c>
      <c r="GT13" s="371"/>
      <c r="GU13" s="371"/>
      <c r="GV13" s="371"/>
      <c r="GW13" s="371"/>
      <c r="GX13" s="371"/>
      <c r="GY13" s="371"/>
      <c r="GZ13" s="371"/>
      <c r="HA13" s="371"/>
      <c r="HB13" s="371"/>
      <c r="HC13" s="371"/>
      <c r="HD13" s="371"/>
      <c r="HE13" s="371"/>
      <c r="HF13" s="371"/>
      <c r="HG13" s="371"/>
      <c r="HH13" s="324">
        <f t="shared" si="30"/>
        <v>2</v>
      </c>
      <c r="HI13" s="307"/>
      <c r="HJ13" s="332">
        <f t="shared" si="31"/>
        <v>12</v>
      </c>
      <c r="HK13" s="324">
        <f t="shared" si="7"/>
        <v>2</v>
      </c>
      <c r="HL13" s="371"/>
      <c r="HM13" s="371"/>
      <c r="HN13" s="371"/>
      <c r="HO13" s="371"/>
      <c r="HP13" s="371"/>
      <c r="HQ13" s="371"/>
      <c r="HR13" s="371"/>
      <c r="HS13" s="371"/>
      <c r="HT13" s="371"/>
      <c r="HU13" s="371"/>
      <c r="HV13" s="371"/>
      <c r="HW13" s="371"/>
      <c r="HX13" s="371"/>
      <c r="HY13" s="371"/>
      <c r="HZ13" s="324">
        <f t="shared" si="32"/>
        <v>2</v>
      </c>
      <c r="IA13" s="307"/>
      <c r="IB13" s="332">
        <f t="shared" si="33"/>
        <v>12</v>
      </c>
      <c r="IC13" s="324">
        <f t="shared" si="8"/>
        <v>2</v>
      </c>
      <c r="ID13" s="309" t="s">
        <v>1404</v>
      </c>
      <c r="IE13" s="25" t="s">
        <v>1405</v>
      </c>
      <c r="IF13" s="356" t="s">
        <v>11</v>
      </c>
    </row>
    <row r="14" spans="1:240" ht="175.5" customHeight="1">
      <c r="A14" s="293">
        <v>10</v>
      </c>
      <c r="B14" s="338" t="s">
        <v>1406</v>
      </c>
      <c r="C14" s="394" t="s">
        <v>1407</v>
      </c>
      <c r="D14" s="407" t="s">
        <v>1408</v>
      </c>
      <c r="E14" s="394" t="s">
        <v>1409</v>
      </c>
      <c r="F14" s="394" t="s">
        <v>1410</v>
      </c>
      <c r="G14" s="394" t="s">
        <v>1411</v>
      </c>
      <c r="H14" s="394" t="s">
        <v>88</v>
      </c>
      <c r="I14" s="340" t="s">
        <v>1412</v>
      </c>
      <c r="J14" s="394" t="s">
        <v>1413</v>
      </c>
      <c r="K14" s="338">
        <v>500</v>
      </c>
      <c r="L14" s="394" t="s">
        <v>1414</v>
      </c>
      <c r="M14" s="394" t="s">
        <v>1153</v>
      </c>
      <c r="N14" s="431">
        <v>44545</v>
      </c>
      <c r="O14" s="432" t="s">
        <v>1196</v>
      </c>
      <c r="P14" s="433" t="s">
        <v>1378</v>
      </c>
      <c r="Q14" s="300">
        <v>0</v>
      </c>
      <c r="R14" s="434"/>
      <c r="S14" s="435"/>
      <c r="T14" s="421"/>
      <c r="U14" s="436"/>
      <c r="V14" s="436"/>
      <c r="W14" s="414"/>
      <c r="X14" s="303">
        <v>0</v>
      </c>
      <c r="Y14" s="303">
        <v>0</v>
      </c>
      <c r="Z14" s="303">
        <v>0</v>
      </c>
      <c r="AA14" s="436"/>
      <c r="AB14" s="303">
        <v>0</v>
      </c>
      <c r="AC14" s="303">
        <v>0</v>
      </c>
      <c r="AD14" s="304">
        <f t="shared" si="9"/>
        <v>0</v>
      </c>
      <c r="AE14" s="303">
        <v>0</v>
      </c>
      <c r="AF14" s="305">
        <f t="shared" si="10"/>
        <v>0</v>
      </c>
      <c r="AG14" s="304">
        <f t="shared" si="11"/>
        <v>0</v>
      </c>
      <c r="AH14" s="437" t="s">
        <v>1415</v>
      </c>
      <c r="AI14" s="405">
        <v>506</v>
      </c>
      <c r="AJ14" s="421" t="s">
        <v>1416</v>
      </c>
      <c r="AK14" s="309" t="s">
        <v>1417</v>
      </c>
      <c r="AL14" s="309" t="s">
        <v>1418</v>
      </c>
      <c r="AM14" s="309" t="s">
        <v>1419</v>
      </c>
      <c r="AN14" s="309" t="s">
        <v>1420</v>
      </c>
      <c r="AO14" s="309" t="s">
        <v>1421</v>
      </c>
      <c r="AP14" s="344">
        <v>1</v>
      </c>
      <c r="AQ14" s="345">
        <v>1</v>
      </c>
      <c r="AR14" s="345">
        <v>0</v>
      </c>
      <c r="AS14" s="345" t="s">
        <v>1110</v>
      </c>
      <c r="AT14" s="345" t="s">
        <v>122</v>
      </c>
      <c r="AU14" s="312">
        <f t="shared" si="12"/>
        <v>1.012</v>
      </c>
      <c r="AV14" s="345" t="s">
        <v>849</v>
      </c>
      <c r="AW14" s="313">
        <f t="shared" si="13"/>
        <v>506</v>
      </c>
      <c r="AX14" s="312">
        <f t="shared" si="14"/>
        <v>1.012</v>
      </c>
      <c r="AY14" s="309" t="s">
        <v>1422</v>
      </c>
      <c r="AZ14" s="307">
        <v>176</v>
      </c>
      <c r="BA14" s="309" t="s">
        <v>1423</v>
      </c>
      <c r="BB14" s="309" t="s">
        <v>1424</v>
      </c>
      <c r="BC14" s="371" t="s">
        <v>1425</v>
      </c>
      <c r="BD14" s="309" t="s">
        <v>1426</v>
      </c>
      <c r="BE14" s="371"/>
      <c r="BF14" s="329" t="s">
        <v>1427</v>
      </c>
      <c r="BG14" s="307">
        <v>0</v>
      </c>
      <c r="BH14" s="307">
        <v>0</v>
      </c>
      <c r="BI14" s="307">
        <v>0</v>
      </c>
      <c r="BJ14" s="307">
        <v>0</v>
      </c>
      <c r="BK14" s="323" t="s">
        <v>1428</v>
      </c>
      <c r="BL14" s="316">
        <f t="shared" si="15"/>
        <v>1.3640000000000001</v>
      </c>
      <c r="BM14" s="371"/>
      <c r="BN14" s="318">
        <f t="shared" si="16"/>
        <v>682</v>
      </c>
      <c r="BO14" s="316">
        <f t="shared" si="17"/>
        <v>1.3640000000000001</v>
      </c>
      <c r="BP14" s="307" t="s">
        <v>1429</v>
      </c>
      <c r="BQ14" s="307">
        <v>368</v>
      </c>
      <c r="BR14" s="309" t="s">
        <v>1423</v>
      </c>
      <c r="BS14" s="309" t="s">
        <v>1430</v>
      </c>
      <c r="BT14" s="371">
        <v>3577</v>
      </c>
      <c r="BU14" s="371" t="s">
        <v>1259</v>
      </c>
      <c r="BV14" s="371" t="s">
        <v>849</v>
      </c>
      <c r="BW14" s="309" t="s">
        <v>1431</v>
      </c>
      <c r="BX14" s="371">
        <v>1</v>
      </c>
      <c r="BY14" s="371">
        <v>1</v>
      </c>
      <c r="BZ14" s="371">
        <v>1</v>
      </c>
      <c r="CA14" s="371"/>
      <c r="CB14" s="371" t="s">
        <v>122</v>
      </c>
      <c r="CC14" s="371"/>
      <c r="CD14" s="324">
        <f t="shared" si="18"/>
        <v>2.1</v>
      </c>
      <c r="CE14" s="371"/>
      <c r="CF14" s="325">
        <f t="shared" si="19"/>
        <v>1050</v>
      </c>
      <c r="CG14" s="324">
        <f t="shared" si="20"/>
        <v>2.1</v>
      </c>
      <c r="CH14" s="371" t="s">
        <v>122</v>
      </c>
      <c r="CI14" s="371">
        <v>0</v>
      </c>
      <c r="CJ14" s="393" t="s">
        <v>122</v>
      </c>
      <c r="CK14" s="371" t="s">
        <v>983</v>
      </c>
      <c r="CL14" s="371" t="s">
        <v>983</v>
      </c>
      <c r="CM14" s="371" t="s">
        <v>983</v>
      </c>
      <c r="CN14" s="371">
        <v>0</v>
      </c>
      <c r="CO14" s="371">
        <v>0</v>
      </c>
      <c r="CP14" s="371">
        <v>0</v>
      </c>
      <c r="CQ14" s="371">
        <v>0</v>
      </c>
      <c r="CR14" s="371"/>
      <c r="CS14" s="371"/>
      <c r="CT14" s="371" t="s">
        <v>122</v>
      </c>
      <c r="CU14" s="371"/>
      <c r="CV14" s="324">
        <f t="shared" si="21"/>
        <v>2.1</v>
      </c>
      <c r="CW14" s="307"/>
      <c r="CX14" s="325">
        <f t="shared" si="22"/>
        <v>1050</v>
      </c>
      <c r="CY14" s="324">
        <f t="shared" si="0"/>
        <v>2.1</v>
      </c>
      <c r="CZ14" s="327" t="s">
        <v>1432</v>
      </c>
      <c r="DA14" s="417" t="s">
        <v>1433</v>
      </c>
      <c r="DB14" s="438" t="s">
        <v>983</v>
      </c>
      <c r="DC14" s="371">
        <v>0</v>
      </c>
      <c r="DD14" s="371" t="s">
        <v>983</v>
      </c>
      <c r="DE14" s="371" t="s">
        <v>983</v>
      </c>
      <c r="DF14" s="371" t="s">
        <v>983</v>
      </c>
      <c r="DG14" s="371" t="s">
        <v>983</v>
      </c>
      <c r="DH14" s="371"/>
      <c r="DI14" s="371"/>
      <c r="DJ14" s="371">
        <v>0</v>
      </c>
      <c r="DK14" s="371">
        <v>0</v>
      </c>
      <c r="DL14" s="371"/>
      <c r="DM14" s="371"/>
      <c r="DN14" s="371" t="s">
        <v>122</v>
      </c>
      <c r="DO14" s="371"/>
      <c r="DP14" s="324">
        <f t="shared" si="23"/>
        <v>2.1</v>
      </c>
      <c r="DQ14" s="307"/>
      <c r="DR14" s="325">
        <f t="shared" si="35"/>
        <v>1050</v>
      </c>
      <c r="DS14" s="324">
        <f t="shared" si="36"/>
        <v>2.1</v>
      </c>
      <c r="DT14" s="372" t="s">
        <v>5</v>
      </c>
      <c r="DU14" s="372" t="s">
        <v>5</v>
      </c>
      <c r="DV14" s="371" t="s">
        <v>122</v>
      </c>
      <c r="DW14" s="371">
        <v>0</v>
      </c>
      <c r="DX14" s="309"/>
      <c r="DY14" s="371">
        <v>0</v>
      </c>
      <c r="DZ14" s="371">
        <v>0</v>
      </c>
      <c r="EA14" s="371">
        <v>0</v>
      </c>
      <c r="EB14" s="371">
        <v>0</v>
      </c>
      <c r="EC14" s="371">
        <v>0</v>
      </c>
      <c r="ED14" s="371"/>
      <c r="EE14" s="371"/>
      <c r="EF14" s="371"/>
      <c r="EG14" s="371"/>
      <c r="EH14" s="371" t="s">
        <v>1091</v>
      </c>
      <c r="EI14" s="371"/>
      <c r="EJ14" s="324">
        <f t="shared" si="24"/>
        <v>2.1</v>
      </c>
      <c r="EK14" s="307"/>
      <c r="EL14" s="325">
        <f t="shared" si="25"/>
        <v>1050</v>
      </c>
      <c r="EM14" s="324">
        <f t="shared" si="1"/>
        <v>2.1</v>
      </c>
      <c r="EN14" s="372" t="s">
        <v>5</v>
      </c>
      <c r="EO14" s="372" t="s">
        <v>5</v>
      </c>
      <c r="EP14" s="371" t="s">
        <v>122</v>
      </c>
      <c r="EQ14" s="371">
        <v>0</v>
      </c>
      <c r="ER14" s="371" t="s">
        <v>122</v>
      </c>
      <c r="ES14" s="371" t="s">
        <v>1293</v>
      </c>
      <c r="ET14" s="371">
        <v>0</v>
      </c>
      <c r="EU14" s="371" t="s">
        <v>1293</v>
      </c>
      <c r="EV14" s="371" t="s">
        <v>1293</v>
      </c>
      <c r="EW14" s="371" t="s">
        <v>1293</v>
      </c>
      <c r="EX14" s="371">
        <v>0</v>
      </c>
      <c r="EY14" s="371">
        <v>0</v>
      </c>
      <c r="EZ14" s="371"/>
      <c r="FA14" s="371"/>
      <c r="FB14" s="371" t="s">
        <v>1091</v>
      </c>
      <c r="FC14" s="371"/>
      <c r="FD14" s="324">
        <f t="shared" si="26"/>
        <v>2.1</v>
      </c>
      <c r="FE14" s="307"/>
      <c r="FF14" s="325">
        <f t="shared" si="27"/>
        <v>1050</v>
      </c>
      <c r="FG14" s="324">
        <f t="shared" si="2"/>
        <v>2.1</v>
      </c>
      <c r="FH14" s="372" t="s">
        <v>5</v>
      </c>
      <c r="FI14" s="372" t="s">
        <v>5</v>
      </c>
      <c r="FJ14" s="371"/>
      <c r="FK14" s="371"/>
      <c r="FL14" s="371"/>
      <c r="FM14" s="371"/>
      <c r="FN14" s="371"/>
      <c r="FO14" s="371"/>
      <c r="FP14" s="371"/>
      <c r="FQ14" s="371"/>
      <c r="FR14" s="371"/>
      <c r="FS14" s="371"/>
      <c r="FT14" s="371"/>
      <c r="FU14" s="371"/>
      <c r="FV14" s="371"/>
      <c r="FW14" s="371"/>
      <c r="FX14" s="324">
        <f t="shared" si="28"/>
        <v>2.1</v>
      </c>
      <c r="FY14" s="307"/>
      <c r="FZ14" s="325">
        <f t="shared" si="3"/>
        <v>1050</v>
      </c>
      <c r="GA14" s="324">
        <f t="shared" si="4"/>
        <v>2.1</v>
      </c>
      <c r="GB14" s="371"/>
      <c r="GC14" s="371"/>
      <c r="GD14" s="371"/>
      <c r="GE14" s="371"/>
      <c r="GF14" s="371"/>
      <c r="GG14" s="371"/>
      <c r="GH14" s="371"/>
      <c r="GI14" s="371"/>
      <c r="GJ14" s="371"/>
      <c r="GK14" s="371"/>
      <c r="GL14" s="371"/>
      <c r="GM14" s="371"/>
      <c r="GN14" s="371"/>
      <c r="GO14" s="371"/>
      <c r="GP14" s="324">
        <f t="shared" si="29"/>
        <v>2.1</v>
      </c>
      <c r="GQ14" s="307"/>
      <c r="GR14" s="332">
        <f t="shared" si="5"/>
        <v>1050</v>
      </c>
      <c r="GS14" s="324">
        <f t="shared" si="6"/>
        <v>2.1</v>
      </c>
      <c r="GT14" s="371"/>
      <c r="GU14" s="371"/>
      <c r="GV14" s="371"/>
      <c r="GW14" s="371"/>
      <c r="GX14" s="371"/>
      <c r="GY14" s="371"/>
      <c r="GZ14" s="371"/>
      <c r="HA14" s="371"/>
      <c r="HB14" s="371"/>
      <c r="HC14" s="371"/>
      <c r="HD14" s="371"/>
      <c r="HE14" s="371"/>
      <c r="HF14" s="371"/>
      <c r="HG14" s="371"/>
      <c r="HH14" s="324">
        <f t="shared" si="30"/>
        <v>2.1</v>
      </c>
      <c r="HI14" s="307"/>
      <c r="HJ14" s="332">
        <f t="shared" si="31"/>
        <v>1050</v>
      </c>
      <c r="HK14" s="324">
        <f t="shared" si="7"/>
        <v>2.1</v>
      </c>
      <c r="HL14" s="371"/>
      <c r="HM14" s="371"/>
      <c r="HN14" s="371"/>
      <c r="HO14" s="371"/>
      <c r="HP14" s="371"/>
      <c r="HQ14" s="371"/>
      <c r="HR14" s="371"/>
      <c r="HS14" s="371"/>
      <c r="HT14" s="371"/>
      <c r="HU14" s="371"/>
      <c r="HV14" s="371"/>
      <c r="HW14" s="371"/>
      <c r="HX14" s="371"/>
      <c r="HY14" s="371"/>
      <c r="HZ14" s="324">
        <f t="shared" si="32"/>
        <v>2.1</v>
      </c>
      <c r="IA14" s="307"/>
      <c r="IB14" s="332">
        <f t="shared" si="33"/>
        <v>1050</v>
      </c>
      <c r="IC14" s="324">
        <f t="shared" si="8"/>
        <v>2.1</v>
      </c>
      <c r="ID14" s="333" t="s">
        <v>1432</v>
      </c>
      <c r="IE14" s="439" t="s">
        <v>1434</v>
      </c>
      <c r="IF14" s="356" t="s">
        <v>11</v>
      </c>
    </row>
    <row r="15" spans="1:240" ht="262.5" customHeight="1">
      <c r="A15" s="337">
        <v>11</v>
      </c>
      <c r="B15" s="338" t="s">
        <v>1435</v>
      </c>
      <c r="C15" s="338" t="s">
        <v>1436</v>
      </c>
      <c r="D15" s="338" t="s">
        <v>1437</v>
      </c>
      <c r="E15" s="338" t="s">
        <v>1409</v>
      </c>
      <c r="F15" s="394" t="s">
        <v>1410</v>
      </c>
      <c r="G15" s="338" t="s">
        <v>1438</v>
      </c>
      <c r="H15" s="338" t="s">
        <v>88</v>
      </c>
      <c r="I15" s="340" t="s">
        <v>1412</v>
      </c>
      <c r="J15" s="394" t="s">
        <v>1413</v>
      </c>
      <c r="K15" s="338">
        <v>6</v>
      </c>
      <c r="L15" s="338" t="s">
        <v>1439</v>
      </c>
      <c r="M15" s="340" t="s">
        <v>1440</v>
      </c>
      <c r="N15" s="440">
        <v>44545</v>
      </c>
      <c r="O15" s="409" t="s">
        <v>1196</v>
      </c>
      <c r="P15" s="441" t="s">
        <v>1441</v>
      </c>
      <c r="Q15" s="300">
        <v>0</v>
      </c>
      <c r="R15" s="442"/>
      <c r="S15" s="436"/>
      <c r="T15" s="421"/>
      <c r="U15" s="436"/>
      <c r="V15" s="436"/>
      <c r="W15" s="436"/>
      <c r="X15" s="303">
        <v>0</v>
      </c>
      <c r="Y15" s="303">
        <v>0</v>
      </c>
      <c r="Z15" s="303">
        <v>0</v>
      </c>
      <c r="AA15" s="436"/>
      <c r="AB15" s="303">
        <v>0</v>
      </c>
      <c r="AC15" s="303">
        <v>0</v>
      </c>
      <c r="AD15" s="304">
        <f t="shared" si="9"/>
        <v>0</v>
      </c>
      <c r="AE15" s="303">
        <v>0</v>
      </c>
      <c r="AF15" s="305">
        <f t="shared" si="10"/>
        <v>0</v>
      </c>
      <c r="AG15" s="304">
        <f t="shared" si="11"/>
        <v>0</v>
      </c>
      <c r="AH15" s="309" t="s">
        <v>1442</v>
      </c>
      <c r="AI15" s="340">
        <v>2</v>
      </c>
      <c r="AJ15" s="309" t="s">
        <v>1443</v>
      </c>
      <c r="AK15" s="309" t="s">
        <v>1444</v>
      </c>
      <c r="AL15" s="443">
        <v>8</v>
      </c>
      <c r="AM15" s="371" t="s">
        <v>1445</v>
      </c>
      <c r="AN15" s="309" t="s">
        <v>1446</v>
      </c>
      <c r="AO15" s="309" t="s">
        <v>1447</v>
      </c>
      <c r="AP15" s="344">
        <v>1</v>
      </c>
      <c r="AQ15" s="345">
        <v>1</v>
      </c>
      <c r="AR15" s="345">
        <v>0</v>
      </c>
      <c r="AS15" s="364" t="s">
        <v>1448</v>
      </c>
      <c r="AT15" s="345" t="s">
        <v>1065</v>
      </c>
      <c r="AU15" s="312">
        <f t="shared" si="12"/>
        <v>0.33333333333333331</v>
      </c>
      <c r="AV15" s="345" t="s">
        <v>849</v>
      </c>
      <c r="AW15" s="313">
        <f t="shared" si="13"/>
        <v>2</v>
      </c>
      <c r="AX15" s="312">
        <f t="shared" si="14"/>
        <v>0.33333333333333331</v>
      </c>
      <c r="AY15" s="340" t="s">
        <v>1449</v>
      </c>
      <c r="AZ15" s="307">
        <v>1</v>
      </c>
      <c r="BA15" s="340" t="s">
        <v>1450</v>
      </c>
      <c r="BB15" s="371" t="s">
        <v>1451</v>
      </c>
      <c r="BC15" s="371">
        <v>5</v>
      </c>
      <c r="BD15" s="340" t="s">
        <v>1452</v>
      </c>
      <c r="BE15" s="371" t="s">
        <v>1110</v>
      </c>
      <c r="BF15" s="309" t="s">
        <v>1453</v>
      </c>
      <c r="BG15" s="307">
        <v>1</v>
      </c>
      <c r="BH15" s="307">
        <v>1</v>
      </c>
      <c r="BI15" s="307">
        <v>1</v>
      </c>
      <c r="BJ15" s="307">
        <v>0</v>
      </c>
      <c r="BK15" s="323" t="s">
        <v>1065</v>
      </c>
      <c r="BL15" s="316">
        <f t="shared" si="15"/>
        <v>0.5</v>
      </c>
      <c r="BM15" s="371" t="s">
        <v>849</v>
      </c>
      <c r="BN15" s="318">
        <f t="shared" si="16"/>
        <v>3</v>
      </c>
      <c r="BO15" s="316">
        <f t="shared" si="17"/>
        <v>0.5</v>
      </c>
      <c r="BP15" s="309" t="s">
        <v>1454</v>
      </c>
      <c r="BQ15" s="323">
        <v>1</v>
      </c>
      <c r="BR15" s="308" t="s">
        <v>1455</v>
      </c>
      <c r="BS15" s="444" t="s">
        <v>1451</v>
      </c>
      <c r="BT15" s="445">
        <v>10</v>
      </c>
      <c r="BU15" s="446" t="s">
        <v>1456</v>
      </c>
      <c r="BV15" s="446" t="s">
        <v>1457</v>
      </c>
      <c r="BW15" s="309" t="s">
        <v>1453</v>
      </c>
      <c r="BX15" s="371">
        <v>1</v>
      </c>
      <c r="BY15" s="371">
        <v>1</v>
      </c>
      <c r="BZ15" s="371">
        <v>1</v>
      </c>
      <c r="CA15" s="371"/>
      <c r="CB15" s="371" t="s">
        <v>1065</v>
      </c>
      <c r="CC15" s="371"/>
      <c r="CD15" s="324">
        <f t="shared" si="18"/>
        <v>0.66666666666666663</v>
      </c>
      <c r="CE15" s="371"/>
      <c r="CF15" s="325">
        <f t="shared" si="19"/>
        <v>4</v>
      </c>
      <c r="CG15" s="324">
        <f t="shared" si="20"/>
        <v>0.66666666666666663</v>
      </c>
      <c r="CH15" s="371" t="s">
        <v>1458</v>
      </c>
      <c r="CI15" s="371">
        <v>0</v>
      </c>
      <c r="CJ15" s="393">
        <v>0</v>
      </c>
      <c r="CK15" s="371">
        <v>0</v>
      </c>
      <c r="CL15" s="371">
        <v>0</v>
      </c>
      <c r="CM15" s="371">
        <v>0</v>
      </c>
      <c r="CN15" s="371">
        <v>0</v>
      </c>
      <c r="CO15" s="371">
        <v>0</v>
      </c>
      <c r="CP15" s="371">
        <v>0</v>
      </c>
      <c r="CQ15" s="371">
        <v>0</v>
      </c>
      <c r="CR15" s="371"/>
      <c r="CS15" s="371"/>
      <c r="CT15" s="371" t="s">
        <v>1065</v>
      </c>
      <c r="CU15" s="371"/>
      <c r="CV15" s="324">
        <f t="shared" si="21"/>
        <v>0.66666666666666663</v>
      </c>
      <c r="CW15" s="307"/>
      <c r="CX15" s="325">
        <f t="shared" si="22"/>
        <v>4</v>
      </c>
      <c r="CY15" s="324">
        <f t="shared" si="0"/>
        <v>0.66666666666666663</v>
      </c>
      <c r="CZ15" s="327" t="s">
        <v>1459</v>
      </c>
      <c r="DA15" s="372" t="s">
        <v>1206</v>
      </c>
      <c r="DB15" s="438" t="s">
        <v>1460</v>
      </c>
      <c r="DC15" s="371">
        <v>1</v>
      </c>
      <c r="DD15" s="371" t="s">
        <v>1461</v>
      </c>
      <c r="DE15" s="371" t="s">
        <v>1462</v>
      </c>
      <c r="DF15" s="371">
        <v>45</v>
      </c>
      <c r="DG15" s="309" t="s">
        <v>1463</v>
      </c>
      <c r="DH15" s="371" t="s">
        <v>1464</v>
      </c>
      <c r="DI15" s="309" t="s">
        <v>1465</v>
      </c>
      <c r="DJ15" s="371">
        <v>0</v>
      </c>
      <c r="DK15" s="371">
        <v>1</v>
      </c>
      <c r="DL15" s="371">
        <v>1</v>
      </c>
      <c r="DM15" s="371"/>
      <c r="DN15" s="371" t="s">
        <v>1065</v>
      </c>
      <c r="DO15" s="371"/>
      <c r="DP15" s="324">
        <f t="shared" si="23"/>
        <v>0.83333333333333337</v>
      </c>
      <c r="DQ15" s="307"/>
      <c r="DR15" s="325">
        <f t="shared" si="35"/>
        <v>5</v>
      </c>
      <c r="DS15" s="324">
        <f t="shared" si="36"/>
        <v>0.83333333333333337</v>
      </c>
      <c r="DT15" s="330" t="s">
        <v>1466</v>
      </c>
      <c r="DU15" s="330" t="s">
        <v>1467</v>
      </c>
      <c r="DV15" s="309" t="s">
        <v>1468</v>
      </c>
      <c r="DW15" s="371">
        <v>1</v>
      </c>
      <c r="DX15" s="309"/>
      <c r="DY15" s="309" t="s">
        <v>1469</v>
      </c>
      <c r="DZ15" s="309" t="s">
        <v>1470</v>
      </c>
      <c r="EA15" s="371" t="s">
        <v>849</v>
      </c>
      <c r="EB15" s="371" t="s">
        <v>849</v>
      </c>
      <c r="EC15" s="309" t="s">
        <v>1471</v>
      </c>
      <c r="ED15" s="371">
        <v>1</v>
      </c>
      <c r="EE15" s="371">
        <v>1</v>
      </c>
      <c r="EF15" s="371">
        <v>1</v>
      </c>
      <c r="EG15" s="371"/>
      <c r="EH15" s="371" t="s">
        <v>1091</v>
      </c>
      <c r="EI15" s="371"/>
      <c r="EJ15" s="324">
        <f t="shared" si="24"/>
        <v>1</v>
      </c>
      <c r="EK15" s="307"/>
      <c r="EL15" s="325">
        <f t="shared" si="25"/>
        <v>6</v>
      </c>
      <c r="EM15" s="324">
        <f t="shared" si="1"/>
        <v>1</v>
      </c>
      <c r="EN15" s="330" t="s">
        <v>1472</v>
      </c>
      <c r="EO15" s="330" t="s">
        <v>1473</v>
      </c>
      <c r="EP15" s="371" t="s">
        <v>122</v>
      </c>
      <c r="EQ15" s="371">
        <v>0</v>
      </c>
      <c r="ER15" s="371" t="s">
        <v>122</v>
      </c>
      <c r="ES15" s="371" t="s">
        <v>1293</v>
      </c>
      <c r="ET15" s="371">
        <v>0</v>
      </c>
      <c r="EU15" s="371" t="s">
        <v>1293</v>
      </c>
      <c r="EV15" s="371" t="s">
        <v>1293</v>
      </c>
      <c r="EW15" s="371" t="s">
        <v>1293</v>
      </c>
      <c r="EX15" s="371">
        <v>0</v>
      </c>
      <c r="EY15" s="371">
        <v>0</v>
      </c>
      <c r="EZ15" s="371"/>
      <c r="FA15" s="371"/>
      <c r="FB15" s="371" t="s">
        <v>1091</v>
      </c>
      <c r="FC15" s="371"/>
      <c r="FD15" s="324">
        <f t="shared" si="26"/>
        <v>1</v>
      </c>
      <c r="FE15" s="307"/>
      <c r="FF15" s="325">
        <f t="shared" si="27"/>
        <v>6</v>
      </c>
      <c r="FG15" s="324">
        <f t="shared" si="2"/>
        <v>1</v>
      </c>
      <c r="FH15" s="372" t="s">
        <v>5</v>
      </c>
      <c r="FI15" s="372" t="s">
        <v>5</v>
      </c>
      <c r="FJ15" s="371"/>
      <c r="FK15" s="371"/>
      <c r="FL15" s="371"/>
      <c r="FM15" s="371"/>
      <c r="FN15" s="371"/>
      <c r="FO15" s="371"/>
      <c r="FP15" s="371"/>
      <c r="FQ15" s="371"/>
      <c r="FR15" s="371"/>
      <c r="FS15" s="371"/>
      <c r="FT15" s="371"/>
      <c r="FU15" s="371"/>
      <c r="FV15" s="371"/>
      <c r="FW15" s="371"/>
      <c r="FX15" s="324">
        <f t="shared" si="28"/>
        <v>1</v>
      </c>
      <c r="FY15" s="307"/>
      <c r="FZ15" s="325">
        <f t="shared" si="3"/>
        <v>6</v>
      </c>
      <c r="GA15" s="324">
        <f t="shared" si="4"/>
        <v>1</v>
      </c>
      <c r="GB15" s="371"/>
      <c r="GC15" s="371"/>
      <c r="GD15" s="371"/>
      <c r="GE15" s="371"/>
      <c r="GF15" s="371"/>
      <c r="GG15" s="371"/>
      <c r="GH15" s="371"/>
      <c r="GI15" s="371"/>
      <c r="GJ15" s="371"/>
      <c r="GK15" s="371"/>
      <c r="GL15" s="371"/>
      <c r="GM15" s="371"/>
      <c r="GN15" s="371"/>
      <c r="GO15" s="371"/>
      <c r="GP15" s="324">
        <f t="shared" si="29"/>
        <v>1</v>
      </c>
      <c r="GQ15" s="307"/>
      <c r="GR15" s="332">
        <f t="shared" si="5"/>
        <v>6</v>
      </c>
      <c r="GS15" s="324">
        <f t="shared" si="6"/>
        <v>1</v>
      </c>
      <c r="GT15" s="371"/>
      <c r="GU15" s="371"/>
      <c r="GV15" s="371"/>
      <c r="GW15" s="371"/>
      <c r="GX15" s="371"/>
      <c r="GY15" s="371"/>
      <c r="GZ15" s="371"/>
      <c r="HA15" s="371"/>
      <c r="HB15" s="371"/>
      <c r="HC15" s="371"/>
      <c r="HD15" s="371"/>
      <c r="HE15" s="371"/>
      <c r="HF15" s="371"/>
      <c r="HG15" s="371"/>
      <c r="HH15" s="324">
        <f t="shared" si="30"/>
        <v>1</v>
      </c>
      <c r="HI15" s="307"/>
      <c r="HJ15" s="332">
        <f t="shared" si="31"/>
        <v>6</v>
      </c>
      <c r="HK15" s="324">
        <f t="shared" si="7"/>
        <v>1</v>
      </c>
      <c r="HL15" s="371"/>
      <c r="HM15" s="371"/>
      <c r="HN15" s="371"/>
      <c r="HO15" s="371"/>
      <c r="HP15" s="371"/>
      <c r="HQ15" s="371"/>
      <c r="HR15" s="371"/>
      <c r="HS15" s="371"/>
      <c r="HT15" s="371"/>
      <c r="HU15" s="371"/>
      <c r="HV15" s="371"/>
      <c r="HW15" s="371"/>
      <c r="HX15" s="371"/>
      <c r="HY15" s="371"/>
      <c r="HZ15" s="324">
        <f t="shared" si="32"/>
        <v>1</v>
      </c>
      <c r="IA15" s="307"/>
      <c r="IB15" s="332">
        <f t="shared" si="33"/>
        <v>6</v>
      </c>
      <c r="IC15" s="324">
        <f t="shared" si="8"/>
        <v>1</v>
      </c>
      <c r="ID15" s="406" t="s">
        <v>1474</v>
      </c>
      <c r="IE15" s="406" t="s">
        <v>1475</v>
      </c>
      <c r="IF15" s="356" t="s">
        <v>11</v>
      </c>
    </row>
    <row r="16" spans="1:240" ht="196.5" customHeight="1" thickBot="1">
      <c r="A16" s="357">
        <v>12</v>
      </c>
      <c r="B16" s="338" t="s">
        <v>1476</v>
      </c>
      <c r="C16" s="338" t="s">
        <v>1477</v>
      </c>
      <c r="D16" s="394" t="s">
        <v>1046</v>
      </c>
      <c r="E16" s="338" t="s">
        <v>1190</v>
      </c>
      <c r="F16" s="338" t="s">
        <v>1103</v>
      </c>
      <c r="G16" s="338" t="s">
        <v>1103</v>
      </c>
      <c r="H16" s="338" t="s">
        <v>88</v>
      </c>
      <c r="I16" s="340" t="s">
        <v>1478</v>
      </c>
      <c r="J16" s="338" t="s">
        <v>1479</v>
      </c>
      <c r="K16" s="394">
        <v>4</v>
      </c>
      <c r="L16" s="338" t="s">
        <v>1480</v>
      </c>
      <c r="M16" s="447">
        <v>44593</v>
      </c>
      <c r="N16" s="448">
        <v>44895</v>
      </c>
      <c r="O16" s="395" t="s">
        <v>1196</v>
      </c>
      <c r="P16" s="449" t="s">
        <v>1481</v>
      </c>
      <c r="Q16" s="300">
        <v>0</v>
      </c>
      <c r="R16" s="450" t="s">
        <v>895</v>
      </c>
      <c r="S16" s="451" t="s">
        <v>895</v>
      </c>
      <c r="T16" s="451" t="s">
        <v>895</v>
      </c>
      <c r="U16" s="451" t="s">
        <v>895</v>
      </c>
      <c r="V16" s="451" t="s">
        <v>895</v>
      </c>
      <c r="W16" s="451" t="s">
        <v>895</v>
      </c>
      <c r="X16" s="303">
        <v>0</v>
      </c>
      <c r="Y16" s="303">
        <v>0</v>
      </c>
      <c r="Z16" s="303">
        <v>0</v>
      </c>
      <c r="AA16" s="451"/>
      <c r="AB16" s="303">
        <v>0</v>
      </c>
      <c r="AC16" s="303">
        <v>0</v>
      </c>
      <c r="AD16" s="304">
        <f t="shared" si="9"/>
        <v>0</v>
      </c>
      <c r="AE16" s="303">
        <v>0</v>
      </c>
      <c r="AF16" s="305">
        <f t="shared" si="10"/>
        <v>0</v>
      </c>
      <c r="AG16" s="304">
        <f t="shared" si="11"/>
        <v>0</v>
      </c>
      <c r="AH16" s="419" t="s">
        <v>1482</v>
      </c>
      <c r="AI16" s="301">
        <v>1</v>
      </c>
      <c r="AJ16" s="452" t="s">
        <v>1483</v>
      </c>
      <c r="AK16" s="404" t="s">
        <v>1484</v>
      </c>
      <c r="AL16" s="404" t="s">
        <v>1485</v>
      </c>
      <c r="AM16" s="404" t="s">
        <v>1486</v>
      </c>
      <c r="AN16" s="404" t="s">
        <v>1487</v>
      </c>
      <c r="AO16" s="452" t="s">
        <v>1488</v>
      </c>
      <c r="AP16" s="344">
        <v>1</v>
      </c>
      <c r="AQ16" s="345">
        <v>1</v>
      </c>
      <c r="AR16" s="345">
        <v>1</v>
      </c>
      <c r="AS16" s="345" t="s">
        <v>1110</v>
      </c>
      <c r="AT16" s="345" t="s">
        <v>1065</v>
      </c>
      <c r="AU16" s="312">
        <f t="shared" si="12"/>
        <v>0.25</v>
      </c>
      <c r="AV16" s="345" t="s">
        <v>849</v>
      </c>
      <c r="AW16" s="313">
        <f t="shared" si="13"/>
        <v>1</v>
      </c>
      <c r="AX16" s="312">
        <f t="shared" si="14"/>
        <v>0.25</v>
      </c>
      <c r="AY16" s="453" t="s">
        <v>1489</v>
      </c>
      <c r="AZ16" s="301">
        <v>1</v>
      </c>
      <c r="BA16" s="454" t="s">
        <v>1490</v>
      </c>
      <c r="BB16" s="455" t="s">
        <v>1491</v>
      </c>
      <c r="BC16" s="455" t="s">
        <v>1492</v>
      </c>
      <c r="BD16" s="455" t="s">
        <v>1493</v>
      </c>
      <c r="BE16" s="455" t="s">
        <v>1494</v>
      </c>
      <c r="BF16" s="454" t="s">
        <v>1495</v>
      </c>
      <c r="BG16" s="307">
        <v>1</v>
      </c>
      <c r="BH16" s="307">
        <v>1</v>
      </c>
      <c r="BI16" s="307">
        <v>1</v>
      </c>
      <c r="BJ16" s="307">
        <v>0</v>
      </c>
      <c r="BK16" s="323" t="s">
        <v>1065</v>
      </c>
      <c r="BL16" s="316">
        <f t="shared" si="15"/>
        <v>0.5</v>
      </c>
      <c r="BM16" s="371" t="s">
        <v>849</v>
      </c>
      <c r="BN16" s="318">
        <f t="shared" si="16"/>
        <v>2</v>
      </c>
      <c r="BO16" s="316">
        <f t="shared" si="17"/>
        <v>0.5</v>
      </c>
      <c r="BP16" s="402" t="s">
        <v>1496</v>
      </c>
      <c r="BQ16" s="456">
        <v>0</v>
      </c>
      <c r="BR16" s="456" t="s">
        <v>5</v>
      </c>
      <c r="BS16" s="456" t="s">
        <v>5</v>
      </c>
      <c r="BT16" s="456" t="s">
        <v>5</v>
      </c>
      <c r="BU16" s="456" t="s">
        <v>5</v>
      </c>
      <c r="BV16" s="456" t="s">
        <v>5</v>
      </c>
      <c r="BW16" s="456" t="s">
        <v>5</v>
      </c>
      <c r="BX16" s="371">
        <v>1</v>
      </c>
      <c r="BY16" s="371">
        <v>0</v>
      </c>
      <c r="BZ16" s="371">
        <v>1</v>
      </c>
      <c r="CA16" s="371"/>
      <c r="CB16" s="371" t="s">
        <v>1065</v>
      </c>
      <c r="CC16" s="371"/>
      <c r="CD16" s="324">
        <f t="shared" si="18"/>
        <v>0.5</v>
      </c>
      <c r="CE16" s="371"/>
      <c r="CF16" s="325">
        <f t="shared" si="19"/>
        <v>2</v>
      </c>
      <c r="CG16" s="324">
        <f t="shared" si="20"/>
        <v>0.5</v>
      </c>
      <c r="CH16" s="419" t="s">
        <v>1497</v>
      </c>
      <c r="CI16" s="404">
        <v>1</v>
      </c>
      <c r="CJ16" s="457" t="s">
        <v>1498</v>
      </c>
      <c r="CK16" s="404" t="s">
        <v>1499</v>
      </c>
      <c r="CL16" s="404" t="s">
        <v>1500</v>
      </c>
      <c r="CM16" s="404" t="s">
        <v>1501</v>
      </c>
      <c r="CN16" s="404" t="s">
        <v>1502</v>
      </c>
      <c r="CO16" s="452" t="s">
        <v>1503</v>
      </c>
      <c r="CP16" s="371">
        <v>1</v>
      </c>
      <c r="CQ16" s="371">
        <v>1</v>
      </c>
      <c r="CR16" s="371">
        <v>1</v>
      </c>
      <c r="CS16" s="371"/>
      <c r="CT16" s="371" t="s">
        <v>1065</v>
      </c>
      <c r="CU16" s="371"/>
      <c r="CV16" s="324">
        <f t="shared" si="21"/>
        <v>0.75</v>
      </c>
      <c r="CW16" s="307"/>
      <c r="CX16" s="325">
        <f t="shared" si="22"/>
        <v>3</v>
      </c>
      <c r="CY16" s="324">
        <f t="shared" si="0"/>
        <v>0.75</v>
      </c>
      <c r="CZ16" s="327" t="s">
        <v>1504</v>
      </c>
      <c r="DA16" s="327" t="s">
        <v>1505</v>
      </c>
      <c r="DB16" s="404" t="s">
        <v>1506</v>
      </c>
      <c r="DC16" s="458">
        <v>0</v>
      </c>
      <c r="DD16" s="458" t="s">
        <v>5</v>
      </c>
      <c r="DE16" s="458" t="s">
        <v>5</v>
      </c>
      <c r="DF16" s="458" t="s">
        <v>5</v>
      </c>
      <c r="DG16" s="458" t="s">
        <v>5</v>
      </c>
      <c r="DH16" s="458" t="s">
        <v>5</v>
      </c>
      <c r="DI16" s="458" t="s">
        <v>5</v>
      </c>
      <c r="DJ16" s="371">
        <v>0</v>
      </c>
      <c r="DK16" s="371">
        <v>0</v>
      </c>
      <c r="DL16" s="371"/>
      <c r="DM16" s="371"/>
      <c r="DN16" s="371" t="s">
        <v>1065</v>
      </c>
      <c r="DO16" s="371"/>
      <c r="DP16" s="324">
        <f t="shared" si="23"/>
        <v>0.75</v>
      </c>
      <c r="DQ16" s="307"/>
      <c r="DR16" s="325">
        <f t="shared" si="35"/>
        <v>3</v>
      </c>
      <c r="DS16" s="324">
        <f t="shared" si="36"/>
        <v>0.75</v>
      </c>
      <c r="DT16" s="372" t="s">
        <v>1459</v>
      </c>
      <c r="DU16" s="372" t="s">
        <v>5</v>
      </c>
      <c r="DV16" s="328" t="s">
        <v>1507</v>
      </c>
      <c r="DW16" s="458">
        <v>0</v>
      </c>
      <c r="DX16" s="404"/>
      <c r="DY16" s="458" t="s">
        <v>5</v>
      </c>
      <c r="DZ16" s="458" t="s">
        <v>5</v>
      </c>
      <c r="EA16" s="458" t="s">
        <v>5</v>
      </c>
      <c r="EB16" s="458" t="s">
        <v>5</v>
      </c>
      <c r="EC16" s="458" t="s">
        <v>5</v>
      </c>
      <c r="ED16" s="371">
        <v>0</v>
      </c>
      <c r="EE16" s="371">
        <v>0</v>
      </c>
      <c r="EF16" s="371"/>
      <c r="EG16" s="371"/>
      <c r="EH16" s="371" t="s">
        <v>1065</v>
      </c>
      <c r="EI16" s="371"/>
      <c r="EJ16" s="324">
        <f t="shared" si="24"/>
        <v>0.75</v>
      </c>
      <c r="EK16" s="307"/>
      <c r="EL16" s="325">
        <f t="shared" si="25"/>
        <v>3</v>
      </c>
      <c r="EM16" s="324">
        <f t="shared" si="1"/>
        <v>0.75</v>
      </c>
      <c r="EN16" s="372" t="s">
        <v>1459</v>
      </c>
      <c r="EO16" s="372" t="s">
        <v>5</v>
      </c>
      <c r="EP16" s="328" t="s">
        <v>1508</v>
      </c>
      <c r="EQ16" s="458">
        <v>0</v>
      </c>
      <c r="ER16" s="458" t="s">
        <v>5</v>
      </c>
      <c r="ES16" s="458" t="s">
        <v>5</v>
      </c>
      <c r="ET16" s="458" t="s">
        <v>5</v>
      </c>
      <c r="EU16" s="458" t="s">
        <v>5</v>
      </c>
      <c r="EV16" s="458" t="s">
        <v>5</v>
      </c>
      <c r="EW16" s="458" t="s">
        <v>5</v>
      </c>
      <c r="EX16" s="371">
        <v>0</v>
      </c>
      <c r="EY16" s="371">
        <v>0</v>
      </c>
      <c r="EZ16" s="371"/>
      <c r="FA16" s="371"/>
      <c r="FB16" s="371" t="s">
        <v>1065</v>
      </c>
      <c r="FC16" s="371"/>
      <c r="FD16" s="324">
        <f t="shared" si="26"/>
        <v>0.75</v>
      </c>
      <c r="FE16" s="307"/>
      <c r="FF16" s="325">
        <f t="shared" si="27"/>
        <v>3</v>
      </c>
      <c r="FG16" s="324">
        <f t="shared" si="2"/>
        <v>0.75</v>
      </c>
      <c r="FH16" s="372" t="s">
        <v>1459</v>
      </c>
      <c r="FI16" s="372" t="s">
        <v>5</v>
      </c>
      <c r="FJ16" s="371"/>
      <c r="FK16" s="371"/>
      <c r="FL16" s="371"/>
      <c r="FM16" s="371"/>
      <c r="FN16" s="371"/>
      <c r="FO16" s="371"/>
      <c r="FP16" s="371"/>
      <c r="FQ16" s="371"/>
      <c r="FR16" s="371"/>
      <c r="FS16" s="371"/>
      <c r="FT16" s="371"/>
      <c r="FU16" s="371"/>
      <c r="FV16" s="371"/>
      <c r="FW16" s="371"/>
      <c r="FX16" s="324">
        <f t="shared" si="28"/>
        <v>0.75</v>
      </c>
      <c r="FY16" s="307"/>
      <c r="FZ16" s="325">
        <f t="shared" si="3"/>
        <v>3</v>
      </c>
      <c r="GA16" s="324">
        <f t="shared" si="4"/>
        <v>0.75</v>
      </c>
      <c r="GB16" s="371"/>
      <c r="GC16" s="371"/>
      <c r="GD16" s="371"/>
      <c r="GE16" s="371"/>
      <c r="GF16" s="371"/>
      <c r="GG16" s="371"/>
      <c r="GH16" s="371"/>
      <c r="GI16" s="371"/>
      <c r="GJ16" s="371"/>
      <c r="GK16" s="371"/>
      <c r="GL16" s="371"/>
      <c r="GM16" s="371"/>
      <c r="GN16" s="371"/>
      <c r="GO16" s="371"/>
      <c r="GP16" s="324">
        <f t="shared" si="29"/>
        <v>0.75</v>
      </c>
      <c r="GQ16" s="307"/>
      <c r="GR16" s="332">
        <f t="shared" si="5"/>
        <v>3</v>
      </c>
      <c r="GS16" s="324">
        <f t="shared" si="6"/>
        <v>0.75</v>
      </c>
      <c r="GT16" s="371"/>
      <c r="GU16" s="371"/>
      <c r="GV16" s="371"/>
      <c r="GW16" s="371"/>
      <c r="GX16" s="371"/>
      <c r="GY16" s="371"/>
      <c r="GZ16" s="371"/>
      <c r="HA16" s="371"/>
      <c r="HB16" s="371"/>
      <c r="HC16" s="371"/>
      <c r="HD16" s="371"/>
      <c r="HE16" s="371"/>
      <c r="HF16" s="371"/>
      <c r="HG16" s="371"/>
      <c r="HH16" s="324">
        <f t="shared" si="30"/>
        <v>0.75</v>
      </c>
      <c r="HI16" s="307"/>
      <c r="HJ16" s="332">
        <f t="shared" si="31"/>
        <v>3</v>
      </c>
      <c r="HK16" s="324">
        <f t="shared" si="7"/>
        <v>0.75</v>
      </c>
      <c r="HL16" s="371"/>
      <c r="HM16" s="371"/>
      <c r="HN16" s="371"/>
      <c r="HO16" s="371"/>
      <c r="HP16" s="371"/>
      <c r="HQ16" s="371"/>
      <c r="HR16" s="371"/>
      <c r="HS16" s="371"/>
      <c r="HT16" s="371"/>
      <c r="HU16" s="371"/>
      <c r="HV16" s="371"/>
      <c r="HW16" s="371"/>
      <c r="HX16" s="371"/>
      <c r="HY16" s="371"/>
      <c r="HZ16" s="324">
        <f t="shared" si="32"/>
        <v>0.75</v>
      </c>
      <c r="IA16" s="307"/>
      <c r="IB16" s="332">
        <f t="shared" si="33"/>
        <v>3</v>
      </c>
      <c r="IC16" s="324">
        <f t="shared" si="8"/>
        <v>0.75</v>
      </c>
      <c r="ID16" s="459" t="s">
        <v>1509</v>
      </c>
      <c r="IE16" s="309" t="s">
        <v>1510</v>
      </c>
      <c r="IF16" s="356" t="s">
        <v>11</v>
      </c>
    </row>
    <row r="17" spans="1:240" ht="183.75" customHeight="1">
      <c r="A17" s="293">
        <v>13</v>
      </c>
      <c r="B17" s="338" t="s">
        <v>1511</v>
      </c>
      <c r="C17" s="338" t="s">
        <v>1512</v>
      </c>
      <c r="D17" s="394" t="s">
        <v>1046</v>
      </c>
      <c r="E17" s="338" t="s">
        <v>1190</v>
      </c>
      <c r="F17" s="338" t="s">
        <v>1103</v>
      </c>
      <c r="G17" s="338" t="s">
        <v>1103</v>
      </c>
      <c r="H17" s="338" t="s">
        <v>88</v>
      </c>
      <c r="I17" s="340" t="s">
        <v>1478</v>
      </c>
      <c r="J17" s="338" t="s">
        <v>1479</v>
      </c>
      <c r="K17" s="394">
        <v>2</v>
      </c>
      <c r="L17" s="338" t="s">
        <v>1513</v>
      </c>
      <c r="M17" s="447">
        <v>44593</v>
      </c>
      <c r="N17" s="448">
        <v>44895</v>
      </c>
      <c r="O17" s="395" t="s">
        <v>1196</v>
      </c>
      <c r="P17" s="449" t="s">
        <v>1514</v>
      </c>
      <c r="Q17" s="300">
        <v>0</v>
      </c>
      <c r="R17" s="450" t="s">
        <v>895</v>
      </c>
      <c r="S17" s="451" t="s">
        <v>895</v>
      </c>
      <c r="T17" s="451" t="s">
        <v>895</v>
      </c>
      <c r="U17" s="451" t="s">
        <v>895</v>
      </c>
      <c r="V17" s="451" t="s">
        <v>895</v>
      </c>
      <c r="W17" s="451" t="s">
        <v>895</v>
      </c>
      <c r="X17" s="303">
        <v>0</v>
      </c>
      <c r="Y17" s="303">
        <v>0</v>
      </c>
      <c r="Z17" s="303">
        <v>0</v>
      </c>
      <c r="AA17" s="451"/>
      <c r="AB17" s="303">
        <v>0</v>
      </c>
      <c r="AC17" s="303">
        <v>0</v>
      </c>
      <c r="AD17" s="304">
        <f t="shared" si="9"/>
        <v>0</v>
      </c>
      <c r="AE17" s="303">
        <v>0</v>
      </c>
      <c r="AF17" s="305">
        <f t="shared" si="10"/>
        <v>0</v>
      </c>
      <c r="AG17" s="304">
        <f t="shared" si="11"/>
        <v>0</v>
      </c>
      <c r="AH17" s="371"/>
      <c r="AI17" s="307">
        <v>0</v>
      </c>
      <c r="AJ17" s="371"/>
      <c r="AK17" s="371"/>
      <c r="AL17" s="371"/>
      <c r="AM17" s="371"/>
      <c r="AN17" s="371"/>
      <c r="AO17" s="371"/>
      <c r="AP17" s="344">
        <v>0</v>
      </c>
      <c r="AQ17" s="345">
        <v>0</v>
      </c>
      <c r="AR17" s="345">
        <v>0</v>
      </c>
      <c r="AS17" s="345" t="s">
        <v>1110</v>
      </c>
      <c r="AT17" s="345" t="s">
        <v>1111</v>
      </c>
      <c r="AU17" s="312">
        <f t="shared" si="12"/>
        <v>0</v>
      </c>
      <c r="AV17" s="345" t="s">
        <v>849</v>
      </c>
      <c r="AW17" s="313">
        <f t="shared" si="13"/>
        <v>0</v>
      </c>
      <c r="AX17" s="312">
        <f t="shared" si="14"/>
        <v>0</v>
      </c>
      <c r="AY17" s="460" t="s">
        <v>895</v>
      </c>
      <c r="AZ17" s="461">
        <v>0</v>
      </c>
      <c r="BA17" s="462" t="s">
        <v>895</v>
      </c>
      <c r="BB17" s="462" t="s">
        <v>895</v>
      </c>
      <c r="BC17" s="462" t="s">
        <v>895</v>
      </c>
      <c r="BD17" s="462" t="s">
        <v>895</v>
      </c>
      <c r="BE17" s="462" t="s">
        <v>895</v>
      </c>
      <c r="BF17" s="462" t="s">
        <v>895</v>
      </c>
      <c r="BG17" s="307">
        <v>0</v>
      </c>
      <c r="BH17" s="307">
        <v>0</v>
      </c>
      <c r="BI17" s="307">
        <v>0</v>
      </c>
      <c r="BJ17" s="307">
        <v>0</v>
      </c>
      <c r="BK17" s="323" t="s">
        <v>1065</v>
      </c>
      <c r="BL17" s="316">
        <f t="shared" si="15"/>
        <v>0</v>
      </c>
      <c r="BM17" s="371" t="s">
        <v>849</v>
      </c>
      <c r="BN17" s="318">
        <f t="shared" si="16"/>
        <v>0</v>
      </c>
      <c r="BO17" s="316">
        <f t="shared" si="17"/>
        <v>0</v>
      </c>
      <c r="BP17" s="402" t="s">
        <v>1515</v>
      </c>
      <c r="BQ17" s="456">
        <v>0</v>
      </c>
      <c r="BR17" s="456" t="s">
        <v>5</v>
      </c>
      <c r="BS17" s="456" t="s">
        <v>5</v>
      </c>
      <c r="BT17" s="456" t="s">
        <v>5</v>
      </c>
      <c r="BU17" s="456" t="s">
        <v>5</v>
      </c>
      <c r="BV17" s="456" t="s">
        <v>5</v>
      </c>
      <c r="BW17" s="456" t="s">
        <v>5</v>
      </c>
      <c r="BX17" s="371">
        <v>1</v>
      </c>
      <c r="BY17" s="371">
        <v>0</v>
      </c>
      <c r="BZ17" s="371">
        <v>0</v>
      </c>
      <c r="CA17" s="371"/>
      <c r="CB17" s="309" t="s">
        <v>1015</v>
      </c>
      <c r="CC17" s="371"/>
      <c r="CD17" s="324">
        <f t="shared" si="18"/>
        <v>0</v>
      </c>
      <c r="CE17" s="371"/>
      <c r="CF17" s="325">
        <f t="shared" si="19"/>
        <v>0</v>
      </c>
      <c r="CG17" s="324">
        <f t="shared" si="20"/>
        <v>0</v>
      </c>
      <c r="CH17" s="419" t="s">
        <v>1516</v>
      </c>
      <c r="CI17" s="458">
        <v>1</v>
      </c>
      <c r="CJ17" s="457" t="s">
        <v>1517</v>
      </c>
      <c r="CK17" s="404" t="s">
        <v>1518</v>
      </c>
      <c r="CL17" s="404" t="s">
        <v>1519</v>
      </c>
      <c r="CM17" s="404" t="s">
        <v>1520</v>
      </c>
      <c r="CN17" s="404" t="s">
        <v>1521</v>
      </c>
      <c r="CO17" s="452" t="s">
        <v>1522</v>
      </c>
      <c r="CP17" s="371">
        <v>1</v>
      </c>
      <c r="CQ17" s="371">
        <v>1</v>
      </c>
      <c r="CR17" s="371">
        <v>1</v>
      </c>
      <c r="CS17" s="371"/>
      <c r="CT17" s="371" t="s">
        <v>1065</v>
      </c>
      <c r="CU17" s="371" t="s">
        <v>1262</v>
      </c>
      <c r="CV17" s="324">
        <f t="shared" si="21"/>
        <v>0.5</v>
      </c>
      <c r="CW17" s="307"/>
      <c r="CX17" s="325">
        <f t="shared" si="22"/>
        <v>1</v>
      </c>
      <c r="CY17" s="324">
        <f t="shared" si="0"/>
        <v>0.5</v>
      </c>
      <c r="CZ17" s="327" t="s">
        <v>1523</v>
      </c>
      <c r="DA17" s="327" t="s">
        <v>1524</v>
      </c>
      <c r="DB17" s="404" t="s">
        <v>1506</v>
      </c>
      <c r="DC17" s="458">
        <v>0</v>
      </c>
      <c r="DD17" s="458" t="s">
        <v>5</v>
      </c>
      <c r="DE17" s="458" t="s">
        <v>5</v>
      </c>
      <c r="DF17" s="458" t="s">
        <v>5</v>
      </c>
      <c r="DG17" s="458" t="s">
        <v>5</v>
      </c>
      <c r="DH17" s="458" t="s">
        <v>5</v>
      </c>
      <c r="DI17" s="458" t="s">
        <v>5</v>
      </c>
      <c r="DJ17" s="371">
        <v>0</v>
      </c>
      <c r="DK17" s="371">
        <v>0</v>
      </c>
      <c r="DL17" s="371"/>
      <c r="DM17" s="371"/>
      <c r="DN17" s="371" t="s">
        <v>1065</v>
      </c>
      <c r="DO17" s="371"/>
      <c r="DP17" s="324">
        <f t="shared" si="23"/>
        <v>0.5</v>
      </c>
      <c r="DQ17" s="307"/>
      <c r="DR17" s="325">
        <f t="shared" si="35"/>
        <v>1</v>
      </c>
      <c r="DS17" s="324">
        <f t="shared" si="36"/>
        <v>0.5</v>
      </c>
      <c r="DT17" s="372" t="s">
        <v>1459</v>
      </c>
      <c r="DU17" s="372" t="s">
        <v>5</v>
      </c>
      <c r="DV17" s="463" t="s">
        <v>1507</v>
      </c>
      <c r="DW17" s="464">
        <v>0</v>
      </c>
      <c r="DX17" s="464" t="s">
        <v>5</v>
      </c>
      <c r="DY17" s="464" t="s">
        <v>5</v>
      </c>
      <c r="DZ17" s="464" t="s">
        <v>5</v>
      </c>
      <c r="EA17" s="464" t="s">
        <v>5</v>
      </c>
      <c r="EB17" s="464" t="s">
        <v>5</v>
      </c>
      <c r="EC17" s="464" t="s">
        <v>5</v>
      </c>
      <c r="ED17" s="371">
        <v>0</v>
      </c>
      <c r="EE17" s="371">
        <v>0</v>
      </c>
      <c r="EF17" s="371"/>
      <c r="EG17" s="371"/>
      <c r="EH17" s="371" t="s">
        <v>1065</v>
      </c>
      <c r="EI17" s="371"/>
      <c r="EJ17" s="324">
        <f t="shared" si="24"/>
        <v>0.5</v>
      </c>
      <c r="EK17" s="307"/>
      <c r="EL17" s="325">
        <f t="shared" si="25"/>
        <v>1</v>
      </c>
      <c r="EM17" s="324">
        <f t="shared" si="1"/>
        <v>0.5</v>
      </c>
      <c r="EN17" s="372" t="s">
        <v>1459</v>
      </c>
      <c r="EO17" s="372" t="s">
        <v>5</v>
      </c>
      <c r="EP17" s="463" t="s">
        <v>1508</v>
      </c>
      <c r="EQ17" s="464">
        <v>0</v>
      </c>
      <c r="ER17" s="464" t="s">
        <v>5</v>
      </c>
      <c r="ES17" s="464" t="s">
        <v>5</v>
      </c>
      <c r="ET17" s="464" t="s">
        <v>5</v>
      </c>
      <c r="EU17" s="464" t="s">
        <v>5</v>
      </c>
      <c r="EV17" s="464" t="s">
        <v>5</v>
      </c>
      <c r="EW17" s="464" t="s">
        <v>5</v>
      </c>
      <c r="EX17" s="371">
        <v>0</v>
      </c>
      <c r="EY17" s="371">
        <v>0</v>
      </c>
      <c r="EZ17" s="371"/>
      <c r="FA17" s="371"/>
      <c r="FB17" s="371" t="s">
        <v>1065</v>
      </c>
      <c r="FC17" s="371"/>
      <c r="FD17" s="324">
        <f t="shared" si="26"/>
        <v>0.5</v>
      </c>
      <c r="FE17" s="307"/>
      <c r="FF17" s="325">
        <f t="shared" si="27"/>
        <v>1</v>
      </c>
      <c r="FG17" s="324">
        <f t="shared" si="2"/>
        <v>0.5</v>
      </c>
      <c r="FH17" s="372" t="s">
        <v>1459</v>
      </c>
      <c r="FI17" s="372" t="s">
        <v>5</v>
      </c>
      <c r="FJ17" s="371"/>
      <c r="FK17" s="371"/>
      <c r="FL17" s="371"/>
      <c r="FM17" s="371"/>
      <c r="FN17" s="371"/>
      <c r="FO17" s="371"/>
      <c r="FP17" s="371"/>
      <c r="FQ17" s="371"/>
      <c r="FR17" s="371"/>
      <c r="FS17" s="371"/>
      <c r="FT17" s="371"/>
      <c r="FU17" s="371"/>
      <c r="FV17" s="371"/>
      <c r="FW17" s="371"/>
      <c r="FX17" s="324">
        <f t="shared" si="28"/>
        <v>0.5</v>
      </c>
      <c r="FY17" s="307"/>
      <c r="FZ17" s="325">
        <f t="shared" si="3"/>
        <v>1</v>
      </c>
      <c r="GA17" s="324">
        <f t="shared" si="4"/>
        <v>0.5</v>
      </c>
      <c r="GB17" s="371"/>
      <c r="GC17" s="371"/>
      <c r="GD17" s="371"/>
      <c r="GE17" s="371"/>
      <c r="GF17" s="371"/>
      <c r="GG17" s="371"/>
      <c r="GH17" s="371"/>
      <c r="GI17" s="371"/>
      <c r="GJ17" s="371"/>
      <c r="GK17" s="371"/>
      <c r="GL17" s="371"/>
      <c r="GM17" s="371"/>
      <c r="GN17" s="371"/>
      <c r="GO17" s="371"/>
      <c r="GP17" s="324">
        <f t="shared" si="29"/>
        <v>0.5</v>
      </c>
      <c r="GQ17" s="307"/>
      <c r="GR17" s="332">
        <f t="shared" si="5"/>
        <v>1</v>
      </c>
      <c r="GS17" s="324">
        <f t="shared" si="6"/>
        <v>0.5</v>
      </c>
      <c r="GT17" s="371"/>
      <c r="GU17" s="371"/>
      <c r="GV17" s="371"/>
      <c r="GW17" s="371"/>
      <c r="GX17" s="371"/>
      <c r="GY17" s="371"/>
      <c r="GZ17" s="371"/>
      <c r="HA17" s="371"/>
      <c r="HB17" s="371"/>
      <c r="HC17" s="371"/>
      <c r="HD17" s="371"/>
      <c r="HE17" s="371"/>
      <c r="HF17" s="371"/>
      <c r="HG17" s="371"/>
      <c r="HH17" s="324">
        <f t="shared" si="30"/>
        <v>0.5</v>
      </c>
      <c r="HI17" s="307"/>
      <c r="HJ17" s="332">
        <f t="shared" si="31"/>
        <v>1</v>
      </c>
      <c r="HK17" s="324">
        <f t="shared" si="7"/>
        <v>0.5</v>
      </c>
      <c r="HL17" s="371"/>
      <c r="HM17" s="371"/>
      <c r="HN17" s="371"/>
      <c r="HO17" s="371"/>
      <c r="HP17" s="371"/>
      <c r="HQ17" s="371"/>
      <c r="HR17" s="371"/>
      <c r="HS17" s="371"/>
      <c r="HT17" s="371"/>
      <c r="HU17" s="371"/>
      <c r="HV17" s="371"/>
      <c r="HW17" s="371"/>
      <c r="HX17" s="371"/>
      <c r="HY17" s="371"/>
      <c r="HZ17" s="324">
        <f t="shared" si="32"/>
        <v>0.5</v>
      </c>
      <c r="IA17" s="307"/>
      <c r="IB17" s="332">
        <f t="shared" si="33"/>
        <v>1</v>
      </c>
      <c r="IC17" s="324">
        <f t="shared" si="8"/>
        <v>0.5</v>
      </c>
      <c r="ID17" s="309" t="s">
        <v>1525</v>
      </c>
      <c r="IE17" s="309" t="s">
        <v>1526</v>
      </c>
      <c r="IF17" s="356" t="s">
        <v>11</v>
      </c>
    </row>
    <row r="18" spans="1:240" ht="225.75" customHeight="1">
      <c r="A18" s="337">
        <v>14</v>
      </c>
      <c r="B18" s="338" t="s">
        <v>1527</v>
      </c>
      <c r="C18" s="338" t="s">
        <v>1528</v>
      </c>
      <c r="D18" s="394" t="s">
        <v>1046</v>
      </c>
      <c r="E18" s="338" t="s">
        <v>1529</v>
      </c>
      <c r="F18" s="338" t="s">
        <v>1529</v>
      </c>
      <c r="G18" s="338" t="s">
        <v>1529</v>
      </c>
      <c r="H18" s="338" t="s">
        <v>88</v>
      </c>
      <c r="I18" s="340" t="s">
        <v>1478</v>
      </c>
      <c r="J18" s="338" t="s">
        <v>1479</v>
      </c>
      <c r="K18" s="394">
        <v>500</v>
      </c>
      <c r="L18" s="394" t="s">
        <v>1530</v>
      </c>
      <c r="M18" s="465">
        <v>44621</v>
      </c>
      <c r="N18" s="466">
        <v>44910</v>
      </c>
      <c r="O18" s="395" t="s">
        <v>1196</v>
      </c>
      <c r="P18" s="449" t="s">
        <v>1531</v>
      </c>
      <c r="Q18" s="300">
        <v>0</v>
      </c>
      <c r="R18" s="450" t="s">
        <v>895</v>
      </c>
      <c r="S18" s="451" t="s">
        <v>895</v>
      </c>
      <c r="T18" s="451" t="s">
        <v>895</v>
      </c>
      <c r="U18" s="451" t="s">
        <v>895</v>
      </c>
      <c r="V18" s="451" t="s">
        <v>895</v>
      </c>
      <c r="W18" s="451" t="s">
        <v>895</v>
      </c>
      <c r="X18" s="303">
        <v>0</v>
      </c>
      <c r="Y18" s="303">
        <v>0</v>
      </c>
      <c r="Z18" s="303">
        <v>0</v>
      </c>
      <c r="AA18" s="451"/>
      <c r="AB18" s="303">
        <v>0</v>
      </c>
      <c r="AC18" s="303">
        <v>0</v>
      </c>
      <c r="AD18" s="304">
        <f t="shared" si="9"/>
        <v>0</v>
      </c>
      <c r="AE18" s="303">
        <v>0</v>
      </c>
      <c r="AF18" s="305">
        <f t="shared" si="10"/>
        <v>0</v>
      </c>
      <c r="AG18" s="304">
        <f t="shared" si="11"/>
        <v>0</v>
      </c>
      <c r="AH18" s="371"/>
      <c r="AI18" s="307">
        <v>0</v>
      </c>
      <c r="AJ18" s="371"/>
      <c r="AK18" s="371"/>
      <c r="AL18" s="371"/>
      <c r="AM18" s="371"/>
      <c r="AN18" s="371"/>
      <c r="AO18" s="371"/>
      <c r="AP18" s="344">
        <v>0</v>
      </c>
      <c r="AQ18" s="345">
        <v>0</v>
      </c>
      <c r="AR18" s="345">
        <v>0</v>
      </c>
      <c r="AS18" s="345" t="s">
        <v>1110</v>
      </c>
      <c r="AT18" s="464" t="s">
        <v>1111</v>
      </c>
      <c r="AU18" s="312">
        <f t="shared" si="12"/>
        <v>0</v>
      </c>
      <c r="AV18" s="464" t="s">
        <v>849</v>
      </c>
      <c r="AW18" s="313">
        <f t="shared" si="13"/>
        <v>0</v>
      </c>
      <c r="AX18" s="312">
        <f t="shared" si="14"/>
        <v>0</v>
      </c>
      <c r="AY18" s="467" t="s">
        <v>1532</v>
      </c>
      <c r="AZ18" s="468">
        <v>178</v>
      </c>
      <c r="BA18" s="469" t="s">
        <v>1533</v>
      </c>
      <c r="BB18" s="460">
        <v>110</v>
      </c>
      <c r="BC18" s="462" t="s">
        <v>895</v>
      </c>
      <c r="BD18" s="462" t="s">
        <v>1534</v>
      </c>
      <c r="BE18" s="462" t="s">
        <v>895</v>
      </c>
      <c r="BF18" s="462" t="s">
        <v>1535</v>
      </c>
      <c r="BG18" s="307">
        <v>1</v>
      </c>
      <c r="BH18" s="307">
        <v>1</v>
      </c>
      <c r="BI18" s="307">
        <v>1</v>
      </c>
      <c r="BJ18" s="307">
        <v>0</v>
      </c>
      <c r="BK18" s="323" t="s">
        <v>1065</v>
      </c>
      <c r="BL18" s="316">
        <f t="shared" si="15"/>
        <v>0.35599999999999998</v>
      </c>
      <c r="BM18" s="371" t="s">
        <v>849</v>
      </c>
      <c r="BN18" s="318">
        <f t="shared" si="16"/>
        <v>178</v>
      </c>
      <c r="BO18" s="316">
        <f t="shared" si="17"/>
        <v>0.35599999999999998</v>
      </c>
      <c r="BP18" s="402" t="s">
        <v>1536</v>
      </c>
      <c r="BQ18" s="456">
        <v>18</v>
      </c>
      <c r="BR18" s="470" t="s">
        <v>1537</v>
      </c>
      <c r="BS18" s="456" t="s">
        <v>1293</v>
      </c>
      <c r="BT18" s="456" t="s">
        <v>895</v>
      </c>
      <c r="BU18" s="455" t="s">
        <v>1534</v>
      </c>
      <c r="BV18" s="456" t="s">
        <v>895</v>
      </c>
      <c r="BW18" s="455" t="s">
        <v>1535</v>
      </c>
      <c r="BX18" s="371">
        <v>1</v>
      </c>
      <c r="BY18" s="371">
        <v>1</v>
      </c>
      <c r="BZ18" s="371">
        <v>1</v>
      </c>
      <c r="CA18" s="371"/>
      <c r="CB18" s="371" t="s">
        <v>1065</v>
      </c>
      <c r="CC18" s="371"/>
      <c r="CD18" s="324">
        <f t="shared" si="18"/>
        <v>0.39200000000000002</v>
      </c>
      <c r="CE18" s="371"/>
      <c r="CF18" s="325">
        <f t="shared" si="19"/>
        <v>196</v>
      </c>
      <c r="CG18" s="324">
        <f t="shared" si="20"/>
        <v>0.39200000000000002</v>
      </c>
      <c r="CH18" s="328" t="s">
        <v>1538</v>
      </c>
      <c r="CI18" s="458">
        <v>51</v>
      </c>
      <c r="CJ18" s="471" t="s">
        <v>1539</v>
      </c>
      <c r="CK18" s="458">
        <v>51</v>
      </c>
      <c r="CL18" s="458" t="s">
        <v>5</v>
      </c>
      <c r="CM18" s="404" t="s">
        <v>1534</v>
      </c>
      <c r="CN18" s="458" t="s">
        <v>5</v>
      </c>
      <c r="CO18" s="404" t="s">
        <v>1535</v>
      </c>
      <c r="CP18" s="371"/>
      <c r="CQ18" s="371"/>
      <c r="CR18" s="371"/>
      <c r="CS18" s="371"/>
      <c r="CT18" s="371"/>
      <c r="CU18" s="371"/>
      <c r="CV18" s="324">
        <f t="shared" si="21"/>
        <v>0.49399999999999999</v>
      </c>
      <c r="CW18" s="307"/>
      <c r="CX18" s="325">
        <f t="shared" si="22"/>
        <v>247</v>
      </c>
      <c r="CY18" s="324">
        <f t="shared" si="0"/>
        <v>0.49399999999999999</v>
      </c>
      <c r="CZ18" s="327" t="s">
        <v>1540</v>
      </c>
      <c r="DA18" s="327" t="s">
        <v>1541</v>
      </c>
      <c r="DB18" s="404" t="s">
        <v>1506</v>
      </c>
      <c r="DC18" s="458">
        <v>0</v>
      </c>
      <c r="DD18" s="458" t="s">
        <v>5</v>
      </c>
      <c r="DE18" s="458" t="s">
        <v>5</v>
      </c>
      <c r="DF18" s="458" t="s">
        <v>5</v>
      </c>
      <c r="DG18" s="458" t="s">
        <v>5</v>
      </c>
      <c r="DH18" s="458" t="s">
        <v>5</v>
      </c>
      <c r="DI18" s="458" t="s">
        <v>5</v>
      </c>
      <c r="DJ18" s="371">
        <v>0</v>
      </c>
      <c r="DK18" s="371">
        <v>0</v>
      </c>
      <c r="DL18" s="371"/>
      <c r="DM18" s="371"/>
      <c r="DN18" s="371" t="s">
        <v>1065</v>
      </c>
      <c r="DO18" s="371"/>
      <c r="DP18" s="324">
        <f t="shared" si="23"/>
        <v>0.49399999999999999</v>
      </c>
      <c r="DQ18" s="307"/>
      <c r="DR18" s="325">
        <f t="shared" si="35"/>
        <v>247</v>
      </c>
      <c r="DS18" s="324">
        <f t="shared" si="36"/>
        <v>0.49399999999999999</v>
      </c>
      <c r="DT18" s="372" t="s">
        <v>1459</v>
      </c>
      <c r="DU18" s="372" t="s">
        <v>5</v>
      </c>
      <c r="DV18" s="328" t="s">
        <v>1542</v>
      </c>
      <c r="DW18" s="472">
        <v>28</v>
      </c>
      <c r="DX18" s="452" t="s">
        <v>1543</v>
      </c>
      <c r="DY18" s="472">
        <v>28</v>
      </c>
      <c r="DZ18" s="472" t="s">
        <v>895</v>
      </c>
      <c r="EA18" s="472" t="s">
        <v>1534</v>
      </c>
      <c r="EB18" s="472" t="s">
        <v>895</v>
      </c>
      <c r="EC18" s="472" t="s">
        <v>1535</v>
      </c>
      <c r="ED18" s="371">
        <v>1</v>
      </c>
      <c r="EE18" s="371">
        <v>1</v>
      </c>
      <c r="EF18" s="371"/>
      <c r="EG18" s="371"/>
      <c r="EH18" s="371" t="s">
        <v>1065</v>
      </c>
      <c r="EI18" s="371"/>
      <c r="EJ18" s="324">
        <f t="shared" si="24"/>
        <v>0.55000000000000004</v>
      </c>
      <c r="EK18" s="307"/>
      <c r="EL18" s="325">
        <f t="shared" si="25"/>
        <v>275</v>
      </c>
      <c r="EM18" s="324">
        <f t="shared" si="1"/>
        <v>0.55000000000000004</v>
      </c>
      <c r="EN18" s="327" t="s">
        <v>1544</v>
      </c>
      <c r="EO18" s="327" t="s">
        <v>1545</v>
      </c>
      <c r="EP18" s="411" t="s">
        <v>1546</v>
      </c>
      <c r="EQ18" s="461">
        <v>47</v>
      </c>
      <c r="ER18" s="473" t="s">
        <v>1547</v>
      </c>
      <c r="ES18" s="473">
        <v>47</v>
      </c>
      <c r="ET18" s="473" t="s">
        <v>895</v>
      </c>
      <c r="EU18" s="473" t="s">
        <v>1534</v>
      </c>
      <c r="EV18" s="473" t="s">
        <v>895</v>
      </c>
      <c r="EW18" s="473" t="s">
        <v>1548</v>
      </c>
      <c r="EX18" s="371"/>
      <c r="EY18" s="371"/>
      <c r="EZ18" s="371"/>
      <c r="FA18" s="371"/>
      <c r="FB18" s="371"/>
      <c r="FC18" s="371"/>
      <c r="FD18" s="324">
        <f t="shared" si="26"/>
        <v>0.64400000000000002</v>
      </c>
      <c r="FE18" s="307"/>
      <c r="FF18" s="325">
        <f t="shared" si="27"/>
        <v>322</v>
      </c>
      <c r="FG18" s="324">
        <f t="shared" si="2"/>
        <v>0.64400000000000002</v>
      </c>
      <c r="FH18" s="327" t="s">
        <v>1549</v>
      </c>
      <c r="FI18" s="327" t="s">
        <v>1550</v>
      </c>
      <c r="FJ18" s="371"/>
      <c r="FK18" s="371"/>
      <c r="FL18" s="371"/>
      <c r="FM18" s="371"/>
      <c r="FN18" s="371"/>
      <c r="FO18" s="371"/>
      <c r="FP18" s="371"/>
      <c r="FQ18" s="371"/>
      <c r="FR18" s="371"/>
      <c r="FS18" s="371"/>
      <c r="FT18" s="371"/>
      <c r="FU18" s="371"/>
      <c r="FV18" s="371"/>
      <c r="FW18" s="371"/>
      <c r="FX18" s="324">
        <f t="shared" si="28"/>
        <v>0.64400000000000002</v>
      </c>
      <c r="FY18" s="307"/>
      <c r="FZ18" s="325">
        <f t="shared" si="3"/>
        <v>322</v>
      </c>
      <c r="GA18" s="324">
        <f t="shared" si="4"/>
        <v>0.64400000000000002</v>
      </c>
      <c r="GB18" s="371"/>
      <c r="GC18" s="371"/>
      <c r="GD18" s="371"/>
      <c r="GE18" s="371"/>
      <c r="GF18" s="371"/>
      <c r="GG18" s="371"/>
      <c r="GH18" s="371"/>
      <c r="GI18" s="371"/>
      <c r="GJ18" s="371"/>
      <c r="GK18" s="371"/>
      <c r="GL18" s="371"/>
      <c r="GM18" s="371"/>
      <c r="GN18" s="371"/>
      <c r="GO18" s="371"/>
      <c r="GP18" s="324">
        <f t="shared" si="29"/>
        <v>0.64400000000000002</v>
      </c>
      <c r="GQ18" s="307"/>
      <c r="GR18" s="332">
        <f t="shared" si="5"/>
        <v>322</v>
      </c>
      <c r="GS18" s="324">
        <f t="shared" si="6"/>
        <v>0.64400000000000002</v>
      </c>
      <c r="GT18" s="371"/>
      <c r="GU18" s="371"/>
      <c r="GV18" s="371"/>
      <c r="GW18" s="371"/>
      <c r="GX18" s="371"/>
      <c r="GY18" s="371"/>
      <c r="GZ18" s="371"/>
      <c r="HA18" s="371"/>
      <c r="HB18" s="371"/>
      <c r="HC18" s="371"/>
      <c r="HD18" s="371"/>
      <c r="HE18" s="371"/>
      <c r="HF18" s="371"/>
      <c r="HG18" s="371"/>
      <c r="HH18" s="324">
        <f t="shared" si="30"/>
        <v>0.64400000000000002</v>
      </c>
      <c r="HI18" s="307"/>
      <c r="HJ18" s="332">
        <f t="shared" si="31"/>
        <v>322</v>
      </c>
      <c r="HK18" s="324">
        <f t="shared" si="7"/>
        <v>0.64400000000000002</v>
      </c>
      <c r="HL18" s="371"/>
      <c r="HM18" s="371"/>
      <c r="HN18" s="371"/>
      <c r="HO18" s="371"/>
      <c r="HP18" s="371"/>
      <c r="HQ18" s="371"/>
      <c r="HR18" s="371"/>
      <c r="HS18" s="371"/>
      <c r="HT18" s="371"/>
      <c r="HU18" s="371"/>
      <c r="HV18" s="371"/>
      <c r="HW18" s="371"/>
      <c r="HX18" s="371"/>
      <c r="HY18" s="371"/>
      <c r="HZ18" s="324">
        <f t="shared" si="32"/>
        <v>0.64400000000000002</v>
      </c>
      <c r="IA18" s="307"/>
      <c r="IB18" s="332">
        <f t="shared" si="33"/>
        <v>322</v>
      </c>
      <c r="IC18" s="324">
        <f t="shared" si="8"/>
        <v>0.64400000000000002</v>
      </c>
      <c r="ID18" s="309" t="s">
        <v>1551</v>
      </c>
      <c r="IE18" s="309" t="s">
        <v>1552</v>
      </c>
      <c r="IF18" s="356" t="s">
        <v>11</v>
      </c>
    </row>
    <row r="19" spans="1:240" ht="137.25" customHeight="1" thickBot="1">
      <c r="A19" s="357">
        <v>15</v>
      </c>
      <c r="B19" s="338" t="s">
        <v>1553</v>
      </c>
      <c r="C19" s="338" t="s">
        <v>1554</v>
      </c>
      <c r="D19" s="394" t="s">
        <v>1046</v>
      </c>
      <c r="E19" s="338" t="s">
        <v>1555</v>
      </c>
      <c r="F19" s="338" t="s">
        <v>1555</v>
      </c>
      <c r="G19" s="338" t="s">
        <v>1555</v>
      </c>
      <c r="H19" s="338" t="s">
        <v>88</v>
      </c>
      <c r="I19" s="340" t="s">
        <v>1556</v>
      </c>
      <c r="J19" s="338" t="s">
        <v>1479</v>
      </c>
      <c r="K19" s="338">
        <v>2</v>
      </c>
      <c r="L19" s="338" t="s">
        <v>1557</v>
      </c>
      <c r="M19" s="474">
        <v>44593</v>
      </c>
      <c r="N19" s="466">
        <v>44910</v>
      </c>
      <c r="O19" s="395" t="s">
        <v>1196</v>
      </c>
      <c r="P19" s="475" t="s">
        <v>1558</v>
      </c>
      <c r="Q19" s="300">
        <v>0</v>
      </c>
      <c r="R19" s="450" t="s">
        <v>895</v>
      </c>
      <c r="S19" s="451" t="s">
        <v>895</v>
      </c>
      <c r="T19" s="451" t="s">
        <v>895</v>
      </c>
      <c r="U19" s="451" t="s">
        <v>895</v>
      </c>
      <c r="V19" s="451" t="s">
        <v>895</v>
      </c>
      <c r="W19" s="451" t="s">
        <v>895</v>
      </c>
      <c r="X19" s="303">
        <v>0</v>
      </c>
      <c r="Y19" s="303">
        <v>0</v>
      </c>
      <c r="Z19" s="303">
        <v>0</v>
      </c>
      <c r="AA19" s="451"/>
      <c r="AB19" s="303">
        <v>0</v>
      </c>
      <c r="AC19" s="303">
        <v>0</v>
      </c>
      <c r="AD19" s="304">
        <f t="shared" si="9"/>
        <v>0</v>
      </c>
      <c r="AE19" s="303">
        <v>0</v>
      </c>
      <c r="AF19" s="305">
        <f t="shared" si="10"/>
        <v>0</v>
      </c>
      <c r="AG19" s="304">
        <f t="shared" si="11"/>
        <v>0</v>
      </c>
      <c r="AH19" s="371"/>
      <c r="AI19" s="307">
        <v>0</v>
      </c>
      <c r="AJ19" s="371"/>
      <c r="AK19" s="371"/>
      <c r="AL19" s="371"/>
      <c r="AM19" s="371"/>
      <c r="AN19" s="371"/>
      <c r="AO19" s="371"/>
      <c r="AP19" s="344">
        <v>0</v>
      </c>
      <c r="AQ19" s="345">
        <v>0</v>
      </c>
      <c r="AR19" s="345">
        <v>0</v>
      </c>
      <c r="AS19" s="345" t="s">
        <v>1110</v>
      </c>
      <c r="AT19" s="345" t="s">
        <v>1111</v>
      </c>
      <c r="AU19" s="312">
        <f t="shared" si="12"/>
        <v>0</v>
      </c>
      <c r="AV19" s="345" t="s">
        <v>849</v>
      </c>
      <c r="AW19" s="313">
        <f t="shared" si="13"/>
        <v>0</v>
      </c>
      <c r="AX19" s="312">
        <f t="shared" si="14"/>
        <v>0</v>
      </c>
      <c r="AY19" s="467" t="s">
        <v>1559</v>
      </c>
      <c r="AZ19" s="345">
        <v>0</v>
      </c>
      <c r="BA19" s="455" t="s">
        <v>1559</v>
      </c>
      <c r="BB19" s="476" t="s">
        <v>1293</v>
      </c>
      <c r="BC19" s="476" t="s">
        <v>1293</v>
      </c>
      <c r="BD19" s="476" t="s">
        <v>1293</v>
      </c>
      <c r="BE19" s="476" t="s">
        <v>1293</v>
      </c>
      <c r="BF19" s="477" t="s">
        <v>1560</v>
      </c>
      <c r="BG19" s="307">
        <v>1</v>
      </c>
      <c r="BH19" s="307">
        <v>0</v>
      </c>
      <c r="BI19" s="307">
        <v>0</v>
      </c>
      <c r="BJ19" s="307">
        <v>0</v>
      </c>
      <c r="BK19" s="323" t="s">
        <v>1561</v>
      </c>
      <c r="BL19" s="316">
        <f t="shared" si="15"/>
        <v>0</v>
      </c>
      <c r="BM19" s="371" t="s">
        <v>849</v>
      </c>
      <c r="BN19" s="318">
        <f t="shared" si="16"/>
        <v>0</v>
      </c>
      <c r="BO19" s="316">
        <f t="shared" si="17"/>
        <v>0</v>
      </c>
      <c r="BP19" s="309" t="s">
        <v>1562</v>
      </c>
      <c r="BQ19" s="371">
        <v>2</v>
      </c>
      <c r="BR19" s="340" t="s">
        <v>1563</v>
      </c>
      <c r="BS19" s="309" t="s">
        <v>1229</v>
      </c>
      <c r="BT19" s="371" t="s">
        <v>1293</v>
      </c>
      <c r="BU19" s="371" t="s">
        <v>1293</v>
      </c>
      <c r="BV19" s="371" t="s">
        <v>1293</v>
      </c>
      <c r="BW19" s="309" t="s">
        <v>1564</v>
      </c>
      <c r="BX19" s="371">
        <v>0</v>
      </c>
      <c r="BY19" s="371">
        <v>0</v>
      </c>
      <c r="BZ19" s="371">
        <v>0</v>
      </c>
      <c r="CA19" s="371"/>
      <c r="CB19" s="371" t="s">
        <v>1015</v>
      </c>
      <c r="CC19" s="371"/>
      <c r="CD19" s="324">
        <f t="shared" si="18"/>
        <v>1</v>
      </c>
      <c r="CE19" s="371"/>
      <c r="CF19" s="325">
        <f t="shared" si="19"/>
        <v>2</v>
      </c>
      <c r="CG19" s="324">
        <f t="shared" si="20"/>
        <v>1</v>
      </c>
      <c r="CH19" s="371"/>
      <c r="CI19" s="371"/>
      <c r="CJ19" s="393"/>
      <c r="CK19" s="371"/>
      <c r="CL19" s="371"/>
      <c r="CM19" s="371"/>
      <c r="CN19" s="371"/>
      <c r="CO19" s="371"/>
      <c r="CP19" s="371"/>
      <c r="CQ19" s="371"/>
      <c r="CR19" s="371"/>
      <c r="CS19" s="371"/>
      <c r="CT19" s="371"/>
      <c r="CU19" s="371"/>
      <c r="CV19" s="324">
        <f t="shared" si="21"/>
        <v>1</v>
      </c>
      <c r="CW19" s="307"/>
      <c r="CX19" s="325">
        <f t="shared" si="22"/>
        <v>2</v>
      </c>
      <c r="CY19" s="324">
        <f t="shared" si="0"/>
        <v>1</v>
      </c>
      <c r="CZ19" s="372" t="s">
        <v>5</v>
      </c>
      <c r="DA19" s="372" t="s">
        <v>5</v>
      </c>
      <c r="DB19" s="404" t="s">
        <v>1506</v>
      </c>
      <c r="DC19" s="458">
        <v>0</v>
      </c>
      <c r="DD19" s="458" t="s">
        <v>5</v>
      </c>
      <c r="DE19" s="458" t="s">
        <v>5</v>
      </c>
      <c r="DF19" s="458" t="s">
        <v>5</v>
      </c>
      <c r="DG19" s="458" t="s">
        <v>5</v>
      </c>
      <c r="DH19" s="458" t="s">
        <v>5</v>
      </c>
      <c r="DI19" s="458" t="s">
        <v>5</v>
      </c>
      <c r="DJ19" s="371">
        <v>0</v>
      </c>
      <c r="DK19" s="371">
        <v>0</v>
      </c>
      <c r="DL19" s="371"/>
      <c r="DM19" s="371"/>
      <c r="DN19" s="371" t="s">
        <v>1204</v>
      </c>
      <c r="DO19" s="371"/>
      <c r="DP19" s="324">
        <f t="shared" si="23"/>
        <v>1</v>
      </c>
      <c r="DQ19" s="307"/>
      <c r="DR19" s="325">
        <f t="shared" si="35"/>
        <v>2</v>
      </c>
      <c r="DS19" s="324">
        <f t="shared" si="36"/>
        <v>1</v>
      </c>
      <c r="DT19" s="372" t="s">
        <v>1459</v>
      </c>
      <c r="DU19" s="372" t="s">
        <v>5</v>
      </c>
      <c r="DV19" s="328" t="s">
        <v>1507</v>
      </c>
      <c r="DW19" s="458">
        <v>0</v>
      </c>
      <c r="DX19" s="458" t="s">
        <v>5</v>
      </c>
      <c r="DY19" s="458" t="s">
        <v>5</v>
      </c>
      <c r="DZ19" s="458" t="s">
        <v>5</v>
      </c>
      <c r="EA19" s="458" t="s">
        <v>5</v>
      </c>
      <c r="EB19" s="458" t="s">
        <v>5</v>
      </c>
      <c r="EC19" s="458" t="s">
        <v>5</v>
      </c>
      <c r="ED19" s="371">
        <v>0</v>
      </c>
      <c r="EE19" s="371">
        <v>0</v>
      </c>
      <c r="EF19" s="371"/>
      <c r="EG19" s="309" t="s">
        <v>1565</v>
      </c>
      <c r="EH19" s="371" t="s">
        <v>1204</v>
      </c>
      <c r="EI19" s="371"/>
      <c r="EJ19" s="324">
        <f t="shared" si="24"/>
        <v>1</v>
      </c>
      <c r="EK19" s="307"/>
      <c r="EL19" s="325">
        <f t="shared" si="25"/>
        <v>2</v>
      </c>
      <c r="EM19" s="324">
        <f t="shared" si="1"/>
        <v>1</v>
      </c>
      <c r="EN19" s="372" t="s">
        <v>1459</v>
      </c>
      <c r="EO19" s="372" t="s">
        <v>5</v>
      </c>
      <c r="EP19" s="371" t="s">
        <v>1293</v>
      </c>
      <c r="EQ19" s="371">
        <v>0</v>
      </c>
      <c r="ER19" s="371" t="s">
        <v>1293</v>
      </c>
      <c r="ES19" s="371" t="s">
        <v>1293</v>
      </c>
      <c r="ET19" s="371" t="s">
        <v>1293</v>
      </c>
      <c r="EU19" s="371" t="s">
        <v>1293</v>
      </c>
      <c r="EV19" s="371" t="s">
        <v>1293</v>
      </c>
      <c r="EW19" s="371" t="s">
        <v>1293</v>
      </c>
      <c r="EX19" s="371"/>
      <c r="EY19" s="371"/>
      <c r="EZ19" s="371"/>
      <c r="FA19" s="371"/>
      <c r="FB19" s="371"/>
      <c r="FC19" s="371"/>
      <c r="FD19" s="324">
        <f t="shared" si="26"/>
        <v>1</v>
      </c>
      <c r="FE19" s="307"/>
      <c r="FF19" s="325">
        <f t="shared" si="27"/>
        <v>2</v>
      </c>
      <c r="FG19" s="324">
        <f t="shared" si="2"/>
        <v>1</v>
      </c>
      <c r="FH19" s="372" t="s">
        <v>1459</v>
      </c>
      <c r="FI19" s="372" t="s">
        <v>5</v>
      </c>
      <c r="FJ19" s="371"/>
      <c r="FK19" s="371"/>
      <c r="FL19" s="371"/>
      <c r="FM19" s="371"/>
      <c r="FN19" s="371"/>
      <c r="FO19" s="371"/>
      <c r="FP19" s="371"/>
      <c r="FQ19" s="371"/>
      <c r="FR19" s="371"/>
      <c r="FS19" s="371"/>
      <c r="FT19" s="371"/>
      <c r="FU19" s="371"/>
      <c r="FV19" s="371"/>
      <c r="FW19" s="371"/>
      <c r="FX19" s="324">
        <f t="shared" si="28"/>
        <v>1</v>
      </c>
      <c r="FY19" s="307"/>
      <c r="FZ19" s="325">
        <f t="shared" si="3"/>
        <v>2</v>
      </c>
      <c r="GA19" s="324">
        <f t="shared" si="4"/>
        <v>1</v>
      </c>
      <c r="GB19" s="371"/>
      <c r="GC19" s="371"/>
      <c r="GD19" s="371"/>
      <c r="GE19" s="371"/>
      <c r="GF19" s="371"/>
      <c r="GG19" s="371"/>
      <c r="GH19" s="371"/>
      <c r="GI19" s="371"/>
      <c r="GJ19" s="371"/>
      <c r="GK19" s="371"/>
      <c r="GL19" s="371"/>
      <c r="GM19" s="371"/>
      <c r="GN19" s="371"/>
      <c r="GO19" s="371"/>
      <c r="GP19" s="324">
        <f t="shared" si="29"/>
        <v>1</v>
      </c>
      <c r="GQ19" s="307"/>
      <c r="GR19" s="332">
        <f t="shared" si="5"/>
        <v>2</v>
      </c>
      <c r="GS19" s="324">
        <f t="shared" si="6"/>
        <v>1</v>
      </c>
      <c r="GT19" s="371"/>
      <c r="GU19" s="371"/>
      <c r="GV19" s="371"/>
      <c r="GW19" s="371"/>
      <c r="GX19" s="371"/>
      <c r="GY19" s="371"/>
      <c r="GZ19" s="371"/>
      <c r="HA19" s="371"/>
      <c r="HB19" s="371"/>
      <c r="HC19" s="371"/>
      <c r="HD19" s="371"/>
      <c r="HE19" s="371"/>
      <c r="HF19" s="371"/>
      <c r="HG19" s="371"/>
      <c r="HH19" s="324">
        <f t="shared" si="30"/>
        <v>1</v>
      </c>
      <c r="HI19" s="307"/>
      <c r="HJ19" s="332">
        <f t="shared" si="31"/>
        <v>2</v>
      </c>
      <c r="HK19" s="324">
        <f t="shared" si="7"/>
        <v>1</v>
      </c>
      <c r="HL19" s="371"/>
      <c r="HM19" s="371"/>
      <c r="HN19" s="371"/>
      <c r="HO19" s="371"/>
      <c r="HP19" s="371"/>
      <c r="HQ19" s="371"/>
      <c r="HR19" s="371"/>
      <c r="HS19" s="371"/>
      <c r="HT19" s="371"/>
      <c r="HU19" s="371"/>
      <c r="HV19" s="371"/>
      <c r="HW19" s="371"/>
      <c r="HX19" s="371"/>
      <c r="HY19" s="371"/>
      <c r="HZ19" s="324">
        <f t="shared" si="32"/>
        <v>1</v>
      </c>
      <c r="IA19" s="307"/>
      <c r="IB19" s="332">
        <f t="shared" si="33"/>
        <v>2</v>
      </c>
      <c r="IC19" s="324">
        <f t="shared" si="8"/>
        <v>1</v>
      </c>
      <c r="ID19" s="309" t="s">
        <v>1566</v>
      </c>
      <c r="IE19" s="478" t="s">
        <v>5</v>
      </c>
      <c r="IF19" s="479" t="s">
        <v>12</v>
      </c>
    </row>
    <row r="20" spans="1:240" ht="198" customHeight="1">
      <c r="A20" s="293">
        <v>16</v>
      </c>
      <c r="B20" s="338" t="s">
        <v>1567</v>
      </c>
      <c r="C20" s="394" t="s">
        <v>1568</v>
      </c>
      <c r="D20" s="394" t="s">
        <v>1569</v>
      </c>
      <c r="E20" s="394" t="s">
        <v>1151</v>
      </c>
      <c r="F20" s="394" t="s">
        <v>1103</v>
      </c>
      <c r="G20" s="394" t="s">
        <v>1570</v>
      </c>
      <c r="H20" s="394" t="s">
        <v>88</v>
      </c>
      <c r="I20" s="340" t="s">
        <v>328</v>
      </c>
      <c r="J20" s="394" t="s">
        <v>1571</v>
      </c>
      <c r="K20" s="394">
        <v>3</v>
      </c>
      <c r="L20" s="394" t="s">
        <v>1572</v>
      </c>
      <c r="M20" s="394" t="s">
        <v>1440</v>
      </c>
      <c r="N20" s="480" t="s">
        <v>1573</v>
      </c>
      <c r="O20" s="395" t="s">
        <v>1196</v>
      </c>
      <c r="P20" s="481" t="s">
        <v>1574</v>
      </c>
      <c r="Q20" s="300">
        <v>0</v>
      </c>
      <c r="R20" s="438"/>
      <c r="S20" s="371"/>
      <c r="T20" s="371"/>
      <c r="U20" s="371"/>
      <c r="V20" s="371"/>
      <c r="W20" s="371"/>
      <c r="X20" s="303">
        <v>0</v>
      </c>
      <c r="Y20" s="303">
        <v>0</v>
      </c>
      <c r="Z20" s="303">
        <v>0</v>
      </c>
      <c r="AA20" s="371"/>
      <c r="AB20" s="303">
        <v>0</v>
      </c>
      <c r="AC20" s="303">
        <v>0</v>
      </c>
      <c r="AD20" s="304">
        <f t="shared" si="9"/>
        <v>0</v>
      </c>
      <c r="AE20" s="303">
        <v>0</v>
      </c>
      <c r="AF20" s="305">
        <f t="shared" si="10"/>
        <v>0</v>
      </c>
      <c r="AG20" s="304">
        <f t="shared" si="11"/>
        <v>0</v>
      </c>
      <c r="AH20" s="309" t="s">
        <v>1575</v>
      </c>
      <c r="AI20" s="307">
        <v>0</v>
      </c>
      <c r="AJ20" s="371"/>
      <c r="AK20" s="371"/>
      <c r="AL20" s="371"/>
      <c r="AM20" s="371"/>
      <c r="AN20" s="371"/>
      <c r="AO20" s="371"/>
      <c r="AP20" s="344">
        <v>0</v>
      </c>
      <c r="AQ20" s="464">
        <v>0</v>
      </c>
      <c r="AR20" s="464">
        <v>0</v>
      </c>
      <c r="AS20" s="345" t="s">
        <v>1110</v>
      </c>
      <c r="AT20" s="464" t="s">
        <v>1111</v>
      </c>
      <c r="AU20" s="312">
        <f t="shared" si="12"/>
        <v>0</v>
      </c>
      <c r="AV20" s="464" t="s">
        <v>849</v>
      </c>
      <c r="AW20" s="313">
        <f t="shared" si="13"/>
        <v>0</v>
      </c>
      <c r="AX20" s="312">
        <f t="shared" si="14"/>
        <v>0</v>
      </c>
      <c r="AY20" s="482" t="s">
        <v>1576</v>
      </c>
      <c r="AZ20" s="307">
        <v>0</v>
      </c>
      <c r="BA20" s="371"/>
      <c r="BB20" s="371"/>
      <c r="BC20" s="371"/>
      <c r="BD20" s="371"/>
      <c r="BE20" s="371"/>
      <c r="BF20" s="371" t="s">
        <v>884</v>
      </c>
      <c r="BG20" s="307">
        <v>0</v>
      </c>
      <c r="BH20" s="307">
        <v>0</v>
      </c>
      <c r="BI20" s="307">
        <v>0</v>
      </c>
      <c r="BJ20" s="307">
        <v>0</v>
      </c>
      <c r="BK20" s="323" t="s">
        <v>1111</v>
      </c>
      <c r="BL20" s="316">
        <f t="shared" si="15"/>
        <v>0</v>
      </c>
      <c r="BM20" s="371"/>
      <c r="BN20" s="318">
        <f t="shared" si="16"/>
        <v>0</v>
      </c>
      <c r="BO20" s="316">
        <f t="shared" si="17"/>
        <v>0</v>
      </c>
      <c r="BP20" s="482" t="s">
        <v>1577</v>
      </c>
      <c r="BQ20" s="371">
        <v>0</v>
      </c>
      <c r="BR20" s="482"/>
      <c r="BS20" s="371"/>
      <c r="BT20" s="371"/>
      <c r="BU20" s="371"/>
      <c r="BV20" s="371"/>
      <c r="BW20" s="371"/>
      <c r="BX20" s="371">
        <v>0</v>
      </c>
      <c r="BY20" s="371">
        <v>0</v>
      </c>
      <c r="BZ20" s="371">
        <v>0</v>
      </c>
      <c r="CA20" s="371"/>
      <c r="CB20" s="371" t="s">
        <v>1204</v>
      </c>
      <c r="CC20" s="371"/>
      <c r="CD20" s="324">
        <f t="shared" si="18"/>
        <v>0</v>
      </c>
      <c r="CE20" s="371"/>
      <c r="CF20" s="325">
        <f t="shared" si="19"/>
        <v>0</v>
      </c>
      <c r="CG20" s="324">
        <f t="shared" si="20"/>
        <v>0</v>
      </c>
      <c r="CH20" s="309" t="s">
        <v>1578</v>
      </c>
      <c r="CI20" s="371"/>
      <c r="CJ20" s="393"/>
      <c r="CK20" s="371"/>
      <c r="CL20" s="371"/>
      <c r="CM20" s="371"/>
      <c r="CN20" s="371"/>
      <c r="CO20" s="371" t="s">
        <v>884</v>
      </c>
      <c r="CP20" s="371">
        <v>0</v>
      </c>
      <c r="CQ20" s="371">
        <v>0</v>
      </c>
      <c r="CR20" s="371"/>
      <c r="CS20" s="371"/>
      <c r="CT20" s="371" t="s">
        <v>1204</v>
      </c>
      <c r="CU20" s="371" t="s">
        <v>1204</v>
      </c>
      <c r="CV20" s="324">
        <f t="shared" si="21"/>
        <v>0</v>
      </c>
      <c r="CW20" s="307"/>
      <c r="CX20" s="325">
        <f t="shared" si="22"/>
        <v>0</v>
      </c>
      <c r="CY20" s="324">
        <f t="shared" si="0"/>
        <v>0</v>
      </c>
      <c r="CZ20" s="327" t="s">
        <v>1459</v>
      </c>
      <c r="DA20" s="372" t="s">
        <v>1206</v>
      </c>
      <c r="DB20" s="400" t="s">
        <v>1578</v>
      </c>
      <c r="DC20" s="371">
        <v>0</v>
      </c>
      <c r="DD20" s="371"/>
      <c r="DE20" s="371"/>
      <c r="DF20" s="371"/>
      <c r="DG20" s="371"/>
      <c r="DH20" s="371"/>
      <c r="DI20" s="371" t="s">
        <v>884</v>
      </c>
      <c r="DJ20" s="371">
        <v>1</v>
      </c>
      <c r="DK20" s="371">
        <v>0</v>
      </c>
      <c r="DL20" s="371">
        <v>0</v>
      </c>
      <c r="DM20" s="371"/>
      <c r="DN20" s="371" t="s">
        <v>1204</v>
      </c>
      <c r="DO20" s="371"/>
      <c r="DP20" s="324">
        <f t="shared" si="23"/>
        <v>0</v>
      </c>
      <c r="DQ20" s="307"/>
      <c r="DR20" s="325">
        <f t="shared" si="35"/>
        <v>0</v>
      </c>
      <c r="DS20" s="324">
        <f t="shared" si="36"/>
        <v>0</v>
      </c>
      <c r="DT20" s="327" t="s">
        <v>1459</v>
      </c>
      <c r="DU20" s="372" t="s">
        <v>1206</v>
      </c>
      <c r="DV20" s="371"/>
      <c r="DW20" s="371">
        <v>0</v>
      </c>
      <c r="DX20" s="371" t="s">
        <v>1579</v>
      </c>
      <c r="DY20" s="371"/>
      <c r="DZ20" s="371"/>
      <c r="EA20" s="371"/>
      <c r="EB20" s="371"/>
      <c r="EC20" s="371" t="s">
        <v>1580</v>
      </c>
      <c r="ED20" s="371">
        <v>0</v>
      </c>
      <c r="EE20" s="371">
        <v>0</v>
      </c>
      <c r="EF20" s="371"/>
      <c r="EG20" s="340" t="s">
        <v>1581</v>
      </c>
      <c r="EH20" s="371"/>
      <c r="EI20" s="371" t="s">
        <v>1204</v>
      </c>
      <c r="EJ20" s="324">
        <f t="shared" si="24"/>
        <v>0</v>
      </c>
      <c r="EK20" s="307"/>
      <c r="EL20" s="325">
        <f t="shared" si="25"/>
        <v>0</v>
      </c>
      <c r="EM20" s="324">
        <f t="shared" si="1"/>
        <v>0</v>
      </c>
      <c r="EN20" s="327" t="s">
        <v>1459</v>
      </c>
      <c r="EO20" s="372" t="s">
        <v>1206</v>
      </c>
      <c r="EP20" s="392" t="s">
        <v>1582</v>
      </c>
      <c r="EQ20" s="371">
        <v>0</v>
      </c>
      <c r="ER20" s="371"/>
      <c r="ES20" s="371"/>
      <c r="ET20" s="371"/>
      <c r="EU20" s="371"/>
      <c r="EV20" s="371"/>
      <c r="EW20" s="309" t="s">
        <v>1583</v>
      </c>
      <c r="EX20" s="371">
        <v>0</v>
      </c>
      <c r="EY20" s="371">
        <v>0</v>
      </c>
      <c r="EZ20" s="371"/>
      <c r="FA20" s="371"/>
      <c r="FB20" s="371" t="s">
        <v>1204</v>
      </c>
      <c r="FC20" s="371"/>
      <c r="FD20" s="324">
        <f t="shared" si="26"/>
        <v>0</v>
      </c>
      <c r="FE20" s="307"/>
      <c r="FF20" s="325">
        <f t="shared" si="27"/>
        <v>0</v>
      </c>
      <c r="FG20" s="324">
        <f t="shared" si="2"/>
        <v>0</v>
      </c>
      <c r="FH20" s="330" t="s">
        <v>1584</v>
      </c>
      <c r="FI20" s="330" t="s">
        <v>1585</v>
      </c>
      <c r="FJ20" s="371"/>
      <c r="FK20" s="371"/>
      <c r="FL20" s="371"/>
      <c r="FM20" s="371"/>
      <c r="FN20" s="371"/>
      <c r="FO20" s="371"/>
      <c r="FP20" s="371"/>
      <c r="FQ20" s="371"/>
      <c r="FR20" s="371"/>
      <c r="FS20" s="371"/>
      <c r="FT20" s="371"/>
      <c r="FU20" s="371"/>
      <c r="FV20" s="371"/>
      <c r="FW20" s="371"/>
      <c r="FX20" s="324">
        <f t="shared" si="28"/>
        <v>0</v>
      </c>
      <c r="FY20" s="307"/>
      <c r="FZ20" s="325">
        <f t="shared" si="3"/>
        <v>0</v>
      </c>
      <c r="GA20" s="324">
        <f t="shared" si="4"/>
        <v>0</v>
      </c>
      <c r="GB20" s="371"/>
      <c r="GC20" s="371"/>
      <c r="GD20" s="371"/>
      <c r="GE20" s="371"/>
      <c r="GF20" s="371"/>
      <c r="GG20" s="371"/>
      <c r="GH20" s="371"/>
      <c r="GI20" s="371"/>
      <c r="GJ20" s="371"/>
      <c r="GK20" s="371"/>
      <c r="GL20" s="371"/>
      <c r="GM20" s="371"/>
      <c r="GN20" s="371"/>
      <c r="GO20" s="371"/>
      <c r="GP20" s="324">
        <f t="shared" si="29"/>
        <v>0</v>
      </c>
      <c r="GQ20" s="307"/>
      <c r="GR20" s="332">
        <f t="shared" si="5"/>
        <v>0</v>
      </c>
      <c r="GS20" s="324">
        <f t="shared" si="6"/>
        <v>0</v>
      </c>
      <c r="GT20" s="371"/>
      <c r="GU20" s="371"/>
      <c r="GV20" s="371"/>
      <c r="GW20" s="371"/>
      <c r="GX20" s="371"/>
      <c r="GY20" s="371"/>
      <c r="GZ20" s="371"/>
      <c r="HA20" s="371"/>
      <c r="HB20" s="371"/>
      <c r="HC20" s="371"/>
      <c r="HD20" s="371"/>
      <c r="HE20" s="371"/>
      <c r="HF20" s="371"/>
      <c r="HG20" s="371"/>
      <c r="HH20" s="324">
        <f t="shared" si="30"/>
        <v>0</v>
      </c>
      <c r="HI20" s="307"/>
      <c r="HJ20" s="332">
        <f t="shared" si="31"/>
        <v>0</v>
      </c>
      <c r="HK20" s="324">
        <f t="shared" si="7"/>
        <v>0</v>
      </c>
      <c r="HL20" s="371"/>
      <c r="HM20" s="371"/>
      <c r="HN20" s="371"/>
      <c r="HO20" s="371"/>
      <c r="HP20" s="371"/>
      <c r="HQ20" s="371"/>
      <c r="HR20" s="371"/>
      <c r="HS20" s="371"/>
      <c r="HT20" s="371"/>
      <c r="HU20" s="371"/>
      <c r="HV20" s="371"/>
      <c r="HW20" s="371"/>
      <c r="HX20" s="371"/>
      <c r="HY20" s="371"/>
      <c r="HZ20" s="324">
        <f t="shared" si="32"/>
        <v>0</v>
      </c>
      <c r="IA20" s="307"/>
      <c r="IB20" s="332">
        <f t="shared" si="33"/>
        <v>0</v>
      </c>
      <c r="IC20" s="324">
        <f t="shared" si="8"/>
        <v>0</v>
      </c>
      <c r="ID20" s="385" t="s">
        <v>1584</v>
      </c>
      <c r="IE20" s="385" t="s">
        <v>1586</v>
      </c>
      <c r="IF20" s="356" t="s">
        <v>11</v>
      </c>
    </row>
    <row r="21" spans="1:240" ht="234.75" customHeight="1">
      <c r="A21" s="337">
        <v>17</v>
      </c>
      <c r="B21" s="483" t="s">
        <v>1587</v>
      </c>
      <c r="C21" s="483" t="s">
        <v>1588</v>
      </c>
      <c r="D21" s="483" t="s">
        <v>1569</v>
      </c>
      <c r="E21" s="483" t="s">
        <v>1151</v>
      </c>
      <c r="F21" s="483" t="s">
        <v>1103</v>
      </c>
      <c r="G21" s="483" t="s">
        <v>1589</v>
      </c>
      <c r="H21" s="483" t="s">
        <v>88</v>
      </c>
      <c r="I21" s="405" t="s">
        <v>328</v>
      </c>
      <c r="J21" s="483" t="s">
        <v>1571</v>
      </c>
      <c r="K21" s="483">
        <v>1</v>
      </c>
      <c r="L21" s="483" t="s">
        <v>1590</v>
      </c>
      <c r="M21" s="483" t="s">
        <v>1440</v>
      </c>
      <c r="N21" s="480" t="s">
        <v>1573</v>
      </c>
      <c r="O21" s="484" t="s">
        <v>1196</v>
      </c>
      <c r="P21" s="481" t="s">
        <v>1574</v>
      </c>
      <c r="Q21" s="485">
        <v>0</v>
      </c>
      <c r="R21" s="486"/>
      <c r="S21" s="371"/>
      <c r="T21" s="371"/>
      <c r="U21" s="371"/>
      <c r="V21" s="371"/>
      <c r="W21" s="371"/>
      <c r="X21" s="303">
        <v>0</v>
      </c>
      <c r="Y21" s="303">
        <v>0</v>
      </c>
      <c r="Z21" s="303">
        <v>0</v>
      </c>
      <c r="AA21" s="371"/>
      <c r="AB21" s="303">
        <v>0</v>
      </c>
      <c r="AC21" s="303">
        <v>0</v>
      </c>
      <c r="AD21" s="304">
        <f t="shared" si="9"/>
        <v>0</v>
      </c>
      <c r="AE21" s="303">
        <v>0</v>
      </c>
      <c r="AF21" s="305">
        <f t="shared" si="10"/>
        <v>0</v>
      </c>
      <c r="AG21" s="304">
        <f t="shared" si="11"/>
        <v>0</v>
      </c>
      <c r="AH21" s="309" t="s">
        <v>1575</v>
      </c>
      <c r="AI21" s="307">
        <v>0</v>
      </c>
      <c r="AJ21" s="371"/>
      <c r="AK21" s="371"/>
      <c r="AL21" s="371"/>
      <c r="AM21" s="371"/>
      <c r="AN21" s="371"/>
      <c r="AO21" s="371"/>
      <c r="AP21" s="344">
        <v>0</v>
      </c>
      <c r="AQ21" s="464">
        <v>0</v>
      </c>
      <c r="AR21" s="464">
        <v>0</v>
      </c>
      <c r="AS21" s="345" t="s">
        <v>1110</v>
      </c>
      <c r="AT21" s="464" t="s">
        <v>1111</v>
      </c>
      <c r="AU21" s="312">
        <f t="shared" si="12"/>
        <v>0</v>
      </c>
      <c r="AV21" s="464" t="s">
        <v>849</v>
      </c>
      <c r="AW21" s="313">
        <f t="shared" si="13"/>
        <v>0</v>
      </c>
      <c r="AX21" s="312">
        <f t="shared" si="14"/>
        <v>0</v>
      </c>
      <c r="AY21" s="482" t="s">
        <v>1591</v>
      </c>
      <c r="AZ21" s="307">
        <v>0</v>
      </c>
      <c r="BA21" s="371"/>
      <c r="BB21" s="371"/>
      <c r="BC21" s="371"/>
      <c r="BD21" s="371"/>
      <c r="BE21" s="371"/>
      <c r="BF21" s="309" t="s">
        <v>1592</v>
      </c>
      <c r="BG21" s="307">
        <v>0</v>
      </c>
      <c r="BH21" s="307">
        <v>0</v>
      </c>
      <c r="BI21" s="307">
        <v>0</v>
      </c>
      <c r="BJ21" s="307">
        <v>0</v>
      </c>
      <c r="BK21" s="323" t="s">
        <v>1111</v>
      </c>
      <c r="BL21" s="316">
        <f t="shared" si="15"/>
        <v>0</v>
      </c>
      <c r="BM21" s="371"/>
      <c r="BN21" s="318">
        <f t="shared" si="16"/>
        <v>0</v>
      </c>
      <c r="BO21" s="316">
        <f>BN21*100%/K21</f>
        <v>0</v>
      </c>
      <c r="BP21" s="482" t="s">
        <v>1593</v>
      </c>
      <c r="BQ21" s="371">
        <v>0</v>
      </c>
      <c r="BR21" s="482"/>
      <c r="BS21" s="371"/>
      <c r="BT21" s="371"/>
      <c r="BU21" s="371"/>
      <c r="BV21" s="371"/>
      <c r="BW21" s="392" t="s">
        <v>1594</v>
      </c>
      <c r="BX21" s="371">
        <v>0</v>
      </c>
      <c r="BY21" s="371">
        <v>0</v>
      </c>
      <c r="BZ21" s="371">
        <v>0</v>
      </c>
      <c r="CA21" s="371"/>
      <c r="CB21" s="371" t="s">
        <v>1204</v>
      </c>
      <c r="CC21" s="371"/>
      <c r="CD21" s="324">
        <f t="shared" si="18"/>
        <v>0</v>
      </c>
      <c r="CE21" s="371"/>
      <c r="CF21" s="325">
        <f>BN21+BQ21</f>
        <v>0</v>
      </c>
      <c r="CG21" s="324">
        <f t="shared" si="20"/>
        <v>0</v>
      </c>
      <c r="CH21" s="309" t="s">
        <v>1595</v>
      </c>
      <c r="CI21" s="371">
        <v>0</v>
      </c>
      <c r="CJ21" s="393"/>
      <c r="CK21" s="371"/>
      <c r="CL21" s="371"/>
      <c r="CM21" s="371"/>
      <c r="CN21" s="371"/>
      <c r="CO21" s="309" t="s">
        <v>1596</v>
      </c>
      <c r="CP21" s="371">
        <v>1</v>
      </c>
      <c r="CQ21" s="371">
        <v>0</v>
      </c>
      <c r="CR21" s="371"/>
      <c r="CS21" s="371"/>
      <c r="CT21" s="371" t="s">
        <v>1204</v>
      </c>
      <c r="CU21" s="371" t="s">
        <v>1204</v>
      </c>
      <c r="CV21" s="324">
        <f t="shared" si="21"/>
        <v>0</v>
      </c>
      <c r="CW21" s="307"/>
      <c r="CX21" s="325">
        <f t="shared" si="22"/>
        <v>0</v>
      </c>
      <c r="CY21" s="324">
        <f t="shared" si="0"/>
        <v>0</v>
      </c>
      <c r="CZ21" s="327" t="s">
        <v>1597</v>
      </c>
      <c r="DA21" s="327" t="s">
        <v>1598</v>
      </c>
      <c r="DB21" s="487" t="s">
        <v>1599</v>
      </c>
      <c r="DC21" s="307">
        <v>1</v>
      </c>
      <c r="DD21" s="340" t="s">
        <v>1590</v>
      </c>
      <c r="DE21" s="328" t="s">
        <v>1600</v>
      </c>
      <c r="DF21" s="371"/>
      <c r="DG21" s="309" t="s">
        <v>1601</v>
      </c>
      <c r="DH21" s="371"/>
      <c r="DI21" s="309" t="s">
        <v>1602</v>
      </c>
      <c r="DJ21" s="371">
        <v>1</v>
      </c>
      <c r="DK21" s="371">
        <v>1</v>
      </c>
      <c r="DL21" s="371">
        <v>1</v>
      </c>
      <c r="DM21" s="371"/>
      <c r="DN21" s="371" t="s">
        <v>122</v>
      </c>
      <c r="DO21" s="371"/>
      <c r="DP21" s="324">
        <f t="shared" si="23"/>
        <v>1</v>
      </c>
      <c r="DQ21" s="307"/>
      <c r="DR21" s="325">
        <f t="shared" si="35"/>
        <v>1</v>
      </c>
      <c r="DS21" s="324">
        <f t="shared" si="36"/>
        <v>1</v>
      </c>
      <c r="DT21" s="327" t="s">
        <v>1603</v>
      </c>
      <c r="DU21" s="327" t="s">
        <v>1604</v>
      </c>
      <c r="DV21" s="371" t="s">
        <v>983</v>
      </c>
      <c r="DW21" s="307">
        <v>0</v>
      </c>
      <c r="DX21" s="371" t="s">
        <v>1605</v>
      </c>
      <c r="DY21" s="371"/>
      <c r="DZ21" s="371"/>
      <c r="EA21" s="309"/>
      <c r="EB21" s="371"/>
      <c r="EC21" s="371" t="s">
        <v>1580</v>
      </c>
      <c r="ED21" s="371">
        <v>0</v>
      </c>
      <c r="EE21" s="371">
        <v>0</v>
      </c>
      <c r="EF21" s="371"/>
      <c r="EG21" s="371"/>
      <c r="EH21" s="371" t="s">
        <v>1606</v>
      </c>
      <c r="EI21" s="371"/>
      <c r="EJ21" s="324">
        <f t="shared" si="24"/>
        <v>1</v>
      </c>
      <c r="EK21" s="307"/>
      <c r="EL21" s="325">
        <f t="shared" si="25"/>
        <v>1</v>
      </c>
      <c r="EM21" s="324">
        <f t="shared" si="1"/>
        <v>1</v>
      </c>
      <c r="EN21" s="372" t="s">
        <v>5</v>
      </c>
      <c r="EO21" s="372" t="s">
        <v>5</v>
      </c>
      <c r="EP21" s="309" t="s">
        <v>1605</v>
      </c>
      <c r="EQ21" s="371">
        <v>0</v>
      </c>
      <c r="ER21" s="371"/>
      <c r="ES21" s="371"/>
      <c r="ET21" s="371"/>
      <c r="EU21" s="371"/>
      <c r="EV21" s="371"/>
      <c r="EW21" s="371" t="s">
        <v>884</v>
      </c>
      <c r="EX21" s="371">
        <v>0</v>
      </c>
      <c r="EY21" s="371">
        <v>0</v>
      </c>
      <c r="EZ21" s="371"/>
      <c r="FA21" s="371"/>
      <c r="FB21" s="371" t="s">
        <v>1091</v>
      </c>
      <c r="FC21" s="371"/>
      <c r="FD21" s="324">
        <f t="shared" si="26"/>
        <v>1</v>
      </c>
      <c r="FE21" s="307"/>
      <c r="FF21" s="325">
        <f t="shared" si="27"/>
        <v>1</v>
      </c>
      <c r="FG21" s="324">
        <f t="shared" si="2"/>
        <v>1</v>
      </c>
      <c r="FH21" s="372" t="s">
        <v>5</v>
      </c>
      <c r="FI21" s="372" t="s">
        <v>1607</v>
      </c>
      <c r="FJ21" s="371"/>
      <c r="FK21" s="371"/>
      <c r="FL21" s="371"/>
      <c r="FM21" s="371"/>
      <c r="FN21" s="371"/>
      <c r="FO21" s="371"/>
      <c r="FP21" s="371"/>
      <c r="FQ21" s="371"/>
      <c r="FR21" s="371"/>
      <c r="FS21" s="371"/>
      <c r="FT21" s="371"/>
      <c r="FU21" s="371"/>
      <c r="FV21" s="371"/>
      <c r="FW21" s="371"/>
      <c r="FX21" s="324">
        <f t="shared" si="28"/>
        <v>1</v>
      </c>
      <c r="FY21" s="307"/>
      <c r="FZ21" s="325">
        <f t="shared" si="3"/>
        <v>1</v>
      </c>
      <c r="GA21" s="324">
        <f t="shared" si="4"/>
        <v>1</v>
      </c>
      <c r="GB21" s="371"/>
      <c r="GC21" s="371"/>
      <c r="GD21" s="371"/>
      <c r="GE21" s="371"/>
      <c r="GF21" s="371"/>
      <c r="GG21" s="371"/>
      <c r="GH21" s="371"/>
      <c r="GI21" s="371"/>
      <c r="GJ21" s="371"/>
      <c r="GK21" s="371"/>
      <c r="GL21" s="371"/>
      <c r="GM21" s="371"/>
      <c r="GN21" s="371"/>
      <c r="GO21" s="371"/>
      <c r="GP21" s="324">
        <f t="shared" si="29"/>
        <v>1</v>
      </c>
      <c r="GQ21" s="307"/>
      <c r="GR21" s="332">
        <f t="shared" si="5"/>
        <v>1</v>
      </c>
      <c r="GS21" s="324">
        <f t="shared" si="6"/>
        <v>1</v>
      </c>
      <c r="GT21" s="371"/>
      <c r="GU21" s="371"/>
      <c r="GV21" s="371"/>
      <c r="GW21" s="371"/>
      <c r="GX21" s="371"/>
      <c r="GY21" s="371"/>
      <c r="GZ21" s="371"/>
      <c r="HA21" s="371"/>
      <c r="HB21" s="371"/>
      <c r="HC21" s="371"/>
      <c r="HD21" s="371"/>
      <c r="HE21" s="371"/>
      <c r="HF21" s="371"/>
      <c r="HG21" s="371"/>
      <c r="HH21" s="324">
        <f t="shared" si="30"/>
        <v>1</v>
      </c>
      <c r="HI21" s="307"/>
      <c r="HJ21" s="332">
        <f t="shared" si="31"/>
        <v>1</v>
      </c>
      <c r="HK21" s="324">
        <f t="shared" si="7"/>
        <v>1</v>
      </c>
      <c r="HL21" s="371"/>
      <c r="HM21" s="371"/>
      <c r="HN21" s="371"/>
      <c r="HO21" s="371"/>
      <c r="HP21" s="371"/>
      <c r="HQ21" s="371"/>
      <c r="HR21" s="371"/>
      <c r="HS21" s="371"/>
      <c r="HT21" s="371"/>
      <c r="HU21" s="371"/>
      <c r="HV21" s="371"/>
      <c r="HW21" s="371"/>
      <c r="HX21" s="371"/>
      <c r="HY21" s="371"/>
      <c r="HZ21" s="324">
        <f t="shared" si="32"/>
        <v>1</v>
      </c>
      <c r="IA21" s="307"/>
      <c r="IB21" s="332">
        <f t="shared" si="33"/>
        <v>1</v>
      </c>
      <c r="IC21" s="324">
        <f t="shared" si="8"/>
        <v>1</v>
      </c>
      <c r="ID21" s="333" t="s">
        <v>1603</v>
      </c>
      <c r="IE21" s="333" t="s">
        <v>1608</v>
      </c>
      <c r="IF21" s="356" t="s">
        <v>11</v>
      </c>
    </row>
    <row r="22" spans="1:240" ht="409.5" customHeight="1" thickBot="1">
      <c r="A22" s="357">
        <v>18</v>
      </c>
      <c r="B22" s="483" t="s">
        <v>1609</v>
      </c>
      <c r="C22" s="483" t="s">
        <v>1610</v>
      </c>
      <c r="D22" s="483" t="s">
        <v>1611</v>
      </c>
      <c r="E22" s="483" t="s">
        <v>1151</v>
      </c>
      <c r="F22" s="483" t="s">
        <v>1218</v>
      </c>
      <c r="G22" s="483" t="s">
        <v>1612</v>
      </c>
      <c r="H22" s="483" t="s">
        <v>735</v>
      </c>
      <c r="I22" s="405" t="s">
        <v>1613</v>
      </c>
      <c r="J22" s="483" t="s">
        <v>1614</v>
      </c>
      <c r="K22" s="483">
        <v>5</v>
      </c>
      <c r="L22" s="483" t="s">
        <v>1615</v>
      </c>
      <c r="M22" s="483" t="s">
        <v>1440</v>
      </c>
      <c r="N22" s="483" t="s">
        <v>1154</v>
      </c>
      <c r="O22" s="484" t="s">
        <v>1616</v>
      </c>
      <c r="P22" s="413" t="s">
        <v>1441</v>
      </c>
      <c r="Q22" s="300">
        <v>0</v>
      </c>
      <c r="R22" s="379">
        <v>0</v>
      </c>
      <c r="S22" s="438">
        <v>0</v>
      </c>
      <c r="T22" s="371">
        <v>0</v>
      </c>
      <c r="U22" s="371">
        <v>0</v>
      </c>
      <c r="V22" s="371">
        <v>0</v>
      </c>
      <c r="W22" s="371">
        <v>0</v>
      </c>
      <c r="X22" s="303">
        <v>0</v>
      </c>
      <c r="Y22" s="303">
        <v>0</v>
      </c>
      <c r="Z22" s="303">
        <v>0</v>
      </c>
      <c r="AA22" s="371">
        <v>0</v>
      </c>
      <c r="AB22" s="303">
        <v>0</v>
      </c>
      <c r="AC22" s="303">
        <v>0</v>
      </c>
      <c r="AD22" s="304">
        <f t="shared" si="9"/>
        <v>0</v>
      </c>
      <c r="AE22" s="303">
        <v>0</v>
      </c>
      <c r="AF22" s="305">
        <f>Q22</f>
        <v>0</v>
      </c>
      <c r="AG22" s="304">
        <f>AF22*100%/K22</f>
        <v>0</v>
      </c>
      <c r="AH22" s="340">
        <v>0</v>
      </c>
      <c r="AI22" s="307">
        <v>0</v>
      </c>
      <c r="AJ22" s="307">
        <v>0</v>
      </c>
      <c r="AK22" s="307">
        <v>0</v>
      </c>
      <c r="AL22" s="307">
        <v>0</v>
      </c>
      <c r="AM22" s="307">
        <v>0</v>
      </c>
      <c r="AN22" s="371"/>
      <c r="AO22" s="307">
        <v>0</v>
      </c>
      <c r="AP22" s="344">
        <v>0</v>
      </c>
      <c r="AQ22" s="345">
        <v>0</v>
      </c>
      <c r="AR22" s="345">
        <v>0</v>
      </c>
      <c r="AS22" s="345" t="s">
        <v>1110</v>
      </c>
      <c r="AT22" s="464" t="s">
        <v>1111</v>
      </c>
      <c r="AU22" s="312">
        <f t="shared" si="12"/>
        <v>0</v>
      </c>
      <c r="AV22" s="464" t="s">
        <v>849</v>
      </c>
      <c r="AW22" s="313">
        <f>AI22+AF22</f>
        <v>0</v>
      </c>
      <c r="AX22" s="312">
        <f>AW22*100%/K22</f>
        <v>0</v>
      </c>
      <c r="AY22" s="309" t="s">
        <v>1617</v>
      </c>
      <c r="AZ22" s="307">
        <v>0</v>
      </c>
      <c r="BA22" s="309" t="s">
        <v>1618</v>
      </c>
      <c r="BB22" s="307" t="s">
        <v>1293</v>
      </c>
      <c r="BC22" s="307" t="s">
        <v>1293</v>
      </c>
      <c r="BD22" s="309" t="s">
        <v>1619</v>
      </c>
      <c r="BE22" s="309" t="s">
        <v>1620</v>
      </c>
      <c r="BF22" s="309" t="s">
        <v>1621</v>
      </c>
      <c r="BG22" s="307">
        <v>0</v>
      </c>
      <c r="BH22" s="307">
        <v>0</v>
      </c>
      <c r="BI22" s="307">
        <v>0</v>
      </c>
      <c r="BJ22" s="307">
        <v>0</v>
      </c>
      <c r="BK22" s="323" t="s">
        <v>1622</v>
      </c>
      <c r="BL22" s="316">
        <f t="shared" si="15"/>
        <v>0</v>
      </c>
      <c r="BM22" s="371"/>
      <c r="BN22" s="318">
        <v>0</v>
      </c>
      <c r="BO22" s="316">
        <f>BN22*100%/K22</f>
        <v>0</v>
      </c>
      <c r="BP22" s="482" t="s">
        <v>1623</v>
      </c>
      <c r="BQ22" s="371">
        <v>0</v>
      </c>
      <c r="BR22" s="309" t="s">
        <v>1624</v>
      </c>
      <c r="BS22" s="371">
        <v>0</v>
      </c>
      <c r="BT22" s="371">
        <v>0</v>
      </c>
      <c r="BU22" s="309" t="s">
        <v>1624</v>
      </c>
      <c r="BV22" s="309" t="s">
        <v>1625</v>
      </c>
      <c r="BW22" s="309" t="s">
        <v>1626</v>
      </c>
      <c r="BX22" s="371">
        <v>1</v>
      </c>
      <c r="BY22" s="371">
        <v>0</v>
      </c>
      <c r="BZ22" s="371">
        <v>0</v>
      </c>
      <c r="CA22" s="371"/>
      <c r="CB22" s="371" t="s">
        <v>1015</v>
      </c>
      <c r="CC22" s="371"/>
      <c r="CD22" s="324">
        <f t="shared" si="18"/>
        <v>0</v>
      </c>
      <c r="CE22" s="371"/>
      <c r="CF22" s="325">
        <f>BN22+BQ22</f>
        <v>0</v>
      </c>
      <c r="CG22" s="324">
        <f>CF22*100%/K22</f>
        <v>0</v>
      </c>
      <c r="CH22" s="309" t="s">
        <v>1627</v>
      </c>
      <c r="CI22" s="340">
        <v>3</v>
      </c>
      <c r="CJ22" s="326" t="s">
        <v>1628</v>
      </c>
      <c r="CK22" s="309" t="s">
        <v>1629</v>
      </c>
      <c r="CL22" s="371"/>
      <c r="CM22" s="309" t="s">
        <v>1630</v>
      </c>
      <c r="CN22" s="309" t="s">
        <v>1631</v>
      </c>
      <c r="CO22" s="309" t="s">
        <v>1632</v>
      </c>
      <c r="CP22" s="371">
        <v>1</v>
      </c>
      <c r="CQ22" s="371">
        <v>1</v>
      </c>
      <c r="CR22" s="371">
        <v>1</v>
      </c>
      <c r="CS22" s="371"/>
      <c r="CT22" s="371" t="s">
        <v>1065</v>
      </c>
      <c r="CU22" s="371" t="s">
        <v>1262</v>
      </c>
      <c r="CV22" s="324">
        <f t="shared" si="21"/>
        <v>0.6</v>
      </c>
      <c r="CW22" s="307"/>
      <c r="CX22" s="325">
        <f>CF22+CI22</f>
        <v>3</v>
      </c>
      <c r="CY22" s="324">
        <f t="shared" si="0"/>
        <v>0.6</v>
      </c>
      <c r="CZ22" s="327" t="s">
        <v>1633</v>
      </c>
      <c r="DA22" s="488" t="s">
        <v>1634</v>
      </c>
      <c r="DB22" s="400" t="s">
        <v>1635</v>
      </c>
      <c r="DC22" s="340">
        <v>0</v>
      </c>
      <c r="DD22" s="309" t="s">
        <v>1636</v>
      </c>
      <c r="DE22" s="309" t="s">
        <v>1637</v>
      </c>
      <c r="DF22" s="307">
        <v>0</v>
      </c>
      <c r="DG22" s="309" t="s">
        <v>1637</v>
      </c>
      <c r="DH22" s="309" t="s">
        <v>1638</v>
      </c>
      <c r="DI22" s="340">
        <v>0</v>
      </c>
      <c r="DJ22" s="371">
        <v>1</v>
      </c>
      <c r="DK22" s="371">
        <v>0</v>
      </c>
      <c r="DL22" s="371">
        <v>0</v>
      </c>
      <c r="DM22" s="371"/>
      <c r="DN22" s="371" t="s">
        <v>1065</v>
      </c>
      <c r="DO22" s="371"/>
      <c r="DP22" s="324">
        <f>DS22</f>
        <v>0.6</v>
      </c>
      <c r="DQ22" s="307"/>
      <c r="DR22" s="325">
        <f t="shared" si="35"/>
        <v>3</v>
      </c>
      <c r="DS22" s="324">
        <f t="shared" si="36"/>
        <v>0.6</v>
      </c>
      <c r="DT22" s="327" t="s">
        <v>1232</v>
      </c>
      <c r="DU22" s="372" t="s">
        <v>1206</v>
      </c>
      <c r="DV22" s="309" t="s">
        <v>1639</v>
      </c>
      <c r="DW22" s="307">
        <v>0</v>
      </c>
      <c r="DX22" s="371"/>
      <c r="DY22" s="309" t="s">
        <v>1640</v>
      </c>
      <c r="DZ22" s="371"/>
      <c r="EA22" s="309" t="s">
        <v>1640</v>
      </c>
      <c r="EB22" s="309" t="s">
        <v>1641</v>
      </c>
      <c r="EC22" s="309" t="s">
        <v>1642</v>
      </c>
      <c r="ED22" s="371">
        <v>1</v>
      </c>
      <c r="EE22" s="371">
        <v>0</v>
      </c>
      <c r="EF22" s="371"/>
      <c r="EG22" s="371"/>
      <c r="EH22" s="371" t="s">
        <v>1065</v>
      </c>
      <c r="EI22" s="371"/>
      <c r="EJ22" s="324">
        <f>EM22</f>
        <v>0.6</v>
      </c>
      <c r="EK22" s="307"/>
      <c r="EL22" s="325">
        <f>DW22+DR22</f>
        <v>3</v>
      </c>
      <c r="EM22" s="324">
        <f t="shared" si="1"/>
        <v>0.6</v>
      </c>
      <c r="EN22" s="327" t="s">
        <v>1232</v>
      </c>
      <c r="EO22" s="372" t="s">
        <v>1206</v>
      </c>
      <c r="EP22" s="309" t="s">
        <v>1643</v>
      </c>
      <c r="EQ22" s="307">
        <v>0</v>
      </c>
      <c r="ER22" s="307">
        <v>0</v>
      </c>
      <c r="ES22" s="309" t="s">
        <v>1644</v>
      </c>
      <c r="ET22" s="307">
        <v>0</v>
      </c>
      <c r="EU22" s="309" t="s">
        <v>1645</v>
      </c>
      <c r="EV22" s="309" t="s">
        <v>1646</v>
      </c>
      <c r="EW22" s="309" t="s">
        <v>1647</v>
      </c>
      <c r="EX22" s="371">
        <v>0</v>
      </c>
      <c r="EY22" s="371">
        <v>0</v>
      </c>
      <c r="EZ22" s="371"/>
      <c r="FA22" s="371"/>
      <c r="FB22" s="371" t="s">
        <v>1065</v>
      </c>
      <c r="FC22" s="371"/>
      <c r="FD22" s="324">
        <f>FG22</f>
        <v>0.6</v>
      </c>
      <c r="FE22" s="307"/>
      <c r="FF22" s="325">
        <f>EL22+EQ22</f>
        <v>3</v>
      </c>
      <c r="FG22" s="324">
        <f t="shared" si="2"/>
        <v>0.6</v>
      </c>
      <c r="FH22" s="327" t="s">
        <v>1232</v>
      </c>
      <c r="FI22" s="372" t="s">
        <v>1206</v>
      </c>
      <c r="FJ22" s="371"/>
      <c r="FK22" s="371"/>
      <c r="FL22" s="371"/>
      <c r="FM22" s="371"/>
      <c r="FN22" s="371"/>
      <c r="FO22" s="371"/>
      <c r="FP22" s="371"/>
      <c r="FQ22" s="371"/>
      <c r="FR22" s="371"/>
      <c r="FS22" s="371"/>
      <c r="FT22" s="371"/>
      <c r="FU22" s="371"/>
      <c r="FV22" s="371"/>
      <c r="FW22" s="371"/>
      <c r="FX22" s="324">
        <f>GA22</f>
        <v>0.6</v>
      </c>
      <c r="FY22" s="307"/>
      <c r="FZ22" s="325">
        <f t="shared" si="3"/>
        <v>3</v>
      </c>
      <c r="GA22" s="324">
        <f t="shared" si="4"/>
        <v>0.6</v>
      </c>
      <c r="GB22" s="371"/>
      <c r="GC22" s="371"/>
      <c r="GD22" s="371"/>
      <c r="GE22" s="371"/>
      <c r="GF22" s="371"/>
      <c r="GG22" s="371"/>
      <c r="GH22" s="371"/>
      <c r="GI22" s="371"/>
      <c r="GJ22" s="371"/>
      <c r="GK22" s="371"/>
      <c r="GL22" s="371"/>
      <c r="GM22" s="371"/>
      <c r="GN22" s="371"/>
      <c r="GO22" s="371"/>
      <c r="GP22" s="324">
        <f>GS22</f>
        <v>0.6</v>
      </c>
      <c r="GQ22" s="307"/>
      <c r="GR22" s="332">
        <f>FZ22+GC22</f>
        <v>3</v>
      </c>
      <c r="GS22" s="324">
        <f t="shared" si="6"/>
        <v>0.6</v>
      </c>
      <c r="GT22" s="371"/>
      <c r="GU22" s="371"/>
      <c r="GV22" s="371"/>
      <c r="GW22" s="371"/>
      <c r="GX22" s="371"/>
      <c r="GY22" s="371"/>
      <c r="GZ22" s="371"/>
      <c r="HA22" s="371"/>
      <c r="HB22" s="371"/>
      <c r="HC22" s="371"/>
      <c r="HD22" s="371"/>
      <c r="HE22" s="371"/>
      <c r="HF22" s="371"/>
      <c r="HG22" s="371"/>
      <c r="HH22" s="324">
        <f>HK22</f>
        <v>0.6</v>
      </c>
      <c r="HI22" s="307"/>
      <c r="HJ22" s="332">
        <f>GR22+GU22</f>
        <v>3</v>
      </c>
      <c r="HK22" s="324">
        <f t="shared" si="7"/>
        <v>0.6</v>
      </c>
      <c r="HL22" s="371"/>
      <c r="HM22" s="371"/>
      <c r="HN22" s="371"/>
      <c r="HO22" s="371"/>
      <c r="HP22" s="371"/>
      <c r="HQ22" s="371"/>
      <c r="HR22" s="371"/>
      <c r="HS22" s="371"/>
      <c r="HT22" s="371"/>
      <c r="HU22" s="371"/>
      <c r="HV22" s="371"/>
      <c r="HW22" s="371"/>
      <c r="HX22" s="371"/>
      <c r="HY22" s="371"/>
      <c r="HZ22" s="324">
        <f>IC22</f>
        <v>0.6</v>
      </c>
      <c r="IA22" s="307"/>
      <c r="IB22" s="332">
        <f>HJ22+HM22</f>
        <v>3</v>
      </c>
      <c r="IC22" s="324">
        <f t="shared" si="8"/>
        <v>0.6</v>
      </c>
      <c r="ID22" s="333" t="s">
        <v>1633</v>
      </c>
      <c r="IE22" s="489" t="s">
        <v>1648</v>
      </c>
      <c r="IF22" s="356" t="s">
        <v>11</v>
      </c>
    </row>
    <row r="23" spans="1:240" ht="409.6" customHeight="1" thickBot="1">
      <c r="A23" s="293">
        <v>19</v>
      </c>
      <c r="B23" s="483" t="s">
        <v>1649</v>
      </c>
      <c r="C23" s="483" t="s">
        <v>1650</v>
      </c>
      <c r="D23" s="483" t="s">
        <v>1046</v>
      </c>
      <c r="E23" s="483" t="s">
        <v>1190</v>
      </c>
      <c r="F23" s="483" t="s">
        <v>1103</v>
      </c>
      <c r="G23" s="483" t="s">
        <v>1651</v>
      </c>
      <c r="H23" s="483" t="s">
        <v>735</v>
      </c>
      <c r="I23" s="405" t="s">
        <v>1652</v>
      </c>
      <c r="J23" s="483" t="s">
        <v>1653</v>
      </c>
      <c r="K23" s="483">
        <v>7</v>
      </c>
      <c r="L23" s="483" t="s">
        <v>1654</v>
      </c>
      <c r="M23" s="418" t="s">
        <v>1655</v>
      </c>
      <c r="N23" s="483" t="s">
        <v>1154</v>
      </c>
      <c r="O23" s="484" t="s">
        <v>1616</v>
      </c>
      <c r="P23" s="490" t="s">
        <v>1656</v>
      </c>
      <c r="Q23" s="282">
        <v>0</v>
      </c>
      <c r="R23" s="282">
        <v>0</v>
      </c>
      <c r="S23" s="282">
        <v>0</v>
      </c>
      <c r="T23" s="282">
        <v>0</v>
      </c>
      <c r="U23" s="282">
        <v>0</v>
      </c>
      <c r="V23" s="282">
        <v>0</v>
      </c>
      <c r="W23" s="282">
        <v>0</v>
      </c>
      <c r="X23" s="303">
        <v>0</v>
      </c>
      <c r="Y23" s="303">
        <v>0</v>
      </c>
      <c r="Z23" s="303">
        <v>0</v>
      </c>
      <c r="AA23" s="282"/>
      <c r="AB23" s="303">
        <v>0</v>
      </c>
      <c r="AC23" s="303">
        <v>0</v>
      </c>
      <c r="AD23" s="304">
        <f t="shared" si="9"/>
        <v>0</v>
      </c>
      <c r="AE23" s="303">
        <v>0</v>
      </c>
      <c r="AF23" s="305">
        <f t="shared" si="10"/>
        <v>0</v>
      </c>
      <c r="AG23" s="304">
        <f t="shared" si="11"/>
        <v>0</v>
      </c>
      <c r="AH23" s="307">
        <v>0</v>
      </c>
      <c r="AI23" s="307">
        <v>0</v>
      </c>
      <c r="AJ23" s="307">
        <v>0</v>
      </c>
      <c r="AK23" s="307">
        <v>0</v>
      </c>
      <c r="AL23" s="307">
        <v>0</v>
      </c>
      <c r="AM23" s="307">
        <v>0</v>
      </c>
      <c r="AN23" s="307">
        <v>0</v>
      </c>
      <c r="AO23" s="307">
        <v>0</v>
      </c>
      <c r="AP23" s="344">
        <v>0</v>
      </c>
      <c r="AQ23" s="345">
        <v>0</v>
      </c>
      <c r="AR23" s="345">
        <v>0</v>
      </c>
      <c r="AS23" s="345" t="s">
        <v>1110</v>
      </c>
      <c r="AT23" s="464" t="s">
        <v>1111</v>
      </c>
      <c r="AU23" s="312">
        <f t="shared" si="12"/>
        <v>0</v>
      </c>
      <c r="AV23" s="464" t="s">
        <v>849</v>
      </c>
      <c r="AW23" s="313">
        <f t="shared" si="13"/>
        <v>0</v>
      </c>
      <c r="AX23" s="312">
        <f t="shared" si="14"/>
        <v>0</v>
      </c>
      <c r="AY23" s="307">
        <v>0</v>
      </c>
      <c r="AZ23" s="307">
        <v>0</v>
      </c>
      <c r="BA23" s="307">
        <v>0</v>
      </c>
      <c r="BB23" s="307">
        <v>0</v>
      </c>
      <c r="BC23" s="307">
        <v>0</v>
      </c>
      <c r="BD23" s="307">
        <v>0</v>
      </c>
      <c r="BE23" s="307">
        <v>0</v>
      </c>
      <c r="BF23" s="307">
        <v>0</v>
      </c>
      <c r="BG23" s="307">
        <v>0</v>
      </c>
      <c r="BH23" s="307">
        <v>0</v>
      </c>
      <c r="BI23" s="307">
        <v>0</v>
      </c>
      <c r="BJ23" s="307">
        <v>0</v>
      </c>
      <c r="BK23" s="323" t="s">
        <v>1111</v>
      </c>
      <c r="BL23" s="316">
        <f t="shared" si="15"/>
        <v>0</v>
      </c>
      <c r="BM23" s="371" t="s">
        <v>849</v>
      </c>
      <c r="BN23" s="318">
        <f t="shared" si="16"/>
        <v>0</v>
      </c>
      <c r="BO23" s="324">
        <v>0</v>
      </c>
      <c r="BP23" s="309" t="s">
        <v>1657</v>
      </c>
      <c r="BQ23" s="371">
        <v>0</v>
      </c>
      <c r="BR23" s="309" t="s">
        <v>1658</v>
      </c>
      <c r="BS23" s="371">
        <v>0</v>
      </c>
      <c r="BT23" s="309">
        <v>0</v>
      </c>
      <c r="BU23" s="309" t="s">
        <v>1659</v>
      </c>
      <c r="BV23" s="309"/>
      <c r="BW23" s="309" t="s">
        <v>1660</v>
      </c>
      <c r="BX23" s="371">
        <v>1</v>
      </c>
      <c r="BY23" s="371">
        <v>0</v>
      </c>
      <c r="BZ23" s="371">
        <v>0</v>
      </c>
      <c r="CA23" s="371"/>
      <c r="CB23" s="371" t="s">
        <v>1015</v>
      </c>
      <c r="CC23" s="371"/>
      <c r="CD23" s="324">
        <f t="shared" si="18"/>
        <v>0</v>
      </c>
      <c r="CE23" s="371"/>
      <c r="CF23" s="325">
        <f t="shared" si="19"/>
        <v>0</v>
      </c>
      <c r="CG23" s="324">
        <f t="shared" si="20"/>
        <v>0</v>
      </c>
      <c r="CH23" s="309" t="s">
        <v>1661</v>
      </c>
      <c r="CI23" s="371">
        <v>0</v>
      </c>
      <c r="CJ23" s="393"/>
      <c r="CK23" s="309" t="s">
        <v>1662</v>
      </c>
      <c r="CL23" s="309" t="s">
        <v>1663</v>
      </c>
      <c r="CM23" s="309" t="s">
        <v>1664</v>
      </c>
      <c r="CN23" s="309" t="s">
        <v>1665</v>
      </c>
      <c r="CO23" s="309" t="s">
        <v>1666</v>
      </c>
      <c r="CP23" s="371">
        <v>1</v>
      </c>
      <c r="CQ23" s="371">
        <v>0</v>
      </c>
      <c r="CR23" s="371"/>
      <c r="CS23" s="371"/>
      <c r="CT23" s="371" t="s">
        <v>1015</v>
      </c>
      <c r="CU23" s="371"/>
      <c r="CV23" s="324">
        <f t="shared" si="21"/>
        <v>0</v>
      </c>
      <c r="CW23" s="307"/>
      <c r="CX23" s="325">
        <f t="shared" si="22"/>
        <v>0</v>
      </c>
      <c r="CY23" s="324">
        <f t="shared" si="0"/>
        <v>0</v>
      </c>
      <c r="CZ23" s="327" t="s">
        <v>1667</v>
      </c>
      <c r="DA23" s="327" t="s">
        <v>1668</v>
      </c>
      <c r="DB23" s="400" t="s">
        <v>1669</v>
      </c>
      <c r="DC23" s="307">
        <v>0</v>
      </c>
      <c r="DD23" s="307">
        <v>0</v>
      </c>
      <c r="DE23" s="309" t="s">
        <v>1670</v>
      </c>
      <c r="DF23" s="309" t="s">
        <v>1671</v>
      </c>
      <c r="DG23" s="309" t="s">
        <v>1672</v>
      </c>
      <c r="DH23" s="309" t="s">
        <v>1673</v>
      </c>
      <c r="DI23" s="309" t="s">
        <v>1674</v>
      </c>
      <c r="DJ23" s="371">
        <v>1</v>
      </c>
      <c r="DK23" s="371">
        <v>0</v>
      </c>
      <c r="DL23" s="371">
        <v>0</v>
      </c>
      <c r="DM23" s="371"/>
      <c r="DN23" s="371" t="s">
        <v>1015</v>
      </c>
      <c r="DO23" s="371"/>
      <c r="DP23" s="324">
        <f t="shared" si="23"/>
        <v>0</v>
      </c>
      <c r="DQ23" s="307"/>
      <c r="DR23" s="325">
        <f t="shared" si="35"/>
        <v>0</v>
      </c>
      <c r="DS23" s="324">
        <f t="shared" si="36"/>
        <v>0</v>
      </c>
      <c r="DT23" s="491" t="s">
        <v>1675</v>
      </c>
      <c r="DU23" s="417" t="s">
        <v>1676</v>
      </c>
      <c r="DV23" s="309" t="s">
        <v>1677</v>
      </c>
      <c r="DW23" s="340">
        <v>2</v>
      </c>
      <c r="DX23" s="309" t="s">
        <v>1678</v>
      </c>
      <c r="DY23" s="309" t="s">
        <v>1678</v>
      </c>
      <c r="DZ23" s="309" t="s">
        <v>1679</v>
      </c>
      <c r="EA23" s="309" t="s">
        <v>1680</v>
      </c>
      <c r="EB23" s="309" t="s">
        <v>1681</v>
      </c>
      <c r="EC23" s="309" t="s">
        <v>1682</v>
      </c>
      <c r="ED23" s="371">
        <v>1</v>
      </c>
      <c r="EE23" s="371">
        <v>1</v>
      </c>
      <c r="EF23" s="371">
        <v>1</v>
      </c>
      <c r="EG23" s="371"/>
      <c r="EH23" s="371" t="s">
        <v>1065</v>
      </c>
      <c r="EI23" s="371"/>
      <c r="EJ23" s="324">
        <f t="shared" si="24"/>
        <v>0.2857142857142857</v>
      </c>
      <c r="EK23" s="307"/>
      <c r="EL23" s="325">
        <f t="shared" si="25"/>
        <v>2</v>
      </c>
      <c r="EM23" s="324">
        <f t="shared" si="1"/>
        <v>0.2857142857142857</v>
      </c>
      <c r="EN23" s="491" t="s">
        <v>1683</v>
      </c>
      <c r="EO23" s="417" t="s">
        <v>1684</v>
      </c>
      <c r="EP23" s="309" t="s">
        <v>1685</v>
      </c>
      <c r="EQ23" s="307">
        <v>5</v>
      </c>
      <c r="ER23" s="371"/>
      <c r="ES23" s="309" t="s">
        <v>1686</v>
      </c>
      <c r="ET23" s="309" t="s">
        <v>1687</v>
      </c>
      <c r="EU23" s="309" t="s">
        <v>1688</v>
      </c>
      <c r="EV23" s="309" t="s">
        <v>1689</v>
      </c>
      <c r="EW23" s="309" t="s">
        <v>1690</v>
      </c>
      <c r="EX23" s="371">
        <v>1</v>
      </c>
      <c r="EY23" s="371">
        <v>0</v>
      </c>
      <c r="EZ23" s="371">
        <v>1</v>
      </c>
      <c r="FA23" s="371"/>
      <c r="FB23" s="371" t="s">
        <v>1091</v>
      </c>
      <c r="FC23" s="371"/>
      <c r="FD23" s="324">
        <f t="shared" si="26"/>
        <v>1</v>
      </c>
      <c r="FE23" s="307"/>
      <c r="FF23" s="325">
        <f t="shared" si="27"/>
        <v>7</v>
      </c>
      <c r="FG23" s="324">
        <f t="shared" si="2"/>
        <v>1</v>
      </c>
      <c r="FH23" s="417" t="s">
        <v>1691</v>
      </c>
      <c r="FI23" s="492" t="s">
        <v>1692</v>
      </c>
      <c r="FJ23" s="371"/>
      <c r="FK23" s="371"/>
      <c r="FL23" s="371"/>
      <c r="FM23" s="371"/>
      <c r="FN23" s="371"/>
      <c r="FO23" s="371"/>
      <c r="FP23" s="371"/>
      <c r="FQ23" s="371"/>
      <c r="FR23" s="371"/>
      <c r="FS23" s="371"/>
      <c r="FT23" s="371"/>
      <c r="FU23" s="371"/>
      <c r="FV23" s="371"/>
      <c r="FW23" s="371"/>
      <c r="FX23" s="324">
        <f t="shared" si="28"/>
        <v>1</v>
      </c>
      <c r="FY23" s="307"/>
      <c r="FZ23" s="325">
        <f t="shared" si="3"/>
        <v>7</v>
      </c>
      <c r="GA23" s="324">
        <f t="shared" si="4"/>
        <v>1</v>
      </c>
      <c r="GB23" s="371"/>
      <c r="GC23" s="371"/>
      <c r="GD23" s="371"/>
      <c r="GE23" s="371"/>
      <c r="GF23" s="371"/>
      <c r="GG23" s="371"/>
      <c r="GH23" s="371"/>
      <c r="GI23" s="371"/>
      <c r="GJ23" s="371"/>
      <c r="GK23" s="371"/>
      <c r="GL23" s="371"/>
      <c r="GM23" s="371"/>
      <c r="GN23" s="371"/>
      <c r="GO23" s="371"/>
      <c r="GP23" s="324">
        <f t="shared" si="29"/>
        <v>1</v>
      </c>
      <c r="GQ23" s="307"/>
      <c r="GR23" s="332">
        <f>GC23+FZ23</f>
        <v>7</v>
      </c>
      <c r="GS23" s="324">
        <f t="shared" si="6"/>
        <v>1</v>
      </c>
      <c r="GT23" s="371"/>
      <c r="GU23" s="371"/>
      <c r="GV23" s="371"/>
      <c r="GW23" s="371"/>
      <c r="GX23" s="371"/>
      <c r="GY23" s="371"/>
      <c r="GZ23" s="371"/>
      <c r="HA23" s="371"/>
      <c r="HB23" s="371"/>
      <c r="HC23" s="371"/>
      <c r="HD23" s="371"/>
      <c r="HE23" s="371"/>
      <c r="HF23" s="371"/>
      <c r="HG23" s="371"/>
      <c r="HH23" s="324">
        <f t="shared" si="30"/>
        <v>1</v>
      </c>
      <c r="HI23" s="307"/>
      <c r="HJ23" s="332">
        <f t="shared" si="31"/>
        <v>7</v>
      </c>
      <c r="HK23" s="324">
        <f t="shared" si="7"/>
        <v>1</v>
      </c>
      <c r="HL23" s="371"/>
      <c r="HM23" s="371"/>
      <c r="HN23" s="371"/>
      <c r="HO23" s="371"/>
      <c r="HP23" s="371"/>
      <c r="HQ23" s="371"/>
      <c r="HR23" s="371"/>
      <c r="HS23" s="371"/>
      <c r="HT23" s="371"/>
      <c r="HU23" s="371"/>
      <c r="HV23" s="371"/>
      <c r="HW23" s="371"/>
      <c r="HX23" s="371"/>
      <c r="HY23" s="371"/>
      <c r="HZ23" s="324">
        <f t="shared" si="32"/>
        <v>1</v>
      </c>
      <c r="IA23" s="307"/>
      <c r="IB23" s="332">
        <f t="shared" si="33"/>
        <v>7</v>
      </c>
      <c r="IC23" s="324">
        <f t="shared" si="8"/>
        <v>1</v>
      </c>
      <c r="ID23" s="406" t="s">
        <v>1693</v>
      </c>
      <c r="IE23" s="493" t="s">
        <v>1694</v>
      </c>
      <c r="IF23" s="356" t="s">
        <v>11</v>
      </c>
    </row>
    <row r="24" spans="1:240" ht="408.75" customHeight="1">
      <c r="A24" s="337">
        <v>20</v>
      </c>
      <c r="B24" s="494" t="s">
        <v>1695</v>
      </c>
      <c r="C24" s="494" t="s">
        <v>1696</v>
      </c>
      <c r="D24" s="494" t="s">
        <v>1046</v>
      </c>
      <c r="E24" s="494" t="s">
        <v>1151</v>
      </c>
      <c r="F24" s="495" t="s">
        <v>1103</v>
      </c>
      <c r="G24" s="494" t="s">
        <v>1697</v>
      </c>
      <c r="H24" s="494" t="s">
        <v>1698</v>
      </c>
      <c r="I24" s="420" t="s">
        <v>1699</v>
      </c>
      <c r="J24" s="494" t="s">
        <v>5</v>
      </c>
      <c r="K24" s="494">
        <v>33</v>
      </c>
      <c r="L24" s="494" t="s">
        <v>1700</v>
      </c>
      <c r="M24" s="494" t="s">
        <v>1701</v>
      </c>
      <c r="N24" s="390" t="s">
        <v>1702</v>
      </c>
      <c r="O24" s="496" t="s">
        <v>1616</v>
      </c>
      <c r="P24" s="497" t="s">
        <v>1291</v>
      </c>
      <c r="Q24" s="405">
        <v>0</v>
      </c>
      <c r="R24" s="436">
        <v>0</v>
      </c>
      <c r="S24" s="436">
        <v>0</v>
      </c>
      <c r="T24" s="436">
        <v>0</v>
      </c>
      <c r="U24" s="436">
        <v>0</v>
      </c>
      <c r="V24" s="436"/>
      <c r="W24" s="436" t="s">
        <v>5</v>
      </c>
      <c r="X24" s="303">
        <v>0</v>
      </c>
      <c r="Y24" s="303">
        <v>0</v>
      </c>
      <c r="Z24" s="303">
        <v>0</v>
      </c>
      <c r="AA24" s="436"/>
      <c r="AB24" s="303">
        <v>0</v>
      </c>
      <c r="AC24" s="303">
        <v>0</v>
      </c>
      <c r="AD24" s="304">
        <f t="shared" si="9"/>
        <v>0</v>
      </c>
      <c r="AE24" s="303">
        <v>0</v>
      </c>
      <c r="AF24" s="305">
        <f t="shared" si="10"/>
        <v>0</v>
      </c>
      <c r="AG24" s="304">
        <f t="shared" si="11"/>
        <v>0</v>
      </c>
      <c r="AH24" s="309" t="s">
        <v>1703</v>
      </c>
      <c r="AI24" s="307">
        <v>0</v>
      </c>
      <c r="AJ24" s="309" t="s">
        <v>1704</v>
      </c>
      <c r="AK24" s="371">
        <v>0</v>
      </c>
      <c r="AL24" s="371">
        <v>0</v>
      </c>
      <c r="AM24" s="371">
        <v>0</v>
      </c>
      <c r="AN24" s="498">
        <v>0</v>
      </c>
      <c r="AO24" s="499" t="s">
        <v>1705</v>
      </c>
      <c r="AP24" s="500">
        <v>1</v>
      </c>
      <c r="AQ24" s="501">
        <v>0</v>
      </c>
      <c r="AR24" s="501">
        <v>1</v>
      </c>
      <c r="AS24" s="502" t="s">
        <v>1110</v>
      </c>
      <c r="AT24" s="502" t="s">
        <v>1065</v>
      </c>
      <c r="AU24" s="312">
        <f t="shared" si="12"/>
        <v>0</v>
      </c>
      <c r="AV24" s="464" t="s">
        <v>849</v>
      </c>
      <c r="AW24" s="313">
        <f t="shared" si="13"/>
        <v>0</v>
      </c>
      <c r="AX24" s="312">
        <f t="shared" si="14"/>
        <v>0</v>
      </c>
      <c r="AY24" s="499" t="s">
        <v>1706</v>
      </c>
      <c r="AZ24" s="314">
        <v>2</v>
      </c>
      <c r="BA24" s="499" t="s">
        <v>1707</v>
      </c>
      <c r="BB24" s="499" t="s">
        <v>1708</v>
      </c>
      <c r="BC24" s="498">
        <v>72</v>
      </c>
      <c r="BD24" s="498">
        <v>0</v>
      </c>
      <c r="BE24" s="498">
        <v>0</v>
      </c>
      <c r="BF24" s="499" t="s">
        <v>1709</v>
      </c>
      <c r="BG24" s="314">
        <v>1</v>
      </c>
      <c r="BH24" s="314">
        <v>1</v>
      </c>
      <c r="BI24" s="314">
        <v>1</v>
      </c>
      <c r="BJ24" s="314">
        <v>0</v>
      </c>
      <c r="BK24" s="315" t="s">
        <v>1065</v>
      </c>
      <c r="BL24" s="316">
        <f t="shared" si="15"/>
        <v>0.06</v>
      </c>
      <c r="BM24" s="498" t="s">
        <v>849</v>
      </c>
      <c r="BN24" s="318">
        <f t="shared" si="16"/>
        <v>2</v>
      </c>
      <c r="BO24" s="316">
        <v>0.06</v>
      </c>
      <c r="BP24" s="499" t="s">
        <v>1710</v>
      </c>
      <c r="BQ24" s="498">
        <v>1</v>
      </c>
      <c r="BR24" s="499" t="s">
        <v>1711</v>
      </c>
      <c r="BS24" s="499" t="s">
        <v>1712</v>
      </c>
      <c r="BT24" s="498">
        <v>9</v>
      </c>
      <c r="BU24" s="498">
        <v>0</v>
      </c>
      <c r="BV24" s="498">
        <v>0</v>
      </c>
      <c r="BW24" s="499" t="s">
        <v>1713</v>
      </c>
      <c r="BX24" s="498">
        <v>0</v>
      </c>
      <c r="BY24" s="498">
        <v>0</v>
      </c>
      <c r="BZ24" s="498">
        <v>0</v>
      </c>
      <c r="CA24" s="498"/>
      <c r="CB24" s="498" t="s">
        <v>1065</v>
      </c>
      <c r="CC24" s="498"/>
      <c r="CD24" s="324">
        <f t="shared" si="18"/>
        <v>9.0909090909090912E-2</v>
      </c>
      <c r="CE24" s="498"/>
      <c r="CF24" s="325">
        <f t="shared" si="19"/>
        <v>3</v>
      </c>
      <c r="CG24" s="324">
        <f t="shared" si="20"/>
        <v>9.0909090909090912E-2</v>
      </c>
      <c r="CH24" s="499" t="s">
        <v>1714</v>
      </c>
      <c r="CI24" s="314">
        <v>3</v>
      </c>
      <c r="CJ24" s="503" t="s">
        <v>1715</v>
      </c>
      <c r="CK24" s="499" t="s">
        <v>1716</v>
      </c>
      <c r="CL24" s="498">
        <v>34</v>
      </c>
      <c r="CM24" s="498">
        <v>0</v>
      </c>
      <c r="CN24" s="498">
        <v>0</v>
      </c>
      <c r="CO24" s="499" t="s">
        <v>1717</v>
      </c>
      <c r="CP24" s="498">
        <v>1</v>
      </c>
      <c r="CQ24" s="498">
        <v>1</v>
      </c>
      <c r="CR24" s="498">
        <v>1</v>
      </c>
      <c r="CS24" s="498"/>
      <c r="CT24" s="498" t="s">
        <v>1065</v>
      </c>
      <c r="CU24" s="498" t="s">
        <v>1262</v>
      </c>
      <c r="CV24" s="324">
        <f t="shared" si="21"/>
        <v>0.18181818181818182</v>
      </c>
      <c r="CW24" s="314"/>
      <c r="CX24" s="325">
        <f t="shared" si="22"/>
        <v>6</v>
      </c>
      <c r="CY24" s="324">
        <f t="shared" si="0"/>
        <v>0.18181818181818182</v>
      </c>
      <c r="CZ24" s="327" t="s">
        <v>1718</v>
      </c>
      <c r="DA24" s="488" t="s">
        <v>1719</v>
      </c>
      <c r="DB24" s="504" t="s">
        <v>1720</v>
      </c>
      <c r="DC24" s="498">
        <v>2</v>
      </c>
      <c r="DD24" s="499" t="s">
        <v>1721</v>
      </c>
      <c r="DE24" s="499" t="s">
        <v>1722</v>
      </c>
      <c r="DF24" s="498">
        <v>33</v>
      </c>
      <c r="DG24" s="498">
        <v>0</v>
      </c>
      <c r="DH24" s="498">
        <v>0</v>
      </c>
      <c r="DI24" s="499" t="s">
        <v>1717</v>
      </c>
      <c r="DJ24" s="498">
        <v>1</v>
      </c>
      <c r="DK24" s="498">
        <v>1</v>
      </c>
      <c r="DL24" s="498">
        <v>1</v>
      </c>
      <c r="DM24" s="498"/>
      <c r="DN24" s="498" t="s">
        <v>1065</v>
      </c>
      <c r="DO24" s="498"/>
      <c r="DP24" s="324">
        <f t="shared" si="23"/>
        <v>0.24242424242424243</v>
      </c>
      <c r="DQ24" s="314"/>
      <c r="DR24" s="325">
        <f t="shared" si="35"/>
        <v>8</v>
      </c>
      <c r="DS24" s="324">
        <f t="shared" si="36"/>
        <v>0.24242424242424243</v>
      </c>
      <c r="DT24" s="327" t="s">
        <v>1723</v>
      </c>
      <c r="DU24" s="417" t="s">
        <v>1724</v>
      </c>
      <c r="DV24" s="499" t="s">
        <v>1725</v>
      </c>
      <c r="DW24" s="314">
        <v>7</v>
      </c>
      <c r="DX24" s="499" t="s">
        <v>1726</v>
      </c>
      <c r="DY24" s="499" t="s">
        <v>1722</v>
      </c>
      <c r="DZ24" s="314">
        <v>173</v>
      </c>
      <c r="EA24" s="498">
        <v>0</v>
      </c>
      <c r="EB24" s="498">
        <v>0</v>
      </c>
      <c r="EC24" s="499" t="s">
        <v>1717</v>
      </c>
      <c r="ED24" s="498"/>
      <c r="EE24" s="498"/>
      <c r="EF24" s="498"/>
      <c r="EG24" s="498"/>
      <c r="EH24" s="498"/>
      <c r="EI24" s="498"/>
      <c r="EJ24" s="324">
        <f t="shared" si="24"/>
        <v>0.45454545454545453</v>
      </c>
      <c r="EK24" s="314"/>
      <c r="EL24" s="325">
        <f t="shared" si="25"/>
        <v>15</v>
      </c>
      <c r="EM24" s="324">
        <f t="shared" si="1"/>
        <v>0.45454545454545453</v>
      </c>
      <c r="EN24" s="330" t="s">
        <v>1727</v>
      </c>
      <c r="EO24" s="330" t="s">
        <v>1728</v>
      </c>
      <c r="EP24" s="499" t="s">
        <v>1729</v>
      </c>
      <c r="EQ24" s="314">
        <v>5</v>
      </c>
      <c r="ER24" s="499" t="s">
        <v>1730</v>
      </c>
      <c r="ES24" s="499" t="s">
        <v>1731</v>
      </c>
      <c r="ET24" s="314">
        <v>95</v>
      </c>
      <c r="EU24" s="498">
        <v>0</v>
      </c>
      <c r="EV24" s="498">
        <v>0</v>
      </c>
      <c r="EW24" s="499" t="s">
        <v>1717</v>
      </c>
      <c r="EX24" s="498">
        <v>0</v>
      </c>
      <c r="EY24" s="498">
        <v>1</v>
      </c>
      <c r="EZ24" s="498"/>
      <c r="FA24" s="498"/>
      <c r="FB24" s="498" t="s">
        <v>1065</v>
      </c>
      <c r="FC24" s="498"/>
      <c r="FD24" s="324">
        <f t="shared" si="26"/>
        <v>0.60606060606060608</v>
      </c>
      <c r="FE24" s="314"/>
      <c r="FF24" s="325">
        <f t="shared" si="27"/>
        <v>20</v>
      </c>
      <c r="FG24" s="324">
        <f t="shared" si="2"/>
        <v>0.60606060606060608</v>
      </c>
      <c r="FH24" s="327" t="s">
        <v>1732</v>
      </c>
      <c r="FI24" s="327" t="s">
        <v>1733</v>
      </c>
      <c r="FJ24" s="371"/>
      <c r="FK24" s="371"/>
      <c r="FL24" s="371"/>
      <c r="FM24" s="371"/>
      <c r="FN24" s="371"/>
      <c r="FO24" s="371"/>
      <c r="FP24" s="371"/>
      <c r="FQ24" s="371"/>
      <c r="FR24" s="371"/>
      <c r="FS24" s="371"/>
      <c r="FT24" s="371"/>
      <c r="FU24" s="371"/>
      <c r="FV24" s="371"/>
      <c r="FW24" s="371"/>
      <c r="FX24" s="324">
        <f t="shared" si="28"/>
        <v>0.60606060606060608</v>
      </c>
      <c r="FY24" s="307"/>
      <c r="FZ24" s="325">
        <f t="shared" si="3"/>
        <v>20</v>
      </c>
      <c r="GA24" s="324">
        <f t="shared" si="4"/>
        <v>0.60606060606060608</v>
      </c>
      <c r="GB24" s="371"/>
      <c r="GC24" s="371"/>
      <c r="GD24" s="371"/>
      <c r="GE24" s="371"/>
      <c r="GF24" s="371"/>
      <c r="GG24" s="371"/>
      <c r="GH24" s="371"/>
      <c r="GI24" s="371"/>
      <c r="GJ24" s="371"/>
      <c r="GK24" s="371"/>
      <c r="GL24" s="371"/>
      <c r="GM24" s="371"/>
      <c r="GN24" s="371"/>
      <c r="GO24" s="371"/>
      <c r="GP24" s="324">
        <f t="shared" si="29"/>
        <v>0</v>
      </c>
      <c r="GQ24" s="307"/>
      <c r="GR24" s="332">
        <f>GB5</f>
        <v>0</v>
      </c>
      <c r="GS24" s="324">
        <f t="shared" si="6"/>
        <v>0</v>
      </c>
      <c r="GT24" s="371"/>
      <c r="GU24" s="371"/>
      <c r="GV24" s="371"/>
      <c r="GW24" s="371"/>
      <c r="GX24" s="371"/>
      <c r="GY24" s="371"/>
      <c r="GZ24" s="371"/>
      <c r="HA24" s="371"/>
      <c r="HB24" s="371"/>
      <c r="HC24" s="371"/>
      <c r="HD24" s="371"/>
      <c r="HE24" s="371"/>
      <c r="HF24" s="371"/>
      <c r="HG24" s="371"/>
      <c r="HH24" s="324">
        <f t="shared" si="30"/>
        <v>0</v>
      </c>
      <c r="HI24" s="307"/>
      <c r="HJ24" s="332">
        <f t="shared" si="31"/>
        <v>0</v>
      </c>
      <c r="HK24" s="324">
        <f t="shared" si="7"/>
        <v>0</v>
      </c>
      <c r="HL24" s="371"/>
      <c r="HM24" s="371"/>
      <c r="HN24" s="371"/>
      <c r="HO24" s="371"/>
      <c r="HP24" s="371"/>
      <c r="HQ24" s="371"/>
      <c r="HR24" s="371"/>
      <c r="HS24" s="371"/>
      <c r="HT24" s="371"/>
      <c r="HU24" s="371"/>
      <c r="HV24" s="371"/>
      <c r="HW24" s="371"/>
      <c r="HX24" s="371"/>
      <c r="HY24" s="371"/>
      <c r="HZ24" s="324">
        <f t="shared" si="32"/>
        <v>0</v>
      </c>
      <c r="IA24" s="307"/>
      <c r="IB24" s="332">
        <f t="shared" si="33"/>
        <v>0</v>
      </c>
      <c r="IC24" s="324">
        <f t="shared" si="8"/>
        <v>0</v>
      </c>
      <c r="ID24" s="28" t="s">
        <v>1734</v>
      </c>
      <c r="IE24" s="493" t="s">
        <v>1735</v>
      </c>
      <c r="IF24" s="356" t="s">
        <v>11</v>
      </c>
    </row>
    <row r="25" spans="1:240" ht="409.5" customHeight="1" thickBot="1">
      <c r="A25" s="357">
        <v>21</v>
      </c>
      <c r="B25" s="483" t="s">
        <v>1736</v>
      </c>
      <c r="C25" s="483" t="s">
        <v>1737</v>
      </c>
      <c r="D25" s="483" t="s">
        <v>1046</v>
      </c>
      <c r="E25" s="483" t="s">
        <v>1738</v>
      </c>
      <c r="F25" s="483" t="s">
        <v>1103</v>
      </c>
      <c r="G25" s="483" t="s">
        <v>1739</v>
      </c>
      <c r="H25" s="483" t="s">
        <v>1740</v>
      </c>
      <c r="I25" s="405" t="s">
        <v>1699</v>
      </c>
      <c r="J25" s="483" t="s">
        <v>5</v>
      </c>
      <c r="K25" s="483">
        <v>30</v>
      </c>
      <c r="L25" s="483" t="s">
        <v>1741</v>
      </c>
      <c r="M25" s="405" t="s">
        <v>1742</v>
      </c>
      <c r="N25" s="282" t="s">
        <v>1743</v>
      </c>
      <c r="O25" s="483" t="s">
        <v>1108</v>
      </c>
      <c r="P25" s="443" t="s">
        <v>1291</v>
      </c>
      <c r="Q25" s="405">
        <v>0</v>
      </c>
      <c r="R25" s="422">
        <v>0</v>
      </c>
      <c r="S25" s="422">
        <v>0</v>
      </c>
      <c r="T25" s="422">
        <v>0</v>
      </c>
      <c r="U25" s="422">
        <v>0</v>
      </c>
      <c r="V25" s="422"/>
      <c r="W25" s="436" t="s">
        <v>5</v>
      </c>
      <c r="X25" s="303">
        <v>0</v>
      </c>
      <c r="Y25" s="303">
        <v>0</v>
      </c>
      <c r="Z25" s="303">
        <v>0</v>
      </c>
      <c r="AA25" s="436"/>
      <c r="AB25" s="303">
        <v>0</v>
      </c>
      <c r="AC25" s="303">
        <v>0</v>
      </c>
      <c r="AD25" s="304">
        <f t="shared" si="9"/>
        <v>0</v>
      </c>
      <c r="AE25" s="303">
        <v>0</v>
      </c>
      <c r="AF25" s="305">
        <f t="shared" si="10"/>
        <v>0</v>
      </c>
      <c r="AG25" s="304">
        <f t="shared" si="11"/>
        <v>0</v>
      </c>
      <c r="AH25" s="328" t="s">
        <v>1291</v>
      </c>
      <c r="AI25" s="282">
        <v>0</v>
      </c>
      <c r="AJ25" s="422">
        <v>0</v>
      </c>
      <c r="AK25" s="422">
        <v>0</v>
      </c>
      <c r="AL25" s="422">
        <v>0</v>
      </c>
      <c r="AM25" s="422"/>
      <c r="AN25" s="436" t="s">
        <v>5</v>
      </c>
      <c r="AO25" s="371"/>
      <c r="AP25" s="282">
        <v>0</v>
      </c>
      <c r="AQ25" s="311">
        <v>0</v>
      </c>
      <c r="AR25" s="311">
        <v>0</v>
      </c>
      <c r="AS25" s="458" t="s">
        <v>1110</v>
      </c>
      <c r="AT25" s="458" t="s">
        <v>1111</v>
      </c>
      <c r="AU25" s="312">
        <f t="shared" si="12"/>
        <v>0</v>
      </c>
      <c r="AV25" s="464" t="s">
        <v>849</v>
      </c>
      <c r="AW25" s="313">
        <f t="shared" si="13"/>
        <v>0</v>
      </c>
      <c r="AX25" s="312">
        <f t="shared" si="14"/>
        <v>0</v>
      </c>
      <c r="AY25" s="328" t="s">
        <v>1291</v>
      </c>
      <c r="AZ25" s="282">
        <v>0</v>
      </c>
      <c r="BA25" s="422">
        <v>0</v>
      </c>
      <c r="BB25" s="422">
        <v>0</v>
      </c>
      <c r="BC25" s="422">
        <v>0</v>
      </c>
      <c r="BD25" s="422"/>
      <c r="BE25" s="436" t="s">
        <v>5</v>
      </c>
      <c r="BF25" s="329" t="s">
        <v>1744</v>
      </c>
      <c r="BG25" s="307">
        <v>0</v>
      </c>
      <c r="BH25" s="307">
        <v>0</v>
      </c>
      <c r="BI25" s="307">
        <v>0</v>
      </c>
      <c r="BJ25" s="307">
        <v>0</v>
      </c>
      <c r="BK25" s="323" t="s">
        <v>1111</v>
      </c>
      <c r="BL25" s="316">
        <f t="shared" si="15"/>
        <v>0</v>
      </c>
      <c r="BM25" s="371" t="s">
        <v>849</v>
      </c>
      <c r="BN25" s="318">
        <f t="shared" si="16"/>
        <v>0</v>
      </c>
      <c r="BO25" s="324">
        <v>0</v>
      </c>
      <c r="BP25" s="328" t="s">
        <v>1745</v>
      </c>
      <c r="BQ25" s="282">
        <v>0</v>
      </c>
      <c r="BR25" s="422">
        <v>0</v>
      </c>
      <c r="BS25" s="422">
        <v>0</v>
      </c>
      <c r="BT25" s="422">
        <v>0</v>
      </c>
      <c r="BU25" s="422"/>
      <c r="BV25" s="436" t="s">
        <v>5</v>
      </c>
      <c r="BW25" s="371" t="s">
        <v>5</v>
      </c>
      <c r="BX25" s="371">
        <v>0</v>
      </c>
      <c r="BY25" s="371">
        <v>0</v>
      </c>
      <c r="BZ25" s="371">
        <v>0</v>
      </c>
      <c r="CA25" s="371"/>
      <c r="CB25" s="371" t="s">
        <v>1204</v>
      </c>
      <c r="CC25" s="371"/>
      <c r="CD25" s="324">
        <f t="shared" si="18"/>
        <v>0</v>
      </c>
      <c r="CE25" s="371"/>
      <c r="CF25" s="325">
        <f t="shared" si="19"/>
        <v>0</v>
      </c>
      <c r="CG25" s="324">
        <f t="shared" si="20"/>
        <v>0</v>
      </c>
      <c r="CH25" s="328" t="s">
        <v>1746</v>
      </c>
      <c r="CI25" s="282">
        <v>0</v>
      </c>
      <c r="CJ25" s="505">
        <v>0</v>
      </c>
      <c r="CK25" s="422">
        <v>0</v>
      </c>
      <c r="CL25" s="422">
        <v>0</v>
      </c>
      <c r="CM25" s="422"/>
      <c r="CN25" s="436" t="s">
        <v>5</v>
      </c>
      <c r="CO25" s="371" t="s">
        <v>5</v>
      </c>
      <c r="CP25" s="371">
        <v>1</v>
      </c>
      <c r="CQ25" s="371">
        <v>0</v>
      </c>
      <c r="CR25" s="371"/>
      <c r="CS25" s="371"/>
      <c r="CT25" s="371" t="s">
        <v>1204</v>
      </c>
      <c r="CU25" s="371" t="s">
        <v>1204</v>
      </c>
      <c r="CV25" s="324">
        <f t="shared" si="21"/>
        <v>0</v>
      </c>
      <c r="CW25" s="307"/>
      <c r="CX25" s="325">
        <f t="shared" si="22"/>
        <v>0</v>
      </c>
      <c r="CY25" s="324">
        <f t="shared" si="0"/>
        <v>0</v>
      </c>
      <c r="CZ25" s="327" t="s">
        <v>1747</v>
      </c>
      <c r="DA25" s="506" t="s">
        <v>1206</v>
      </c>
      <c r="DB25" s="507" t="s">
        <v>1748</v>
      </c>
      <c r="DC25" s="508">
        <v>0</v>
      </c>
      <c r="DD25" s="509" t="s">
        <v>1749</v>
      </c>
      <c r="DE25" s="509" t="s">
        <v>1750</v>
      </c>
      <c r="DF25" s="508">
        <v>33</v>
      </c>
      <c r="DG25" s="371">
        <v>0</v>
      </c>
      <c r="DH25" s="371">
        <v>0</v>
      </c>
      <c r="DI25" s="499" t="s">
        <v>1751</v>
      </c>
      <c r="DJ25" s="371">
        <v>1</v>
      </c>
      <c r="DK25" s="371">
        <v>1</v>
      </c>
      <c r="DL25" s="371">
        <v>1</v>
      </c>
      <c r="DM25" s="371"/>
      <c r="DN25" s="371"/>
      <c r="DO25" s="371"/>
      <c r="DP25" s="324">
        <f t="shared" si="23"/>
        <v>0</v>
      </c>
      <c r="DQ25" s="307"/>
      <c r="DR25" s="325">
        <f t="shared" si="35"/>
        <v>0</v>
      </c>
      <c r="DS25" s="324">
        <f t="shared" si="36"/>
        <v>0</v>
      </c>
      <c r="DT25" s="330" t="s">
        <v>1752</v>
      </c>
      <c r="DU25" s="330" t="s">
        <v>1753</v>
      </c>
      <c r="DV25" s="309" t="s">
        <v>1754</v>
      </c>
      <c r="DW25" s="371">
        <v>4</v>
      </c>
      <c r="DX25" s="309" t="s">
        <v>1755</v>
      </c>
      <c r="DY25" s="309" t="s">
        <v>1756</v>
      </c>
      <c r="DZ25" s="371" t="s">
        <v>849</v>
      </c>
      <c r="EA25" s="371">
        <v>0</v>
      </c>
      <c r="EB25" s="371">
        <v>0</v>
      </c>
      <c r="EC25" s="309" t="s">
        <v>1757</v>
      </c>
      <c r="ED25" s="371">
        <v>1</v>
      </c>
      <c r="EE25" s="371">
        <v>1</v>
      </c>
      <c r="EF25" s="371">
        <v>1</v>
      </c>
      <c r="EG25" s="371"/>
      <c r="EH25" s="371" t="s">
        <v>1065</v>
      </c>
      <c r="EI25" s="371"/>
      <c r="EJ25" s="324">
        <f t="shared" si="24"/>
        <v>0.13333333333333333</v>
      </c>
      <c r="EK25" s="307"/>
      <c r="EL25" s="325">
        <f t="shared" si="25"/>
        <v>4</v>
      </c>
      <c r="EM25" s="324">
        <f t="shared" si="1"/>
        <v>0.13333333333333333</v>
      </c>
      <c r="EN25" s="330" t="s">
        <v>1758</v>
      </c>
      <c r="EO25" s="491" t="s">
        <v>1759</v>
      </c>
      <c r="EP25" s="309" t="s">
        <v>1760</v>
      </c>
      <c r="EQ25" s="371">
        <v>9</v>
      </c>
      <c r="ER25" s="309" t="s">
        <v>1761</v>
      </c>
      <c r="ES25" s="309" t="s">
        <v>1756</v>
      </c>
      <c r="ET25" s="371" t="s">
        <v>849</v>
      </c>
      <c r="EU25" s="371">
        <v>0</v>
      </c>
      <c r="EV25" s="371">
        <v>0</v>
      </c>
      <c r="EW25" s="309" t="s">
        <v>1757</v>
      </c>
      <c r="EX25" s="371"/>
      <c r="EY25" s="371"/>
      <c r="EZ25" s="371"/>
      <c r="FA25" s="371"/>
      <c r="FB25" s="371"/>
      <c r="FC25" s="371"/>
      <c r="FD25" s="324">
        <f t="shared" si="26"/>
        <v>0.43333333333333335</v>
      </c>
      <c r="FE25" s="307"/>
      <c r="FF25" s="325">
        <f t="shared" si="27"/>
        <v>13</v>
      </c>
      <c r="FG25" s="324">
        <f t="shared" si="2"/>
        <v>0.43333333333333335</v>
      </c>
      <c r="FH25" s="330" t="s">
        <v>1762</v>
      </c>
      <c r="FI25" s="510" t="s">
        <v>1763</v>
      </c>
      <c r="FJ25" s="371"/>
      <c r="FK25" s="371"/>
      <c r="FL25" s="371"/>
      <c r="FM25" s="371"/>
      <c r="FN25" s="371"/>
      <c r="FO25" s="371"/>
      <c r="FP25" s="371"/>
      <c r="FQ25" s="371"/>
      <c r="FR25" s="371"/>
      <c r="FS25" s="371"/>
      <c r="FT25" s="371"/>
      <c r="FU25" s="371"/>
      <c r="FV25" s="371"/>
      <c r="FW25" s="371"/>
      <c r="FX25" s="324">
        <f t="shared" si="28"/>
        <v>0.43333333333333335</v>
      </c>
      <c r="FY25" s="307"/>
      <c r="FZ25" s="325">
        <f t="shared" si="3"/>
        <v>13</v>
      </c>
      <c r="GA25" s="324">
        <f t="shared" si="4"/>
        <v>0.43333333333333335</v>
      </c>
      <c r="GB25" s="371"/>
      <c r="GC25" s="371"/>
      <c r="GD25" s="371"/>
      <c r="GE25" s="371"/>
      <c r="GF25" s="371"/>
      <c r="GG25" s="371"/>
      <c r="GH25" s="371"/>
      <c r="GI25" s="371"/>
      <c r="GJ25" s="371"/>
      <c r="GK25" s="371"/>
      <c r="GL25" s="371"/>
      <c r="GM25" s="371"/>
      <c r="GN25" s="371"/>
      <c r="GO25" s="371"/>
      <c r="GP25" s="324">
        <f t="shared" si="29"/>
        <v>0</v>
      </c>
      <c r="GQ25" s="307"/>
      <c r="GR25" s="332"/>
      <c r="GS25" s="324">
        <f t="shared" si="6"/>
        <v>0</v>
      </c>
      <c r="GT25" s="371"/>
      <c r="GU25" s="371"/>
      <c r="GV25" s="371"/>
      <c r="GW25" s="371"/>
      <c r="GX25" s="371"/>
      <c r="GY25" s="371"/>
      <c r="GZ25" s="371"/>
      <c r="HA25" s="371"/>
      <c r="HB25" s="371"/>
      <c r="HC25" s="371"/>
      <c r="HD25" s="371"/>
      <c r="HE25" s="371"/>
      <c r="HF25" s="371"/>
      <c r="HG25" s="371"/>
      <c r="HH25" s="324">
        <f t="shared" si="30"/>
        <v>0</v>
      </c>
      <c r="HI25" s="307"/>
      <c r="HJ25" s="332">
        <f t="shared" si="31"/>
        <v>0</v>
      </c>
      <c r="HK25" s="324">
        <f t="shared" si="7"/>
        <v>0</v>
      </c>
      <c r="HL25" s="371"/>
      <c r="HM25" s="371"/>
      <c r="HN25" s="371"/>
      <c r="HO25" s="371"/>
      <c r="HP25" s="371"/>
      <c r="HQ25" s="371"/>
      <c r="HR25" s="371"/>
      <c r="HS25" s="371"/>
      <c r="HT25" s="371"/>
      <c r="HU25" s="371"/>
      <c r="HV25" s="371"/>
      <c r="HW25" s="371"/>
      <c r="HX25" s="371"/>
      <c r="HY25" s="371"/>
      <c r="HZ25" s="324">
        <f t="shared" si="32"/>
        <v>0</v>
      </c>
      <c r="IA25" s="307"/>
      <c r="IB25" s="332">
        <f t="shared" si="33"/>
        <v>0</v>
      </c>
      <c r="IC25" s="324">
        <f t="shared" si="8"/>
        <v>0</v>
      </c>
      <c r="ID25" s="385" t="s">
        <v>1764</v>
      </c>
      <c r="IE25" s="511" t="s">
        <v>1765</v>
      </c>
      <c r="IF25" s="356" t="s">
        <v>11</v>
      </c>
    </row>
    <row r="26" spans="1:240" ht="409.5" customHeight="1">
      <c r="A26" s="293">
        <v>22</v>
      </c>
      <c r="B26" s="483" t="s">
        <v>1766</v>
      </c>
      <c r="C26" s="483" t="s">
        <v>1767</v>
      </c>
      <c r="D26" s="483" t="s">
        <v>1768</v>
      </c>
      <c r="E26" s="483" t="s">
        <v>1769</v>
      </c>
      <c r="F26" s="483" t="s">
        <v>1770</v>
      </c>
      <c r="G26" s="483" t="s">
        <v>1771</v>
      </c>
      <c r="H26" s="483" t="s">
        <v>88</v>
      </c>
      <c r="I26" s="405" t="s">
        <v>1772</v>
      </c>
      <c r="J26" s="483" t="s">
        <v>1293</v>
      </c>
      <c r="K26" s="483">
        <v>33</v>
      </c>
      <c r="L26" s="483" t="s">
        <v>1773</v>
      </c>
      <c r="M26" s="512">
        <v>44621</v>
      </c>
      <c r="N26" s="513">
        <v>44910</v>
      </c>
      <c r="O26" s="484" t="s">
        <v>1774</v>
      </c>
      <c r="P26" s="514" t="s">
        <v>1291</v>
      </c>
      <c r="Q26" s="405">
        <v>0</v>
      </c>
      <c r="R26" s="371" t="s">
        <v>849</v>
      </c>
      <c r="S26" s="371">
        <v>0</v>
      </c>
      <c r="T26" s="371">
        <v>0</v>
      </c>
      <c r="U26" s="371" t="s">
        <v>849</v>
      </c>
      <c r="V26" s="371" t="s">
        <v>849</v>
      </c>
      <c r="W26" s="371" t="s">
        <v>849</v>
      </c>
      <c r="X26" s="371" t="s">
        <v>849</v>
      </c>
      <c r="Y26" s="371" t="s">
        <v>849</v>
      </c>
      <c r="Z26" s="371" t="s">
        <v>849</v>
      </c>
      <c r="AA26" s="371" t="s">
        <v>849</v>
      </c>
      <c r="AB26" s="371" t="s">
        <v>849</v>
      </c>
      <c r="AC26" s="303">
        <v>0</v>
      </c>
      <c r="AD26" s="304">
        <f t="shared" si="9"/>
        <v>0</v>
      </c>
      <c r="AE26" s="371">
        <v>0</v>
      </c>
      <c r="AF26" s="305">
        <f t="shared" si="10"/>
        <v>0</v>
      </c>
      <c r="AG26" s="304">
        <f t="shared" si="11"/>
        <v>0</v>
      </c>
      <c r="AH26" s="309" t="s">
        <v>1775</v>
      </c>
      <c r="AI26" s="307">
        <v>7</v>
      </c>
      <c r="AJ26" s="309" t="s">
        <v>1776</v>
      </c>
      <c r="AK26" s="309" t="s">
        <v>1777</v>
      </c>
      <c r="AL26" s="371">
        <v>62</v>
      </c>
      <c r="AM26" s="371"/>
      <c r="AN26" s="309" t="s">
        <v>1778</v>
      </c>
      <c r="AO26" s="329" t="s">
        <v>1779</v>
      </c>
      <c r="AP26" s="344">
        <v>1</v>
      </c>
      <c r="AQ26" s="345">
        <v>1</v>
      </c>
      <c r="AR26" s="345">
        <v>0</v>
      </c>
      <c r="AS26" s="464" t="s">
        <v>1110</v>
      </c>
      <c r="AT26" s="464" t="s">
        <v>1065</v>
      </c>
      <c r="AU26" s="312">
        <f t="shared" si="12"/>
        <v>0.21212121212121213</v>
      </c>
      <c r="AV26" s="464" t="s">
        <v>849</v>
      </c>
      <c r="AW26" s="313">
        <f t="shared" si="13"/>
        <v>7</v>
      </c>
      <c r="AX26" s="312">
        <f t="shared" si="14"/>
        <v>0.21212121212121213</v>
      </c>
      <c r="AY26" s="309" t="s">
        <v>1780</v>
      </c>
      <c r="AZ26" s="307">
        <v>2</v>
      </c>
      <c r="BA26" s="309" t="s">
        <v>1781</v>
      </c>
      <c r="BB26" s="309" t="s">
        <v>1782</v>
      </c>
      <c r="BC26" s="371">
        <v>35</v>
      </c>
      <c r="BD26" s="371" t="s">
        <v>1110</v>
      </c>
      <c r="BE26" s="371" t="s">
        <v>1110</v>
      </c>
      <c r="BF26" s="371"/>
      <c r="BG26" s="307">
        <v>1</v>
      </c>
      <c r="BH26" s="307">
        <v>1</v>
      </c>
      <c r="BI26" s="307">
        <v>1</v>
      </c>
      <c r="BJ26" s="307">
        <v>0</v>
      </c>
      <c r="BK26" s="323" t="s">
        <v>1065</v>
      </c>
      <c r="BL26" s="316" t="str">
        <f t="shared" si="15"/>
        <v>14.2%</v>
      </c>
      <c r="BM26" s="371" t="s">
        <v>849</v>
      </c>
      <c r="BN26" s="318">
        <f t="shared" si="16"/>
        <v>9</v>
      </c>
      <c r="BO26" s="307" t="s">
        <v>1783</v>
      </c>
      <c r="BP26" s="309" t="s">
        <v>1784</v>
      </c>
      <c r="BQ26" s="307">
        <v>5</v>
      </c>
      <c r="BR26" s="309" t="s">
        <v>1785</v>
      </c>
      <c r="BS26" s="309" t="s">
        <v>1786</v>
      </c>
      <c r="BT26" s="371">
        <v>50</v>
      </c>
      <c r="BU26" s="371" t="s">
        <v>849</v>
      </c>
      <c r="BV26" s="371" t="s">
        <v>849</v>
      </c>
      <c r="BW26" s="329" t="s">
        <v>1787</v>
      </c>
      <c r="BX26" s="371">
        <v>1</v>
      </c>
      <c r="BY26" s="371">
        <v>1</v>
      </c>
      <c r="BZ26" s="371">
        <v>1</v>
      </c>
      <c r="CA26" s="371" t="s">
        <v>849</v>
      </c>
      <c r="CB26" s="371" t="s">
        <v>1065</v>
      </c>
      <c r="CC26" s="371"/>
      <c r="CD26" s="324">
        <f t="shared" si="18"/>
        <v>0.42424242424242425</v>
      </c>
      <c r="CE26" s="371"/>
      <c r="CF26" s="325">
        <f t="shared" si="19"/>
        <v>14</v>
      </c>
      <c r="CG26" s="324">
        <f t="shared" si="20"/>
        <v>0.42424242424242425</v>
      </c>
      <c r="CH26" s="309" t="s">
        <v>1788</v>
      </c>
      <c r="CI26" s="307">
        <v>3</v>
      </c>
      <c r="CJ26" s="326" t="s">
        <v>1789</v>
      </c>
      <c r="CK26" s="309" t="s">
        <v>1790</v>
      </c>
      <c r="CL26" s="371">
        <v>23</v>
      </c>
      <c r="CM26" s="371" t="s">
        <v>849</v>
      </c>
      <c r="CN26" s="371" t="s">
        <v>849</v>
      </c>
      <c r="CO26" s="329" t="s">
        <v>1791</v>
      </c>
      <c r="CP26" s="371">
        <v>1</v>
      </c>
      <c r="CQ26" s="371">
        <v>1</v>
      </c>
      <c r="CR26" s="371">
        <v>1</v>
      </c>
      <c r="CS26" s="371"/>
      <c r="CT26" s="371" t="s">
        <v>1065</v>
      </c>
      <c r="CU26" s="371" t="s">
        <v>1262</v>
      </c>
      <c r="CV26" s="324">
        <f t="shared" si="21"/>
        <v>0.51515151515151514</v>
      </c>
      <c r="CW26" s="307"/>
      <c r="CX26" s="325">
        <f t="shared" si="22"/>
        <v>17</v>
      </c>
      <c r="CY26" s="324">
        <f t="shared" si="0"/>
        <v>0.51515151515151514</v>
      </c>
      <c r="CZ26" s="327" t="s">
        <v>1792</v>
      </c>
      <c r="DA26" s="417" t="s">
        <v>1793</v>
      </c>
      <c r="DB26" s="400" t="s">
        <v>1794</v>
      </c>
      <c r="DC26" s="371">
        <v>0</v>
      </c>
      <c r="DD26" s="371" t="s">
        <v>849</v>
      </c>
      <c r="DE26" s="371" t="s">
        <v>849</v>
      </c>
      <c r="DF26" s="371" t="s">
        <v>849</v>
      </c>
      <c r="DG26" s="371" t="s">
        <v>849</v>
      </c>
      <c r="DH26" s="371" t="s">
        <v>849</v>
      </c>
      <c r="DI26" s="371" t="s">
        <v>849</v>
      </c>
      <c r="DJ26" s="371">
        <v>0</v>
      </c>
      <c r="DK26" s="371">
        <v>0</v>
      </c>
      <c r="DL26" s="371">
        <v>0</v>
      </c>
      <c r="DM26" s="371"/>
      <c r="DN26" s="371" t="s">
        <v>1065</v>
      </c>
      <c r="DO26" s="371"/>
      <c r="DP26" s="324">
        <f t="shared" si="23"/>
        <v>0.51515151515151514</v>
      </c>
      <c r="DQ26" s="307"/>
      <c r="DR26" s="325">
        <f t="shared" si="35"/>
        <v>17</v>
      </c>
      <c r="DS26" s="324">
        <f t="shared" si="36"/>
        <v>0.51515151515151514</v>
      </c>
      <c r="DT26" s="372" t="s">
        <v>1459</v>
      </c>
      <c r="DU26" s="372" t="s">
        <v>5</v>
      </c>
      <c r="DV26" s="309" t="s">
        <v>1795</v>
      </c>
      <c r="DW26" s="371">
        <v>1</v>
      </c>
      <c r="DX26" s="309" t="s">
        <v>1796</v>
      </c>
      <c r="DY26" s="309" t="s">
        <v>1797</v>
      </c>
      <c r="DZ26" s="371">
        <v>8</v>
      </c>
      <c r="EA26" s="371" t="s">
        <v>849</v>
      </c>
      <c r="EB26" s="371" t="s">
        <v>849</v>
      </c>
      <c r="EC26" s="329" t="s">
        <v>1798</v>
      </c>
      <c r="ED26" s="371">
        <v>0</v>
      </c>
      <c r="EE26" s="371">
        <v>0</v>
      </c>
      <c r="EF26" s="371"/>
      <c r="EG26" s="371"/>
      <c r="EH26" s="371" t="s">
        <v>1065</v>
      </c>
      <c r="EI26" s="371"/>
      <c r="EJ26" s="324">
        <f t="shared" si="24"/>
        <v>0.54545454545454541</v>
      </c>
      <c r="EK26" s="307"/>
      <c r="EL26" s="325">
        <f t="shared" si="25"/>
        <v>18</v>
      </c>
      <c r="EM26" s="324">
        <f t="shared" si="1"/>
        <v>0.54545454545454541</v>
      </c>
      <c r="EN26" s="491" t="s">
        <v>1799</v>
      </c>
      <c r="EO26" s="491" t="s">
        <v>1800</v>
      </c>
      <c r="EP26" s="309" t="s">
        <v>1801</v>
      </c>
      <c r="EQ26" s="371">
        <v>3</v>
      </c>
      <c r="ER26" s="309" t="s">
        <v>1802</v>
      </c>
      <c r="ES26" s="309" t="s">
        <v>1803</v>
      </c>
      <c r="ET26" s="371">
        <v>90</v>
      </c>
      <c r="EU26" s="371" t="s">
        <v>849</v>
      </c>
      <c r="EV26" s="371" t="s">
        <v>849</v>
      </c>
      <c r="EW26" s="329" t="s">
        <v>1804</v>
      </c>
      <c r="EX26" s="371">
        <v>1</v>
      </c>
      <c r="EY26" s="371">
        <v>1</v>
      </c>
      <c r="EZ26" s="371"/>
      <c r="FA26" s="371"/>
      <c r="FB26" s="371" t="s">
        <v>1065</v>
      </c>
      <c r="FC26" s="371"/>
      <c r="FD26" s="324">
        <f t="shared" si="26"/>
        <v>0.63636363636363635</v>
      </c>
      <c r="FE26" s="307"/>
      <c r="FF26" s="325">
        <f t="shared" si="27"/>
        <v>21</v>
      </c>
      <c r="FG26" s="324">
        <f t="shared" si="2"/>
        <v>0.63636363636363635</v>
      </c>
      <c r="FH26" s="415" t="s">
        <v>1805</v>
      </c>
      <c r="FI26" s="491" t="s">
        <v>1806</v>
      </c>
      <c r="FJ26" s="371"/>
      <c r="FK26" s="371"/>
      <c r="FL26" s="371"/>
      <c r="FM26" s="371"/>
      <c r="FN26" s="371"/>
      <c r="FO26" s="371"/>
      <c r="FP26" s="371"/>
      <c r="FQ26" s="371"/>
      <c r="FR26" s="371"/>
      <c r="FS26" s="371"/>
      <c r="FT26" s="371"/>
      <c r="FU26" s="371"/>
      <c r="FV26" s="371"/>
      <c r="FW26" s="371"/>
      <c r="FX26" s="324">
        <f t="shared" si="28"/>
        <v>0.63636363636363635</v>
      </c>
      <c r="FY26" s="307"/>
      <c r="FZ26" s="325">
        <f t="shared" si="3"/>
        <v>21</v>
      </c>
      <c r="GA26" s="324">
        <f t="shared" si="4"/>
        <v>0.63636363636363635</v>
      </c>
      <c r="GB26" s="371"/>
      <c r="GC26" s="371"/>
      <c r="GD26" s="371"/>
      <c r="GE26" s="371"/>
      <c r="GF26" s="371"/>
      <c r="GG26" s="371"/>
      <c r="GH26" s="371"/>
      <c r="GI26" s="371"/>
      <c r="GJ26" s="371"/>
      <c r="GK26" s="371"/>
      <c r="GL26" s="371"/>
      <c r="GM26" s="371"/>
      <c r="GN26" s="371"/>
      <c r="GO26" s="371"/>
      <c r="GP26" s="324">
        <f t="shared" si="29"/>
        <v>0</v>
      </c>
      <c r="GQ26" s="307"/>
      <c r="GR26" s="332"/>
      <c r="GS26" s="324">
        <f t="shared" si="6"/>
        <v>0</v>
      </c>
      <c r="GT26" s="371"/>
      <c r="GU26" s="371"/>
      <c r="GV26" s="371"/>
      <c r="GW26" s="371"/>
      <c r="GX26" s="371"/>
      <c r="GY26" s="371"/>
      <c r="GZ26" s="371"/>
      <c r="HA26" s="371"/>
      <c r="HB26" s="371"/>
      <c r="HC26" s="371"/>
      <c r="HD26" s="371"/>
      <c r="HE26" s="371"/>
      <c r="HF26" s="371"/>
      <c r="HG26" s="371"/>
      <c r="HH26" s="324">
        <f t="shared" si="30"/>
        <v>0</v>
      </c>
      <c r="HI26" s="307"/>
      <c r="HJ26" s="332">
        <f t="shared" si="31"/>
        <v>0</v>
      </c>
      <c r="HK26" s="324">
        <f t="shared" si="7"/>
        <v>0</v>
      </c>
      <c r="HL26" s="371"/>
      <c r="HM26" s="371"/>
      <c r="HN26" s="371"/>
      <c r="HO26" s="371"/>
      <c r="HP26" s="371"/>
      <c r="HQ26" s="371"/>
      <c r="HR26" s="371"/>
      <c r="HS26" s="371"/>
      <c r="HT26" s="371"/>
      <c r="HU26" s="371"/>
      <c r="HV26" s="371"/>
      <c r="HW26" s="371"/>
      <c r="HX26" s="371"/>
      <c r="HY26" s="371"/>
      <c r="HZ26" s="324">
        <f t="shared" si="32"/>
        <v>0</v>
      </c>
      <c r="IA26" s="307"/>
      <c r="IB26" s="332">
        <f t="shared" si="33"/>
        <v>0</v>
      </c>
      <c r="IC26" s="324">
        <f t="shared" si="8"/>
        <v>0</v>
      </c>
      <c r="ID26" s="515" t="s">
        <v>1807</v>
      </c>
      <c r="IE26" s="326" t="s">
        <v>1808</v>
      </c>
      <c r="IF26" s="356" t="s">
        <v>11</v>
      </c>
    </row>
    <row r="27" spans="1:240" ht="228" customHeight="1">
      <c r="A27" s="337">
        <v>23</v>
      </c>
      <c r="B27" s="483" t="s">
        <v>1809</v>
      </c>
      <c r="C27" s="483" t="s">
        <v>1810</v>
      </c>
      <c r="D27" s="483" t="s">
        <v>1437</v>
      </c>
      <c r="E27" s="483" t="s">
        <v>1811</v>
      </c>
      <c r="F27" s="483" t="s">
        <v>1770</v>
      </c>
      <c r="G27" s="483" t="s">
        <v>1812</v>
      </c>
      <c r="H27" s="483" t="s">
        <v>88</v>
      </c>
      <c r="I27" s="405" t="s">
        <v>1772</v>
      </c>
      <c r="J27" s="483" t="s">
        <v>1293</v>
      </c>
      <c r="K27" s="483">
        <v>150</v>
      </c>
      <c r="L27" s="483" t="s">
        <v>1813</v>
      </c>
      <c r="M27" s="512">
        <v>44743</v>
      </c>
      <c r="N27" s="513">
        <v>44910</v>
      </c>
      <c r="O27" s="484" t="s">
        <v>1814</v>
      </c>
      <c r="P27" s="516" t="s">
        <v>1815</v>
      </c>
      <c r="Q27" s="307">
        <v>0</v>
      </c>
      <c r="R27" s="371" t="s">
        <v>849</v>
      </c>
      <c r="S27" s="371">
        <v>0</v>
      </c>
      <c r="T27" s="371">
        <v>0</v>
      </c>
      <c r="U27" s="371" t="s">
        <v>849</v>
      </c>
      <c r="V27" s="371" t="s">
        <v>849</v>
      </c>
      <c r="W27" s="371" t="s">
        <v>849</v>
      </c>
      <c r="X27" s="371" t="s">
        <v>849</v>
      </c>
      <c r="Y27" s="371" t="s">
        <v>849</v>
      </c>
      <c r="Z27" s="371" t="s">
        <v>849</v>
      </c>
      <c r="AA27" s="371" t="s">
        <v>849</v>
      </c>
      <c r="AB27" s="371" t="s">
        <v>849</v>
      </c>
      <c r="AC27" s="303">
        <v>0</v>
      </c>
      <c r="AD27" s="304">
        <f t="shared" si="9"/>
        <v>0</v>
      </c>
      <c r="AE27" s="371">
        <v>0</v>
      </c>
      <c r="AF27" s="305">
        <f t="shared" si="10"/>
        <v>0</v>
      </c>
      <c r="AG27" s="304">
        <f t="shared" si="11"/>
        <v>0</v>
      </c>
      <c r="AH27" s="516" t="s">
        <v>1815</v>
      </c>
      <c r="AI27" s="307">
        <v>0</v>
      </c>
      <c r="AJ27" s="371" t="s">
        <v>849</v>
      </c>
      <c r="AK27" s="371">
        <v>0</v>
      </c>
      <c r="AL27" s="371">
        <v>0</v>
      </c>
      <c r="AM27" s="371">
        <v>0</v>
      </c>
      <c r="AN27" s="371" t="s">
        <v>849</v>
      </c>
      <c r="AO27" s="371" t="s">
        <v>1816</v>
      </c>
      <c r="AP27" s="371" t="s">
        <v>849</v>
      </c>
      <c r="AQ27" s="371" t="s">
        <v>849</v>
      </c>
      <c r="AR27" s="371" t="s">
        <v>849</v>
      </c>
      <c r="AS27" s="371" t="s">
        <v>849</v>
      </c>
      <c r="AT27" s="371" t="s">
        <v>849</v>
      </c>
      <c r="AU27" s="312">
        <f t="shared" si="12"/>
        <v>0</v>
      </c>
      <c r="AV27" s="464" t="s">
        <v>849</v>
      </c>
      <c r="AW27" s="313">
        <f t="shared" si="13"/>
        <v>0</v>
      </c>
      <c r="AX27" s="312">
        <f t="shared" si="14"/>
        <v>0</v>
      </c>
      <c r="AY27" s="516" t="s">
        <v>1815</v>
      </c>
      <c r="AZ27" s="307">
        <v>0</v>
      </c>
      <c r="BA27" s="371" t="s">
        <v>849</v>
      </c>
      <c r="BB27" s="371">
        <v>0</v>
      </c>
      <c r="BC27" s="371">
        <v>0</v>
      </c>
      <c r="BD27" s="371" t="s">
        <v>849</v>
      </c>
      <c r="BE27" s="371" t="s">
        <v>849</v>
      </c>
      <c r="BF27" s="371" t="s">
        <v>849</v>
      </c>
      <c r="BG27" s="371">
        <v>0</v>
      </c>
      <c r="BH27" s="371">
        <v>0</v>
      </c>
      <c r="BI27" s="371">
        <v>0</v>
      </c>
      <c r="BJ27" s="371" t="s">
        <v>849</v>
      </c>
      <c r="BK27" s="371" t="s">
        <v>849</v>
      </c>
      <c r="BL27" s="316">
        <f t="shared" si="15"/>
        <v>0</v>
      </c>
      <c r="BM27" s="371" t="s">
        <v>849</v>
      </c>
      <c r="BN27" s="318">
        <f t="shared" si="16"/>
        <v>0</v>
      </c>
      <c r="BO27" s="324">
        <v>0</v>
      </c>
      <c r="BP27" s="371" t="s">
        <v>1817</v>
      </c>
      <c r="BQ27" s="371">
        <v>0</v>
      </c>
      <c r="BR27" s="309" t="s">
        <v>1818</v>
      </c>
      <c r="BS27" s="371" t="s">
        <v>849</v>
      </c>
      <c r="BT27" s="371">
        <v>0</v>
      </c>
      <c r="BU27" s="371" t="s">
        <v>849</v>
      </c>
      <c r="BV27" s="371" t="s">
        <v>849</v>
      </c>
      <c r="BW27" s="371" t="s">
        <v>849</v>
      </c>
      <c r="BX27" s="371">
        <v>0</v>
      </c>
      <c r="BY27" s="371">
        <v>0</v>
      </c>
      <c r="BZ27" s="371">
        <v>0</v>
      </c>
      <c r="CA27" s="371"/>
      <c r="CB27" s="371" t="s">
        <v>1204</v>
      </c>
      <c r="CC27" s="371"/>
      <c r="CD27" s="324">
        <f t="shared" si="18"/>
        <v>0</v>
      </c>
      <c r="CE27" s="371"/>
      <c r="CF27" s="325">
        <f t="shared" si="19"/>
        <v>0</v>
      </c>
      <c r="CG27" s="324">
        <f t="shared" si="20"/>
        <v>0</v>
      </c>
      <c r="CH27" s="309" t="s">
        <v>1819</v>
      </c>
      <c r="CI27" s="371">
        <v>41</v>
      </c>
      <c r="CJ27" s="326" t="s">
        <v>1820</v>
      </c>
      <c r="CK27" s="309" t="s">
        <v>1821</v>
      </c>
      <c r="CL27" s="371">
        <v>718</v>
      </c>
      <c r="CM27" s="371" t="s">
        <v>1822</v>
      </c>
      <c r="CN27" s="371" t="s">
        <v>1822</v>
      </c>
      <c r="CO27" s="329" t="s">
        <v>1823</v>
      </c>
      <c r="CP27" s="371">
        <v>1</v>
      </c>
      <c r="CQ27" s="371">
        <v>1</v>
      </c>
      <c r="CR27" s="371">
        <v>1</v>
      </c>
      <c r="CS27" s="340" t="s">
        <v>1824</v>
      </c>
      <c r="CT27" s="371" t="s">
        <v>1065</v>
      </c>
      <c r="CU27" s="371" t="s">
        <v>1262</v>
      </c>
      <c r="CV27" s="324">
        <f t="shared" si="21"/>
        <v>0.27333333333333332</v>
      </c>
      <c r="CW27" s="307"/>
      <c r="CX27" s="325">
        <f t="shared" si="22"/>
        <v>41</v>
      </c>
      <c r="CY27" s="324">
        <f t="shared" si="0"/>
        <v>0.27333333333333332</v>
      </c>
      <c r="CZ27" s="327" t="s">
        <v>1825</v>
      </c>
      <c r="DA27" s="327" t="s">
        <v>1826</v>
      </c>
      <c r="DB27" s="400" t="s">
        <v>1827</v>
      </c>
      <c r="DC27" s="371">
        <v>32</v>
      </c>
      <c r="DD27" s="309" t="s">
        <v>1828</v>
      </c>
      <c r="DE27" s="309" t="s">
        <v>1821</v>
      </c>
      <c r="DF27" s="371"/>
      <c r="DG27" s="371" t="s">
        <v>1822</v>
      </c>
      <c r="DH27" s="371" t="s">
        <v>1822</v>
      </c>
      <c r="DI27" s="329" t="s">
        <v>1829</v>
      </c>
      <c r="DJ27" s="371">
        <v>0</v>
      </c>
      <c r="DK27" s="371">
        <v>0</v>
      </c>
      <c r="DL27" s="371">
        <v>0</v>
      </c>
      <c r="DM27" s="371"/>
      <c r="DN27" s="371" t="s">
        <v>1065</v>
      </c>
      <c r="DO27" s="371"/>
      <c r="DP27" s="324">
        <f t="shared" si="23"/>
        <v>0.48666666666666669</v>
      </c>
      <c r="DQ27" s="307"/>
      <c r="DR27" s="325">
        <f t="shared" si="35"/>
        <v>73</v>
      </c>
      <c r="DS27" s="324">
        <f t="shared" si="36"/>
        <v>0.48666666666666669</v>
      </c>
      <c r="DT27" s="491" t="s">
        <v>1830</v>
      </c>
      <c r="DU27" s="327" t="s">
        <v>1831</v>
      </c>
      <c r="DV27" s="309" t="s">
        <v>1832</v>
      </c>
      <c r="DW27" s="371">
        <v>58</v>
      </c>
      <c r="DX27" s="309" t="s">
        <v>1833</v>
      </c>
      <c r="DY27" s="309" t="s">
        <v>1821</v>
      </c>
      <c r="DZ27" s="371"/>
      <c r="EA27" s="371" t="s">
        <v>1822</v>
      </c>
      <c r="EB27" s="371" t="s">
        <v>1822</v>
      </c>
      <c r="EC27" s="329" t="s">
        <v>1834</v>
      </c>
      <c r="ED27" s="371">
        <v>0</v>
      </c>
      <c r="EE27" s="371">
        <v>0</v>
      </c>
      <c r="EF27" s="371"/>
      <c r="EG27" s="371"/>
      <c r="EH27" s="371" t="s">
        <v>1065</v>
      </c>
      <c r="EI27" s="371"/>
      <c r="EJ27" s="324">
        <f t="shared" si="24"/>
        <v>0.87333333333333329</v>
      </c>
      <c r="EK27" s="307"/>
      <c r="EL27" s="325">
        <f t="shared" si="25"/>
        <v>131</v>
      </c>
      <c r="EM27" s="324">
        <f t="shared" si="1"/>
        <v>0.87333333333333329</v>
      </c>
      <c r="EN27" s="416" t="s">
        <v>1835</v>
      </c>
      <c r="EO27" s="327" t="s">
        <v>1836</v>
      </c>
      <c r="EP27" s="309" t="s">
        <v>1837</v>
      </c>
      <c r="EQ27" s="371">
        <v>19</v>
      </c>
      <c r="ER27" s="309" t="s">
        <v>1838</v>
      </c>
      <c r="ES27" s="309" t="s">
        <v>1821</v>
      </c>
      <c r="ET27" s="371"/>
      <c r="EU27" s="371" t="s">
        <v>1822</v>
      </c>
      <c r="EV27" s="371" t="s">
        <v>1822</v>
      </c>
      <c r="EW27" s="329" t="s">
        <v>1839</v>
      </c>
      <c r="EX27" s="371">
        <v>1</v>
      </c>
      <c r="EY27" s="371">
        <v>1</v>
      </c>
      <c r="EZ27" s="371"/>
      <c r="FA27" s="371"/>
      <c r="FB27" s="371" t="s">
        <v>1091</v>
      </c>
      <c r="FC27" s="371"/>
      <c r="FD27" s="324">
        <f t="shared" si="26"/>
        <v>1</v>
      </c>
      <c r="FE27" s="307"/>
      <c r="FF27" s="325">
        <f t="shared" si="27"/>
        <v>150</v>
      </c>
      <c r="FG27" s="324">
        <f t="shared" si="2"/>
        <v>1</v>
      </c>
      <c r="FH27" s="416" t="s">
        <v>1840</v>
      </c>
      <c r="FI27" s="327" t="s">
        <v>1841</v>
      </c>
      <c r="FJ27" s="371"/>
      <c r="FK27" s="371"/>
      <c r="FL27" s="371"/>
      <c r="FM27" s="371"/>
      <c r="FN27" s="371"/>
      <c r="FO27" s="371"/>
      <c r="FP27" s="371"/>
      <c r="FQ27" s="371"/>
      <c r="FR27" s="371"/>
      <c r="FS27" s="371"/>
      <c r="FT27" s="371"/>
      <c r="FU27" s="371"/>
      <c r="FV27" s="371"/>
      <c r="FW27" s="371"/>
      <c r="FX27" s="324">
        <f t="shared" si="28"/>
        <v>1</v>
      </c>
      <c r="FY27" s="307"/>
      <c r="FZ27" s="325">
        <f t="shared" si="3"/>
        <v>150</v>
      </c>
      <c r="GA27" s="324">
        <f t="shared" si="4"/>
        <v>1</v>
      </c>
      <c r="GB27" s="371"/>
      <c r="GC27" s="371"/>
      <c r="GD27" s="371"/>
      <c r="GE27" s="371"/>
      <c r="GF27" s="371"/>
      <c r="GG27" s="371"/>
      <c r="GH27" s="371"/>
      <c r="GI27" s="371"/>
      <c r="GJ27" s="371"/>
      <c r="GK27" s="371"/>
      <c r="GL27" s="371"/>
      <c r="GM27" s="371"/>
      <c r="GN27" s="371"/>
      <c r="GO27" s="371"/>
      <c r="GP27" s="324">
        <f t="shared" si="29"/>
        <v>0</v>
      </c>
      <c r="GQ27" s="307"/>
      <c r="GR27" s="332"/>
      <c r="GS27" s="324">
        <f t="shared" si="6"/>
        <v>0</v>
      </c>
      <c r="GT27" s="371"/>
      <c r="GU27" s="371"/>
      <c r="GV27" s="371"/>
      <c r="GW27" s="371"/>
      <c r="GX27" s="371"/>
      <c r="GY27" s="371"/>
      <c r="GZ27" s="371"/>
      <c r="HA27" s="371"/>
      <c r="HB27" s="371"/>
      <c r="HC27" s="371"/>
      <c r="HD27" s="371"/>
      <c r="HE27" s="371"/>
      <c r="HF27" s="371"/>
      <c r="HG27" s="371"/>
      <c r="HH27" s="324">
        <f t="shared" si="30"/>
        <v>0</v>
      </c>
      <c r="HI27" s="307"/>
      <c r="HJ27" s="332">
        <f t="shared" si="31"/>
        <v>0</v>
      </c>
      <c r="HK27" s="324">
        <f t="shared" si="7"/>
        <v>0</v>
      </c>
      <c r="HL27" s="371"/>
      <c r="HM27" s="371"/>
      <c r="HN27" s="371"/>
      <c r="HO27" s="371"/>
      <c r="HP27" s="371"/>
      <c r="HQ27" s="371"/>
      <c r="HR27" s="371"/>
      <c r="HS27" s="371"/>
      <c r="HT27" s="371"/>
      <c r="HU27" s="371"/>
      <c r="HV27" s="371"/>
      <c r="HW27" s="371"/>
      <c r="HX27" s="371"/>
      <c r="HY27" s="371"/>
      <c r="HZ27" s="324">
        <f t="shared" si="32"/>
        <v>0</v>
      </c>
      <c r="IA27" s="307"/>
      <c r="IB27" s="332">
        <f t="shared" si="33"/>
        <v>0</v>
      </c>
      <c r="IC27" s="324">
        <f t="shared" si="8"/>
        <v>0</v>
      </c>
      <c r="ID27" s="439" t="s">
        <v>1842</v>
      </c>
      <c r="IE27" s="333" t="s">
        <v>1843</v>
      </c>
      <c r="IF27" s="356" t="s">
        <v>11</v>
      </c>
    </row>
    <row r="28" spans="1:240" ht="140.25" customHeight="1" thickBot="1">
      <c r="A28" s="357">
        <v>24</v>
      </c>
      <c r="B28" s="483" t="s">
        <v>1844</v>
      </c>
      <c r="C28" s="483" t="s">
        <v>1845</v>
      </c>
      <c r="D28" s="483" t="s">
        <v>1846</v>
      </c>
      <c r="E28" s="483" t="s">
        <v>1847</v>
      </c>
      <c r="F28" s="483" t="s">
        <v>1848</v>
      </c>
      <c r="G28" s="483" t="s">
        <v>1849</v>
      </c>
      <c r="H28" s="483" t="s">
        <v>88</v>
      </c>
      <c r="I28" s="405" t="s">
        <v>1772</v>
      </c>
      <c r="J28" s="483" t="s">
        <v>1293</v>
      </c>
      <c r="K28" s="483">
        <v>5</v>
      </c>
      <c r="L28" s="483" t="s">
        <v>1850</v>
      </c>
      <c r="M28" s="512">
        <v>44562</v>
      </c>
      <c r="N28" s="512">
        <v>44805</v>
      </c>
      <c r="O28" s="484" t="s">
        <v>1851</v>
      </c>
      <c r="P28" s="514" t="s">
        <v>1852</v>
      </c>
      <c r="Q28" s="307">
        <v>0</v>
      </c>
      <c r="R28" s="371" t="s">
        <v>849</v>
      </c>
      <c r="S28" s="371">
        <v>0</v>
      </c>
      <c r="T28" s="371">
        <v>0</v>
      </c>
      <c r="U28" s="371" t="s">
        <v>849</v>
      </c>
      <c r="V28" s="371" t="s">
        <v>849</v>
      </c>
      <c r="W28" s="371" t="s">
        <v>849</v>
      </c>
      <c r="X28" s="371" t="s">
        <v>849</v>
      </c>
      <c r="Y28" s="371" t="s">
        <v>849</v>
      </c>
      <c r="Z28" s="371" t="s">
        <v>849</v>
      </c>
      <c r="AA28" s="371" t="s">
        <v>849</v>
      </c>
      <c r="AB28" s="371" t="s">
        <v>849</v>
      </c>
      <c r="AC28" s="303">
        <v>0</v>
      </c>
      <c r="AD28" s="304">
        <f t="shared" si="9"/>
        <v>0</v>
      </c>
      <c r="AE28" s="371">
        <v>0</v>
      </c>
      <c r="AF28" s="305">
        <f t="shared" si="10"/>
        <v>0</v>
      </c>
      <c r="AG28" s="304">
        <f t="shared" si="11"/>
        <v>0</v>
      </c>
      <c r="AH28" s="514" t="s">
        <v>1852</v>
      </c>
      <c r="AI28" s="307">
        <v>0</v>
      </c>
      <c r="AJ28" s="371" t="s">
        <v>849</v>
      </c>
      <c r="AK28" s="371">
        <v>0</v>
      </c>
      <c r="AL28" s="371">
        <v>0</v>
      </c>
      <c r="AM28" s="371" t="s">
        <v>849</v>
      </c>
      <c r="AN28" s="371" t="s">
        <v>849</v>
      </c>
      <c r="AO28" s="371" t="s">
        <v>849</v>
      </c>
      <c r="AP28" s="344">
        <v>0</v>
      </c>
      <c r="AQ28" s="345">
        <v>0</v>
      </c>
      <c r="AR28" s="345">
        <v>0</v>
      </c>
      <c r="AS28" s="345" t="s">
        <v>1110</v>
      </c>
      <c r="AT28" s="345" t="s">
        <v>1111</v>
      </c>
      <c r="AU28" s="312">
        <f t="shared" si="12"/>
        <v>0</v>
      </c>
      <c r="AV28" s="345" t="s">
        <v>849</v>
      </c>
      <c r="AW28" s="313">
        <f t="shared" si="13"/>
        <v>0</v>
      </c>
      <c r="AX28" s="312">
        <f t="shared" si="14"/>
        <v>0</v>
      </c>
      <c r="AY28" s="514" t="s">
        <v>1852</v>
      </c>
      <c r="AZ28" s="307">
        <v>0</v>
      </c>
      <c r="BA28" s="371" t="s">
        <v>849</v>
      </c>
      <c r="BB28" s="371">
        <v>0</v>
      </c>
      <c r="BC28" s="371">
        <v>0</v>
      </c>
      <c r="BD28" s="371" t="s">
        <v>849</v>
      </c>
      <c r="BE28" s="371" t="s">
        <v>849</v>
      </c>
      <c r="BF28" s="371" t="s">
        <v>849</v>
      </c>
      <c r="BG28" s="307">
        <v>0</v>
      </c>
      <c r="BH28" s="307">
        <v>0</v>
      </c>
      <c r="BI28" s="307">
        <v>0</v>
      </c>
      <c r="BJ28" s="307">
        <v>0</v>
      </c>
      <c r="BK28" s="517" t="s">
        <v>1111</v>
      </c>
      <c r="BL28" s="316">
        <f t="shared" si="15"/>
        <v>0</v>
      </c>
      <c r="BM28" s="438" t="s">
        <v>849</v>
      </c>
      <c r="BN28" s="318">
        <f t="shared" si="16"/>
        <v>0</v>
      </c>
      <c r="BO28" s="324">
        <v>0</v>
      </c>
      <c r="BP28" s="514" t="s">
        <v>1852</v>
      </c>
      <c r="BQ28" s="307">
        <v>0</v>
      </c>
      <c r="BR28" s="371" t="s">
        <v>849</v>
      </c>
      <c r="BS28" s="371">
        <v>0</v>
      </c>
      <c r="BT28" s="371">
        <v>0</v>
      </c>
      <c r="BU28" s="371" t="s">
        <v>849</v>
      </c>
      <c r="BV28" s="371" t="s">
        <v>849</v>
      </c>
      <c r="BW28" s="371" t="s">
        <v>849</v>
      </c>
      <c r="BX28" s="371">
        <v>0</v>
      </c>
      <c r="BY28" s="371">
        <v>0</v>
      </c>
      <c r="BZ28" s="371">
        <v>0</v>
      </c>
      <c r="CA28" s="371"/>
      <c r="CB28" s="371" t="s">
        <v>1204</v>
      </c>
      <c r="CC28" s="371"/>
      <c r="CD28" s="324">
        <f t="shared" si="18"/>
        <v>0</v>
      </c>
      <c r="CE28" s="371"/>
      <c r="CF28" s="325">
        <f t="shared" si="19"/>
        <v>0</v>
      </c>
      <c r="CG28" s="324">
        <f t="shared" si="20"/>
        <v>0</v>
      </c>
      <c r="CH28" s="514" t="s">
        <v>1852</v>
      </c>
      <c r="CI28" s="307">
        <v>0</v>
      </c>
      <c r="CJ28" s="393" t="s">
        <v>849</v>
      </c>
      <c r="CK28" s="371" t="s">
        <v>849</v>
      </c>
      <c r="CL28" s="371">
        <v>0</v>
      </c>
      <c r="CM28" s="371" t="s">
        <v>849</v>
      </c>
      <c r="CN28" s="371" t="s">
        <v>849</v>
      </c>
      <c r="CO28" s="371" t="s">
        <v>849</v>
      </c>
      <c r="CP28" s="371">
        <v>0</v>
      </c>
      <c r="CQ28" s="371">
        <v>0</v>
      </c>
      <c r="CR28" s="371"/>
      <c r="CS28" s="371"/>
      <c r="CT28" s="371" t="s">
        <v>1204</v>
      </c>
      <c r="CU28" s="371" t="s">
        <v>1204</v>
      </c>
      <c r="CV28" s="324">
        <f t="shared" si="21"/>
        <v>0</v>
      </c>
      <c r="CW28" s="307"/>
      <c r="CX28" s="325">
        <f t="shared" si="22"/>
        <v>0</v>
      </c>
      <c r="CY28" s="324">
        <f t="shared" si="0"/>
        <v>0</v>
      </c>
      <c r="CZ28" s="327" t="s">
        <v>1459</v>
      </c>
      <c r="DA28" s="372" t="s">
        <v>1206</v>
      </c>
      <c r="DB28" s="518" t="s">
        <v>1852</v>
      </c>
      <c r="DC28" s="307">
        <v>0</v>
      </c>
      <c r="DD28" s="371" t="s">
        <v>849</v>
      </c>
      <c r="DE28" s="371" t="s">
        <v>849</v>
      </c>
      <c r="DF28" s="371">
        <v>0</v>
      </c>
      <c r="DG28" s="371" t="s">
        <v>849</v>
      </c>
      <c r="DH28" s="371" t="s">
        <v>849</v>
      </c>
      <c r="DI28" s="371" t="s">
        <v>849</v>
      </c>
      <c r="DJ28" s="371">
        <v>0</v>
      </c>
      <c r="DK28" s="371">
        <v>0</v>
      </c>
      <c r="DL28" s="371">
        <v>0</v>
      </c>
      <c r="DM28" s="371"/>
      <c r="DN28" s="371" t="s">
        <v>1204</v>
      </c>
      <c r="DO28" s="371"/>
      <c r="DP28" s="324">
        <f t="shared" si="23"/>
        <v>0</v>
      </c>
      <c r="DQ28" s="307"/>
      <c r="DR28" s="325">
        <f t="shared" si="35"/>
        <v>0</v>
      </c>
      <c r="DS28" s="324">
        <f>DR28*100%/K28</f>
        <v>0</v>
      </c>
      <c r="DT28" s="327" t="s">
        <v>1459</v>
      </c>
      <c r="DU28" s="372" t="s">
        <v>1206</v>
      </c>
      <c r="DV28" s="514" t="s">
        <v>1852</v>
      </c>
      <c r="DW28" s="307">
        <v>0</v>
      </c>
      <c r="DX28" s="371" t="s">
        <v>849</v>
      </c>
      <c r="DY28" s="371">
        <v>0</v>
      </c>
      <c r="DZ28" s="371">
        <v>0</v>
      </c>
      <c r="EA28" s="371" t="s">
        <v>849</v>
      </c>
      <c r="EB28" s="371" t="s">
        <v>849</v>
      </c>
      <c r="EC28" s="371" t="s">
        <v>849</v>
      </c>
      <c r="ED28" s="371">
        <v>0</v>
      </c>
      <c r="EE28" s="371">
        <v>0</v>
      </c>
      <c r="EF28" s="371"/>
      <c r="EG28" s="371"/>
      <c r="EH28" s="371" t="s">
        <v>1204</v>
      </c>
      <c r="EI28" s="371"/>
      <c r="EJ28" s="324">
        <f t="shared" si="24"/>
        <v>0</v>
      </c>
      <c r="EK28" s="307"/>
      <c r="EL28" s="325">
        <f t="shared" si="25"/>
        <v>0</v>
      </c>
      <c r="EM28" s="324">
        <f t="shared" si="1"/>
        <v>0</v>
      </c>
      <c r="EN28" s="327" t="s">
        <v>1459</v>
      </c>
      <c r="EO28" s="372" t="s">
        <v>1206</v>
      </c>
      <c r="EP28" s="309" t="s">
        <v>1853</v>
      </c>
      <c r="EQ28" s="483">
        <v>1</v>
      </c>
      <c r="ER28" s="483" t="s">
        <v>1854</v>
      </c>
      <c r="ES28" s="309" t="s">
        <v>1855</v>
      </c>
      <c r="ET28" s="371">
        <v>1</v>
      </c>
      <c r="EU28" s="371" t="s">
        <v>849</v>
      </c>
      <c r="EV28" s="371" t="s">
        <v>849</v>
      </c>
      <c r="EW28" s="329" t="s">
        <v>1856</v>
      </c>
      <c r="EX28" s="371">
        <v>1</v>
      </c>
      <c r="EY28" s="371">
        <v>1</v>
      </c>
      <c r="EZ28" s="371"/>
      <c r="FA28" s="371"/>
      <c r="FB28" s="371" t="s">
        <v>1065</v>
      </c>
      <c r="FC28" s="371"/>
      <c r="FD28" s="324">
        <f t="shared" si="26"/>
        <v>0.2</v>
      </c>
      <c r="FE28" s="307"/>
      <c r="FF28" s="325">
        <f t="shared" si="27"/>
        <v>1</v>
      </c>
      <c r="FG28" s="324">
        <f t="shared" si="2"/>
        <v>0.2</v>
      </c>
      <c r="FH28" s="416" t="s">
        <v>1857</v>
      </c>
      <c r="FI28" s="416" t="s">
        <v>1858</v>
      </c>
      <c r="FJ28" s="371"/>
      <c r="FK28" s="371"/>
      <c r="FL28" s="371"/>
      <c r="FM28" s="371"/>
      <c r="FN28" s="371"/>
      <c r="FO28" s="371"/>
      <c r="FP28" s="371"/>
      <c r="FQ28" s="371"/>
      <c r="FR28" s="371"/>
      <c r="FS28" s="371"/>
      <c r="FT28" s="371"/>
      <c r="FU28" s="371"/>
      <c r="FV28" s="371"/>
      <c r="FW28" s="371"/>
      <c r="FX28" s="324">
        <f t="shared" si="28"/>
        <v>0.2</v>
      </c>
      <c r="FY28" s="307"/>
      <c r="FZ28" s="325">
        <f t="shared" si="3"/>
        <v>1</v>
      </c>
      <c r="GA28" s="324">
        <f t="shared" si="4"/>
        <v>0.2</v>
      </c>
      <c r="GB28" s="371"/>
      <c r="GC28" s="371"/>
      <c r="GD28" s="371"/>
      <c r="GE28" s="371"/>
      <c r="GF28" s="371"/>
      <c r="GG28" s="371"/>
      <c r="GH28" s="371"/>
      <c r="GI28" s="371"/>
      <c r="GJ28" s="371"/>
      <c r="GK28" s="371"/>
      <c r="GL28" s="371"/>
      <c r="GM28" s="371"/>
      <c r="GN28" s="371"/>
      <c r="GO28" s="371"/>
      <c r="GP28" s="324">
        <f t="shared" si="29"/>
        <v>0</v>
      </c>
      <c r="GQ28" s="307"/>
      <c r="GR28" s="332"/>
      <c r="GS28" s="324">
        <f t="shared" si="6"/>
        <v>0</v>
      </c>
      <c r="GT28" s="371"/>
      <c r="GU28" s="371"/>
      <c r="GV28" s="371"/>
      <c r="GW28" s="371"/>
      <c r="GX28" s="371"/>
      <c r="GY28" s="371"/>
      <c r="GZ28" s="371"/>
      <c r="HA28" s="371"/>
      <c r="HB28" s="371"/>
      <c r="HC28" s="371"/>
      <c r="HD28" s="371"/>
      <c r="HE28" s="371"/>
      <c r="HF28" s="371"/>
      <c r="HG28" s="371"/>
      <c r="HH28" s="324">
        <f t="shared" si="30"/>
        <v>0</v>
      </c>
      <c r="HI28" s="307"/>
      <c r="HJ28" s="332">
        <f t="shared" si="31"/>
        <v>0</v>
      </c>
      <c r="HK28" s="324">
        <f t="shared" si="7"/>
        <v>0</v>
      </c>
      <c r="HL28" s="371"/>
      <c r="HM28" s="371"/>
      <c r="HN28" s="371"/>
      <c r="HO28" s="371"/>
      <c r="HP28" s="371"/>
      <c r="HQ28" s="371"/>
      <c r="HR28" s="371"/>
      <c r="HS28" s="371"/>
      <c r="HT28" s="371"/>
      <c r="HU28" s="371"/>
      <c r="HV28" s="371"/>
      <c r="HW28" s="371"/>
      <c r="HX28" s="371"/>
      <c r="HY28" s="371"/>
      <c r="HZ28" s="324">
        <f t="shared" si="32"/>
        <v>0</v>
      </c>
      <c r="IA28" s="307"/>
      <c r="IB28" s="332">
        <f t="shared" si="33"/>
        <v>0</v>
      </c>
      <c r="IC28" s="324">
        <f t="shared" si="8"/>
        <v>0</v>
      </c>
      <c r="ID28" s="519" t="s">
        <v>1857</v>
      </c>
      <c r="IE28" s="385" t="s">
        <v>1859</v>
      </c>
      <c r="IF28" s="356" t="s">
        <v>11</v>
      </c>
    </row>
    <row r="29" spans="1:240">
      <c r="A29" s="520"/>
      <c r="B29" s="521"/>
      <c r="C29" s="380"/>
      <c r="D29" s="521"/>
      <c r="E29" s="380"/>
      <c r="F29" s="520"/>
      <c r="G29" s="380"/>
      <c r="H29" s="380"/>
      <c r="I29" s="520"/>
      <c r="J29" s="380"/>
      <c r="K29" s="380"/>
      <c r="L29" s="380"/>
      <c r="M29" s="380"/>
      <c r="N29" s="380"/>
      <c r="O29" s="380"/>
      <c r="P29" s="380"/>
      <c r="CF29" s="180"/>
      <c r="CG29" s="180"/>
      <c r="IF29" s="523"/>
    </row>
    <row r="30" spans="1:240">
      <c r="A30" s="520"/>
      <c r="B30" s="521"/>
      <c r="C30" s="380"/>
      <c r="D30" s="521"/>
      <c r="E30" s="380"/>
      <c r="F30" s="520"/>
      <c r="G30" s="380"/>
      <c r="H30" s="380"/>
      <c r="I30" s="520"/>
      <c r="J30" s="380"/>
      <c r="K30" s="380"/>
      <c r="L30" s="380"/>
      <c r="M30" s="380"/>
      <c r="N30" s="380"/>
      <c r="O30" s="380"/>
      <c r="P30" s="380"/>
      <c r="IF30" s="523"/>
    </row>
    <row r="31" spans="1:240">
      <c r="A31" s="520"/>
      <c r="B31" s="521"/>
      <c r="C31" s="380"/>
      <c r="D31" s="521"/>
      <c r="E31" s="380"/>
      <c r="F31" s="520"/>
      <c r="G31" s="380"/>
      <c r="H31" s="380"/>
      <c r="I31" s="520"/>
      <c r="J31" s="380"/>
      <c r="K31" s="380"/>
      <c r="L31" s="380"/>
      <c r="M31" s="380"/>
      <c r="N31" s="380"/>
      <c r="O31" s="380"/>
      <c r="P31" s="380"/>
      <c r="FH31" s="336">
        <f>21/2</f>
        <v>10.5</v>
      </c>
      <c r="IF31" s="523"/>
    </row>
    <row r="32" spans="1:240">
      <c r="A32" s="520"/>
      <c r="B32" s="521"/>
      <c r="C32" s="380"/>
      <c r="D32" s="521"/>
      <c r="E32" s="380"/>
      <c r="F32" s="520"/>
      <c r="G32" s="380"/>
      <c r="H32" s="380"/>
      <c r="I32" s="520"/>
      <c r="J32" s="380"/>
      <c r="K32" s="380"/>
      <c r="L32" s="380"/>
      <c r="M32" s="380"/>
      <c r="N32" s="380"/>
      <c r="O32" s="380"/>
      <c r="P32" s="380"/>
      <c r="IF32" s="523"/>
    </row>
    <row r="33" spans="1:240">
      <c r="A33" s="520"/>
      <c r="B33" s="521"/>
      <c r="C33" s="380"/>
      <c r="D33" s="521"/>
      <c r="E33" s="380"/>
      <c r="F33" s="520"/>
      <c r="G33" s="380"/>
      <c r="H33" s="380"/>
      <c r="I33" s="520"/>
      <c r="J33" s="380"/>
      <c r="K33" s="380"/>
      <c r="L33" s="380"/>
      <c r="M33" s="380"/>
      <c r="N33" s="380"/>
      <c r="O33" s="380"/>
      <c r="P33" s="380"/>
      <c r="IF33" s="523"/>
    </row>
    <row r="34" spans="1:240">
      <c r="IF34" s="523"/>
    </row>
    <row r="35" spans="1:240">
      <c r="IF35" s="523"/>
    </row>
    <row r="1048576" ht="15" customHeight="1"/>
  </sheetData>
  <autoFilter ref="A4:IF28" xr:uid="{00000000-0001-0000-0000-000000000000}"/>
  <mergeCells count="272">
    <mergeCell ref="A1:O2"/>
    <mergeCell ref="P1:W1"/>
    <mergeCell ref="X1:AB2"/>
    <mergeCell ref="AC1:AC2"/>
    <mergeCell ref="AD1:AG2"/>
    <mergeCell ref="AH1:AO1"/>
    <mergeCell ref="BX1:CB2"/>
    <mergeCell ref="CC1:CC2"/>
    <mergeCell ref="CD1:CG2"/>
    <mergeCell ref="CH1:CO1"/>
    <mergeCell ref="CP1:CT2"/>
    <mergeCell ref="CU1:CU2"/>
    <mergeCell ref="AP1:AT2"/>
    <mergeCell ref="AU1:AX2"/>
    <mergeCell ref="AY1:BF1"/>
    <mergeCell ref="BG1:BK2"/>
    <mergeCell ref="BL1:BO2"/>
    <mergeCell ref="BP1:BW1"/>
    <mergeCell ref="CV1:CY2"/>
    <mergeCell ref="CZ1:CZ4"/>
    <mergeCell ref="DA1:DA4"/>
    <mergeCell ref="DB1:DI1"/>
    <mergeCell ref="DJ1:DN2"/>
    <mergeCell ref="DO1:DO2"/>
    <mergeCell ref="DC3:DC4"/>
    <mergeCell ref="DD3:DD4"/>
    <mergeCell ref="DE3:DF3"/>
    <mergeCell ref="DG3:DG4"/>
    <mergeCell ref="EX1:FB2"/>
    <mergeCell ref="FC1:FC2"/>
    <mergeCell ref="EQ2:EW2"/>
    <mergeCell ref="EL3:EL4"/>
    <mergeCell ref="EM3:EM4"/>
    <mergeCell ref="EP3:EP4"/>
    <mergeCell ref="DP1:DS2"/>
    <mergeCell ref="DT1:DT4"/>
    <mergeCell ref="DU1:DU4"/>
    <mergeCell ref="DV1:EC1"/>
    <mergeCell ref="ED1:EH2"/>
    <mergeCell ref="EI1:EI2"/>
    <mergeCell ref="DW2:EC2"/>
    <mergeCell ref="DV3:DV4"/>
    <mergeCell ref="DW3:DW4"/>
    <mergeCell ref="DX3:DX4"/>
    <mergeCell ref="IF1:IF4"/>
    <mergeCell ref="P2:W2"/>
    <mergeCell ref="AI2:AO2"/>
    <mergeCell ref="AZ2:BF2"/>
    <mergeCell ref="BQ2:BW2"/>
    <mergeCell ref="CI2:CO2"/>
    <mergeCell ref="DC2:DI2"/>
    <mergeCell ref="HB1:HF2"/>
    <mergeCell ref="HG1:HG2"/>
    <mergeCell ref="HH1:HK2"/>
    <mergeCell ref="HL1:HS1"/>
    <mergeCell ref="HT1:HX2"/>
    <mergeCell ref="HY1:HY2"/>
    <mergeCell ref="HL2:HL4"/>
    <mergeCell ref="HM2:HS2"/>
    <mergeCell ref="HD3:HD4"/>
    <mergeCell ref="HE3:HE4"/>
    <mergeCell ref="FX1:GA2"/>
    <mergeCell ref="GB1:GI1"/>
    <mergeCell ref="GJ1:GN2"/>
    <mergeCell ref="GO1:GO2"/>
    <mergeCell ref="GP1:GS2"/>
    <mergeCell ref="GT1:HA1"/>
    <mergeCell ref="GC2:GI2"/>
    <mergeCell ref="P3:P4"/>
    <mergeCell ref="Q3:Q4"/>
    <mergeCell ref="R3:R4"/>
    <mergeCell ref="S3:T3"/>
    <mergeCell ref="U3:U4"/>
    <mergeCell ref="V3:V4"/>
    <mergeCell ref="HZ1:IC2"/>
    <mergeCell ref="ID1:ID4"/>
    <mergeCell ref="IE1:IE4"/>
    <mergeCell ref="GT2:GT4"/>
    <mergeCell ref="GU2:HA2"/>
    <mergeCell ref="GB3:GB4"/>
    <mergeCell ref="FD1:FG2"/>
    <mergeCell ref="FH1:FH4"/>
    <mergeCell ref="FI1:FI4"/>
    <mergeCell ref="FJ1:FQ1"/>
    <mergeCell ref="FR1:FV2"/>
    <mergeCell ref="FW1:FW2"/>
    <mergeCell ref="FK2:FQ2"/>
    <mergeCell ref="FD3:FD4"/>
    <mergeCell ref="FE3:FE4"/>
    <mergeCell ref="FF3:FF4"/>
    <mergeCell ref="EJ1:EM2"/>
    <mergeCell ref="EN1:EN4"/>
    <mergeCell ref="AC3:AC4"/>
    <mergeCell ref="AD3:AD4"/>
    <mergeCell ref="AE3:AE4"/>
    <mergeCell ref="AF3:AF4"/>
    <mergeCell ref="AG3:AG4"/>
    <mergeCell ref="AH3:AH4"/>
    <mergeCell ref="W3:W4"/>
    <mergeCell ref="X3:X4"/>
    <mergeCell ref="Y3:Y4"/>
    <mergeCell ref="Z3:Z4"/>
    <mergeCell ref="AA3:AA4"/>
    <mergeCell ref="AB3:AB4"/>
    <mergeCell ref="AP3:AP4"/>
    <mergeCell ref="AQ3:AQ4"/>
    <mergeCell ref="AR3:AR4"/>
    <mergeCell ref="AS3:AS4"/>
    <mergeCell ref="AT3:AT4"/>
    <mergeCell ref="AU3:AU4"/>
    <mergeCell ref="AI3:AI4"/>
    <mergeCell ref="AJ3:AJ4"/>
    <mergeCell ref="AK3:AL3"/>
    <mergeCell ref="AM3:AM4"/>
    <mergeCell ref="AN3:AN4"/>
    <mergeCell ref="AO3:AO4"/>
    <mergeCell ref="BB3:BC3"/>
    <mergeCell ref="BD3:BD4"/>
    <mergeCell ref="BE3:BE4"/>
    <mergeCell ref="BF3:BF4"/>
    <mergeCell ref="BG3:BG4"/>
    <mergeCell ref="BH3:BH4"/>
    <mergeCell ref="AV3:AV4"/>
    <mergeCell ref="AW3:AW4"/>
    <mergeCell ref="AX3:AX4"/>
    <mergeCell ref="AY3:AY4"/>
    <mergeCell ref="AZ3:AZ4"/>
    <mergeCell ref="BA3:BA4"/>
    <mergeCell ref="BO3:BO4"/>
    <mergeCell ref="BP3:BP4"/>
    <mergeCell ref="BQ3:BQ4"/>
    <mergeCell ref="BR3:BR4"/>
    <mergeCell ref="BS3:BT3"/>
    <mergeCell ref="BU3:BU4"/>
    <mergeCell ref="BI3:BI4"/>
    <mergeCell ref="BJ3:BJ4"/>
    <mergeCell ref="BK3:BK4"/>
    <mergeCell ref="BL3:BL4"/>
    <mergeCell ref="BM3:BM4"/>
    <mergeCell ref="BN3:BN4"/>
    <mergeCell ref="CB3:CB4"/>
    <mergeCell ref="CC3:CC4"/>
    <mergeCell ref="CD3:CD4"/>
    <mergeCell ref="CE3:CE4"/>
    <mergeCell ref="CF3:CF4"/>
    <mergeCell ref="CG3:CG4"/>
    <mergeCell ref="BV3:BV4"/>
    <mergeCell ref="BW3:BW4"/>
    <mergeCell ref="BX3:BX4"/>
    <mergeCell ref="BY3:BY4"/>
    <mergeCell ref="BZ3:BZ4"/>
    <mergeCell ref="CA3:CA4"/>
    <mergeCell ref="CO3:CO4"/>
    <mergeCell ref="CP3:CP4"/>
    <mergeCell ref="CQ3:CQ4"/>
    <mergeCell ref="CR3:CR4"/>
    <mergeCell ref="CS3:CS4"/>
    <mergeCell ref="CT3:CT4"/>
    <mergeCell ref="CH3:CH4"/>
    <mergeCell ref="CI3:CI4"/>
    <mergeCell ref="CJ3:CJ4"/>
    <mergeCell ref="CK3:CL3"/>
    <mergeCell ref="CM3:CM4"/>
    <mergeCell ref="CN3:CN4"/>
    <mergeCell ref="DH3:DH4"/>
    <mergeCell ref="DI3:DI4"/>
    <mergeCell ref="DJ3:DJ4"/>
    <mergeCell ref="DK3:DK4"/>
    <mergeCell ref="DL3:DL4"/>
    <mergeCell ref="DM3:DM4"/>
    <mergeCell ref="CU3:CU4"/>
    <mergeCell ref="CV3:CV4"/>
    <mergeCell ref="CW3:CW4"/>
    <mergeCell ref="CX3:CX4"/>
    <mergeCell ref="CY3:CY4"/>
    <mergeCell ref="DB3:DB4"/>
    <mergeCell ref="DY3:DZ3"/>
    <mergeCell ref="EA3:EA4"/>
    <mergeCell ref="EB3:EB4"/>
    <mergeCell ref="EC3:EC4"/>
    <mergeCell ref="ED3:ED4"/>
    <mergeCell ref="EE3:EE4"/>
    <mergeCell ref="DN3:DN4"/>
    <mergeCell ref="DO3:DO4"/>
    <mergeCell ref="DP3:DP4"/>
    <mergeCell ref="DQ3:DQ4"/>
    <mergeCell ref="DR3:DR4"/>
    <mergeCell ref="DS3:DS4"/>
    <mergeCell ref="EQ3:EQ4"/>
    <mergeCell ref="ER3:ER4"/>
    <mergeCell ref="ES3:ET3"/>
    <mergeCell ref="EU3:EU4"/>
    <mergeCell ref="EV3:EV4"/>
    <mergeCell ref="EW3:EW4"/>
    <mergeCell ref="EF3:EF4"/>
    <mergeCell ref="EG3:EG4"/>
    <mergeCell ref="EH3:EH4"/>
    <mergeCell ref="EI3:EI4"/>
    <mergeCell ref="EJ3:EJ4"/>
    <mergeCell ref="EK3:EK4"/>
    <mergeCell ref="EO1:EO4"/>
    <mergeCell ref="EP1:EW1"/>
    <mergeCell ref="FG3:FG4"/>
    <mergeCell ref="FJ3:FJ4"/>
    <mergeCell ref="FK3:FK4"/>
    <mergeCell ref="FL3:FL4"/>
    <mergeCell ref="FM3:FN3"/>
    <mergeCell ref="FO3:FO4"/>
    <mergeCell ref="EX3:EX4"/>
    <mergeCell ref="EY3:EY4"/>
    <mergeCell ref="EZ3:EZ4"/>
    <mergeCell ref="FA3:FA4"/>
    <mergeCell ref="FB3:FB4"/>
    <mergeCell ref="FC3:FC4"/>
    <mergeCell ref="FV3:FV4"/>
    <mergeCell ref="FW3:FW4"/>
    <mergeCell ref="FX3:FX4"/>
    <mergeCell ref="FY3:FY4"/>
    <mergeCell ref="FZ3:FZ4"/>
    <mergeCell ref="GA3:GA4"/>
    <mergeCell ref="FP3:FP4"/>
    <mergeCell ref="FQ3:FQ4"/>
    <mergeCell ref="FR3:FR4"/>
    <mergeCell ref="FS3:FS4"/>
    <mergeCell ref="FT3:FT4"/>
    <mergeCell ref="FU3:FU4"/>
    <mergeCell ref="GJ3:GJ4"/>
    <mergeCell ref="GK3:GK4"/>
    <mergeCell ref="GL3:GL4"/>
    <mergeCell ref="GM3:GM4"/>
    <mergeCell ref="GN3:GN4"/>
    <mergeCell ref="GO3:GO4"/>
    <mergeCell ref="GC3:GC4"/>
    <mergeCell ref="GD3:GD4"/>
    <mergeCell ref="GE3:GF3"/>
    <mergeCell ref="GG3:GG4"/>
    <mergeCell ref="GH3:GH4"/>
    <mergeCell ref="GI3:GI4"/>
    <mergeCell ref="GW3:GX3"/>
    <mergeCell ref="GY3:GY4"/>
    <mergeCell ref="GZ3:GZ4"/>
    <mergeCell ref="HA3:HA4"/>
    <mergeCell ref="HB3:HB4"/>
    <mergeCell ref="HC3:HC4"/>
    <mergeCell ref="GP3:GP4"/>
    <mergeCell ref="GQ3:GQ4"/>
    <mergeCell ref="GR3:GR4"/>
    <mergeCell ref="GS3:GS4"/>
    <mergeCell ref="GU3:GU4"/>
    <mergeCell ref="GV3:GV4"/>
    <mergeCell ref="HM3:HM4"/>
    <mergeCell ref="HN3:HN4"/>
    <mergeCell ref="HO3:HP3"/>
    <mergeCell ref="HQ3:HQ4"/>
    <mergeCell ref="HR3:HR4"/>
    <mergeCell ref="HS3:HS4"/>
    <mergeCell ref="HF3:HF4"/>
    <mergeCell ref="HG3:HG4"/>
    <mergeCell ref="HH3:HH4"/>
    <mergeCell ref="HI3:HI4"/>
    <mergeCell ref="HJ3:HJ4"/>
    <mergeCell ref="HK3:HK4"/>
    <mergeCell ref="HZ3:HZ4"/>
    <mergeCell ref="IA3:IA4"/>
    <mergeCell ref="IB3:IB4"/>
    <mergeCell ref="IC3:IC4"/>
    <mergeCell ref="HT3:HT4"/>
    <mergeCell ref="HU3:HU4"/>
    <mergeCell ref="HV3:HV4"/>
    <mergeCell ref="HW3:HW4"/>
    <mergeCell ref="HX3:HX4"/>
    <mergeCell ref="HY3:HY4"/>
  </mergeCells>
  <conditionalFormatting sqref="IF34">
    <cfRule type="cellIs" dxfId="11" priority="7" operator="equal">
      <formula>"Vencida"</formula>
    </cfRule>
    <cfRule type="cellIs" dxfId="10" priority="8" operator="equal">
      <formula>"No Cumplida"</formula>
    </cfRule>
    <cfRule type="cellIs" dxfId="9" priority="9" operator="equal">
      <formula>"En Avance"</formula>
    </cfRule>
    <cfRule type="cellIs" dxfId="8" priority="10" operator="equal">
      <formula>"Cumplida (FT)"</formula>
    </cfRule>
    <cfRule type="cellIs" dxfId="7" priority="11" operator="equal">
      <formula>"Cumplida (DT)"</formula>
    </cfRule>
    <cfRule type="cellIs" dxfId="6" priority="12" operator="equal">
      <formula>"Sin Avance"</formula>
    </cfRule>
  </conditionalFormatting>
  <conditionalFormatting sqref="IF32">
    <cfRule type="cellIs" dxfId="5" priority="1" operator="equal">
      <formula>"Vencida"</formula>
    </cfRule>
    <cfRule type="cellIs" dxfId="4" priority="2" operator="equal">
      <formula>"No Cumplida"</formula>
    </cfRule>
    <cfRule type="cellIs" dxfId="3" priority="3" operator="equal">
      <formula>"En Avance"</formula>
    </cfRule>
    <cfRule type="cellIs" dxfId="2" priority="4" operator="equal">
      <formula>"Cumplida (FT)"</formula>
    </cfRule>
    <cfRule type="cellIs" dxfId="1" priority="5" operator="equal">
      <formula>"Cumplida (DT)"</formula>
    </cfRule>
    <cfRule type="cellIs" dxfId="0" priority="6" operator="equal">
      <formula>"Sin Avance"</formula>
    </cfRule>
  </conditionalFormatting>
  <dataValidations disablePrompts="1" count="2">
    <dataValidation type="list" allowBlank="1" showInputMessage="1" showErrorMessage="1" sqref="CC9 DN5:DN28 CB13:CB28 CB5:CB11 CT5:CT28 EH5:EH28 FB5:FB28 FV5:FV28 GN5:GN28 HF5:HF28 HX5:HX28" xr:uid="{A7FB2D11-7158-457F-9F70-529490460372}">
      <formula1>#REF!</formula1>
    </dataValidation>
    <dataValidation type="list" allowBlank="1" showInputMessage="1" showErrorMessage="1" sqref="BX5:BZ11 HT5:HV28 HB5:HD28 GJ5:GL28 FR5:FT28 EX5:EZ28 ED5:EF28 BX28 CP5:CR28 BY13:BZ28 BX13:BX26 DJ5:DL28" xr:uid="{94B51886-E57E-46D7-B24F-717C68EC91BC}">
      <formula1>#REF!</formula1>
    </dataValidation>
  </dataValidations>
  <hyperlinks>
    <hyperlink ref="AO5" r:id="rId1" display="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1%20de%20la%20Matriz%2F02%2EFebrero%20evidencias&amp;viewid=848cd329%2D4628%2D438a%2Db7b1%2D175890936859" xr:uid="{7D97CAF3-2851-4BE2-8764-8ADAA9470E52}"/>
    <hyperlink ref="AO7" r:id="rId2" display="https://icbfgob.sharepoint.com/sites/MICROSITIOPLANANTICORRUPCINYDEATENCINALCIUDADANO2021/Documentos%20compartidos/Forms/AllItems.aspx?OR=OWA%2DNT&amp;CT=1646585312390&amp;sourceId=&amp;params=%7B%22AppName%22%3A%22Teams%2DDesktop%22%2C%22AppVersion%22%3A%221415%2F22010300409%22%7D&amp;CID=fdd30c7d%2Df029%2Dabc9%2Df918%2Da3bc8e8dcbc1&amp;id=%2Fsites%2FMICROSITIOPLANANTICORRUPCINYDEATENCINALCIUDADANO2021%2FDocumentos%20compartidos%2FPAAC%202022%2FCOMPONENTE%206%20PLAN%20DE%20PARTICIPACI%C3%93N%20CIUDADANA%202022%2FDependencias%20a%20Nivel%20Nacional%2FDirecci%C3%B3n%20de%20Primera%20Infancia%2FActividad%203%20de%20la%20Matriz%2F02%2EFebrero%20evidencias&amp;viewid=848cd329%2D4628%2D438a%2Db7b1%2D175890936859" xr:uid="{1564420D-246F-4DCA-8616-A1678ED7FE24}"/>
    <hyperlink ref="AO26" r:id="rId3" xr:uid="{53EC812E-E87C-48DC-B7DA-F3A36C8DE7C3}"/>
    <hyperlink ref="BF7" r:id="rId4" display="https://icbfgob.sharepoint.com/:f:/r/sites/MICROSITIOPLANANTICORRUPCINYDEATENCINALCIUDADANO2021/Documentos%20compartidos/PAAC%202022/COMPONENTE%206%20PLAN%20DE%20PARTICIPACI%C3%93N%20CIUDADANA%202022/Dependencias%20a%20Nivel%20Nacional/Direcci%C3%B3n%20de%20Primera%20Infancia/Actividad%203%20de%20la%20Matriz/03.Marzo%20evidencias?csf=1&amp;web=1&amp;e=aMBoJK" xr:uid="{4C4447AD-A610-4B9A-9F7A-ABCB60276CE0}"/>
    <hyperlink ref="BF14" r:id="rId5" display="https://icbfgob.sharepoint.com/:f:/s/DirecciondeInfancia/Eqst2bid1jRKmr3keOMI1A0BVyTeHUeJBdTFyVQX89wjHg?e=hKEVcD" xr:uid="{8CF2E179-6BA0-4DAE-8ADA-EA5551B5BBFD}"/>
    <hyperlink ref="BF25" r:id="rId6" xr:uid="{138115F9-DEE9-426B-BD1B-111C6E52211D}"/>
    <hyperlink ref="AO11" r:id="rId7" xr:uid="{8695947A-5AE4-4427-80E9-7A7593D1BBDE}"/>
    <hyperlink ref="BF11" r:id="rId8" xr:uid="{3A86E854-3A5B-4C29-A5A2-BC56DE373FDF}"/>
    <hyperlink ref="BW26" r:id="rId9" display="https://icbfgob.sharepoint.com/sites/MICROSITIOPLANANTICORRUPCINYDEATENCINALCIUDADANO2021/Documentos%20compartidos/Forms/AllItems.aspx?OR=OWA%2DNT&amp;CT=1651867799493&amp;params=%7B%22AppName%22%3A%22Teams%2DDesktop%22%2C%22AppVersion%22%3A%221415%2F22010300409%22%7D&amp;CID=cdca56f4%2D496b%2Dec25%2D0399%2D2c857083cfa2&amp;id=%2Fsites%2FMICROSITIOPLANANTICORRUPCINYDEATENCINALCIUDADANO2021%2FDocumentos%20compartidos%2FPAAC%202022%2FCOMPONENTE%206%20PLAN%20DE%20PARTICIPACI%C3%93N%20CIUDADANA%202022%2FDependencias%20a%20Nivel%20Nacional%2FDirecci%C3%B3n%20de%20Adolescencia%20y%20Juventud%2FActividad%2022%20en%20la%20Matriz%2F04%2EAbril%20evidencias" xr:uid="{4D24CD96-13BC-4359-A262-C43F1C000C7C}"/>
    <hyperlink ref="BW11" r:id="rId10" xr:uid="{2F89C423-24EA-4692-A3BE-13396CFF4ADC}"/>
    <hyperlink ref="CO11" r:id="rId11" xr:uid="{A06BC6D2-7231-4CA8-B29B-164106B5E31E}"/>
    <hyperlink ref="BW7" r:id="rId12"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4%2EAbril%20evidencias&amp;viewid=848cd329%2D4628%2D438a%2Db7b1%2D175890936859" xr:uid="{01D50B4D-7E0C-468D-9CE7-A9733B93FA3A}"/>
    <hyperlink ref="BW6" r:id="rId13"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4%2EAbril%20evidencias&amp;viewid=848cd329%2D4628%2D438a%2Db7b1%2D175890936859" xr:uid="{5695E1A7-5477-473A-A476-37254008D4D6}"/>
    <hyperlink ref="BW5" r:id="rId14" display="https://icbfgob.sharepoint.com/sites/MICROSITIOPLANANTICORRUPCINYDEATENCINALCIUDADANO2021/Documentos%20compartidos/Forms/AllItems.aspx?OR=OWA%2DNT&amp;CT=1654614433103&amp;sourceId=&amp;params=%7B%22AppName%22%3A%22Teams%2DDesktop%22%2C%22AppVersion%22%3A%221415%2F22010300409%22%7D&amp;CID=aec41bca%2D1092%2D44a1%2D68f0%2D4f5e07734ce2&amp;id=%2Fsites%2FMICROSITIOPLANANTICORRUPCINYDEATENCINALCIUDADANO2021%2FDocumentos%20compartidos%2FPAAC%202022%2FCOMPONENTE%206%20PLAN%20DE%20PARTICIPACI%C3%93N%20CIUDADANA%202022%2FDependencias%20a%20Nivel%20Nacional%2FDirecci%C3%B3n%20de%20Primera%20Infancia%2FActividad%201%20de%20la%20Matriz%2F04%2EAbril%20evidencias&amp;viewid=848cd329%2D4628%2D438a%2Db7b1%2D175890936859" xr:uid="{D292A1C1-860A-4B11-ACBB-E15E27AC144E}"/>
    <hyperlink ref="CO5" r:id="rId15"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1%20de%20la%20Matriz%2F05%2EMayo%20evidencias&amp;viewid=848cd329%2D4628%2D438a%2Db7b1%2D175890936859" xr:uid="{2046D554-EA18-4D31-ABAC-CC18F5F0B5D7}"/>
    <hyperlink ref="CO6" r:id="rId16"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2%20de%20la%20Matriz%2F05%2EMayo%20evidencias&amp;viewid=848cd329%2D4628%2D438a%2Db7b1%2D175890936859" xr:uid="{733C1A72-0BBC-4A25-80EC-387E135A903A}"/>
    <hyperlink ref="CO7" r:id="rId17" display="https://icbfgob.sharepoint.com/sites/MICROSITIOPLANANTICORRUPCINYDEATENCINALCIUDADANO2021/Documentos%20compartidos/Forms/AllItems.aspx?OR=OWA%2DNT&amp;CT=1654614433103&amp;params=%7B%22AppName%22%3A%22Teams%2DDesktop%22%2C%22AppVersion%22%3A%221415%2F22010300409%22%7D&amp;CID=aec41bca%2D1092%2D44a1%2D68f0%2D4f5e07734ce2&amp;sourceId=&amp;id=%2Fsites%2FMICROSITIOPLANANTICORRUPCINYDEATENCINALCIUDADANO2021%2FDocumentos%20compartidos%2FPAAC%202022%2FCOMPONENTE%206%20PLAN%20DE%20PARTICIPACI%C3%93N%20CIUDADANA%202022%2FDependencias%20a%20Nivel%20Nacional%2FDirecci%C3%B3n%20de%20Primera%20Infancia%2FActividad%203%20de%20la%20Matriz%2F05%2EMayo%20evidencias&amp;viewid=848cd329%2D4628%2D438a%2Db7b1%2D175890936859" xr:uid="{CC30FE21-060C-4EF0-8FBE-C2BFCB0D4B83}"/>
    <hyperlink ref="CO26" r:id="rId18" xr:uid="{2F8DF707-1D5B-4E03-9766-87C4470B2492}"/>
    <hyperlink ref="CO27" r:id="rId19" xr:uid="{B71C67A8-02B2-4BC8-8431-5979C533A8AC}"/>
    <hyperlink ref="DI11" r:id="rId20" xr:uid="{F873BE4C-5B59-4348-BFE0-9E97C9C57C8B}"/>
    <hyperlink ref="DI5" r:id="rId21" display="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1%20de%20la%20Matriz%2F06%2EJunio%20evidencias&amp;viewid=848cd329%2D4628%2D438a%2Db7b1%2D175890936859" xr:uid="{DF4C7F81-A176-4B1E-92EF-6D1C54C43697}"/>
    <hyperlink ref="DI6" r:id="rId22" display="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2%20de%20la%20Matriz%2F06%2EJunio%20evidencias&amp;viewid=848cd329%2D4628%2D438a%2Db7b1%2D175890936859" xr:uid="{86DE6BB8-295B-47A7-AF7E-D68C7B1D54E7}"/>
    <hyperlink ref="DI7" r:id="rId23" display="https://icbfgob.sharepoint.com/sites/MICROSITIOPLANANTICORRUPCINYDEATENCINALCIUDADANO2021/Documentos%20compartidos/Forms/AllItems.aspx?OR=OWA%2DNT&amp;CT=1657230917985&amp;sourceId=&amp;params=%7B%22AppName%22%3A%22Teams%2DDesktop%22%2C%22AppVersion%22%3A%221415%2F22010300409%22%7D&amp;CID=e6072194%2D1098%2Dbb6e%2Dc69b%2D83332c453922&amp;id=%2Fsites%2FMICROSITIOPLANANTICORRUPCINYDEATENCINALCIUDADANO2021%2FDocumentos%20compartidos%2FPAAC%202022%2FCOMPONENTE%206%20PLAN%20DE%20PARTICIPACI%C3%93N%20CIUDADANA%202022%2FDependencias%20a%20Nivel%20Nacional%2FDirecci%C3%B3n%20de%20Primera%20Infancia%2FActividad%203%20de%20la%20Matriz%2F06%2EJunio%20evidencias&amp;viewid=848cd329%2D4628%2D438a%2Db7b1%2D175890936859" xr:uid="{AD99F410-C8A8-430F-8CEF-1D12A6C12EA7}"/>
    <hyperlink ref="DI27" r:id="rId24" xr:uid="{D609AF1D-B9D0-432B-835E-805A50F48BB9}"/>
    <hyperlink ref="EC11" r:id="rId25" xr:uid="{C405FC7A-B8EC-4526-8F18-8DEEB9E8C5BD}"/>
    <hyperlink ref="EC5" r:id="rId26" display="https://icbfgob.sharepoint.com/sites/MICROSITIOPLANANTICORRUPCINYDEATENCINALCIUDADANO2021/Documentos%20compartidos/Forms/AllItems.aspx?OR=OWA%2DNT&amp;CT=1659720561614&amp;sourceId=&amp;params=%7B%22AppName%22%3A%22Teams%2DDesktop%22%2C%22AppVersion%22%3A%221415%2F22010300409%22%7D&amp;CID=4bb9ad35%2D0ca5%2Dbf36%2D5ea2%2D16c21c83312f&amp;id=%2Fsites%2FMICROSITIOPLANANTICORRUPCINYDEATENCINALCIUDADANO2021%2FDocumentos%20compartidos%2FPAAC%202022%2FCOMPONENTE%206%20PLAN%20DE%20PARTICIPACI%C3%93N%20CIUDADANA%202022%2FDependencias%20a%20Nivel%20Nacional%2FDirecci%C3%B3n%20de%20Primera%20Infancia%2FActividad%201%20de%20la%20Matriz%2F07%2EJulio%20evidencias&amp;viewid=848cd329%2D4628%2D438a%2Db7b1%2D175890936859" xr:uid="{69BAFD33-0255-4DC0-AF8A-89C54129E1AF}"/>
    <hyperlink ref="EC6" r:id="rId27" display="https://icbfgob.sharepoint.com/sites/MICROSITIOPLANANTICORRUPCINYDEATENCINALCIUDADANO2021/Documentos%20compartidos/Forms/AllItems.aspx?OR=OWA%2DNT&amp;CT=1659720371415&amp;sourceId=&amp;params=%7B%22AppName%22%3A%22Teams%2DDesktop%22%2C%22AppVersion%22%3A%221415%2F22010300409%22%7D&amp;CID=1b03e064%2D9eed%2D5b81%2D8cc3%2Dc20ce2bf90d8&amp;id=%2Fsites%2FMICROSITIOPLANANTICORRUPCINYDEATENCINALCIUDADANO2021%2FDocumentos%20compartidos%2FPAAC%202022%2FCOMPONENTE%206%20PLAN%20DE%20PARTICIPACI%C3%93N%20CIUDADANA%202022%2FDependencias%20a%20Nivel%20Nacional%2FDirecci%C3%B3n%20de%20Primera%20Infancia%2FActividad%202%20de%20la%20Matriz%2F07%2EJulio%20evidencias&amp;viewid=848cd329%2D4628%2D438a%2Db7b1%2D175890936859" xr:uid="{73E6F0B7-C439-4392-B640-DD3AB7161A31}"/>
    <hyperlink ref="EV11" r:id="rId28" xr:uid="{42E0014B-4E80-49D8-A81F-0082DB936140}"/>
    <hyperlink ref="EW5" r:id="rId29" display="https://icbfgob.sharepoint.com/:f:/r/sites/MICROSITIOPLANANTICORRUPCINYDEATENCINALCIUDADANO2021/Documentos%20compartidos/PAAC%202022/COMPONENTE%206%20PLAN%20DE%20PARTICIPACI%C3%93N%20CIUDADANA%202022/Dependencias%20a%20Nivel%20Nacional/Direcci%C3%B3n%20de%20Primera%20Infancia/Actividad%201%20de%20la%20Matriz/08.Agosto%20evidencias?csf=1&amp;web=1&amp;e=HHvMwh" xr:uid="{F2E8BB87-9EF4-4F2B-B557-5283F1480FFD}"/>
    <hyperlink ref="EW6" r:id="rId30" display="https://icbfgob.sharepoint.com/:f:/r/sites/MICROSITIOPLANANTICORRUPCINYDEATENCINALCIUDADANO2021/Documentos%20compartidos/PAAC%202022/COMPONENTE%206%20PLAN%20DE%20PARTICIPACI%C3%93N%20CIUDADANA%202022/Dependencias%20a%20Nivel%20Nacional/Direcci%C3%B3n%20de%20Primera%20Infancia/Actividad%202%20de%20la%20Matriz?csf=1&amp;web=1&amp;e=QAFvso" xr:uid="{31716269-6E62-465A-B3E7-FCE840170206}"/>
    <hyperlink ref="EC26" r:id="rId31" xr:uid="{5B0798F7-7473-4928-BB0B-AC64E04F82FB}"/>
    <hyperlink ref="EW26" r:id="rId32" xr:uid="{00502448-E72B-402F-9F49-B558AFD51F6F}"/>
    <hyperlink ref="EW28" r:id="rId33" xr:uid="{01691B0A-235F-472C-BC59-BE45DE56908D}"/>
    <hyperlink ref="EC27" r:id="rId34" xr:uid="{1DEA2BE7-7414-4C72-A009-8DD411AFEECC}"/>
    <hyperlink ref="EW27" r:id="rId35" xr:uid="{6B365827-841A-4ED3-AC74-836F271A6E81}"/>
  </hyperlinks>
  <pageMargins left="0.70866141732283472" right="0.70866141732283472" top="0.74803149606299213" bottom="0.74803149606299213" header="0.31496062992125984" footer="0.31496062992125984"/>
  <pageSetup scale="20" orientation="landscape" horizontalDpi="300" verticalDpi="300" r:id="rId36"/>
  <headerFooter>
    <oddHeader>&amp;L&amp;G&amp;RCLASIFICACIÓN DE LA INFORMACIÓN
PÚBLICA</oddHeader>
    <oddFooter>&amp;LAprobó: Yanira Villamil
Realizó: Maria Lucerito Achurry/William Alvarado&amp;C&amp;G</oddFooter>
  </headerFooter>
  <legacyDrawing r:id="rId37"/>
  <legacyDrawingHF r:id="rId38"/>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77EA8-5BED-4F34-B99C-0F9AE1908390}">
  <dimension ref="A1:KL26"/>
  <sheetViews>
    <sheetView view="pageBreakPreview" zoomScale="25" zoomScaleNormal="40" zoomScaleSheetLayoutView="25" zoomScalePageLayoutView="10" workbookViewId="0">
      <selection sqref="M2"/>
    </sheetView>
  </sheetViews>
  <sheetFormatPr baseColWidth="10" defaultColWidth="11.453125" defaultRowHeight="15.5"/>
  <cols>
    <col min="1" max="1" width="11.453125" customWidth="1"/>
    <col min="2" max="2" width="30.7265625" customWidth="1"/>
    <col min="3" max="3" width="54" customWidth="1"/>
    <col min="4" max="4" width="42" customWidth="1"/>
    <col min="5" max="5" width="23.81640625" customWidth="1"/>
    <col min="6" max="6" width="25.26953125" customWidth="1"/>
    <col min="7" max="7" width="46.453125" customWidth="1"/>
    <col min="8" max="8" width="11.453125" customWidth="1"/>
    <col min="9" max="9" width="20.54296875" customWidth="1"/>
    <col min="10" max="11" width="11.453125" customWidth="1"/>
    <col min="12" max="12" width="15.1796875" customWidth="1"/>
    <col min="13" max="15" width="11.453125" customWidth="1"/>
    <col min="16" max="20" width="11.453125" hidden="1" customWidth="1"/>
    <col min="21" max="21" width="20.1796875" hidden="1" customWidth="1"/>
    <col min="22" max="22" width="18" hidden="1" customWidth="1"/>
    <col min="23" max="32" width="11.453125" hidden="1" customWidth="1"/>
    <col min="33" max="33" width="22.453125" hidden="1" customWidth="1"/>
    <col min="34" max="34" width="11.453125" hidden="1" customWidth="1"/>
    <col min="35" max="35" width="21.26953125" hidden="1" customWidth="1"/>
    <col min="36" max="36" width="27.7265625" hidden="1" customWidth="1"/>
    <col min="37" max="37" width="11.453125" hidden="1" customWidth="1"/>
    <col min="38" max="38" width="36.1796875" hidden="1" customWidth="1"/>
    <col min="39" max="39" width="30" hidden="1" customWidth="1"/>
    <col min="40" max="40" width="11.453125" hidden="1" customWidth="1"/>
    <col min="41" max="41" width="13.7265625" hidden="1" customWidth="1"/>
    <col min="42" max="49" width="11.453125" hidden="1" customWidth="1"/>
    <col min="50" max="50" width="26.26953125" hidden="1" customWidth="1"/>
    <col min="51" max="54" width="11.453125" hidden="1" customWidth="1"/>
    <col min="55" max="55" width="23.26953125" hidden="1" customWidth="1"/>
    <col min="56" max="56" width="15.453125" hidden="1" customWidth="1"/>
    <col min="57" max="71" width="11.453125" hidden="1" customWidth="1"/>
    <col min="72" max="72" width="21.453125" hidden="1" customWidth="1"/>
    <col min="73" max="73" width="22.26953125" hidden="1" customWidth="1"/>
    <col min="74" max="79" width="11.453125" hidden="1" customWidth="1"/>
    <col min="80" max="80" width="13.54296875" hidden="1" customWidth="1"/>
    <col min="81" max="83" width="11.453125" hidden="1" customWidth="1"/>
    <col min="84" max="84" width="14.7265625" hidden="1" customWidth="1"/>
    <col min="85" max="85" width="11.453125" hidden="1" customWidth="1"/>
    <col min="86" max="86" width="46.453125" hidden="1" customWidth="1"/>
    <col min="87" max="88" width="11.453125" hidden="1" customWidth="1"/>
    <col min="89" max="89" width="24.1796875" hidden="1" customWidth="1"/>
    <col min="90" max="90" width="18.7265625" hidden="1" customWidth="1"/>
    <col min="91" max="100" width="11.453125" hidden="1" customWidth="1"/>
    <col min="101" max="101" width="60.1796875" style="611" hidden="1" customWidth="1"/>
    <col min="102" max="102" width="77.1796875" style="611" hidden="1" customWidth="1"/>
    <col min="103" max="103" width="14.81640625" hidden="1" customWidth="1"/>
    <col min="104" max="107" width="11.453125" hidden="1" customWidth="1"/>
    <col min="108" max="108" width="22.7265625" hidden="1" customWidth="1"/>
    <col min="109" max="109" width="17.54296875" hidden="1" customWidth="1"/>
    <col min="110" max="119" width="11.453125" hidden="1" customWidth="1"/>
    <col min="120" max="120" width="67.1796875" style="611" hidden="1" customWidth="1"/>
    <col min="121" max="121" width="69.1796875" style="611" hidden="1" customWidth="1"/>
    <col min="122" max="126" width="11.453125" hidden="1" customWidth="1"/>
    <col min="127" max="127" width="26.453125" hidden="1" customWidth="1"/>
    <col min="128" max="128" width="19.81640625" hidden="1" customWidth="1"/>
    <col min="129" max="134" width="11.453125" hidden="1" customWidth="1"/>
    <col min="135" max="135" width="13" hidden="1" customWidth="1"/>
    <col min="136" max="136" width="14.81640625" hidden="1" customWidth="1"/>
    <col min="137" max="138" width="11.453125" hidden="1" customWidth="1"/>
    <col min="139" max="139" width="71.81640625" style="611" hidden="1" customWidth="1"/>
    <col min="140" max="140" width="79" style="611" hidden="1" customWidth="1"/>
    <col min="141" max="225" width="11.453125" hidden="1" customWidth="1"/>
    <col min="226" max="226" width="71.7265625" style="611" hidden="1" customWidth="1"/>
    <col min="227" max="227" width="64.54296875" style="611" hidden="1" customWidth="1"/>
    <col min="228" max="295" width="10.7265625" style="613" hidden="1" customWidth="1"/>
    <col min="296" max="296" width="100.1796875" style="618" customWidth="1"/>
    <col min="297" max="297" width="116.81640625" style="618" customWidth="1"/>
    <col min="298" max="298" width="14.81640625" customWidth="1"/>
  </cols>
  <sheetData>
    <row r="1" spans="1:298" ht="32.25" customHeight="1">
      <c r="A1" s="1268" t="s">
        <v>1860</v>
      </c>
      <c r="B1" s="1268"/>
      <c r="C1" s="1268"/>
      <c r="D1" s="1268"/>
      <c r="E1" s="1268"/>
      <c r="F1" s="1268"/>
      <c r="G1" s="1268"/>
      <c r="H1" s="1268"/>
      <c r="I1" s="1268"/>
      <c r="J1" s="1268"/>
      <c r="K1" s="1268"/>
      <c r="L1" s="1268"/>
      <c r="M1" s="1268"/>
      <c r="N1" s="1268"/>
      <c r="O1" s="1268"/>
      <c r="P1" s="1237" t="s">
        <v>1861</v>
      </c>
      <c r="Q1" s="1237"/>
      <c r="R1" s="1237"/>
      <c r="S1" s="1237"/>
      <c r="T1" s="1237"/>
      <c r="U1" s="1237"/>
      <c r="V1" s="1237"/>
      <c r="W1" s="1237"/>
      <c r="X1" s="1245" t="s">
        <v>990</v>
      </c>
      <c r="Y1" s="1245"/>
      <c r="Z1" s="1245"/>
      <c r="AA1" s="1245"/>
      <c r="AB1" s="1245"/>
      <c r="AC1" s="1269" t="s">
        <v>991</v>
      </c>
      <c r="AD1" s="1269"/>
      <c r="AE1" s="1269"/>
      <c r="AF1" s="1269"/>
      <c r="AG1" s="1237" t="s">
        <v>992</v>
      </c>
      <c r="AH1" s="1237"/>
      <c r="AI1" s="1237"/>
      <c r="AJ1" s="1237"/>
      <c r="AK1" s="1237"/>
      <c r="AL1" s="1237"/>
      <c r="AM1" s="1237"/>
      <c r="AN1" s="1237"/>
      <c r="AO1" s="1239" t="s">
        <v>990</v>
      </c>
      <c r="AP1" s="1239"/>
      <c r="AQ1" s="1239"/>
      <c r="AR1" s="1239"/>
      <c r="AS1" s="1239"/>
      <c r="AT1" s="1267" t="s">
        <v>991</v>
      </c>
      <c r="AU1" s="1267"/>
      <c r="AV1" s="1267"/>
      <c r="AW1" s="1267"/>
      <c r="AX1" s="1237" t="s">
        <v>993</v>
      </c>
      <c r="AY1" s="1237"/>
      <c r="AZ1" s="1237"/>
      <c r="BA1" s="1237"/>
      <c r="BB1" s="1237"/>
      <c r="BC1" s="1237"/>
      <c r="BD1" s="1237"/>
      <c r="BE1" s="1237"/>
      <c r="BF1" s="1239" t="s">
        <v>990</v>
      </c>
      <c r="BG1" s="1239"/>
      <c r="BH1" s="1239"/>
      <c r="BI1" s="1239"/>
      <c r="BJ1" s="1239"/>
      <c r="BK1" s="1267" t="s">
        <v>991</v>
      </c>
      <c r="BL1" s="1267"/>
      <c r="BM1" s="1267"/>
      <c r="BN1" s="1267"/>
      <c r="BO1" s="1237" t="s">
        <v>994</v>
      </c>
      <c r="BP1" s="1237"/>
      <c r="BQ1" s="1237"/>
      <c r="BR1" s="1237"/>
      <c r="BS1" s="1237"/>
      <c r="BT1" s="1237"/>
      <c r="BU1" s="1237"/>
      <c r="BV1" s="1237"/>
      <c r="BW1" s="1233" t="s">
        <v>990</v>
      </c>
      <c r="BX1" s="1233"/>
      <c r="BY1" s="1233"/>
      <c r="BZ1" s="1233"/>
      <c r="CA1" s="1233"/>
      <c r="CB1" s="1251" t="s">
        <v>991</v>
      </c>
      <c r="CC1" s="1251"/>
      <c r="CD1" s="1251"/>
      <c r="CE1" s="1251"/>
      <c r="CF1" s="1237" t="s">
        <v>995</v>
      </c>
      <c r="CG1" s="1237"/>
      <c r="CH1" s="1237"/>
      <c r="CI1" s="1237"/>
      <c r="CJ1" s="1237"/>
      <c r="CK1" s="1237"/>
      <c r="CL1" s="1237"/>
      <c r="CM1" s="1237"/>
      <c r="CN1" s="1233" t="s">
        <v>990</v>
      </c>
      <c r="CO1" s="1233"/>
      <c r="CP1" s="1233"/>
      <c r="CQ1" s="1233"/>
      <c r="CR1" s="1233"/>
      <c r="CS1" s="1251" t="s">
        <v>991</v>
      </c>
      <c r="CT1" s="1251"/>
      <c r="CU1" s="1251"/>
      <c r="CV1" s="1251"/>
      <c r="CW1" s="1261" t="s">
        <v>1862</v>
      </c>
      <c r="CX1" s="1264" t="s">
        <v>1863</v>
      </c>
      <c r="CY1" s="1237" t="s">
        <v>998</v>
      </c>
      <c r="CZ1" s="1237"/>
      <c r="DA1" s="1237"/>
      <c r="DB1" s="1237"/>
      <c r="DC1" s="1237"/>
      <c r="DD1" s="1237"/>
      <c r="DE1" s="1237"/>
      <c r="DF1" s="1237"/>
      <c r="DG1" s="1233" t="s">
        <v>990</v>
      </c>
      <c r="DH1" s="1233"/>
      <c r="DI1" s="1233"/>
      <c r="DJ1" s="1233"/>
      <c r="DK1" s="1233"/>
      <c r="DL1" s="1251" t="s">
        <v>991</v>
      </c>
      <c r="DM1" s="1251"/>
      <c r="DN1" s="1251"/>
      <c r="DO1" s="1251"/>
      <c r="DP1" s="1261" t="s">
        <v>1862</v>
      </c>
      <c r="DQ1" s="1264" t="s">
        <v>1863</v>
      </c>
      <c r="DR1" s="1237" t="s">
        <v>1001</v>
      </c>
      <c r="DS1" s="1237"/>
      <c r="DT1" s="1237"/>
      <c r="DU1" s="1237"/>
      <c r="DV1" s="1237"/>
      <c r="DW1" s="1237"/>
      <c r="DX1" s="1237"/>
      <c r="DY1" s="1237"/>
      <c r="DZ1" s="1233" t="s">
        <v>990</v>
      </c>
      <c r="EA1" s="1233"/>
      <c r="EB1" s="1233"/>
      <c r="EC1" s="1233"/>
      <c r="ED1" s="1233"/>
      <c r="EE1" s="1251" t="s">
        <v>991</v>
      </c>
      <c r="EF1" s="1251"/>
      <c r="EG1" s="1251"/>
      <c r="EH1" s="1251"/>
      <c r="EI1" s="1261" t="s">
        <v>1862</v>
      </c>
      <c r="EJ1" s="1264" t="s">
        <v>1863</v>
      </c>
      <c r="EK1" s="1237" t="s">
        <v>1004</v>
      </c>
      <c r="EL1" s="1237"/>
      <c r="EM1" s="1237"/>
      <c r="EN1" s="1237"/>
      <c r="EO1" s="1237"/>
      <c r="EP1" s="1237"/>
      <c r="EQ1" s="1237"/>
      <c r="ER1" s="1237"/>
      <c r="ES1" s="1233" t="s">
        <v>990</v>
      </c>
      <c r="ET1" s="1233"/>
      <c r="EU1" s="1233"/>
      <c r="EV1" s="1233"/>
      <c r="EW1" s="1233"/>
      <c r="EX1" s="1251" t="s">
        <v>991</v>
      </c>
      <c r="EY1" s="1251"/>
      <c r="EZ1" s="1251"/>
      <c r="FA1" s="1251"/>
      <c r="FB1" s="1237" t="s">
        <v>1007</v>
      </c>
      <c r="FC1" s="1237"/>
      <c r="FD1" s="1237"/>
      <c r="FE1" s="1237"/>
      <c r="FF1" s="1237"/>
      <c r="FG1" s="1237"/>
      <c r="FH1" s="1237"/>
      <c r="FI1" s="1237"/>
      <c r="FJ1" s="1233" t="s">
        <v>990</v>
      </c>
      <c r="FK1" s="1233"/>
      <c r="FL1" s="1233"/>
      <c r="FM1" s="1233"/>
      <c r="FN1" s="1233"/>
      <c r="FO1" s="1251" t="s">
        <v>991</v>
      </c>
      <c r="FP1" s="1251"/>
      <c r="FQ1" s="1251"/>
      <c r="FR1" s="1251"/>
      <c r="FS1" s="1237" t="s">
        <v>1008</v>
      </c>
      <c r="FT1" s="1237"/>
      <c r="FU1" s="1237"/>
      <c r="FV1" s="1237"/>
      <c r="FW1" s="1237"/>
      <c r="FX1" s="1237"/>
      <c r="FY1" s="1237"/>
      <c r="FZ1" s="1237"/>
      <c r="GA1" s="1233" t="s">
        <v>990</v>
      </c>
      <c r="GB1" s="1233"/>
      <c r="GC1" s="1233"/>
      <c r="GD1" s="1233"/>
      <c r="GE1" s="1233"/>
      <c r="GF1" s="1251" t="s">
        <v>991</v>
      </c>
      <c r="GG1" s="1251"/>
      <c r="GH1" s="1251"/>
      <c r="GI1" s="1251"/>
      <c r="GJ1" s="1237" t="s">
        <v>1864</v>
      </c>
      <c r="GK1" s="1237"/>
      <c r="GL1" s="1237"/>
      <c r="GM1" s="1237"/>
      <c r="GN1" s="1237"/>
      <c r="GO1" s="1237"/>
      <c r="GP1" s="1237"/>
      <c r="GQ1" s="1237"/>
      <c r="GR1" s="1233" t="s">
        <v>990</v>
      </c>
      <c r="GS1" s="1233"/>
      <c r="GT1" s="1233"/>
      <c r="GU1" s="1233"/>
      <c r="GV1" s="1233"/>
      <c r="GW1" s="1251" t="s">
        <v>991</v>
      </c>
      <c r="GX1" s="1251"/>
      <c r="GY1" s="1251"/>
      <c r="GZ1" s="1251"/>
      <c r="HA1" s="1237" t="s">
        <v>1865</v>
      </c>
      <c r="HB1" s="1237"/>
      <c r="HC1" s="1237"/>
      <c r="HD1" s="1237"/>
      <c r="HE1" s="1237"/>
      <c r="HF1" s="1237"/>
      <c r="HG1" s="1237"/>
      <c r="HH1" s="1237"/>
      <c r="HI1" s="1233" t="s">
        <v>990</v>
      </c>
      <c r="HJ1" s="1233"/>
      <c r="HK1" s="1233"/>
      <c r="HL1" s="1233"/>
      <c r="HM1" s="1233"/>
      <c r="HN1" s="1251" t="s">
        <v>991</v>
      </c>
      <c r="HO1" s="1251"/>
      <c r="HP1" s="1251"/>
      <c r="HQ1" s="1251"/>
      <c r="HR1" s="1261" t="s">
        <v>1862</v>
      </c>
      <c r="HS1" s="1264" t="s">
        <v>1863</v>
      </c>
      <c r="HT1" s="1237" t="s">
        <v>1007</v>
      </c>
      <c r="HU1" s="1237"/>
      <c r="HV1" s="1237"/>
      <c r="HW1" s="1237"/>
      <c r="HX1" s="1237"/>
      <c r="HY1" s="1237"/>
      <c r="HZ1" s="1237"/>
      <c r="IA1" s="1237"/>
      <c r="IB1" s="1233" t="s">
        <v>990</v>
      </c>
      <c r="IC1" s="1233"/>
      <c r="ID1" s="1233"/>
      <c r="IE1" s="1233"/>
      <c r="IF1" s="1233"/>
      <c r="IG1" s="1251" t="s">
        <v>991</v>
      </c>
      <c r="IH1" s="1251"/>
      <c r="II1" s="1251"/>
      <c r="IJ1" s="1251"/>
      <c r="IK1" s="1237" t="s">
        <v>1008</v>
      </c>
      <c r="IL1" s="1237"/>
      <c r="IM1" s="1237"/>
      <c r="IN1" s="1237"/>
      <c r="IO1" s="1237"/>
      <c r="IP1" s="1237"/>
      <c r="IQ1" s="1237"/>
      <c r="IR1" s="1237"/>
      <c r="IS1" s="1233" t="s">
        <v>990</v>
      </c>
      <c r="IT1" s="1233"/>
      <c r="IU1" s="1233"/>
      <c r="IV1" s="1233"/>
      <c r="IW1" s="1233"/>
      <c r="IX1" s="1251" t="s">
        <v>991</v>
      </c>
      <c r="IY1" s="1251"/>
      <c r="IZ1" s="1251"/>
      <c r="JA1" s="1251"/>
      <c r="JB1" s="1237" t="s">
        <v>1864</v>
      </c>
      <c r="JC1" s="1237"/>
      <c r="JD1" s="1237"/>
      <c r="JE1" s="1237"/>
      <c r="JF1" s="1237"/>
      <c r="JG1" s="1237"/>
      <c r="JH1" s="1237"/>
      <c r="JI1" s="1237"/>
      <c r="JJ1" s="1233" t="s">
        <v>990</v>
      </c>
      <c r="JK1" s="1233"/>
      <c r="JL1" s="1233"/>
      <c r="JM1" s="1233"/>
      <c r="JN1" s="1233"/>
      <c r="JO1" s="1251" t="s">
        <v>991</v>
      </c>
      <c r="JP1" s="1251"/>
      <c r="JQ1" s="1251"/>
      <c r="JR1" s="1251"/>
      <c r="JS1" s="1237" t="s">
        <v>1865</v>
      </c>
      <c r="JT1" s="1237"/>
      <c r="JU1" s="1237"/>
      <c r="JV1" s="1237"/>
      <c r="JW1" s="1237"/>
      <c r="JX1" s="1237"/>
      <c r="JY1" s="1237"/>
      <c r="JZ1" s="1237"/>
      <c r="KA1" s="1233" t="s">
        <v>990</v>
      </c>
      <c r="KB1" s="1233"/>
      <c r="KC1" s="1233"/>
      <c r="KD1" s="1233"/>
      <c r="KE1" s="1233"/>
      <c r="KF1" s="1251" t="s">
        <v>991</v>
      </c>
      <c r="KG1" s="1251"/>
      <c r="KH1" s="1251"/>
      <c r="KI1" s="1251"/>
      <c r="KJ1" s="1252" t="s">
        <v>1011</v>
      </c>
      <c r="KK1" s="1255" t="s">
        <v>1012</v>
      </c>
      <c r="KL1" s="1258" t="s">
        <v>1866</v>
      </c>
    </row>
    <row r="2" spans="1:298" ht="15" customHeight="1">
      <c r="A2" s="1249" t="s">
        <v>1016</v>
      </c>
      <c r="B2" s="1249" t="s">
        <v>1017</v>
      </c>
      <c r="C2" s="1249" t="s">
        <v>1867</v>
      </c>
      <c r="D2" s="1249" t="s">
        <v>1019</v>
      </c>
      <c r="E2" s="1249" t="s">
        <v>1868</v>
      </c>
      <c r="F2" s="1249" t="s">
        <v>1021</v>
      </c>
      <c r="G2" s="1249" t="s">
        <v>1022</v>
      </c>
      <c r="H2" s="1249" t="s">
        <v>1023</v>
      </c>
      <c r="I2" s="1250" t="s">
        <v>1024</v>
      </c>
      <c r="J2" s="1249" t="s">
        <v>1025</v>
      </c>
      <c r="K2" s="1249" t="s">
        <v>326</v>
      </c>
      <c r="L2" s="1249" t="s">
        <v>1026</v>
      </c>
      <c r="M2" s="526"/>
      <c r="N2" s="526"/>
      <c r="O2" s="526"/>
      <c r="P2" s="1237" t="s">
        <v>1015</v>
      </c>
      <c r="Q2" s="1237" t="s">
        <v>1014</v>
      </c>
      <c r="R2" s="1237"/>
      <c r="S2" s="1237"/>
      <c r="T2" s="1237"/>
      <c r="U2" s="1237"/>
      <c r="V2" s="1237"/>
      <c r="W2" s="1237"/>
      <c r="X2" s="1245"/>
      <c r="Y2" s="1245"/>
      <c r="Z2" s="1245"/>
      <c r="AA2" s="1245"/>
      <c r="AB2" s="1245"/>
      <c r="AC2" s="1269"/>
      <c r="AD2" s="1269"/>
      <c r="AE2" s="1269"/>
      <c r="AF2" s="1269"/>
      <c r="AG2" s="1237" t="s">
        <v>1015</v>
      </c>
      <c r="AH2" s="1237" t="s">
        <v>1014</v>
      </c>
      <c r="AI2" s="1237"/>
      <c r="AJ2" s="1237"/>
      <c r="AK2" s="1237"/>
      <c r="AL2" s="1237"/>
      <c r="AM2" s="1237"/>
      <c r="AN2" s="1237"/>
      <c r="AO2" s="1239"/>
      <c r="AP2" s="1239"/>
      <c r="AQ2" s="1239"/>
      <c r="AR2" s="1239"/>
      <c r="AS2" s="1239"/>
      <c r="AT2" s="1267"/>
      <c r="AU2" s="1267"/>
      <c r="AV2" s="1267"/>
      <c r="AW2" s="1267"/>
      <c r="AX2" s="1237" t="s">
        <v>1015</v>
      </c>
      <c r="AY2" s="1237" t="s">
        <v>1014</v>
      </c>
      <c r="AZ2" s="1237"/>
      <c r="BA2" s="1237"/>
      <c r="BB2" s="1237"/>
      <c r="BC2" s="1237"/>
      <c r="BD2" s="1237"/>
      <c r="BE2" s="1237"/>
      <c r="BF2" s="1239"/>
      <c r="BG2" s="1239"/>
      <c r="BH2" s="1239"/>
      <c r="BI2" s="1239"/>
      <c r="BJ2" s="1239"/>
      <c r="BK2" s="1267"/>
      <c r="BL2" s="1267"/>
      <c r="BM2" s="1267"/>
      <c r="BN2" s="1267"/>
      <c r="BO2" s="1237" t="s">
        <v>1015</v>
      </c>
      <c r="BP2" s="1237" t="s">
        <v>1014</v>
      </c>
      <c r="BQ2" s="1237"/>
      <c r="BR2" s="1237"/>
      <c r="BS2" s="1237"/>
      <c r="BT2" s="1237"/>
      <c r="BU2" s="1237"/>
      <c r="BV2" s="1237"/>
      <c r="BW2" s="1233"/>
      <c r="BX2" s="1233"/>
      <c r="BY2" s="1233"/>
      <c r="BZ2" s="1233"/>
      <c r="CA2" s="1233"/>
      <c r="CB2" s="1251"/>
      <c r="CC2" s="1251"/>
      <c r="CD2" s="1251"/>
      <c r="CE2" s="1251"/>
      <c r="CF2" s="1237" t="s">
        <v>1015</v>
      </c>
      <c r="CG2" s="1237" t="s">
        <v>1014</v>
      </c>
      <c r="CH2" s="1237"/>
      <c r="CI2" s="1237"/>
      <c r="CJ2" s="1237"/>
      <c r="CK2" s="1237"/>
      <c r="CL2" s="1237"/>
      <c r="CM2" s="1237"/>
      <c r="CN2" s="1233"/>
      <c r="CO2" s="1233"/>
      <c r="CP2" s="1233"/>
      <c r="CQ2" s="1233"/>
      <c r="CR2" s="1233"/>
      <c r="CS2" s="1251"/>
      <c r="CT2" s="1251"/>
      <c r="CU2" s="1251"/>
      <c r="CV2" s="1251"/>
      <c r="CW2" s="1262"/>
      <c r="CX2" s="1265"/>
      <c r="CY2" s="1237" t="s">
        <v>1015</v>
      </c>
      <c r="CZ2" s="1237" t="s">
        <v>1014</v>
      </c>
      <c r="DA2" s="1237"/>
      <c r="DB2" s="1237"/>
      <c r="DC2" s="1237"/>
      <c r="DD2" s="1237"/>
      <c r="DE2" s="1237"/>
      <c r="DF2" s="1237"/>
      <c r="DG2" s="1233"/>
      <c r="DH2" s="1233"/>
      <c r="DI2" s="1233"/>
      <c r="DJ2" s="1233"/>
      <c r="DK2" s="1233"/>
      <c r="DL2" s="1251"/>
      <c r="DM2" s="1251"/>
      <c r="DN2" s="1251"/>
      <c r="DO2" s="1251"/>
      <c r="DP2" s="1262"/>
      <c r="DQ2" s="1265"/>
      <c r="DR2" s="1237" t="s">
        <v>1015</v>
      </c>
      <c r="DS2" s="1237" t="s">
        <v>1014</v>
      </c>
      <c r="DT2" s="1237"/>
      <c r="DU2" s="1237"/>
      <c r="DV2" s="1237"/>
      <c r="DW2" s="1237"/>
      <c r="DX2" s="1237"/>
      <c r="DY2" s="1237"/>
      <c r="DZ2" s="1233"/>
      <c r="EA2" s="1233"/>
      <c r="EB2" s="1233"/>
      <c r="EC2" s="1233"/>
      <c r="ED2" s="1233"/>
      <c r="EE2" s="1251"/>
      <c r="EF2" s="1251"/>
      <c r="EG2" s="1251"/>
      <c r="EH2" s="1251"/>
      <c r="EI2" s="1262"/>
      <c r="EJ2" s="1265"/>
      <c r="EK2" s="1237" t="s">
        <v>1015</v>
      </c>
      <c r="EL2" s="1237" t="s">
        <v>1014</v>
      </c>
      <c r="EM2" s="1237"/>
      <c r="EN2" s="1237"/>
      <c r="EO2" s="1237"/>
      <c r="EP2" s="1237"/>
      <c r="EQ2" s="1237"/>
      <c r="ER2" s="1237"/>
      <c r="ES2" s="1233"/>
      <c r="ET2" s="1233"/>
      <c r="EU2" s="1233"/>
      <c r="EV2" s="1233"/>
      <c r="EW2" s="1233"/>
      <c r="EX2" s="1251"/>
      <c r="EY2" s="1251"/>
      <c r="EZ2" s="1251"/>
      <c r="FA2" s="1251"/>
      <c r="FB2" s="1237" t="s">
        <v>1015</v>
      </c>
      <c r="FC2" s="1237" t="s">
        <v>1014</v>
      </c>
      <c r="FD2" s="1237"/>
      <c r="FE2" s="1237"/>
      <c r="FF2" s="1237"/>
      <c r="FG2" s="1237"/>
      <c r="FH2" s="1237"/>
      <c r="FI2" s="1237"/>
      <c r="FJ2" s="1233"/>
      <c r="FK2" s="1233"/>
      <c r="FL2" s="1233"/>
      <c r="FM2" s="1233"/>
      <c r="FN2" s="1233"/>
      <c r="FO2" s="1251"/>
      <c r="FP2" s="1251"/>
      <c r="FQ2" s="1251"/>
      <c r="FR2" s="1251"/>
      <c r="FS2" s="1237" t="s">
        <v>1015</v>
      </c>
      <c r="FT2" s="1237" t="s">
        <v>1014</v>
      </c>
      <c r="FU2" s="1237"/>
      <c r="FV2" s="1237"/>
      <c r="FW2" s="1237"/>
      <c r="FX2" s="1237"/>
      <c r="FY2" s="1237"/>
      <c r="FZ2" s="1237"/>
      <c r="GA2" s="1233"/>
      <c r="GB2" s="1233"/>
      <c r="GC2" s="1233"/>
      <c r="GD2" s="1233"/>
      <c r="GE2" s="1233"/>
      <c r="GF2" s="1251"/>
      <c r="GG2" s="1251"/>
      <c r="GH2" s="1251"/>
      <c r="GI2" s="1251"/>
      <c r="GJ2" s="1237" t="s">
        <v>1015</v>
      </c>
      <c r="GK2" s="1237" t="s">
        <v>1014</v>
      </c>
      <c r="GL2" s="1237"/>
      <c r="GM2" s="1237"/>
      <c r="GN2" s="1237"/>
      <c r="GO2" s="1237"/>
      <c r="GP2" s="1237"/>
      <c r="GQ2" s="1237"/>
      <c r="GR2" s="1233"/>
      <c r="GS2" s="1233"/>
      <c r="GT2" s="1233"/>
      <c r="GU2" s="1233"/>
      <c r="GV2" s="1233"/>
      <c r="GW2" s="1251"/>
      <c r="GX2" s="1251"/>
      <c r="GY2" s="1251"/>
      <c r="GZ2" s="1251"/>
      <c r="HA2" s="1237" t="s">
        <v>1015</v>
      </c>
      <c r="HB2" s="1237" t="s">
        <v>1014</v>
      </c>
      <c r="HC2" s="1237"/>
      <c r="HD2" s="1237"/>
      <c r="HE2" s="1237"/>
      <c r="HF2" s="1237"/>
      <c r="HG2" s="1237"/>
      <c r="HH2" s="1237"/>
      <c r="HI2" s="1233"/>
      <c r="HJ2" s="1233"/>
      <c r="HK2" s="1233"/>
      <c r="HL2" s="1233"/>
      <c r="HM2" s="1233"/>
      <c r="HN2" s="1251"/>
      <c r="HO2" s="1251"/>
      <c r="HP2" s="1251"/>
      <c r="HQ2" s="1251"/>
      <c r="HR2" s="1262"/>
      <c r="HS2" s="1265"/>
      <c r="HT2" s="1237" t="s">
        <v>1015</v>
      </c>
      <c r="HU2" s="1237" t="s">
        <v>1014</v>
      </c>
      <c r="HV2" s="1237"/>
      <c r="HW2" s="1237"/>
      <c r="HX2" s="1237"/>
      <c r="HY2" s="1237"/>
      <c r="HZ2" s="1237"/>
      <c r="IA2" s="1237"/>
      <c r="IB2" s="1233"/>
      <c r="IC2" s="1233"/>
      <c r="ID2" s="1233"/>
      <c r="IE2" s="1233"/>
      <c r="IF2" s="1233"/>
      <c r="IG2" s="1251"/>
      <c r="IH2" s="1251"/>
      <c r="II2" s="1251"/>
      <c r="IJ2" s="1251"/>
      <c r="IK2" s="1237" t="s">
        <v>1015</v>
      </c>
      <c r="IL2" s="1237" t="s">
        <v>1014</v>
      </c>
      <c r="IM2" s="1237"/>
      <c r="IN2" s="1237"/>
      <c r="IO2" s="1237"/>
      <c r="IP2" s="1237"/>
      <c r="IQ2" s="1237"/>
      <c r="IR2" s="1237"/>
      <c r="IS2" s="1233"/>
      <c r="IT2" s="1233"/>
      <c r="IU2" s="1233"/>
      <c r="IV2" s="1233"/>
      <c r="IW2" s="1233"/>
      <c r="IX2" s="1251"/>
      <c r="IY2" s="1251"/>
      <c r="IZ2" s="1251"/>
      <c r="JA2" s="1251"/>
      <c r="JB2" s="1237" t="s">
        <v>1015</v>
      </c>
      <c r="JC2" s="1237" t="s">
        <v>1014</v>
      </c>
      <c r="JD2" s="1237"/>
      <c r="JE2" s="1237"/>
      <c r="JF2" s="1237"/>
      <c r="JG2" s="1237"/>
      <c r="JH2" s="1237"/>
      <c r="JI2" s="1237"/>
      <c r="JJ2" s="1233"/>
      <c r="JK2" s="1233"/>
      <c r="JL2" s="1233"/>
      <c r="JM2" s="1233"/>
      <c r="JN2" s="1233"/>
      <c r="JO2" s="1251"/>
      <c r="JP2" s="1251"/>
      <c r="JQ2" s="1251"/>
      <c r="JR2" s="1251"/>
      <c r="JS2" s="1237" t="s">
        <v>1015</v>
      </c>
      <c r="JT2" s="1237" t="s">
        <v>1014</v>
      </c>
      <c r="JU2" s="1237"/>
      <c r="JV2" s="1237"/>
      <c r="JW2" s="1237"/>
      <c r="JX2" s="1237"/>
      <c r="JY2" s="1237"/>
      <c r="JZ2" s="1237"/>
      <c r="KA2" s="1233"/>
      <c r="KB2" s="1233"/>
      <c r="KC2" s="1233"/>
      <c r="KD2" s="1233"/>
      <c r="KE2" s="1233"/>
      <c r="KF2" s="1251"/>
      <c r="KG2" s="1251"/>
      <c r="KH2" s="1251"/>
      <c r="KI2" s="1251"/>
      <c r="KJ2" s="1253"/>
      <c r="KK2" s="1256"/>
      <c r="KL2" s="1259"/>
    </row>
    <row r="3" spans="1:298" ht="25.5" customHeight="1">
      <c r="A3" s="1249"/>
      <c r="B3" s="1249"/>
      <c r="C3" s="1249"/>
      <c r="D3" s="1249"/>
      <c r="E3" s="1249"/>
      <c r="F3" s="1249"/>
      <c r="G3" s="1249"/>
      <c r="H3" s="1249"/>
      <c r="I3" s="1250"/>
      <c r="J3" s="1249"/>
      <c r="K3" s="1249"/>
      <c r="L3" s="1249"/>
      <c r="M3" s="527" t="s">
        <v>1869</v>
      </c>
      <c r="N3" s="527" t="s">
        <v>1870</v>
      </c>
      <c r="O3" s="527" t="s">
        <v>1871</v>
      </c>
      <c r="P3" s="1237"/>
      <c r="Q3" s="1237" t="s">
        <v>1029</v>
      </c>
      <c r="R3" s="1237" t="s">
        <v>1030</v>
      </c>
      <c r="S3" s="1237" t="s">
        <v>1031</v>
      </c>
      <c r="T3" s="1237"/>
      <c r="U3" s="1237" t="s">
        <v>1032</v>
      </c>
      <c r="V3" s="1237" t="s">
        <v>1033</v>
      </c>
      <c r="W3" s="1237" t="s">
        <v>1034</v>
      </c>
      <c r="X3" s="1245" t="s">
        <v>1015</v>
      </c>
      <c r="Y3" s="1245" t="s">
        <v>1035</v>
      </c>
      <c r="Z3" s="1245" t="s">
        <v>1036</v>
      </c>
      <c r="AA3" s="1245" t="s">
        <v>1037</v>
      </c>
      <c r="AB3" s="1245" t="s">
        <v>1038</v>
      </c>
      <c r="AC3" s="1246" t="s">
        <v>1039</v>
      </c>
      <c r="AD3" s="1247" t="s">
        <v>1040</v>
      </c>
      <c r="AE3" s="1247" t="s">
        <v>1041</v>
      </c>
      <c r="AF3" s="1248" t="s">
        <v>1042</v>
      </c>
      <c r="AG3" s="1237"/>
      <c r="AH3" s="1237" t="s">
        <v>1029</v>
      </c>
      <c r="AI3" s="1237" t="s">
        <v>1030</v>
      </c>
      <c r="AJ3" s="1237" t="s">
        <v>1031</v>
      </c>
      <c r="AK3" s="1237"/>
      <c r="AL3" s="1237" t="s">
        <v>1032</v>
      </c>
      <c r="AM3" s="1237" t="s">
        <v>1033</v>
      </c>
      <c r="AN3" s="1237" t="s">
        <v>1034</v>
      </c>
      <c r="AO3" s="1239" t="s">
        <v>1015</v>
      </c>
      <c r="AP3" s="1239" t="s">
        <v>1035</v>
      </c>
      <c r="AQ3" s="1239" t="s">
        <v>1036</v>
      </c>
      <c r="AR3" s="1239" t="s">
        <v>1037</v>
      </c>
      <c r="AS3" s="1239" t="s">
        <v>1038</v>
      </c>
      <c r="AT3" s="1240" t="s">
        <v>1039</v>
      </c>
      <c r="AU3" s="1243" t="s">
        <v>1040</v>
      </c>
      <c r="AV3" s="1243" t="s">
        <v>1041</v>
      </c>
      <c r="AW3" s="1244" t="s">
        <v>1042</v>
      </c>
      <c r="AX3" s="1237"/>
      <c r="AY3" s="1237" t="s">
        <v>1029</v>
      </c>
      <c r="AZ3" s="1237" t="s">
        <v>1030</v>
      </c>
      <c r="BA3" s="1237" t="s">
        <v>1031</v>
      </c>
      <c r="BB3" s="1237"/>
      <c r="BC3" s="1237" t="s">
        <v>1032</v>
      </c>
      <c r="BD3" s="1237" t="s">
        <v>1033</v>
      </c>
      <c r="BE3" s="1237" t="s">
        <v>1034</v>
      </c>
      <c r="BF3" s="1239" t="s">
        <v>1015</v>
      </c>
      <c r="BG3" s="1239" t="s">
        <v>1035</v>
      </c>
      <c r="BH3" s="1239" t="s">
        <v>1036</v>
      </c>
      <c r="BI3" s="1239" t="s">
        <v>1037</v>
      </c>
      <c r="BJ3" s="1239" t="s">
        <v>1038</v>
      </c>
      <c r="BK3" s="1240" t="s">
        <v>1039</v>
      </c>
      <c r="BL3" s="1241" t="s">
        <v>1040</v>
      </c>
      <c r="BM3" s="1241" t="s">
        <v>1041</v>
      </c>
      <c r="BN3" s="1242" t="s">
        <v>1042</v>
      </c>
      <c r="BO3" s="1237"/>
      <c r="BP3" s="1237" t="s">
        <v>1029</v>
      </c>
      <c r="BQ3" s="1237" t="s">
        <v>1030</v>
      </c>
      <c r="BR3" s="1237" t="s">
        <v>1031</v>
      </c>
      <c r="BS3" s="1237"/>
      <c r="BT3" s="1237" t="s">
        <v>1032</v>
      </c>
      <c r="BU3" s="1237" t="s">
        <v>1033</v>
      </c>
      <c r="BV3" s="1237" t="s">
        <v>1034</v>
      </c>
      <c r="BW3" s="1233" t="s">
        <v>1015</v>
      </c>
      <c r="BX3" s="1233" t="s">
        <v>1035</v>
      </c>
      <c r="BY3" s="1233" t="s">
        <v>1036</v>
      </c>
      <c r="BZ3" s="1233" t="s">
        <v>1037</v>
      </c>
      <c r="CA3" s="1233" t="s">
        <v>1038</v>
      </c>
      <c r="CB3" s="1234" t="s">
        <v>1039</v>
      </c>
      <c r="CC3" s="1235" t="s">
        <v>1040</v>
      </c>
      <c r="CD3" s="1235" t="s">
        <v>1041</v>
      </c>
      <c r="CE3" s="1236" t="s">
        <v>1042</v>
      </c>
      <c r="CF3" s="1237"/>
      <c r="CG3" s="1237" t="s">
        <v>1029</v>
      </c>
      <c r="CH3" s="1237" t="s">
        <v>1030</v>
      </c>
      <c r="CI3" s="1237" t="s">
        <v>1031</v>
      </c>
      <c r="CJ3" s="1237"/>
      <c r="CK3" s="1237" t="s">
        <v>1032</v>
      </c>
      <c r="CL3" s="1237" t="s">
        <v>1033</v>
      </c>
      <c r="CM3" s="1237" t="s">
        <v>1034</v>
      </c>
      <c r="CN3" s="1233" t="s">
        <v>1015</v>
      </c>
      <c r="CO3" s="1233" t="s">
        <v>1035</v>
      </c>
      <c r="CP3" s="1233" t="s">
        <v>1036</v>
      </c>
      <c r="CQ3" s="1233" t="s">
        <v>1037</v>
      </c>
      <c r="CR3" s="1233" t="s">
        <v>1038</v>
      </c>
      <c r="CS3" s="1234" t="s">
        <v>1039</v>
      </c>
      <c r="CT3" s="1235" t="s">
        <v>1040</v>
      </c>
      <c r="CU3" s="1235" t="s">
        <v>1041</v>
      </c>
      <c r="CV3" s="1236" t="s">
        <v>1042</v>
      </c>
      <c r="CW3" s="1262"/>
      <c r="CX3" s="1265"/>
      <c r="CY3" s="1237"/>
      <c r="CZ3" s="1237" t="s">
        <v>1029</v>
      </c>
      <c r="DA3" s="1237" t="s">
        <v>1030</v>
      </c>
      <c r="DB3" s="1237" t="s">
        <v>1031</v>
      </c>
      <c r="DC3" s="1237"/>
      <c r="DD3" s="1237" t="s">
        <v>1032</v>
      </c>
      <c r="DE3" s="1237" t="s">
        <v>1033</v>
      </c>
      <c r="DF3" s="1237" t="s">
        <v>1034</v>
      </c>
      <c r="DG3" s="1233" t="s">
        <v>1015</v>
      </c>
      <c r="DH3" s="1233" t="s">
        <v>1035</v>
      </c>
      <c r="DI3" s="1233" t="s">
        <v>1036</v>
      </c>
      <c r="DJ3" s="1233" t="s">
        <v>1037</v>
      </c>
      <c r="DK3" s="1233" t="s">
        <v>1038</v>
      </c>
      <c r="DL3" s="1234" t="s">
        <v>1039</v>
      </c>
      <c r="DM3" s="1235" t="s">
        <v>1040</v>
      </c>
      <c r="DN3" s="1235" t="s">
        <v>1041</v>
      </c>
      <c r="DO3" s="1236" t="s">
        <v>1042</v>
      </c>
      <c r="DP3" s="1262"/>
      <c r="DQ3" s="1265"/>
      <c r="DR3" s="1237"/>
      <c r="DS3" s="1237" t="s">
        <v>1029</v>
      </c>
      <c r="DT3" s="1237" t="s">
        <v>1030</v>
      </c>
      <c r="DU3" s="1237" t="s">
        <v>1031</v>
      </c>
      <c r="DV3" s="1237"/>
      <c r="DW3" s="1237" t="s">
        <v>1032</v>
      </c>
      <c r="DX3" s="1237" t="s">
        <v>1033</v>
      </c>
      <c r="DY3" s="1237" t="s">
        <v>1034</v>
      </c>
      <c r="DZ3" s="1233" t="s">
        <v>1015</v>
      </c>
      <c r="EA3" s="1233" t="s">
        <v>1035</v>
      </c>
      <c r="EB3" s="1233" t="s">
        <v>1036</v>
      </c>
      <c r="EC3" s="1233" t="s">
        <v>1037</v>
      </c>
      <c r="ED3" s="1233" t="s">
        <v>1038</v>
      </c>
      <c r="EE3" s="1234" t="s">
        <v>1039</v>
      </c>
      <c r="EF3" s="1235" t="s">
        <v>1040</v>
      </c>
      <c r="EG3" s="1235" t="s">
        <v>1041</v>
      </c>
      <c r="EH3" s="1236" t="s">
        <v>1042</v>
      </c>
      <c r="EI3" s="1262"/>
      <c r="EJ3" s="1265"/>
      <c r="EK3" s="1237"/>
      <c r="EL3" s="1237" t="s">
        <v>1029</v>
      </c>
      <c r="EM3" s="1237" t="s">
        <v>1030</v>
      </c>
      <c r="EN3" s="1237" t="s">
        <v>1031</v>
      </c>
      <c r="EO3" s="1237"/>
      <c r="EP3" s="1237" t="s">
        <v>1032</v>
      </c>
      <c r="EQ3" s="1237" t="s">
        <v>1033</v>
      </c>
      <c r="ER3" s="1237" t="s">
        <v>1034</v>
      </c>
      <c r="ES3" s="1233" t="s">
        <v>1015</v>
      </c>
      <c r="ET3" s="1233" t="s">
        <v>1035</v>
      </c>
      <c r="EU3" s="1233" t="s">
        <v>1036</v>
      </c>
      <c r="EV3" s="1233" t="s">
        <v>1037</v>
      </c>
      <c r="EW3" s="1233" t="s">
        <v>1038</v>
      </c>
      <c r="EX3" s="1234" t="s">
        <v>1039</v>
      </c>
      <c r="EY3" s="1235" t="s">
        <v>1040</v>
      </c>
      <c r="EZ3" s="1235" t="s">
        <v>1041</v>
      </c>
      <c r="FA3" s="1236" t="s">
        <v>1042</v>
      </c>
      <c r="FB3" s="1237"/>
      <c r="FC3" s="1237" t="s">
        <v>1029</v>
      </c>
      <c r="FD3" s="1237" t="s">
        <v>1030</v>
      </c>
      <c r="FE3" s="1237" t="s">
        <v>1031</v>
      </c>
      <c r="FF3" s="1237"/>
      <c r="FG3" s="1237" t="s">
        <v>1032</v>
      </c>
      <c r="FH3" s="1237" t="s">
        <v>1033</v>
      </c>
      <c r="FI3" s="1237" t="s">
        <v>1034</v>
      </c>
      <c r="FJ3" s="1233" t="s">
        <v>1015</v>
      </c>
      <c r="FK3" s="1233" t="s">
        <v>1035</v>
      </c>
      <c r="FL3" s="1233" t="s">
        <v>1036</v>
      </c>
      <c r="FM3" s="1233" t="s">
        <v>1037</v>
      </c>
      <c r="FN3" s="1233" t="s">
        <v>1038</v>
      </c>
      <c r="FO3" s="1234" t="s">
        <v>1039</v>
      </c>
      <c r="FP3" s="1235" t="s">
        <v>1040</v>
      </c>
      <c r="FQ3" s="1235" t="s">
        <v>1041</v>
      </c>
      <c r="FR3" s="1236" t="s">
        <v>1042</v>
      </c>
      <c r="FS3" s="1237"/>
      <c r="FT3" s="1237" t="s">
        <v>1029</v>
      </c>
      <c r="FU3" s="1237" t="s">
        <v>1030</v>
      </c>
      <c r="FV3" s="1237" t="s">
        <v>1031</v>
      </c>
      <c r="FW3" s="1237"/>
      <c r="FX3" s="1237" t="s">
        <v>1032</v>
      </c>
      <c r="FY3" s="1237" t="s">
        <v>1033</v>
      </c>
      <c r="FZ3" s="1237" t="s">
        <v>1034</v>
      </c>
      <c r="GA3" s="1233" t="s">
        <v>1015</v>
      </c>
      <c r="GB3" s="1233" t="s">
        <v>1035</v>
      </c>
      <c r="GC3" s="1233" t="s">
        <v>1036</v>
      </c>
      <c r="GD3" s="1233" t="s">
        <v>1037</v>
      </c>
      <c r="GE3" s="1233" t="s">
        <v>1038</v>
      </c>
      <c r="GF3" s="1234" t="s">
        <v>1039</v>
      </c>
      <c r="GG3" s="1235" t="s">
        <v>1040</v>
      </c>
      <c r="GH3" s="1235" t="s">
        <v>1041</v>
      </c>
      <c r="GI3" s="1236" t="s">
        <v>1042</v>
      </c>
      <c r="GJ3" s="1237"/>
      <c r="GK3" s="1237" t="s">
        <v>1029</v>
      </c>
      <c r="GL3" s="1237" t="s">
        <v>1030</v>
      </c>
      <c r="GM3" s="1237" t="s">
        <v>1031</v>
      </c>
      <c r="GN3" s="1237"/>
      <c r="GO3" s="1237" t="s">
        <v>1032</v>
      </c>
      <c r="GP3" s="1237" t="s">
        <v>1033</v>
      </c>
      <c r="GQ3" s="1237" t="s">
        <v>1034</v>
      </c>
      <c r="GR3" s="1233" t="s">
        <v>1015</v>
      </c>
      <c r="GS3" s="1233" t="s">
        <v>1035</v>
      </c>
      <c r="GT3" s="1233" t="s">
        <v>1036</v>
      </c>
      <c r="GU3" s="1233" t="s">
        <v>1037</v>
      </c>
      <c r="GV3" s="1233" t="s">
        <v>1038</v>
      </c>
      <c r="GW3" s="1234" t="s">
        <v>1039</v>
      </c>
      <c r="GX3" s="1235" t="s">
        <v>1040</v>
      </c>
      <c r="GY3" s="1235" t="s">
        <v>1041</v>
      </c>
      <c r="GZ3" s="1236" t="s">
        <v>1042</v>
      </c>
      <c r="HA3" s="1237"/>
      <c r="HB3" s="1237" t="s">
        <v>1029</v>
      </c>
      <c r="HC3" s="1237" t="s">
        <v>1030</v>
      </c>
      <c r="HD3" s="1237" t="s">
        <v>1031</v>
      </c>
      <c r="HE3" s="1237"/>
      <c r="HF3" s="1237" t="s">
        <v>1032</v>
      </c>
      <c r="HG3" s="1237" t="s">
        <v>1033</v>
      </c>
      <c r="HH3" s="1237" t="s">
        <v>1034</v>
      </c>
      <c r="HI3" s="1233" t="s">
        <v>1015</v>
      </c>
      <c r="HJ3" s="1233" t="s">
        <v>1035</v>
      </c>
      <c r="HK3" s="1233" t="s">
        <v>1036</v>
      </c>
      <c r="HL3" s="1233" t="s">
        <v>1037</v>
      </c>
      <c r="HM3" s="1233" t="s">
        <v>1038</v>
      </c>
      <c r="HN3" s="1234" t="s">
        <v>1039</v>
      </c>
      <c r="HO3" s="1235" t="s">
        <v>1040</v>
      </c>
      <c r="HP3" s="1235" t="s">
        <v>1041</v>
      </c>
      <c r="HQ3" s="1236" t="s">
        <v>1042</v>
      </c>
      <c r="HR3" s="1262"/>
      <c r="HS3" s="1265"/>
      <c r="HT3" s="1237"/>
      <c r="HU3" s="1237" t="s">
        <v>1029</v>
      </c>
      <c r="HV3" s="1237" t="s">
        <v>1030</v>
      </c>
      <c r="HW3" s="1237" t="s">
        <v>1031</v>
      </c>
      <c r="HX3" s="1237"/>
      <c r="HY3" s="1237" t="s">
        <v>1032</v>
      </c>
      <c r="HZ3" s="1237" t="s">
        <v>1033</v>
      </c>
      <c r="IA3" s="1237" t="s">
        <v>1034</v>
      </c>
      <c r="IB3" s="1233" t="s">
        <v>1015</v>
      </c>
      <c r="IC3" s="1233" t="s">
        <v>1035</v>
      </c>
      <c r="ID3" s="1233" t="s">
        <v>1036</v>
      </c>
      <c r="IE3" s="1233" t="s">
        <v>1037</v>
      </c>
      <c r="IF3" s="1233" t="s">
        <v>1038</v>
      </c>
      <c r="IG3" s="1234" t="s">
        <v>1039</v>
      </c>
      <c r="IH3" s="1235" t="s">
        <v>1040</v>
      </c>
      <c r="II3" s="1235" t="s">
        <v>1041</v>
      </c>
      <c r="IJ3" s="1236" t="s">
        <v>1042</v>
      </c>
      <c r="IK3" s="1237"/>
      <c r="IL3" s="1237" t="s">
        <v>1029</v>
      </c>
      <c r="IM3" s="1237" t="s">
        <v>1030</v>
      </c>
      <c r="IN3" s="1237" t="s">
        <v>1031</v>
      </c>
      <c r="IO3" s="1237"/>
      <c r="IP3" s="1237" t="s">
        <v>1032</v>
      </c>
      <c r="IQ3" s="1237" t="s">
        <v>1033</v>
      </c>
      <c r="IR3" s="1237" t="s">
        <v>1034</v>
      </c>
      <c r="IS3" s="1233" t="s">
        <v>1015</v>
      </c>
      <c r="IT3" s="1233" t="s">
        <v>1035</v>
      </c>
      <c r="IU3" s="1233" t="s">
        <v>1036</v>
      </c>
      <c r="IV3" s="1233" t="s">
        <v>1037</v>
      </c>
      <c r="IW3" s="1233" t="s">
        <v>1038</v>
      </c>
      <c r="IX3" s="1234" t="s">
        <v>1039</v>
      </c>
      <c r="IY3" s="1235" t="s">
        <v>1040</v>
      </c>
      <c r="IZ3" s="1235" t="s">
        <v>1041</v>
      </c>
      <c r="JA3" s="1236" t="s">
        <v>1042</v>
      </c>
      <c r="JB3" s="1237"/>
      <c r="JC3" s="1237" t="s">
        <v>1029</v>
      </c>
      <c r="JD3" s="1237" t="s">
        <v>1030</v>
      </c>
      <c r="JE3" s="1237" t="s">
        <v>1031</v>
      </c>
      <c r="JF3" s="1237"/>
      <c r="JG3" s="1237" t="s">
        <v>1032</v>
      </c>
      <c r="JH3" s="1237" t="s">
        <v>1033</v>
      </c>
      <c r="JI3" s="1237" t="s">
        <v>1034</v>
      </c>
      <c r="JJ3" s="1233" t="s">
        <v>1015</v>
      </c>
      <c r="JK3" s="1233" t="s">
        <v>1035</v>
      </c>
      <c r="JL3" s="1233" t="s">
        <v>1036</v>
      </c>
      <c r="JM3" s="1233" t="s">
        <v>1037</v>
      </c>
      <c r="JN3" s="1233" t="s">
        <v>1038</v>
      </c>
      <c r="JO3" s="1234" t="s">
        <v>1039</v>
      </c>
      <c r="JP3" s="1235" t="s">
        <v>1040</v>
      </c>
      <c r="JQ3" s="1235" t="s">
        <v>1041</v>
      </c>
      <c r="JR3" s="1236" t="s">
        <v>1042</v>
      </c>
      <c r="JS3" s="1237"/>
      <c r="JT3" s="1237" t="s">
        <v>1029</v>
      </c>
      <c r="JU3" s="1237" t="s">
        <v>1030</v>
      </c>
      <c r="JV3" s="1237" t="s">
        <v>1031</v>
      </c>
      <c r="JW3" s="1237"/>
      <c r="JX3" s="1237" t="s">
        <v>1032</v>
      </c>
      <c r="JY3" s="1237" t="s">
        <v>1033</v>
      </c>
      <c r="JZ3" s="1237" t="s">
        <v>1034</v>
      </c>
      <c r="KA3" s="1233" t="s">
        <v>1015</v>
      </c>
      <c r="KB3" s="1233" t="s">
        <v>1035</v>
      </c>
      <c r="KC3" s="1233" t="s">
        <v>1036</v>
      </c>
      <c r="KD3" s="1233" t="s">
        <v>1037</v>
      </c>
      <c r="KE3" s="1233" t="s">
        <v>1038</v>
      </c>
      <c r="KF3" s="1234" t="s">
        <v>1039</v>
      </c>
      <c r="KG3" s="1235" t="s">
        <v>1040</v>
      </c>
      <c r="KH3" s="1235" t="s">
        <v>1041</v>
      </c>
      <c r="KI3" s="1236" t="s">
        <v>1042</v>
      </c>
      <c r="KJ3" s="1253"/>
      <c r="KK3" s="1256"/>
      <c r="KL3" s="1259"/>
    </row>
    <row r="4" spans="1:298" ht="39.75" customHeight="1">
      <c r="A4" s="1249"/>
      <c r="B4" s="1249"/>
      <c r="C4" s="1249"/>
      <c r="D4" s="1249"/>
      <c r="E4" s="1249"/>
      <c r="F4" s="1249"/>
      <c r="G4" s="1249"/>
      <c r="H4" s="1249"/>
      <c r="I4" s="1250"/>
      <c r="J4" s="1249"/>
      <c r="K4" s="1249"/>
      <c r="L4" s="1249"/>
      <c r="M4" s="528" t="s">
        <v>327</v>
      </c>
      <c r="N4" s="528" t="s">
        <v>1027</v>
      </c>
      <c r="O4" s="528" t="s">
        <v>1028</v>
      </c>
      <c r="P4" s="1237"/>
      <c r="Q4" s="1237"/>
      <c r="R4" s="1237"/>
      <c r="S4" s="529" t="s">
        <v>1030</v>
      </c>
      <c r="T4" s="529" t="s">
        <v>1043</v>
      </c>
      <c r="U4" s="1237"/>
      <c r="V4" s="1237"/>
      <c r="W4" s="1237"/>
      <c r="X4" s="1245"/>
      <c r="Y4" s="1245"/>
      <c r="Z4" s="1245"/>
      <c r="AA4" s="1245"/>
      <c r="AB4" s="1245"/>
      <c r="AC4" s="1246"/>
      <c r="AD4" s="1247"/>
      <c r="AE4" s="1247"/>
      <c r="AF4" s="1248"/>
      <c r="AG4" s="1237"/>
      <c r="AH4" s="1238"/>
      <c r="AI4" s="1238"/>
      <c r="AJ4" s="530" t="s">
        <v>1030</v>
      </c>
      <c r="AK4" s="529" t="s">
        <v>1043</v>
      </c>
      <c r="AL4" s="1237"/>
      <c r="AM4" s="1237"/>
      <c r="AN4" s="1237"/>
      <c r="AO4" s="1239"/>
      <c r="AP4" s="1239"/>
      <c r="AQ4" s="1239"/>
      <c r="AR4" s="1239"/>
      <c r="AS4" s="1239"/>
      <c r="AT4" s="1240"/>
      <c r="AU4" s="1243"/>
      <c r="AV4" s="1243"/>
      <c r="AW4" s="1244"/>
      <c r="AX4" s="1237"/>
      <c r="AY4" s="1237"/>
      <c r="AZ4" s="1237"/>
      <c r="BA4" s="529" t="s">
        <v>1030</v>
      </c>
      <c r="BB4" s="529" t="s">
        <v>1043</v>
      </c>
      <c r="BC4" s="1237"/>
      <c r="BD4" s="1237"/>
      <c r="BE4" s="1237"/>
      <c r="BF4" s="1239"/>
      <c r="BG4" s="1239"/>
      <c r="BH4" s="1239"/>
      <c r="BI4" s="1239"/>
      <c r="BJ4" s="1239"/>
      <c r="BK4" s="1240"/>
      <c r="BL4" s="1241"/>
      <c r="BM4" s="1241"/>
      <c r="BN4" s="1242"/>
      <c r="BO4" s="1237"/>
      <c r="BP4" s="1237"/>
      <c r="BQ4" s="1237"/>
      <c r="BR4" s="529" t="s">
        <v>1030</v>
      </c>
      <c r="BS4" s="529" t="s">
        <v>1043</v>
      </c>
      <c r="BT4" s="1237"/>
      <c r="BU4" s="1237"/>
      <c r="BV4" s="1237"/>
      <c r="BW4" s="1233"/>
      <c r="BX4" s="1233"/>
      <c r="BY4" s="1233"/>
      <c r="BZ4" s="1233"/>
      <c r="CA4" s="1233"/>
      <c r="CB4" s="1234"/>
      <c r="CC4" s="1235"/>
      <c r="CD4" s="1235"/>
      <c r="CE4" s="1236"/>
      <c r="CF4" s="1237"/>
      <c r="CG4" s="1237"/>
      <c r="CH4" s="1237"/>
      <c r="CI4" s="529" t="s">
        <v>1030</v>
      </c>
      <c r="CJ4" s="529" t="s">
        <v>1043</v>
      </c>
      <c r="CK4" s="1237"/>
      <c r="CL4" s="1237"/>
      <c r="CM4" s="1237"/>
      <c r="CN4" s="1233"/>
      <c r="CO4" s="1233"/>
      <c r="CP4" s="1233"/>
      <c r="CQ4" s="1233"/>
      <c r="CR4" s="1233"/>
      <c r="CS4" s="1234"/>
      <c r="CT4" s="1235"/>
      <c r="CU4" s="1235"/>
      <c r="CV4" s="1236"/>
      <c r="CW4" s="1263"/>
      <c r="CX4" s="1266"/>
      <c r="CY4" s="1237"/>
      <c r="CZ4" s="1237"/>
      <c r="DA4" s="1238"/>
      <c r="DB4" s="529" t="s">
        <v>1030</v>
      </c>
      <c r="DC4" s="529" t="s">
        <v>1043</v>
      </c>
      <c r="DD4" s="1237"/>
      <c r="DE4" s="1237"/>
      <c r="DF4" s="1237"/>
      <c r="DG4" s="1233"/>
      <c r="DH4" s="1233"/>
      <c r="DI4" s="1233"/>
      <c r="DJ4" s="1233"/>
      <c r="DK4" s="1233"/>
      <c r="DL4" s="1234"/>
      <c r="DM4" s="1235"/>
      <c r="DN4" s="1235"/>
      <c r="DO4" s="1236"/>
      <c r="DP4" s="1263"/>
      <c r="DQ4" s="1266"/>
      <c r="DR4" s="1237"/>
      <c r="DS4" s="1237"/>
      <c r="DT4" s="1237"/>
      <c r="DU4" s="529" t="s">
        <v>1030</v>
      </c>
      <c r="DV4" s="529" t="s">
        <v>1043</v>
      </c>
      <c r="DW4" s="1237"/>
      <c r="DX4" s="1237"/>
      <c r="DY4" s="1237"/>
      <c r="DZ4" s="1233"/>
      <c r="EA4" s="1233"/>
      <c r="EB4" s="1233"/>
      <c r="EC4" s="1233"/>
      <c r="ED4" s="1233"/>
      <c r="EE4" s="1234"/>
      <c r="EF4" s="1235"/>
      <c r="EG4" s="1235"/>
      <c r="EH4" s="1236"/>
      <c r="EI4" s="1263"/>
      <c r="EJ4" s="1266"/>
      <c r="EK4" s="1237"/>
      <c r="EL4" s="1237"/>
      <c r="EM4" s="1237"/>
      <c r="EN4" s="529" t="s">
        <v>1030</v>
      </c>
      <c r="EO4" s="529" t="s">
        <v>1043</v>
      </c>
      <c r="EP4" s="1237"/>
      <c r="EQ4" s="1237"/>
      <c r="ER4" s="1237"/>
      <c r="ES4" s="1233"/>
      <c r="ET4" s="1233"/>
      <c r="EU4" s="1233"/>
      <c r="EV4" s="1233"/>
      <c r="EW4" s="1233"/>
      <c r="EX4" s="1234"/>
      <c r="EY4" s="1235"/>
      <c r="EZ4" s="1235"/>
      <c r="FA4" s="1236"/>
      <c r="FB4" s="1237"/>
      <c r="FC4" s="1237"/>
      <c r="FD4" s="1237"/>
      <c r="FE4" s="529" t="s">
        <v>1030</v>
      </c>
      <c r="FF4" s="529" t="s">
        <v>1043</v>
      </c>
      <c r="FG4" s="1237"/>
      <c r="FH4" s="1237"/>
      <c r="FI4" s="1237"/>
      <c r="FJ4" s="1233"/>
      <c r="FK4" s="1233"/>
      <c r="FL4" s="1233"/>
      <c r="FM4" s="1233"/>
      <c r="FN4" s="1233"/>
      <c r="FO4" s="1234"/>
      <c r="FP4" s="1235"/>
      <c r="FQ4" s="1235"/>
      <c r="FR4" s="1236"/>
      <c r="FS4" s="1237"/>
      <c r="FT4" s="1237"/>
      <c r="FU4" s="1237"/>
      <c r="FV4" s="529" t="s">
        <v>1030</v>
      </c>
      <c r="FW4" s="529" t="s">
        <v>1043</v>
      </c>
      <c r="FX4" s="1237"/>
      <c r="FY4" s="1237"/>
      <c r="FZ4" s="1237"/>
      <c r="GA4" s="1233"/>
      <c r="GB4" s="1233"/>
      <c r="GC4" s="1233"/>
      <c r="GD4" s="1233"/>
      <c r="GE4" s="1233"/>
      <c r="GF4" s="1234"/>
      <c r="GG4" s="1235"/>
      <c r="GH4" s="1235"/>
      <c r="GI4" s="1236"/>
      <c r="GJ4" s="1237"/>
      <c r="GK4" s="1237"/>
      <c r="GL4" s="1237"/>
      <c r="GM4" s="529" t="s">
        <v>1030</v>
      </c>
      <c r="GN4" s="529" t="s">
        <v>1043</v>
      </c>
      <c r="GO4" s="1237"/>
      <c r="GP4" s="1237"/>
      <c r="GQ4" s="1237"/>
      <c r="GR4" s="1233"/>
      <c r="GS4" s="1233"/>
      <c r="GT4" s="1233"/>
      <c r="GU4" s="1233"/>
      <c r="GV4" s="1233"/>
      <c r="GW4" s="1234"/>
      <c r="GX4" s="1235"/>
      <c r="GY4" s="1235"/>
      <c r="GZ4" s="1236"/>
      <c r="HA4" s="1237"/>
      <c r="HB4" s="1237"/>
      <c r="HC4" s="1237"/>
      <c r="HD4" s="529" t="s">
        <v>1030</v>
      </c>
      <c r="HE4" s="529" t="s">
        <v>1043</v>
      </c>
      <c r="HF4" s="1237"/>
      <c r="HG4" s="1237"/>
      <c r="HH4" s="1237"/>
      <c r="HI4" s="1233"/>
      <c r="HJ4" s="1233"/>
      <c r="HK4" s="1233"/>
      <c r="HL4" s="1233"/>
      <c r="HM4" s="1233"/>
      <c r="HN4" s="1234"/>
      <c r="HO4" s="1235"/>
      <c r="HP4" s="1235"/>
      <c r="HQ4" s="1236"/>
      <c r="HR4" s="1263"/>
      <c r="HS4" s="1266"/>
      <c r="HT4" s="1237"/>
      <c r="HU4" s="1237"/>
      <c r="HV4" s="1237"/>
      <c r="HW4" s="529" t="s">
        <v>1030</v>
      </c>
      <c r="HX4" s="529" t="s">
        <v>1043</v>
      </c>
      <c r="HY4" s="1237"/>
      <c r="HZ4" s="1237"/>
      <c r="IA4" s="1237"/>
      <c r="IB4" s="1233"/>
      <c r="IC4" s="1233"/>
      <c r="ID4" s="1233"/>
      <c r="IE4" s="1233"/>
      <c r="IF4" s="1233"/>
      <c r="IG4" s="1234"/>
      <c r="IH4" s="1235"/>
      <c r="II4" s="1235"/>
      <c r="IJ4" s="1236"/>
      <c r="IK4" s="1237"/>
      <c r="IL4" s="1237"/>
      <c r="IM4" s="1237"/>
      <c r="IN4" s="529" t="s">
        <v>1030</v>
      </c>
      <c r="IO4" s="529" t="s">
        <v>1043</v>
      </c>
      <c r="IP4" s="1237"/>
      <c r="IQ4" s="1237"/>
      <c r="IR4" s="1237"/>
      <c r="IS4" s="1233"/>
      <c r="IT4" s="1233"/>
      <c r="IU4" s="1233"/>
      <c r="IV4" s="1233"/>
      <c r="IW4" s="1233"/>
      <c r="IX4" s="1234"/>
      <c r="IY4" s="1235"/>
      <c r="IZ4" s="1235"/>
      <c r="JA4" s="1236"/>
      <c r="JB4" s="1237"/>
      <c r="JC4" s="1237"/>
      <c r="JD4" s="1237"/>
      <c r="JE4" s="529" t="s">
        <v>1030</v>
      </c>
      <c r="JF4" s="529" t="s">
        <v>1043</v>
      </c>
      <c r="JG4" s="1237"/>
      <c r="JH4" s="1237"/>
      <c r="JI4" s="1237"/>
      <c r="JJ4" s="1233"/>
      <c r="JK4" s="1233"/>
      <c r="JL4" s="1233"/>
      <c r="JM4" s="1233"/>
      <c r="JN4" s="1233"/>
      <c r="JO4" s="1234"/>
      <c r="JP4" s="1235"/>
      <c r="JQ4" s="1235"/>
      <c r="JR4" s="1236"/>
      <c r="JS4" s="1237"/>
      <c r="JT4" s="1237"/>
      <c r="JU4" s="1237"/>
      <c r="JV4" s="529" t="s">
        <v>1030</v>
      </c>
      <c r="JW4" s="529" t="s">
        <v>1043</v>
      </c>
      <c r="JX4" s="1237"/>
      <c r="JY4" s="1237"/>
      <c r="JZ4" s="1237"/>
      <c r="KA4" s="1233"/>
      <c r="KB4" s="1233"/>
      <c r="KC4" s="1233"/>
      <c r="KD4" s="1233"/>
      <c r="KE4" s="1233"/>
      <c r="KF4" s="1234"/>
      <c r="KG4" s="1235"/>
      <c r="KH4" s="1235"/>
      <c r="KI4" s="1236"/>
      <c r="KJ4" s="1254"/>
      <c r="KK4" s="1257"/>
      <c r="KL4" s="1260"/>
    </row>
    <row r="5" spans="1:298" ht="252" customHeight="1">
      <c r="A5" s="531">
        <v>1</v>
      </c>
      <c r="B5" s="532" t="s">
        <v>1872</v>
      </c>
      <c r="C5" s="532" t="s">
        <v>1873</v>
      </c>
      <c r="D5" s="532" t="s">
        <v>1874</v>
      </c>
      <c r="E5" s="533" t="s">
        <v>1875</v>
      </c>
      <c r="F5" s="533" t="s">
        <v>1191</v>
      </c>
      <c r="G5" s="534" t="s">
        <v>1876</v>
      </c>
      <c r="H5" s="534" t="s">
        <v>1877</v>
      </c>
      <c r="I5" s="535" t="s">
        <v>1878</v>
      </c>
      <c r="J5" s="534" t="s">
        <v>1879</v>
      </c>
      <c r="K5" s="536">
        <v>4</v>
      </c>
      <c r="L5" s="534" t="s">
        <v>1880</v>
      </c>
      <c r="M5" s="534" t="s">
        <v>1881</v>
      </c>
      <c r="N5" s="537" t="s">
        <v>1882</v>
      </c>
      <c r="O5" s="538" t="s">
        <v>1196</v>
      </c>
      <c r="P5" s="539" t="s">
        <v>1206</v>
      </c>
      <c r="Q5" s="539" t="s">
        <v>1206</v>
      </c>
      <c r="R5" s="539" t="s">
        <v>1206</v>
      </c>
      <c r="S5" s="539" t="s">
        <v>1206</v>
      </c>
      <c r="T5" s="539" t="s">
        <v>1206</v>
      </c>
      <c r="U5" s="539" t="s">
        <v>1206</v>
      </c>
      <c r="V5" s="539" t="s">
        <v>1206</v>
      </c>
      <c r="W5" s="539" t="s">
        <v>1206</v>
      </c>
      <c r="X5" s="540" t="s">
        <v>1883</v>
      </c>
      <c r="Y5" s="540"/>
      <c r="Z5" s="539"/>
      <c r="AA5" s="539"/>
      <c r="AB5" s="539"/>
      <c r="AC5" s="541"/>
      <c r="AD5" s="542"/>
      <c r="AE5" s="542"/>
      <c r="AF5" s="543"/>
      <c r="AG5" s="544" t="s">
        <v>1884</v>
      </c>
      <c r="AH5" s="545">
        <v>0</v>
      </c>
      <c r="AI5" s="546" t="s">
        <v>1885</v>
      </c>
      <c r="AJ5" s="546" t="s">
        <v>1886</v>
      </c>
      <c r="AK5" s="547">
        <v>6</v>
      </c>
      <c r="AL5" s="548" t="s">
        <v>1887</v>
      </c>
      <c r="AM5" s="548" t="s">
        <v>1888</v>
      </c>
      <c r="AN5" s="548" t="s">
        <v>1889</v>
      </c>
      <c r="AO5" s="549">
        <v>1</v>
      </c>
      <c r="AP5" s="549">
        <v>0</v>
      </c>
      <c r="AQ5" s="549">
        <v>1</v>
      </c>
      <c r="AR5" s="548" t="s">
        <v>1890</v>
      </c>
      <c r="AS5" s="550" t="s">
        <v>1561</v>
      </c>
      <c r="AT5" s="548">
        <v>0</v>
      </c>
      <c r="AU5" s="548" t="s">
        <v>1464</v>
      </c>
      <c r="AV5" s="551">
        <v>0</v>
      </c>
      <c r="AW5" s="552">
        <v>0</v>
      </c>
      <c r="AX5" s="553" t="s">
        <v>1891</v>
      </c>
      <c r="AY5" s="539">
        <v>1</v>
      </c>
      <c r="AZ5" s="533" t="s">
        <v>1892</v>
      </c>
      <c r="BA5" s="554" t="s">
        <v>1893</v>
      </c>
      <c r="BB5" s="533" t="s">
        <v>1894</v>
      </c>
      <c r="BC5" s="533" t="s">
        <v>1895</v>
      </c>
      <c r="BD5" s="533" t="s">
        <v>1896</v>
      </c>
      <c r="BE5" s="533" t="s">
        <v>1897</v>
      </c>
      <c r="BF5" s="539">
        <v>0</v>
      </c>
      <c r="BG5" s="539">
        <v>1</v>
      </c>
      <c r="BH5" s="539">
        <v>1</v>
      </c>
      <c r="BI5" s="539" t="s">
        <v>1898</v>
      </c>
      <c r="BJ5" s="539" t="s">
        <v>1065</v>
      </c>
      <c r="BK5" s="548">
        <v>0.25</v>
      </c>
      <c r="BL5" s="548" t="s">
        <v>1464</v>
      </c>
      <c r="BM5" s="555">
        <v>1</v>
      </c>
      <c r="BN5" s="552" t="str">
        <f>IF(BM5&lt;=1,"25%",IF(BM5&lt;=2,"50%",IF(BM5&lt;=3,"75%",IF(BM5&lt;=4,"100"%))))</f>
        <v>25%</v>
      </c>
      <c r="BO5" s="533">
        <v>0</v>
      </c>
      <c r="BP5" s="533">
        <v>0</v>
      </c>
      <c r="BQ5" s="533">
        <v>0</v>
      </c>
      <c r="BR5" s="533">
        <v>0</v>
      </c>
      <c r="BS5" s="533">
        <v>0</v>
      </c>
      <c r="BT5" s="533" t="s">
        <v>1899</v>
      </c>
      <c r="BU5" s="533" t="s">
        <v>1900</v>
      </c>
      <c r="BV5" s="533" t="s">
        <v>1901</v>
      </c>
      <c r="BW5" s="539">
        <v>0</v>
      </c>
      <c r="BX5" s="539">
        <v>0</v>
      </c>
      <c r="BY5" s="539">
        <v>0</v>
      </c>
      <c r="BZ5" s="539"/>
      <c r="CA5" s="539" t="s">
        <v>1065</v>
      </c>
      <c r="CB5" s="541" t="str">
        <f>CE5</f>
        <v>25%</v>
      </c>
      <c r="CC5" s="542"/>
      <c r="CD5" s="556">
        <f>BM5+BP5</f>
        <v>1</v>
      </c>
      <c r="CE5" s="557" t="str">
        <f>IF(CD5&lt;=1,"25%",IF(CD5&lt;=2,"50%",IF(CD5&lt;=3,"75%",IF(CD5&lt;=4,"100"%))))</f>
        <v>25%</v>
      </c>
      <c r="CF5" s="539">
        <v>0</v>
      </c>
      <c r="CG5" s="539">
        <v>0</v>
      </c>
      <c r="CH5" s="539" t="s">
        <v>1902</v>
      </c>
      <c r="CI5" s="539">
        <v>0</v>
      </c>
      <c r="CJ5" s="539">
        <v>0</v>
      </c>
      <c r="CK5" s="539" t="s">
        <v>1903</v>
      </c>
      <c r="CL5" s="539" t="s">
        <v>1903</v>
      </c>
      <c r="CM5" s="539" t="s">
        <v>1903</v>
      </c>
      <c r="CN5" s="539">
        <v>0</v>
      </c>
      <c r="CO5" s="539">
        <v>0</v>
      </c>
      <c r="CP5" s="539">
        <v>0</v>
      </c>
      <c r="CQ5" s="539"/>
      <c r="CR5" s="539" t="s">
        <v>1065</v>
      </c>
      <c r="CS5" s="541" t="str">
        <f>CV5</f>
        <v>25%</v>
      </c>
      <c r="CT5" s="558" t="str">
        <f>CY5</f>
        <v xml:space="preserve">Seguimiento y monitoreo </v>
      </c>
      <c r="CU5" s="559">
        <f>CD5+CG5</f>
        <v>1</v>
      </c>
      <c r="CV5" s="557" t="str">
        <f>IF(CU5&lt;=1,"25%",IF(CU5&lt;=2,"50%",IF(CU5&lt;=3,"75%",IF(CU5&lt;=4,"100"%))))</f>
        <v>25%</v>
      </c>
      <c r="CW5" s="560" t="s">
        <v>1904</v>
      </c>
      <c r="CX5" s="561" t="s">
        <v>1905</v>
      </c>
      <c r="CY5" s="539" t="s">
        <v>1906</v>
      </c>
      <c r="CZ5" s="562">
        <v>1</v>
      </c>
      <c r="DA5" s="563" t="s">
        <v>1907</v>
      </c>
      <c r="DB5" s="564" t="s">
        <v>1873</v>
      </c>
      <c r="DC5" s="539">
        <v>9</v>
      </c>
      <c r="DD5" s="539" t="s">
        <v>1908</v>
      </c>
      <c r="DE5" s="539" t="s">
        <v>1909</v>
      </c>
      <c r="DF5" s="539" t="s">
        <v>1910</v>
      </c>
      <c r="DG5" s="539">
        <v>0</v>
      </c>
      <c r="DH5" s="539">
        <v>1</v>
      </c>
      <c r="DI5" s="539">
        <v>1</v>
      </c>
      <c r="DJ5" s="539"/>
      <c r="DK5" s="539" t="s">
        <v>1065</v>
      </c>
      <c r="DL5" s="539" t="str">
        <f>DO5</f>
        <v>50%</v>
      </c>
      <c r="DM5" s="539"/>
      <c r="DN5" s="565">
        <f>CU5+CZ5</f>
        <v>2</v>
      </c>
      <c r="DO5" s="539" t="str">
        <f>IF(DN5&lt;=1,"25%",IF(DN5&lt;=2,"50%",IF(DN5&lt;=3,"75%",IF(DN5&lt;=4,"100"%))))</f>
        <v>50%</v>
      </c>
      <c r="DP5" s="566" t="s">
        <v>1911</v>
      </c>
      <c r="DQ5" s="566" t="s">
        <v>1912</v>
      </c>
      <c r="DR5" s="539" t="s">
        <v>1913</v>
      </c>
      <c r="DS5" s="539"/>
      <c r="DT5" s="539"/>
      <c r="DU5" s="539"/>
      <c r="DV5" s="539"/>
      <c r="DW5" s="539"/>
      <c r="DX5" s="539"/>
      <c r="DY5" s="539"/>
      <c r="DZ5" s="539">
        <v>0</v>
      </c>
      <c r="EA5" s="539">
        <v>0</v>
      </c>
      <c r="EB5" s="539">
        <v>0</v>
      </c>
      <c r="EC5" s="539"/>
      <c r="ED5" s="539" t="s">
        <v>1065</v>
      </c>
      <c r="EE5" s="539" t="str">
        <f>EH5</f>
        <v>50%</v>
      </c>
      <c r="EF5" s="539"/>
      <c r="EG5" s="565">
        <f>DN5+DS5</f>
        <v>2</v>
      </c>
      <c r="EH5" s="279" t="str">
        <f>IF(EG5&lt;=1,"25%",IF(EG5&lt;=2,"50%",IF(EG5&lt;=3,"75%",IF(EG5&lt;=4,"100"%))))</f>
        <v>50%</v>
      </c>
      <c r="EI5" s="560" t="s">
        <v>1904</v>
      </c>
      <c r="EJ5" s="567" t="s">
        <v>1914</v>
      </c>
      <c r="EK5" s="539" t="s">
        <v>1915</v>
      </c>
      <c r="EL5" s="568"/>
      <c r="EM5" s="568"/>
      <c r="EN5" s="568"/>
      <c r="EO5" s="568"/>
      <c r="EP5" s="568"/>
      <c r="EQ5" s="568"/>
      <c r="ER5" s="568"/>
      <c r="ES5" s="279">
        <v>0</v>
      </c>
      <c r="ET5" s="279">
        <v>0</v>
      </c>
      <c r="EU5" s="279">
        <v>0</v>
      </c>
      <c r="EV5" s="279"/>
      <c r="EW5" s="569" t="s">
        <v>1065</v>
      </c>
      <c r="EX5" s="279" t="str">
        <f>FA5</f>
        <v>50%</v>
      </c>
      <c r="EY5" s="279"/>
      <c r="EZ5" s="570">
        <f>EG5+EL5</f>
        <v>2</v>
      </c>
      <c r="FA5" s="279" t="str">
        <f>IF(EZ5&lt;=1,"25%",IF(EZ5&lt;=2,"50%",IF(EZ5&lt;=3,"75%",IF(EZ5&lt;=4,"100"%))))</f>
        <v>50%</v>
      </c>
      <c r="FB5" s="568"/>
      <c r="FC5" s="568"/>
      <c r="FD5" s="568"/>
      <c r="FE5" s="568"/>
      <c r="FF5" s="568"/>
      <c r="FG5" s="568"/>
      <c r="FH5" s="568"/>
      <c r="FI5" s="568"/>
      <c r="FJ5" s="568"/>
      <c r="FK5" s="568"/>
      <c r="FL5" s="568"/>
      <c r="FM5" s="568"/>
      <c r="FN5" s="568"/>
      <c r="FO5" s="279" t="str">
        <f>FR5</f>
        <v>50%</v>
      </c>
      <c r="FP5" s="279"/>
      <c r="FQ5" s="570">
        <f>EZ5+FC5</f>
        <v>2</v>
      </c>
      <c r="FR5" s="279" t="str">
        <f>IF(FQ5&lt;=1,"25%",IF(FQ5&lt;=2,"50%",IF(FQ5&lt;=3,"75%",IF(FQ5&lt;=4,"100"%))))</f>
        <v>50%</v>
      </c>
      <c r="FS5" s="568"/>
      <c r="FT5" s="568"/>
      <c r="FU5" s="568"/>
      <c r="FV5" s="568"/>
      <c r="FW5" s="568"/>
      <c r="FX5" s="568"/>
      <c r="FY5" s="568"/>
      <c r="FZ5" s="568"/>
      <c r="GA5" s="568"/>
      <c r="GB5" s="568"/>
      <c r="GC5" s="568"/>
      <c r="GD5" s="568"/>
      <c r="GE5" s="568"/>
      <c r="GF5" s="279" t="str">
        <f>GI5</f>
        <v>50%</v>
      </c>
      <c r="GG5" s="279"/>
      <c r="GH5" s="570">
        <f>FQ5+FT5</f>
        <v>2</v>
      </c>
      <c r="GI5" s="279" t="str">
        <f>IF(GH5&lt;=1,"25%",IF(GH5&lt;=2,"50%",IF(GH5&lt;=3,"75%",IF(GH5&lt;=4,"100"%))))</f>
        <v>50%</v>
      </c>
      <c r="GJ5" s="568"/>
      <c r="GK5" s="568"/>
      <c r="GL5" s="568"/>
      <c r="GM5" s="568"/>
      <c r="GN5" s="568"/>
      <c r="GO5" s="568"/>
      <c r="GP5" s="568"/>
      <c r="GQ5" s="568"/>
      <c r="GR5" s="568"/>
      <c r="GS5" s="568"/>
      <c r="GT5" s="568"/>
      <c r="GU5" s="568"/>
      <c r="GV5" s="568"/>
      <c r="GW5" s="279" t="str">
        <f>GZ5</f>
        <v>50%</v>
      </c>
      <c r="GX5" s="279"/>
      <c r="GY5" s="570">
        <f>GH5+GK5</f>
        <v>2</v>
      </c>
      <c r="GZ5" s="279" t="str">
        <f>IF(GY5&lt;=1,"25%",IF(GY5&lt;=2,"50%",IF(GY5&lt;=3,"75%",IF(GY5&lt;=4,"100"%))))</f>
        <v>50%</v>
      </c>
      <c r="HA5" s="568"/>
      <c r="HB5" s="568"/>
      <c r="HC5" s="568"/>
      <c r="HD5" s="568"/>
      <c r="HE5" s="568"/>
      <c r="HF5" s="568"/>
      <c r="HG5" s="568"/>
      <c r="HH5" s="568"/>
      <c r="HI5" s="568"/>
      <c r="HJ5" s="568"/>
      <c r="HK5" s="568"/>
      <c r="HL5" s="568"/>
      <c r="HM5" s="568"/>
      <c r="HN5" s="279" t="str">
        <f>HQ5</f>
        <v>50%</v>
      </c>
      <c r="HO5" s="279"/>
      <c r="HP5" s="570">
        <f>GY5+HB5</f>
        <v>2</v>
      </c>
      <c r="HQ5" s="279" t="str">
        <f>IF(HP5&lt;=1,"25%",IF(HP5&lt;=2,"50%",IF(HP5&lt;=3,"75%",IF(HP5&lt;=4,"100"%))))</f>
        <v>50%</v>
      </c>
      <c r="HR5" s="560" t="s">
        <v>1904</v>
      </c>
      <c r="HS5" s="567" t="s">
        <v>1916</v>
      </c>
      <c r="HT5" s="571"/>
      <c r="HU5" s="571"/>
      <c r="HV5" s="571"/>
      <c r="HW5" s="571"/>
      <c r="HX5" s="571"/>
      <c r="HY5" s="571"/>
      <c r="HZ5" s="571"/>
      <c r="IA5" s="571"/>
      <c r="IB5" s="571"/>
      <c r="IC5" s="571"/>
      <c r="ID5" s="571"/>
      <c r="IE5" s="571"/>
      <c r="IF5" s="571"/>
      <c r="IG5" s="125" t="str">
        <f>IJ5</f>
        <v>100%</v>
      </c>
      <c r="IH5" s="125"/>
      <c r="II5" s="572">
        <f>HP5+HU5</f>
        <v>2</v>
      </c>
      <c r="IJ5" s="125" t="str">
        <f>IF(II5=0,"0%",IF(II5=1,"50%",IF(II5=2,"100%")))</f>
        <v>100%</v>
      </c>
      <c r="IK5" s="571"/>
      <c r="IL5" s="571"/>
      <c r="IM5" s="571"/>
      <c r="IN5" s="571"/>
      <c r="IO5" s="571"/>
      <c r="IP5" s="571"/>
      <c r="IQ5" s="571"/>
      <c r="IR5" s="571"/>
      <c r="IS5" s="571"/>
      <c r="IT5" s="571"/>
      <c r="IU5" s="571"/>
      <c r="IV5" s="571"/>
      <c r="IW5" s="571"/>
      <c r="IX5" s="125" t="str">
        <f>JA5</f>
        <v>100%</v>
      </c>
      <c r="IY5" s="125"/>
      <c r="IZ5" s="572">
        <f>II5+IL5</f>
        <v>2</v>
      </c>
      <c r="JA5" s="125" t="str">
        <f>IF(IZ5=0,"0%",IF(IZ5=1,"50%",IF(IZ5=2,"100%")))</f>
        <v>100%</v>
      </c>
      <c r="JB5" s="571"/>
      <c r="JC5" s="571"/>
      <c r="JD5" s="571"/>
      <c r="JE5" s="571"/>
      <c r="JF5" s="571"/>
      <c r="JG5" s="571"/>
      <c r="JH5" s="571"/>
      <c r="JI5" s="571"/>
      <c r="JJ5" s="571"/>
      <c r="JK5" s="571"/>
      <c r="JL5" s="571"/>
      <c r="JM5" s="571"/>
      <c r="JN5" s="571"/>
      <c r="JO5" s="125" t="str">
        <f>JR5</f>
        <v>100%</v>
      </c>
      <c r="JP5" s="125"/>
      <c r="JQ5" s="572">
        <f>IZ5+JC5</f>
        <v>2</v>
      </c>
      <c r="JR5" s="125" t="str">
        <f>IF(JQ5=0,"0%",IF(JQ5=1,"50%",IF(JQ5=2,"100%")))</f>
        <v>100%</v>
      </c>
      <c r="JS5" s="571"/>
      <c r="JT5" s="571"/>
      <c r="JU5" s="571"/>
      <c r="JV5" s="571"/>
      <c r="JW5" s="571"/>
      <c r="JX5" s="571"/>
      <c r="JY5" s="571"/>
      <c r="JZ5" s="571"/>
      <c r="KA5" s="571"/>
      <c r="KB5" s="571"/>
      <c r="KC5" s="571"/>
      <c r="KD5" s="571"/>
      <c r="KE5" s="571"/>
      <c r="KF5" s="125" t="str">
        <f>KI5</f>
        <v>100%</v>
      </c>
      <c r="KG5" s="125"/>
      <c r="KH5" s="572">
        <f>JQ5+JT5</f>
        <v>2</v>
      </c>
      <c r="KI5" s="125" t="str">
        <f>IF(KH5=0,"0%",IF(KH5=1,"50%",IF(KH5=2,"100%")))</f>
        <v>100%</v>
      </c>
      <c r="KJ5" s="573" t="s">
        <v>1917</v>
      </c>
      <c r="KK5" s="573" t="s">
        <v>1918</v>
      </c>
      <c r="KL5" s="356" t="s">
        <v>11</v>
      </c>
    </row>
    <row r="6" spans="1:298" ht="286.5" customHeight="1">
      <c r="A6" s="531">
        <v>2</v>
      </c>
      <c r="B6" s="532" t="s">
        <v>1919</v>
      </c>
      <c r="C6" s="532" t="s">
        <v>1920</v>
      </c>
      <c r="D6" s="532" t="s">
        <v>1921</v>
      </c>
      <c r="E6" s="533" t="s">
        <v>1102</v>
      </c>
      <c r="F6" s="533" t="s">
        <v>1048</v>
      </c>
      <c r="G6" s="534" t="s">
        <v>1922</v>
      </c>
      <c r="H6" s="534" t="s">
        <v>1877</v>
      </c>
      <c r="I6" s="574" t="s">
        <v>1923</v>
      </c>
      <c r="J6" s="534" t="s">
        <v>1924</v>
      </c>
      <c r="K6" s="536">
        <v>12</v>
      </c>
      <c r="L6" s="534" t="s">
        <v>1925</v>
      </c>
      <c r="M6" s="534" t="s">
        <v>1926</v>
      </c>
      <c r="N6" s="537" t="s">
        <v>1927</v>
      </c>
      <c r="O6" s="534" t="s">
        <v>1928</v>
      </c>
      <c r="P6" s="539" t="s">
        <v>1206</v>
      </c>
      <c r="Q6" s="539" t="s">
        <v>1206</v>
      </c>
      <c r="R6" s="539" t="s">
        <v>1206</v>
      </c>
      <c r="S6" s="539" t="s">
        <v>1206</v>
      </c>
      <c r="T6" s="539" t="s">
        <v>1206</v>
      </c>
      <c r="U6" s="539" t="s">
        <v>1206</v>
      </c>
      <c r="V6" s="539" t="s">
        <v>1206</v>
      </c>
      <c r="W6" s="539" t="s">
        <v>1206</v>
      </c>
      <c r="X6" s="540"/>
      <c r="Y6" s="540"/>
      <c r="Z6" s="539"/>
      <c r="AA6" s="539"/>
      <c r="AB6" s="539"/>
      <c r="AC6" s="541"/>
      <c r="AD6" s="542"/>
      <c r="AE6" s="542"/>
      <c r="AF6" s="557"/>
      <c r="AG6" s="548" t="s">
        <v>1929</v>
      </c>
      <c r="AH6" s="575">
        <v>0</v>
      </c>
      <c r="AI6" s="575" t="s">
        <v>1930</v>
      </c>
      <c r="AJ6" s="576" t="s">
        <v>1931</v>
      </c>
      <c r="AK6" s="577">
        <v>676</v>
      </c>
      <c r="AL6" s="548" t="s">
        <v>1932</v>
      </c>
      <c r="AM6" s="548" t="s">
        <v>1901</v>
      </c>
      <c r="AN6" s="548" t="s">
        <v>1933</v>
      </c>
      <c r="AO6" s="549">
        <v>1</v>
      </c>
      <c r="AP6" s="549">
        <v>0</v>
      </c>
      <c r="AQ6" s="549">
        <v>1</v>
      </c>
      <c r="AR6" s="548" t="s">
        <v>1890</v>
      </c>
      <c r="AS6" s="550" t="s">
        <v>1561</v>
      </c>
      <c r="AT6" s="548">
        <v>0</v>
      </c>
      <c r="AU6" s="548" t="s">
        <v>1464</v>
      </c>
      <c r="AV6" s="551">
        <v>0</v>
      </c>
      <c r="AW6" s="548">
        <v>0</v>
      </c>
      <c r="AX6" s="554" t="s">
        <v>1934</v>
      </c>
      <c r="AY6" s="539">
        <v>0</v>
      </c>
      <c r="AZ6" s="578" t="s">
        <v>1930</v>
      </c>
      <c r="BA6" s="579" t="s">
        <v>1931</v>
      </c>
      <c r="BB6" s="539">
        <v>312</v>
      </c>
      <c r="BC6" s="533" t="s">
        <v>1935</v>
      </c>
      <c r="BD6" s="533" t="s">
        <v>1936</v>
      </c>
      <c r="BE6" s="539" t="s">
        <v>1937</v>
      </c>
      <c r="BF6" s="539">
        <v>0</v>
      </c>
      <c r="BG6" s="539">
        <v>1</v>
      </c>
      <c r="BH6" s="539">
        <v>1</v>
      </c>
      <c r="BI6" s="539" t="s">
        <v>1898</v>
      </c>
      <c r="BJ6" s="539" t="s">
        <v>1561</v>
      </c>
      <c r="BK6" s="548">
        <v>0</v>
      </c>
      <c r="BL6" s="548" t="s">
        <v>1464</v>
      </c>
      <c r="BM6" s="555">
        <v>0</v>
      </c>
      <c r="BN6" s="548">
        <v>0</v>
      </c>
      <c r="BO6" s="533" t="s">
        <v>1938</v>
      </c>
      <c r="BP6" s="533">
        <v>0</v>
      </c>
      <c r="BQ6" s="533" t="s">
        <v>1939</v>
      </c>
      <c r="BR6" s="580" t="s">
        <v>1920</v>
      </c>
      <c r="BS6" s="533">
        <v>29</v>
      </c>
      <c r="BT6" s="533" t="s">
        <v>1940</v>
      </c>
      <c r="BU6" s="533" t="s">
        <v>1941</v>
      </c>
      <c r="BV6" s="533" t="s">
        <v>1942</v>
      </c>
      <c r="BW6" s="539">
        <v>1</v>
      </c>
      <c r="BX6" s="539">
        <v>0</v>
      </c>
      <c r="BY6" s="539">
        <v>1</v>
      </c>
      <c r="BZ6" s="539"/>
      <c r="CA6" s="539" t="s">
        <v>1065</v>
      </c>
      <c r="CB6" s="541">
        <v>0</v>
      </c>
      <c r="CC6" s="542"/>
      <c r="CD6" s="556">
        <v>0</v>
      </c>
      <c r="CE6" s="557">
        <v>0</v>
      </c>
      <c r="CF6" s="532" t="s">
        <v>1919</v>
      </c>
      <c r="CG6" s="539">
        <v>6</v>
      </c>
      <c r="CH6" s="581" t="s">
        <v>1943</v>
      </c>
      <c r="CI6" s="533" t="s">
        <v>1944</v>
      </c>
      <c r="CJ6" s="539">
        <v>367</v>
      </c>
      <c r="CK6" s="539" t="s">
        <v>1945</v>
      </c>
      <c r="CL6" s="539" t="s">
        <v>1946</v>
      </c>
      <c r="CM6" s="539" t="s">
        <v>1947</v>
      </c>
      <c r="CN6" s="539">
        <v>0</v>
      </c>
      <c r="CO6" s="539">
        <v>1</v>
      </c>
      <c r="CP6" s="539">
        <v>1</v>
      </c>
      <c r="CQ6" s="539" t="s">
        <v>1948</v>
      </c>
      <c r="CR6" s="539" t="s">
        <v>1065</v>
      </c>
      <c r="CS6" s="582">
        <f>CV6</f>
        <v>0.5</v>
      </c>
      <c r="CT6" s="583"/>
      <c r="CU6" s="559">
        <f t="shared" ref="CU6:CU8" si="0">CD6+CG6</f>
        <v>6</v>
      </c>
      <c r="CV6" s="557">
        <f>CU6*100%/12</f>
        <v>0.5</v>
      </c>
      <c r="CW6" s="584" t="s">
        <v>1949</v>
      </c>
      <c r="CX6" s="585" t="s">
        <v>1950</v>
      </c>
      <c r="CY6" s="583" t="s">
        <v>1951</v>
      </c>
      <c r="CZ6" s="539">
        <v>5</v>
      </c>
      <c r="DA6" s="586" t="s">
        <v>1952</v>
      </c>
      <c r="DB6" s="539" t="s">
        <v>1953</v>
      </c>
      <c r="DC6" s="539">
        <v>121</v>
      </c>
      <c r="DD6" s="539" t="s">
        <v>1954</v>
      </c>
      <c r="DE6" s="539" t="s">
        <v>1955</v>
      </c>
      <c r="DF6" s="539" t="s">
        <v>1956</v>
      </c>
      <c r="DG6" s="539">
        <v>0</v>
      </c>
      <c r="DH6" s="539">
        <v>1</v>
      </c>
      <c r="DI6" s="539">
        <v>1</v>
      </c>
      <c r="DJ6" s="539" t="s">
        <v>1957</v>
      </c>
      <c r="DK6" s="539" t="s">
        <v>1065</v>
      </c>
      <c r="DL6" s="587">
        <f>DO6</f>
        <v>0.92</v>
      </c>
      <c r="DM6" s="539"/>
      <c r="DN6" s="565">
        <f t="shared" ref="DN6:DN8" si="1">CU6+CZ6</f>
        <v>11</v>
      </c>
      <c r="DO6" s="587">
        <f>IF(DN6&lt;=1,"8.3%",IF(DN6&lt;=2,"17%",IF(DN6&lt;=3,"25%",IF(DN6&lt;=4,"33%",IF(DN6&lt;=5,"42%",IF(DN6&lt;=6,"50%",IF(DN6&lt;=7,"58%",IF(DN6&lt;=8,"67%",IF(DN6&lt;=9,"75%",IF(DN6&lt;=10,"83%",IF(DN6&lt;=11,"92"%,IF(DN6&lt;=12,100%))))))))))))</f>
        <v>0.92</v>
      </c>
      <c r="DP6" s="584" t="s">
        <v>1958</v>
      </c>
      <c r="DQ6" s="584" t="s">
        <v>1959</v>
      </c>
      <c r="DR6" s="539" t="s">
        <v>1960</v>
      </c>
      <c r="DS6" s="539">
        <v>1</v>
      </c>
      <c r="DT6" s="539" t="s">
        <v>1960</v>
      </c>
      <c r="DU6" s="539" t="s">
        <v>1961</v>
      </c>
      <c r="DV6" s="539">
        <v>203</v>
      </c>
      <c r="DW6" s="539" t="s">
        <v>1962</v>
      </c>
      <c r="DX6" s="539" t="s">
        <v>1963</v>
      </c>
      <c r="DY6" s="539" t="s">
        <v>1964</v>
      </c>
      <c r="DZ6" s="539">
        <v>0</v>
      </c>
      <c r="EA6" s="539">
        <v>1</v>
      </c>
      <c r="EB6" s="539">
        <v>1</v>
      </c>
      <c r="EC6" s="539"/>
      <c r="ED6" s="539" t="s">
        <v>122</v>
      </c>
      <c r="EE6" s="587">
        <f>EH6</f>
        <v>1</v>
      </c>
      <c r="EF6" s="539"/>
      <c r="EG6" s="565">
        <f t="shared" ref="EG6:EG8" si="2">DN6+DS6</f>
        <v>12</v>
      </c>
      <c r="EH6" s="588">
        <f>EG6*100%/K6</f>
        <v>1</v>
      </c>
      <c r="EI6" s="584" t="s">
        <v>1965</v>
      </c>
      <c r="EJ6" s="584" t="s">
        <v>1966</v>
      </c>
      <c r="EK6" s="539" t="s">
        <v>1967</v>
      </c>
      <c r="EL6" s="589">
        <v>1</v>
      </c>
      <c r="EM6" s="539" t="s">
        <v>1968</v>
      </c>
      <c r="EN6" s="589" t="s">
        <v>1969</v>
      </c>
      <c r="EO6" s="539">
        <v>22</v>
      </c>
      <c r="EP6" s="590" t="s">
        <v>1970</v>
      </c>
      <c r="EQ6" s="591" t="s">
        <v>1971</v>
      </c>
      <c r="ER6" s="589" t="s">
        <v>1972</v>
      </c>
      <c r="ES6" s="279">
        <v>0</v>
      </c>
      <c r="ET6" s="279">
        <v>1</v>
      </c>
      <c r="EU6" s="279">
        <v>1</v>
      </c>
      <c r="EV6" s="568"/>
      <c r="EW6" s="569" t="s">
        <v>122</v>
      </c>
      <c r="EX6" s="588">
        <f>FA6</f>
        <v>1.0833333333333333</v>
      </c>
      <c r="EY6" s="279"/>
      <c r="EZ6" s="570">
        <f>EG6+EL6</f>
        <v>13</v>
      </c>
      <c r="FA6" s="588">
        <f>EZ6*100%/K6</f>
        <v>1.0833333333333333</v>
      </c>
      <c r="FB6" s="568"/>
      <c r="FC6" s="568"/>
      <c r="FD6" s="568"/>
      <c r="FE6" s="568"/>
      <c r="FF6" s="568"/>
      <c r="FG6" s="568"/>
      <c r="FH6" s="568"/>
      <c r="FI6" s="568"/>
      <c r="FJ6" s="568"/>
      <c r="FK6" s="568"/>
      <c r="FL6" s="568"/>
      <c r="FM6" s="568"/>
      <c r="FN6" s="568"/>
      <c r="FO6" s="279" t="b">
        <f>FR6</f>
        <v>0</v>
      </c>
      <c r="FP6" s="279"/>
      <c r="FQ6" s="570">
        <f t="shared" ref="FQ6:FQ8" si="3">EZ6+FC6</f>
        <v>13</v>
      </c>
      <c r="FR6" s="279" t="b">
        <f>IF(FQ6&lt;=1,"8.3%",IF(FQ6&lt;=2,"17%",IF(FQ6&lt;=3,"25%",IF(FQ6&lt;=4,"33%",IF(FQ6&lt;=5,"42%",IF(FQ6&lt;=6,"50%",IF(FQ6&lt;=7,"58%",IF(FQ6&lt;=8,"67%",IF(FQ6&lt;=9,"75%",IF(FQ6&lt;=10,"83%",IF(FQ6&lt;=11,"92"%,IF(FQ6&lt;=12,100%))))))))))))</f>
        <v>0</v>
      </c>
      <c r="FS6" s="568"/>
      <c r="FT6" s="568"/>
      <c r="FU6" s="568"/>
      <c r="FV6" s="568"/>
      <c r="FW6" s="568"/>
      <c r="FX6" s="568"/>
      <c r="FY6" s="568"/>
      <c r="FZ6" s="568"/>
      <c r="GA6" s="568"/>
      <c r="GB6" s="568"/>
      <c r="GC6" s="568"/>
      <c r="GD6" s="568"/>
      <c r="GE6" s="568"/>
      <c r="GF6" s="279" t="b">
        <f>GI6</f>
        <v>0</v>
      </c>
      <c r="GG6" s="279"/>
      <c r="GH6" s="570">
        <f t="shared" ref="GH6:GH8" si="4">FQ6+FT6</f>
        <v>13</v>
      </c>
      <c r="GI6" s="279" t="b">
        <f>IF(GH6&lt;=1,"8.3%",IF(GH6&lt;=2,"17%",IF(GH6&lt;=3,"25%",IF(GH6&lt;=4,"33%",IF(GH6&lt;=5,"42%",IF(GH6&lt;=6,"50%",IF(GH6&lt;=7,"58%",IF(GH6&lt;=8,"67%",IF(GH6&lt;=9,"75%",IF(GH6&lt;=10,"83%",IF(GH6&lt;=11,"92"%,IF(GH6&lt;=12,100%))))))))))))</f>
        <v>0</v>
      </c>
      <c r="GJ6" s="568"/>
      <c r="GK6" s="568"/>
      <c r="GL6" s="568"/>
      <c r="GM6" s="568"/>
      <c r="GN6" s="568"/>
      <c r="GO6" s="568"/>
      <c r="GP6" s="568"/>
      <c r="GQ6" s="568"/>
      <c r="GR6" s="568"/>
      <c r="GS6" s="568"/>
      <c r="GT6" s="568"/>
      <c r="GU6" s="568"/>
      <c r="GV6" s="568"/>
      <c r="GW6" s="279" t="b">
        <f>GZ6</f>
        <v>0</v>
      </c>
      <c r="GX6" s="279"/>
      <c r="GY6" s="570">
        <f t="shared" ref="GY6:GY8" si="5">GH6+GK6</f>
        <v>13</v>
      </c>
      <c r="GZ6" s="279" t="b">
        <f>IF(GY6&lt;=1,"8.3%",IF(GY6&lt;=2,"17%",IF(GY6&lt;=3,"25%",IF(GY6&lt;=4,"33%",IF(GY6&lt;=5,"42%",IF(GY6&lt;=6,"50%",IF(GY6&lt;=7,"58%",IF(GY6&lt;=8,"67%",IF(GY6&lt;=9,"75%",IF(GY6&lt;=10,"83%",IF(GY6&lt;=11,"92"%,IF(GY6&lt;=12,100%))))))))))))</f>
        <v>0</v>
      </c>
      <c r="HA6" s="568"/>
      <c r="HB6" s="568"/>
      <c r="HC6" s="568"/>
      <c r="HD6" s="568"/>
      <c r="HE6" s="568"/>
      <c r="HF6" s="568"/>
      <c r="HG6" s="568"/>
      <c r="HH6" s="568"/>
      <c r="HI6" s="568"/>
      <c r="HJ6" s="568"/>
      <c r="HK6" s="568"/>
      <c r="HL6" s="568"/>
      <c r="HM6" s="568"/>
      <c r="HN6" s="279" t="b">
        <f>HQ6</f>
        <v>0</v>
      </c>
      <c r="HO6" s="279"/>
      <c r="HP6" s="570">
        <f t="shared" ref="HP6:HP8" si="6">GY6+HB6</f>
        <v>13</v>
      </c>
      <c r="HQ6" s="279" t="b">
        <f>IF(HP6&lt;=1,"8.3%",IF(HP6&lt;=2,"17%",IF(HP6&lt;=3,"25%",IF(HP6&lt;=4,"33%",IF(HP6&lt;=5,"42%",IF(HP6&lt;=6,"50%",IF(HP6&lt;=7,"58%",IF(HP6&lt;=8,"67%",IF(HP6&lt;=9,"75%",IF(HP6&lt;=10,"83%",IF(HP6&lt;=11,"92"%,IF(HP6&lt;=12,100%))))))))))))</f>
        <v>0</v>
      </c>
      <c r="HR6" s="560" t="s">
        <v>1904</v>
      </c>
      <c r="HS6" s="592" t="s">
        <v>1973</v>
      </c>
      <c r="HT6" s="571"/>
      <c r="HU6" s="571"/>
      <c r="HV6" s="571"/>
      <c r="HW6" s="571"/>
      <c r="HX6" s="571"/>
      <c r="HY6" s="571"/>
      <c r="HZ6" s="571"/>
      <c r="IA6" s="571"/>
      <c r="IB6" s="571"/>
      <c r="IC6" s="571"/>
      <c r="ID6" s="571"/>
      <c r="IE6" s="571"/>
      <c r="IF6" s="571"/>
      <c r="IG6" s="125" t="b">
        <f>IJ6</f>
        <v>0</v>
      </c>
      <c r="IH6" s="125"/>
      <c r="II6" s="572">
        <f t="shared" ref="II6:II8" si="7">HP6+HU6</f>
        <v>13</v>
      </c>
      <c r="IJ6" s="125" t="b">
        <f>IF(II6=0,"0%",IF(II6=1,"20%",IF(II6=2,"40%",IF(II6=3,"60%",IF(II6=4,"80"%,IF(II6=5,"100%"))))))</f>
        <v>0</v>
      </c>
      <c r="IK6" s="571"/>
      <c r="IL6" s="571"/>
      <c r="IM6" s="571"/>
      <c r="IN6" s="571"/>
      <c r="IO6" s="571"/>
      <c r="IP6" s="571"/>
      <c r="IQ6" s="571"/>
      <c r="IR6" s="571"/>
      <c r="IS6" s="571"/>
      <c r="IT6" s="571"/>
      <c r="IU6" s="571"/>
      <c r="IV6" s="571"/>
      <c r="IW6" s="571"/>
      <c r="IX6" s="125" t="b">
        <f>JA6</f>
        <v>0</v>
      </c>
      <c r="IY6" s="125"/>
      <c r="IZ6" s="572">
        <f t="shared" ref="IZ6:IZ8" si="8">II6+IL6</f>
        <v>13</v>
      </c>
      <c r="JA6" s="125" t="b">
        <f>IF(IZ6=0,"0%",IF(IZ6=1,"20%",IF(IZ6=2,"40%",IF(IZ6=3,"60%",IF(IZ6=4,"80"%,IF(IZ6=5,"100%"))))))</f>
        <v>0</v>
      </c>
      <c r="JB6" s="571"/>
      <c r="JC6" s="571"/>
      <c r="JD6" s="571"/>
      <c r="JE6" s="571"/>
      <c r="JF6" s="571"/>
      <c r="JG6" s="571"/>
      <c r="JH6" s="571"/>
      <c r="JI6" s="571"/>
      <c r="JJ6" s="571"/>
      <c r="JK6" s="571"/>
      <c r="JL6" s="571"/>
      <c r="JM6" s="571"/>
      <c r="JN6" s="571"/>
      <c r="JO6" s="125" t="b">
        <f>JR6</f>
        <v>0</v>
      </c>
      <c r="JP6" s="125"/>
      <c r="JQ6" s="572">
        <f>IZ6+JC6</f>
        <v>13</v>
      </c>
      <c r="JR6" s="125" t="b">
        <f>IF(JQ6=0,"0%",IF(JQ6=1,"20%",IF(JQ6=2,"40%",IF(JQ6=3,"60%",IF(JQ6=4,"80"%,IF(JQ6=5,"100%"))))))</f>
        <v>0</v>
      </c>
      <c r="JS6" s="571"/>
      <c r="JT6" s="571"/>
      <c r="JU6" s="571"/>
      <c r="JV6" s="571"/>
      <c r="JW6" s="571"/>
      <c r="JX6" s="571"/>
      <c r="JY6" s="571"/>
      <c r="JZ6" s="571"/>
      <c r="KA6" s="571"/>
      <c r="KB6" s="571"/>
      <c r="KC6" s="571"/>
      <c r="KD6" s="571"/>
      <c r="KE6" s="571"/>
      <c r="KF6" s="125" t="b">
        <f>KI6</f>
        <v>0</v>
      </c>
      <c r="KG6" s="125"/>
      <c r="KH6" s="572">
        <f t="shared" ref="KH6:KH8" si="9">JQ6+JT6</f>
        <v>13</v>
      </c>
      <c r="KI6" s="125" t="b">
        <f>IF(KH6=0,"0%",IF(KH6=1,"20%",IF(KH6=2,"40%",IF(KH6=3,"60%",IF(KH6=4,"80"%,IF(KH6=5,"100%"))))))</f>
        <v>0</v>
      </c>
      <c r="KJ6" s="573" t="s">
        <v>1974</v>
      </c>
      <c r="KK6" s="573" t="s">
        <v>1975</v>
      </c>
      <c r="KL6" s="356" t="s">
        <v>11</v>
      </c>
    </row>
    <row r="7" spans="1:298" ht="335.25" customHeight="1">
      <c r="A7" s="531">
        <v>3</v>
      </c>
      <c r="B7" s="593" t="s">
        <v>1976</v>
      </c>
      <c r="C7" s="532" t="s">
        <v>1977</v>
      </c>
      <c r="D7" s="532" t="s">
        <v>1978</v>
      </c>
      <c r="E7" s="533" t="s">
        <v>1247</v>
      </c>
      <c r="F7" s="533" t="s">
        <v>1247</v>
      </c>
      <c r="G7" s="534" t="s">
        <v>1979</v>
      </c>
      <c r="H7" s="534" t="s">
        <v>1980</v>
      </c>
      <c r="I7" s="574" t="s">
        <v>1981</v>
      </c>
      <c r="J7" s="534" t="s">
        <v>1982</v>
      </c>
      <c r="K7" s="536">
        <v>14</v>
      </c>
      <c r="L7" s="534" t="s">
        <v>1983</v>
      </c>
      <c r="M7" s="534" t="s">
        <v>1926</v>
      </c>
      <c r="N7" s="537" t="s">
        <v>1927</v>
      </c>
      <c r="O7" s="534" t="s">
        <v>1984</v>
      </c>
      <c r="P7" s="539" t="s">
        <v>1206</v>
      </c>
      <c r="Q7" s="539" t="s">
        <v>1206</v>
      </c>
      <c r="R7" s="539" t="s">
        <v>1206</v>
      </c>
      <c r="S7" s="539" t="s">
        <v>1206</v>
      </c>
      <c r="T7" s="539" t="s">
        <v>1206</v>
      </c>
      <c r="U7" s="539" t="s">
        <v>1206</v>
      </c>
      <c r="V7" s="539" t="s">
        <v>1206</v>
      </c>
      <c r="W7" s="539" t="s">
        <v>1206</v>
      </c>
      <c r="X7" s="540"/>
      <c r="Y7" s="540"/>
      <c r="Z7" s="540"/>
      <c r="AA7" s="539"/>
      <c r="AB7" s="539"/>
      <c r="AC7" s="541"/>
      <c r="AD7" s="542"/>
      <c r="AE7" s="542"/>
      <c r="AF7" s="557"/>
      <c r="AG7" s="548" t="s">
        <v>1985</v>
      </c>
      <c r="AH7" s="577">
        <v>0</v>
      </c>
      <c r="AI7" s="548" t="s">
        <v>1986</v>
      </c>
      <c r="AJ7" s="548" t="s">
        <v>1987</v>
      </c>
      <c r="AK7" s="577">
        <v>298</v>
      </c>
      <c r="AL7" s="548" t="s">
        <v>1988</v>
      </c>
      <c r="AM7" s="548" t="s">
        <v>1989</v>
      </c>
      <c r="AN7" s="577" t="s">
        <v>1933</v>
      </c>
      <c r="AO7" s="549">
        <v>1</v>
      </c>
      <c r="AP7" s="549">
        <v>1</v>
      </c>
      <c r="AQ7" s="549">
        <v>1</v>
      </c>
      <c r="AR7" s="548" t="s">
        <v>1890</v>
      </c>
      <c r="AS7" s="550" t="s">
        <v>1990</v>
      </c>
      <c r="AT7" s="548">
        <v>0</v>
      </c>
      <c r="AU7" s="548" t="s">
        <v>1464</v>
      </c>
      <c r="AV7" s="551">
        <v>0</v>
      </c>
      <c r="AW7" s="548">
        <v>0</v>
      </c>
      <c r="AX7" s="554" t="s">
        <v>1991</v>
      </c>
      <c r="AY7" s="539">
        <v>0</v>
      </c>
      <c r="AZ7" s="554" t="s">
        <v>1986</v>
      </c>
      <c r="BA7" s="554" t="s">
        <v>1987</v>
      </c>
      <c r="BB7" s="539">
        <v>126</v>
      </c>
      <c r="BC7" s="554" t="s">
        <v>1988</v>
      </c>
      <c r="BD7" s="533" t="s">
        <v>1992</v>
      </c>
      <c r="BE7" s="533" t="s">
        <v>1993</v>
      </c>
      <c r="BF7" s="539">
        <v>1</v>
      </c>
      <c r="BG7" s="539">
        <v>0</v>
      </c>
      <c r="BH7" s="539">
        <v>1</v>
      </c>
      <c r="BI7" s="539" t="s">
        <v>1898</v>
      </c>
      <c r="BJ7" s="539" t="s">
        <v>1561</v>
      </c>
      <c r="BK7" s="548">
        <v>0</v>
      </c>
      <c r="BL7" s="548" t="s">
        <v>1464</v>
      </c>
      <c r="BM7" s="555">
        <v>0</v>
      </c>
      <c r="BN7" s="548">
        <v>0</v>
      </c>
      <c r="BO7" s="533">
        <v>0</v>
      </c>
      <c r="BP7" s="533">
        <v>0</v>
      </c>
      <c r="BQ7" s="533">
        <v>0</v>
      </c>
      <c r="BR7" s="533">
        <v>0</v>
      </c>
      <c r="BS7" s="533">
        <v>0</v>
      </c>
      <c r="BT7" s="533"/>
      <c r="BU7" s="533"/>
      <c r="BV7" s="533"/>
      <c r="BW7" s="539">
        <v>0</v>
      </c>
      <c r="BX7" s="539">
        <v>1</v>
      </c>
      <c r="BY7" s="539">
        <v>1</v>
      </c>
      <c r="BZ7" s="533" t="s">
        <v>1994</v>
      </c>
      <c r="CA7" s="539" t="s">
        <v>1561</v>
      </c>
      <c r="CB7" s="582">
        <v>0</v>
      </c>
      <c r="CC7" s="542"/>
      <c r="CD7" s="556">
        <f t="shared" ref="CD7:CD8" si="10">BM7+BP7</f>
        <v>0</v>
      </c>
      <c r="CE7" s="557">
        <v>0</v>
      </c>
      <c r="CF7" s="593" t="s">
        <v>1995</v>
      </c>
      <c r="CG7" s="539">
        <v>4</v>
      </c>
      <c r="CH7" s="533" t="s">
        <v>1996</v>
      </c>
      <c r="CI7" s="533" t="s">
        <v>1997</v>
      </c>
      <c r="CJ7" s="539">
        <v>108</v>
      </c>
      <c r="CK7" s="539" t="s">
        <v>1998</v>
      </c>
      <c r="CL7" s="539" t="s">
        <v>1999</v>
      </c>
      <c r="CM7" s="539" t="s">
        <v>1947</v>
      </c>
      <c r="CN7" s="539">
        <v>0</v>
      </c>
      <c r="CO7" s="539">
        <v>1</v>
      </c>
      <c r="CP7" s="539">
        <v>1</v>
      </c>
      <c r="CQ7" s="539" t="s">
        <v>2000</v>
      </c>
      <c r="CR7" s="539" t="s">
        <v>1065</v>
      </c>
      <c r="CS7" s="582" t="str">
        <f>CV7</f>
        <v>29%</v>
      </c>
      <c r="CT7" s="542"/>
      <c r="CU7" s="559">
        <f t="shared" si="0"/>
        <v>4</v>
      </c>
      <c r="CV7" s="557" t="str">
        <f>IF(CU7&lt;=1,"7.14%",IF(CU7&lt;=2,"14.3%",IF(CU7&lt;=3,"21.4%",IF(CU7&lt;=4,"29%",IF(CU7&lt;=5,"36%",IF(CU7&lt;=6,"43%",IF(CU7&lt;=7,"50%",IF(CU7&lt;=8,"57%",IF(CU7&lt;=9,"64.3%",IF(CU7&lt;=10,"71.4%",IF(CU7&lt;=11,"79"%,IF(CU7&lt;=12,"86%",IF(CU7&lt;=13,"93%",IF(CU7&lt;=14,"100"%))))))))))))))</f>
        <v>29%</v>
      </c>
      <c r="CW7" s="584" t="s">
        <v>2001</v>
      </c>
      <c r="CX7" s="584" t="s">
        <v>2002</v>
      </c>
      <c r="CY7" s="539" t="s">
        <v>2003</v>
      </c>
      <c r="CZ7" s="539">
        <v>3</v>
      </c>
      <c r="DA7" s="539" t="s">
        <v>2004</v>
      </c>
      <c r="DB7" s="539" t="s">
        <v>2005</v>
      </c>
      <c r="DC7" s="539">
        <v>41</v>
      </c>
      <c r="DD7" s="539" t="s">
        <v>2006</v>
      </c>
      <c r="DE7" s="539" t="s">
        <v>2007</v>
      </c>
      <c r="DF7" s="539" t="s">
        <v>2008</v>
      </c>
      <c r="DG7" s="539">
        <v>0</v>
      </c>
      <c r="DH7" s="539">
        <v>1</v>
      </c>
      <c r="DI7" s="539">
        <v>1</v>
      </c>
      <c r="DJ7" s="539"/>
      <c r="DK7" s="539" t="s">
        <v>1065</v>
      </c>
      <c r="DL7" s="539" t="str">
        <f>DO7</f>
        <v>50%</v>
      </c>
      <c r="DM7" s="539"/>
      <c r="DN7" s="565">
        <f t="shared" si="1"/>
        <v>7</v>
      </c>
      <c r="DO7" s="539" t="str">
        <f>IF(DN7&lt;=1,"7.14%",IF(DN7&lt;=2,"14.3%",IF(DN7&lt;=3,"21.4%",IF(DN7&lt;=4,"29%",IF(DN7&lt;=5,"36%",IF(DN7&lt;=6,"43%",IF(DN7&lt;=7,"50%",IF(DN7&lt;=8,"57%",IF(DN7&lt;=9,"64.3%",IF(DN7&lt;=10,"71.4%",IF(DN7&lt;=11,"79"%,IF(DN7&lt;=12,"86%",IF(DN7&lt;=13,"93%",IF(DN7&lt;=14,"100"%))))))))))))))</f>
        <v>50%</v>
      </c>
      <c r="DP7" s="584" t="s">
        <v>2009</v>
      </c>
      <c r="DQ7" s="584" t="s">
        <v>2010</v>
      </c>
      <c r="DR7" s="539" t="s">
        <v>2011</v>
      </c>
      <c r="DS7" s="539">
        <v>6</v>
      </c>
      <c r="DT7" s="539" t="s">
        <v>2012</v>
      </c>
      <c r="DU7" s="539" t="s">
        <v>1979</v>
      </c>
      <c r="DV7" s="539">
        <v>312</v>
      </c>
      <c r="DW7" s="539" t="s">
        <v>2013</v>
      </c>
      <c r="DX7" s="539" t="s">
        <v>2014</v>
      </c>
      <c r="DY7" s="539" t="s">
        <v>1964</v>
      </c>
      <c r="DZ7" s="539">
        <v>0</v>
      </c>
      <c r="EA7" s="539">
        <v>1</v>
      </c>
      <c r="EB7" s="539">
        <v>1</v>
      </c>
      <c r="EC7" s="539"/>
      <c r="ED7" s="539" t="s">
        <v>1065</v>
      </c>
      <c r="EE7" s="539" t="str">
        <f>EH7</f>
        <v>93%</v>
      </c>
      <c r="EF7" s="539"/>
      <c r="EG7" s="565">
        <f t="shared" si="2"/>
        <v>13</v>
      </c>
      <c r="EH7" s="279" t="str">
        <f>IF(EG7&lt;=1,"7.14%",IF(EG7&lt;=2,"14.3%",IF(EG7&lt;=3,"21.4%",IF(EG7&lt;=4,"29%",IF(EG7&lt;=5,"36%",IF(EG7&lt;=6,"43%",IF(EG7&lt;=7,"50%",IF(EG7&lt;=8,"57%",IF(EG7&lt;=9,"64.3%",IF(EG7&lt;=10,"71.4%",IF(EG7&lt;=11,"79"%,IF(EG7&lt;=12,"86%",IF(EG7&lt;=13,"93%",IF(EG7&lt;=14,"100"%))))))))))))))</f>
        <v>93%</v>
      </c>
      <c r="EI7" s="584" t="s">
        <v>2015</v>
      </c>
      <c r="EJ7" s="584" t="s">
        <v>2016</v>
      </c>
      <c r="EK7" s="539" t="s">
        <v>2011</v>
      </c>
      <c r="EL7" s="279">
        <v>4</v>
      </c>
      <c r="EM7" s="539" t="s">
        <v>2012</v>
      </c>
      <c r="EN7" s="589" t="s">
        <v>2017</v>
      </c>
      <c r="EO7" s="151">
        <v>104</v>
      </c>
      <c r="EP7" s="539" t="s">
        <v>2018</v>
      </c>
      <c r="EQ7" s="591" t="s">
        <v>2019</v>
      </c>
      <c r="ER7" s="589" t="s">
        <v>2020</v>
      </c>
      <c r="ES7" s="279">
        <v>0</v>
      </c>
      <c r="ET7" s="279">
        <v>1</v>
      </c>
      <c r="EU7" s="279">
        <v>1</v>
      </c>
      <c r="EV7" s="568"/>
      <c r="EW7" s="569" t="s">
        <v>122</v>
      </c>
      <c r="EX7" s="588">
        <f>FA7</f>
        <v>1.2142857142857142</v>
      </c>
      <c r="EY7" s="279"/>
      <c r="EZ7" s="570">
        <f t="shared" ref="EZ7:EZ8" si="11">EG7+EL7</f>
        <v>17</v>
      </c>
      <c r="FA7" s="588">
        <f t="shared" ref="FA7:FA8" si="12">EZ7*100%/K7</f>
        <v>1.2142857142857142</v>
      </c>
      <c r="FB7" s="568"/>
      <c r="FC7" s="568"/>
      <c r="FD7" s="568"/>
      <c r="FE7" s="568"/>
      <c r="FF7" s="568"/>
      <c r="FG7" s="568"/>
      <c r="FH7" s="568"/>
      <c r="FI7" s="568"/>
      <c r="FJ7" s="568"/>
      <c r="FK7" s="568"/>
      <c r="FL7" s="568"/>
      <c r="FM7" s="568"/>
      <c r="FN7" s="568"/>
      <c r="FO7" s="279" t="b">
        <f>FR7</f>
        <v>0</v>
      </c>
      <c r="FP7" s="279"/>
      <c r="FQ7" s="570">
        <f t="shared" si="3"/>
        <v>17</v>
      </c>
      <c r="FR7" s="279" t="b">
        <f>IF(FQ7&lt;=1,"7.14%",IF(FQ7&lt;=2,"14.3%",IF(FQ7&lt;=3,"21.4%",IF(FQ7&lt;=4,"29%",IF(FQ7&lt;=5,"36%",IF(FQ7&lt;=6,"43%",IF(FQ7&lt;=7,"50%",IF(FQ7&lt;=8,"57%",IF(FQ7&lt;=9,"64.3%",IF(FQ7&lt;=10,"71.4%",IF(FQ7&lt;=11,"79"%,IF(FQ7&lt;=12,"86%",IF(FQ7&lt;=13,"93%",IF(FQ7&lt;=14,"100"%))))))))))))))</f>
        <v>0</v>
      </c>
      <c r="FS7" s="568"/>
      <c r="FT7" s="568"/>
      <c r="FU7" s="568"/>
      <c r="FV7" s="568"/>
      <c r="FW7" s="568"/>
      <c r="FX7" s="568"/>
      <c r="FY7" s="568"/>
      <c r="FZ7" s="568"/>
      <c r="GA7" s="568"/>
      <c r="GB7" s="568"/>
      <c r="GC7" s="568"/>
      <c r="GD7" s="568"/>
      <c r="GE7" s="568"/>
      <c r="GF7" s="279" t="b">
        <f>GI7</f>
        <v>0</v>
      </c>
      <c r="GG7" s="279"/>
      <c r="GH7" s="570">
        <f t="shared" si="4"/>
        <v>17</v>
      </c>
      <c r="GI7" s="279" t="b">
        <f>IF(GH7&lt;=1,"7.14%",IF(GH7&lt;=2,"14.3%",IF(GH7&lt;=3,"21.4%",IF(GH7&lt;=4,"29%",IF(GH7&lt;=5,"36%",IF(GH7&lt;=6,"43%",IF(GH7&lt;=7,"50%",IF(GH7&lt;=8,"57%",IF(GH7&lt;=9,"64.3%",IF(GH7&lt;=10,"71.4%",IF(GH7&lt;=11,"79"%,IF(GH7&lt;=12,"86%",IF(GH7&lt;=13,"93%",IF(GH7&lt;=14,"100"%))))))))))))))</f>
        <v>0</v>
      </c>
      <c r="GJ7" s="568"/>
      <c r="GK7" s="568"/>
      <c r="GL7" s="568"/>
      <c r="GM7" s="568"/>
      <c r="GN7" s="568"/>
      <c r="GO7" s="568"/>
      <c r="GP7" s="568"/>
      <c r="GQ7" s="568"/>
      <c r="GR7" s="568"/>
      <c r="GS7" s="568"/>
      <c r="GT7" s="568"/>
      <c r="GU7" s="568"/>
      <c r="GV7" s="568"/>
      <c r="GW7" s="279" t="b">
        <f>GZ7</f>
        <v>0</v>
      </c>
      <c r="GX7" s="279"/>
      <c r="GY7" s="570">
        <f t="shared" si="5"/>
        <v>17</v>
      </c>
      <c r="GZ7" s="279" t="b">
        <f>IF(GY7&lt;=1,"7.14%",IF(GY7&lt;=2,"14.3%",IF(GY7&lt;=3,"21.4%",IF(GY7&lt;=4,"29%",IF(GY7&lt;=5,"36%",IF(GY7&lt;=6,"43%",IF(GY7&lt;=7,"50%",IF(GY7&lt;=8,"57%",IF(GY7&lt;=9,"64.3%",IF(GY7&lt;=10,"71.4%",IF(GY7&lt;=11,"79"%,IF(GY7&lt;=12,"86%",IF(GY7&lt;=13,"93%",IF(GY7&lt;=14,"100"%))))))))))))))</f>
        <v>0</v>
      </c>
      <c r="HA7" s="568"/>
      <c r="HB7" s="568"/>
      <c r="HC7" s="568"/>
      <c r="HD7" s="568"/>
      <c r="HE7" s="568"/>
      <c r="HF7" s="568"/>
      <c r="HG7" s="568"/>
      <c r="HH7" s="568"/>
      <c r="HI7" s="568"/>
      <c r="HJ7" s="568"/>
      <c r="HK7" s="568"/>
      <c r="HL7" s="568"/>
      <c r="HM7" s="568"/>
      <c r="HN7" s="279" t="b">
        <f>HQ7</f>
        <v>0</v>
      </c>
      <c r="HO7" s="279"/>
      <c r="HP7" s="570">
        <f t="shared" si="6"/>
        <v>17</v>
      </c>
      <c r="HQ7" s="279" t="b">
        <f>IF(HP7&lt;=1,"7.14%",IF(HP7&lt;=2,"14.3%",IF(HP7&lt;=3,"21.4%",IF(HP7&lt;=4,"29%",IF(HP7&lt;=5,"36%",IF(HP7&lt;=6,"43%",IF(HP7&lt;=7,"50%",IF(HP7&lt;=8,"57%",IF(HP7&lt;=9,"64.3%",IF(HP7&lt;=10,"71.4%",IF(HP7&lt;=11,"79"%,IF(HP7&lt;=12,"86%",IF(HP7&lt;=13,"93%",IF(HP7&lt;=14,"100"%))))))))))))))</f>
        <v>0</v>
      </c>
      <c r="HR7" s="584" t="s">
        <v>2021</v>
      </c>
      <c r="HS7" s="584" t="s">
        <v>2022</v>
      </c>
      <c r="HT7" s="571"/>
      <c r="HU7" s="571"/>
      <c r="HV7" s="571"/>
      <c r="HW7" s="571"/>
      <c r="HX7" s="571"/>
      <c r="HY7" s="571"/>
      <c r="HZ7" s="571"/>
      <c r="IA7" s="571"/>
      <c r="IB7" s="571"/>
      <c r="IC7" s="571"/>
      <c r="ID7" s="571"/>
      <c r="IE7" s="571"/>
      <c r="IF7" s="571"/>
      <c r="IG7" s="125" t="b">
        <f>IJ7</f>
        <v>0</v>
      </c>
      <c r="IH7" s="125"/>
      <c r="II7" s="572">
        <f t="shared" si="7"/>
        <v>17</v>
      </c>
      <c r="IJ7" s="125" t="b">
        <f>IF(II7=0,"0%",IF(II7=1,"20%",IF(II7=2,"40%",IF(II7=3,"60%",IF(II7=4,"80"%,IF(II7=5,"100%"))))))</f>
        <v>0</v>
      </c>
      <c r="IK7" s="571"/>
      <c r="IL7" s="571"/>
      <c r="IM7" s="571"/>
      <c r="IN7" s="571"/>
      <c r="IO7" s="571"/>
      <c r="IP7" s="571"/>
      <c r="IQ7" s="571"/>
      <c r="IR7" s="571"/>
      <c r="IS7" s="571"/>
      <c r="IT7" s="571"/>
      <c r="IU7" s="571"/>
      <c r="IV7" s="571"/>
      <c r="IW7" s="571"/>
      <c r="IX7" s="125" t="b">
        <f>JA7</f>
        <v>0</v>
      </c>
      <c r="IY7" s="125"/>
      <c r="IZ7" s="572">
        <f t="shared" si="8"/>
        <v>17</v>
      </c>
      <c r="JA7" s="125" t="b">
        <f>IF(IZ7=0,"0%",IF(IZ7=1,"20%",IF(IZ7=2,"40%",IF(IZ7=3,"60%",IF(IZ7=4,"80"%,IF(IZ7=5,"100%"))))))</f>
        <v>0</v>
      </c>
      <c r="JB7" s="571"/>
      <c r="JC7" s="571"/>
      <c r="JD7" s="571"/>
      <c r="JE7" s="571"/>
      <c r="JF7" s="571"/>
      <c r="JG7" s="571"/>
      <c r="JH7" s="571"/>
      <c r="JI7" s="571"/>
      <c r="JJ7" s="571"/>
      <c r="JK7" s="571"/>
      <c r="JL7" s="571"/>
      <c r="JM7" s="571"/>
      <c r="JN7" s="571"/>
      <c r="JO7" s="125" t="b">
        <f>JR7</f>
        <v>0</v>
      </c>
      <c r="JP7" s="125"/>
      <c r="JQ7" s="572">
        <f t="shared" ref="JQ7:JQ8" si="13">IZ7+JC7</f>
        <v>17</v>
      </c>
      <c r="JR7" s="125" t="b">
        <f>IF(JQ7=0,"0%",IF(JQ7=1,"20%",IF(JQ7=2,"40%",IF(JQ7=3,"60%",IF(JQ7=4,"80"%,IF(JQ7=5,"100%"))))))</f>
        <v>0</v>
      </c>
      <c r="JS7" s="571"/>
      <c r="JT7" s="571"/>
      <c r="JU7" s="571"/>
      <c r="JV7" s="571"/>
      <c r="JW7" s="571"/>
      <c r="JX7" s="571"/>
      <c r="JY7" s="571"/>
      <c r="JZ7" s="571"/>
      <c r="KA7" s="571"/>
      <c r="KB7" s="571"/>
      <c r="KC7" s="571"/>
      <c r="KD7" s="571"/>
      <c r="KE7" s="571"/>
      <c r="KF7" s="125" t="b">
        <f>KI7</f>
        <v>0</v>
      </c>
      <c r="KG7" s="125"/>
      <c r="KH7" s="572">
        <f t="shared" si="9"/>
        <v>17</v>
      </c>
      <c r="KI7" s="125" t="b">
        <f>IF(KH7=0,"0%",IF(KH7=1,"20%",IF(KH7=2,"40%",IF(KH7=3,"60%",IF(KH7=4,"80"%,IF(KH7=5,"100%"))))))</f>
        <v>0</v>
      </c>
      <c r="KJ7" s="573" t="s">
        <v>2023</v>
      </c>
      <c r="KK7" s="594" t="s">
        <v>2024</v>
      </c>
      <c r="KL7" s="356" t="s">
        <v>11</v>
      </c>
    </row>
    <row r="8" spans="1:298" ht="236.25" customHeight="1" thickBot="1">
      <c r="A8" s="531">
        <v>4</v>
      </c>
      <c r="B8" s="593" t="s">
        <v>2025</v>
      </c>
      <c r="C8" s="595" t="s">
        <v>2026</v>
      </c>
      <c r="D8" s="532" t="s">
        <v>2027</v>
      </c>
      <c r="E8" s="596" t="s">
        <v>1555</v>
      </c>
      <c r="F8" s="533" t="s">
        <v>1218</v>
      </c>
      <c r="G8" s="534" t="s">
        <v>2028</v>
      </c>
      <c r="H8" s="534" t="s">
        <v>2029</v>
      </c>
      <c r="I8" s="574" t="s">
        <v>2030</v>
      </c>
      <c r="J8" s="534" t="s">
        <v>2031</v>
      </c>
      <c r="K8" s="536">
        <v>12</v>
      </c>
      <c r="L8" s="534" t="s">
        <v>1925</v>
      </c>
      <c r="M8" s="534" t="s">
        <v>1926</v>
      </c>
      <c r="N8" s="537" t="s">
        <v>1927</v>
      </c>
      <c r="O8" s="534" t="s">
        <v>1928</v>
      </c>
      <c r="P8" s="539" t="s">
        <v>1206</v>
      </c>
      <c r="Q8" s="539" t="s">
        <v>1206</v>
      </c>
      <c r="R8" s="539" t="s">
        <v>1206</v>
      </c>
      <c r="S8" s="539" t="s">
        <v>1206</v>
      </c>
      <c r="T8" s="539" t="s">
        <v>1206</v>
      </c>
      <c r="U8" s="539" t="s">
        <v>1206</v>
      </c>
      <c r="V8" s="539" t="s">
        <v>1206</v>
      </c>
      <c r="W8" s="539" t="s">
        <v>1206</v>
      </c>
      <c r="X8" s="540"/>
      <c r="Y8" s="540"/>
      <c r="Z8" s="540"/>
      <c r="AA8" s="540"/>
      <c r="AB8" s="540"/>
      <c r="AC8" s="541"/>
      <c r="AD8" s="542"/>
      <c r="AE8" s="542"/>
      <c r="AF8" s="557"/>
      <c r="AG8" s="548" t="s">
        <v>2032</v>
      </c>
      <c r="AH8" s="577">
        <v>1</v>
      </c>
      <c r="AI8" s="548" t="s">
        <v>2033</v>
      </c>
      <c r="AJ8" s="548" t="s">
        <v>2034</v>
      </c>
      <c r="AK8" s="577" t="s">
        <v>2035</v>
      </c>
      <c r="AL8" s="548" t="s">
        <v>2036</v>
      </c>
      <c r="AM8" s="548" t="s">
        <v>2037</v>
      </c>
      <c r="AN8" s="548" t="s">
        <v>2038</v>
      </c>
      <c r="AO8" s="549">
        <v>0</v>
      </c>
      <c r="AP8" s="549">
        <v>1</v>
      </c>
      <c r="AQ8" s="549">
        <v>1</v>
      </c>
      <c r="AR8" s="548" t="s">
        <v>1890</v>
      </c>
      <c r="AS8" s="550" t="s">
        <v>1262</v>
      </c>
      <c r="AT8" s="548" t="str">
        <f>AW8</f>
        <v>8.3%</v>
      </c>
      <c r="AU8" s="548" t="s">
        <v>1464</v>
      </c>
      <c r="AV8" s="551">
        <v>1</v>
      </c>
      <c r="AW8" s="597" t="str">
        <f>IF(AV8&lt;=1,"8.3%",IF(AV8&lt;=2,"17%",IF(AV8&lt;=3,"25%",IF(AV8&lt;=4,"33%",IF(AV8&lt;=5,"42%",IF(AV8&lt;=6,"50%",IF(AV8&lt;=7,"58%",IF(AV8&lt;=8,"67%",IF(AV8&lt;=9,"75%",IF(AV8&lt;=10,"83%",IF(AV8&lt;=11,"92"%,IF(AV8&lt;=12,100%))))))))))))</f>
        <v>8.3%</v>
      </c>
      <c r="AX8" s="598" t="s">
        <v>2039</v>
      </c>
      <c r="AY8" s="599">
        <v>1</v>
      </c>
      <c r="AZ8" s="548" t="s">
        <v>2033</v>
      </c>
      <c r="BA8" s="548" t="s">
        <v>2034</v>
      </c>
      <c r="BB8" s="533" t="s">
        <v>2040</v>
      </c>
      <c r="BC8" s="533" t="s">
        <v>2041</v>
      </c>
      <c r="BD8" s="533" t="s">
        <v>1936</v>
      </c>
      <c r="BE8" s="533" t="s">
        <v>2042</v>
      </c>
      <c r="BF8" s="539">
        <v>0</v>
      </c>
      <c r="BG8" s="539">
        <v>1</v>
      </c>
      <c r="BH8" s="539">
        <v>1</v>
      </c>
      <c r="BI8" s="539" t="s">
        <v>1898</v>
      </c>
      <c r="BJ8" s="539" t="s">
        <v>1065</v>
      </c>
      <c r="BK8" s="548" t="s">
        <v>2043</v>
      </c>
      <c r="BL8" s="548" t="s">
        <v>1464</v>
      </c>
      <c r="BM8" s="555">
        <v>2</v>
      </c>
      <c r="BN8" s="548" t="str">
        <f>IF(BM8&lt;=1,"8.3%",IF(BM8&lt;=2,"17%",IF(BM8&lt;=3,"25%",IF(BM8&lt;=4,"33%",IF(BM8&lt;=5,"42%",IF(BM8&lt;=6,"50%",IF(BM8&lt;=7,"58%",IF(BM8&lt;=8,"67%",IF(BM8&lt;=9,"75%",IF(BM8&lt;=10,"83%",IF(BM8&lt;=11,"92"%,IF(BM8&lt;=12,100%))))))))))))</f>
        <v>17%</v>
      </c>
      <c r="BO8" s="600" t="s">
        <v>2044</v>
      </c>
      <c r="BP8" s="600">
        <v>2</v>
      </c>
      <c r="BQ8" s="601" t="s">
        <v>2045</v>
      </c>
      <c r="BR8" s="600" t="s">
        <v>2046</v>
      </c>
      <c r="BS8" s="600">
        <v>37</v>
      </c>
      <c r="BT8" s="600" t="s">
        <v>2047</v>
      </c>
      <c r="BU8" s="600" t="s">
        <v>2048</v>
      </c>
      <c r="BV8" s="600" t="s">
        <v>2049</v>
      </c>
      <c r="BW8" s="539">
        <v>0</v>
      </c>
      <c r="BX8" s="539">
        <v>1</v>
      </c>
      <c r="BY8" s="539">
        <v>1</v>
      </c>
      <c r="BZ8" s="540"/>
      <c r="CA8" s="539" t="s">
        <v>1065</v>
      </c>
      <c r="CB8" s="541" t="str">
        <f>CE8</f>
        <v>33%</v>
      </c>
      <c r="CC8" s="542"/>
      <c r="CD8" s="556">
        <f t="shared" si="10"/>
        <v>4</v>
      </c>
      <c r="CE8" s="557" t="str">
        <f>IF(CD8&lt;=1,"8.3%",IF(CD8&lt;=2,"17%",IF(CD8&lt;=3,"25%",IF(CD8&lt;=4,"33%",IF(CD8&lt;=5,"42%",IF(CD8&lt;=6,"50%",IF(CD8&lt;=7,"58%",IF(CD8&lt;=8,"67%",IF(CD8&lt;=9,"75%",IF(CD8&lt;=10,"83%",IF(CD8&lt;=11,"92"%,IF(CD8&lt;=12,100%))))))))))))</f>
        <v>33%</v>
      </c>
      <c r="CF8" s="593" t="s">
        <v>2025</v>
      </c>
      <c r="CG8" s="539">
        <v>1</v>
      </c>
      <c r="CH8" s="539" t="s">
        <v>2050</v>
      </c>
      <c r="CI8" s="539" t="s">
        <v>2051</v>
      </c>
      <c r="CJ8" s="539">
        <v>34</v>
      </c>
      <c r="CK8" s="539" t="s">
        <v>2052</v>
      </c>
      <c r="CL8" s="539" t="s">
        <v>2053</v>
      </c>
      <c r="CM8" s="539" t="s">
        <v>2054</v>
      </c>
      <c r="CN8" s="539">
        <v>0</v>
      </c>
      <c r="CO8" s="539">
        <v>1</v>
      </c>
      <c r="CP8" s="539">
        <v>1</v>
      </c>
      <c r="CQ8" s="539" t="s">
        <v>2000</v>
      </c>
      <c r="CR8" s="539" t="s">
        <v>1065</v>
      </c>
      <c r="CS8" s="541" t="str">
        <f>CV8</f>
        <v>42%</v>
      </c>
      <c r="CT8" s="542"/>
      <c r="CU8" s="559">
        <f t="shared" si="0"/>
        <v>5</v>
      </c>
      <c r="CV8" s="557" t="str">
        <f>IF(CU8&lt;=1,"8.3%",IF(CU8&lt;=2,"17%",IF(CU8&lt;=3,"25%",IF(CU8&lt;=4,"33%",IF(CU8&lt;=5,"42%",IF(CU8&lt;=6,"50%",IF(CU8&lt;=7,"58%",IF(CU8&lt;=8,"67%",IF(CU8&lt;=9,"75%",IF(CU8&lt;=10,"83%",IF(CU8&lt;=11,"92"%,IF(CU8&lt;=12,100%))))))))))))</f>
        <v>42%</v>
      </c>
      <c r="CW8" s="584" t="s">
        <v>2055</v>
      </c>
      <c r="CX8" s="584" t="s">
        <v>2056</v>
      </c>
      <c r="CY8" s="539" t="s">
        <v>2057</v>
      </c>
      <c r="CZ8" s="539">
        <v>1</v>
      </c>
      <c r="DA8" s="539" t="s">
        <v>2058</v>
      </c>
      <c r="DB8" s="539" t="s">
        <v>2059</v>
      </c>
      <c r="DC8" s="539">
        <v>32</v>
      </c>
      <c r="DD8" s="539" t="s">
        <v>2060</v>
      </c>
      <c r="DE8" s="539" t="s">
        <v>2061</v>
      </c>
      <c r="DF8" s="539" t="s">
        <v>2062</v>
      </c>
      <c r="DG8" s="539">
        <v>0</v>
      </c>
      <c r="DH8" s="539">
        <v>1</v>
      </c>
      <c r="DI8" s="539">
        <v>1</v>
      </c>
      <c r="DJ8" s="539"/>
      <c r="DK8" s="539" t="s">
        <v>1065</v>
      </c>
      <c r="DL8" s="539" t="str">
        <f>DO8</f>
        <v>50%</v>
      </c>
      <c r="DM8" s="539"/>
      <c r="DN8" s="565">
        <f t="shared" si="1"/>
        <v>6</v>
      </c>
      <c r="DO8" s="539" t="str">
        <f>IF(DN8&lt;=1,"8.3%",IF(DN8&lt;=2,"17%",IF(DN8&lt;=3,"25%",IF(DN8&lt;=4,"33%",IF(DN8&lt;=5,"42%",IF(DN8&lt;=6,"50%",IF(DN8&lt;=7,"58%",IF(DN8&lt;=8,"67%",IF(DN8&lt;=9,"75%",IF(DN8&lt;=10,"83%",IF(DN8&lt;=11,"92"%,IF(DN8&lt;=12,100%))))))))))))</f>
        <v>50%</v>
      </c>
      <c r="DP8" s="584" t="s">
        <v>2063</v>
      </c>
      <c r="DQ8" s="584" t="s">
        <v>2064</v>
      </c>
      <c r="DR8" s="539" t="s">
        <v>2065</v>
      </c>
      <c r="DS8" s="539">
        <v>1</v>
      </c>
      <c r="DT8" s="539" t="s">
        <v>2065</v>
      </c>
      <c r="DU8" s="539" t="s">
        <v>2066</v>
      </c>
      <c r="DV8" s="539">
        <v>22</v>
      </c>
      <c r="DW8" s="539" t="s">
        <v>1962</v>
      </c>
      <c r="DX8" s="539" t="s">
        <v>1963</v>
      </c>
      <c r="DY8" s="539" t="s">
        <v>2067</v>
      </c>
      <c r="DZ8" s="539">
        <v>0</v>
      </c>
      <c r="EA8" s="539">
        <v>1</v>
      </c>
      <c r="EB8" s="539">
        <v>1</v>
      </c>
      <c r="EC8" s="539"/>
      <c r="ED8" s="539" t="s">
        <v>1065</v>
      </c>
      <c r="EE8" s="539" t="str">
        <f>EH8</f>
        <v>58%</v>
      </c>
      <c r="EF8" s="539"/>
      <c r="EG8" s="565">
        <f t="shared" si="2"/>
        <v>7</v>
      </c>
      <c r="EH8" s="279" t="str">
        <f>IF(EG8&lt;=1,"8.3%",IF(EG8&lt;=2,"17%",IF(EG8&lt;=3,"25%",IF(EG8&lt;=4,"33%",IF(EG8&lt;=5,"42%",IF(EG8&lt;=6,"50%",IF(EG8&lt;=7,"58%",IF(EG8&lt;=8,"67%",IF(EG8&lt;=9,"75%",IF(EG8&lt;=10,"83%",IF(EG8&lt;=11,"92"%,IF(EG8&lt;=12,100%))))))))))))</f>
        <v>58%</v>
      </c>
      <c r="EI8" s="584" t="s">
        <v>2068</v>
      </c>
      <c r="EJ8" s="584" t="s">
        <v>2069</v>
      </c>
      <c r="EK8" s="539" t="s">
        <v>2070</v>
      </c>
      <c r="EL8" s="279">
        <v>1</v>
      </c>
      <c r="EM8" s="539" t="s">
        <v>2065</v>
      </c>
      <c r="EN8" s="539" t="s">
        <v>2058</v>
      </c>
      <c r="EO8" s="279">
        <v>109</v>
      </c>
      <c r="EP8" s="591" t="s">
        <v>2071</v>
      </c>
      <c r="EQ8" s="591" t="s">
        <v>2072</v>
      </c>
      <c r="ER8" s="589" t="s">
        <v>2073</v>
      </c>
      <c r="ES8" s="279">
        <v>0</v>
      </c>
      <c r="ET8" s="279">
        <v>1</v>
      </c>
      <c r="EU8" s="279">
        <v>1</v>
      </c>
      <c r="EV8" s="568"/>
      <c r="EW8" s="569" t="s">
        <v>1065</v>
      </c>
      <c r="EX8" s="588">
        <f>FA8</f>
        <v>0.66666666666666663</v>
      </c>
      <c r="EY8" s="279"/>
      <c r="EZ8" s="570">
        <f t="shared" si="11"/>
        <v>8</v>
      </c>
      <c r="FA8" s="588">
        <f t="shared" si="12"/>
        <v>0.66666666666666663</v>
      </c>
      <c r="FB8" s="568"/>
      <c r="FC8" s="568"/>
      <c r="FD8" s="568"/>
      <c r="FE8" s="568"/>
      <c r="FF8" s="568"/>
      <c r="FG8" s="568"/>
      <c r="FH8" s="568"/>
      <c r="FI8" s="568"/>
      <c r="FJ8" s="568"/>
      <c r="FK8" s="568"/>
      <c r="FL8" s="568"/>
      <c r="FM8" s="568"/>
      <c r="FN8" s="568"/>
      <c r="FO8" s="279" t="str">
        <f>FR8</f>
        <v>67%</v>
      </c>
      <c r="FP8" s="279"/>
      <c r="FQ8" s="570">
        <f t="shared" si="3"/>
        <v>8</v>
      </c>
      <c r="FR8" s="279" t="str">
        <f>IF(FQ8&lt;=1,"8.3%",IF(FQ8&lt;=2,"17%",IF(FQ8&lt;=3,"25%",IF(FQ8&lt;=4,"33%",IF(FQ8&lt;=5,"42%",IF(FQ8&lt;=6,"50%",IF(FQ8&lt;=7,"58%",IF(FQ8&lt;=8,"67%",IF(FQ8&lt;=9,"75%",IF(FQ8&lt;=10,"83%",IF(FQ8&lt;=11,"92"%,IF(FQ8&lt;=12,100%))))))))))))</f>
        <v>67%</v>
      </c>
      <c r="FS8" s="568"/>
      <c r="FT8" s="568"/>
      <c r="FU8" s="568"/>
      <c r="FV8" s="568"/>
      <c r="FW8" s="568"/>
      <c r="FX8" s="568"/>
      <c r="FY8" s="568"/>
      <c r="FZ8" s="568"/>
      <c r="GA8" s="568"/>
      <c r="GB8" s="568"/>
      <c r="GC8" s="568"/>
      <c r="GD8" s="568"/>
      <c r="GE8" s="568"/>
      <c r="GF8" s="279" t="str">
        <f>GI8</f>
        <v>67%</v>
      </c>
      <c r="GG8" s="279"/>
      <c r="GH8" s="570">
        <f t="shared" si="4"/>
        <v>8</v>
      </c>
      <c r="GI8" s="279" t="str">
        <f>IF(GH8&lt;=1,"8.3%",IF(GH8&lt;=2,"17%",IF(GH8&lt;=3,"25%",IF(GH8&lt;=4,"33%",IF(GH8&lt;=5,"42%",IF(GH8&lt;=6,"50%",IF(GH8&lt;=7,"58%",IF(GH8&lt;=8,"67%",IF(GH8&lt;=9,"75%",IF(GH8&lt;=10,"83%",IF(GH8&lt;=11,"92"%,IF(GH8&lt;=12,100%))))))))))))</f>
        <v>67%</v>
      </c>
      <c r="GJ8" s="568"/>
      <c r="GK8" s="568"/>
      <c r="GL8" s="568"/>
      <c r="GM8" s="568"/>
      <c r="GN8" s="568"/>
      <c r="GO8" s="568"/>
      <c r="GP8" s="568"/>
      <c r="GQ8" s="568"/>
      <c r="GR8" s="568"/>
      <c r="GS8" s="568"/>
      <c r="GT8" s="568"/>
      <c r="GU8" s="568"/>
      <c r="GV8" s="568"/>
      <c r="GW8" s="279" t="str">
        <f>GZ8</f>
        <v>67%</v>
      </c>
      <c r="GX8" s="279"/>
      <c r="GY8" s="570">
        <f t="shared" si="5"/>
        <v>8</v>
      </c>
      <c r="GZ8" s="279" t="str">
        <f>IF(GY8&lt;=1,"8.3%",IF(GY8&lt;=2,"17%",IF(GY8&lt;=3,"25%",IF(GY8&lt;=4,"33%",IF(GY8&lt;=5,"42%",IF(GY8&lt;=6,"50%",IF(GY8&lt;=7,"58%",IF(GY8&lt;=8,"67%",IF(GY8&lt;=9,"75%",IF(GY8&lt;=10,"83%",IF(GY8&lt;=11,"92"%,IF(GY8&lt;=12,100%))))))))))))</f>
        <v>67%</v>
      </c>
      <c r="HA8" s="568"/>
      <c r="HB8" s="568"/>
      <c r="HC8" s="568"/>
      <c r="HD8" s="568"/>
      <c r="HE8" s="568"/>
      <c r="HF8" s="568"/>
      <c r="HG8" s="568"/>
      <c r="HH8" s="568"/>
      <c r="HI8" s="568"/>
      <c r="HJ8" s="568"/>
      <c r="HK8" s="568"/>
      <c r="HL8" s="568"/>
      <c r="HM8" s="568"/>
      <c r="HN8" s="279" t="str">
        <f>HQ8</f>
        <v>67%</v>
      </c>
      <c r="HO8" s="279"/>
      <c r="HP8" s="570">
        <f t="shared" si="6"/>
        <v>8</v>
      </c>
      <c r="HQ8" s="279" t="str">
        <f>IF(HP8&lt;=1,"8.3%",IF(HP8&lt;=2,"17%",IF(HP8&lt;=3,"25%",IF(HP8&lt;=4,"33%",IF(HP8&lt;=5,"42%",IF(HP8&lt;=6,"50%",IF(HP8&lt;=7,"58%",IF(HP8&lt;=8,"67%",IF(HP8&lt;=9,"75%",IF(HP8&lt;=10,"83%",IF(HP8&lt;=11,"92"%,IF(HP8&lt;=12,100%))))))))))))</f>
        <v>67%</v>
      </c>
      <c r="HR8" s="584" t="s">
        <v>2074</v>
      </c>
      <c r="HS8" s="584" t="s">
        <v>2075</v>
      </c>
      <c r="HT8" s="571"/>
      <c r="HU8" s="571"/>
      <c r="HV8" s="571"/>
      <c r="HW8" s="571"/>
      <c r="HX8" s="571"/>
      <c r="HY8" s="571"/>
      <c r="HZ8" s="571"/>
      <c r="IA8" s="571"/>
      <c r="IB8" s="571"/>
      <c r="IC8" s="571"/>
      <c r="ID8" s="571"/>
      <c r="IE8" s="571"/>
      <c r="IF8" s="571"/>
      <c r="IG8" s="125" t="b">
        <f>IJ8</f>
        <v>0</v>
      </c>
      <c r="IH8" s="125"/>
      <c r="II8" s="572">
        <f t="shared" si="7"/>
        <v>8</v>
      </c>
      <c r="IJ8" s="125" t="b">
        <f>IF(II8=0,"0%",IF(II8=1,"20%",IF(II8=2,"40%",IF(II8=3,"60%",IF(II8=4,"80"%,IF(II8=5,"100%"))))))</f>
        <v>0</v>
      </c>
      <c r="IK8" s="571"/>
      <c r="IL8" s="571"/>
      <c r="IM8" s="571"/>
      <c r="IN8" s="571"/>
      <c r="IO8" s="571"/>
      <c r="IP8" s="571"/>
      <c r="IQ8" s="571"/>
      <c r="IR8" s="571"/>
      <c r="IS8" s="571"/>
      <c r="IT8" s="571"/>
      <c r="IU8" s="571"/>
      <c r="IV8" s="571"/>
      <c r="IW8" s="571"/>
      <c r="IX8" s="125" t="b">
        <f>JA8</f>
        <v>0</v>
      </c>
      <c r="IY8" s="125"/>
      <c r="IZ8" s="572">
        <f t="shared" si="8"/>
        <v>8</v>
      </c>
      <c r="JA8" s="125" t="b">
        <f>IF(IZ8=0,"0%",IF(IZ8=1,"20%",IF(IZ8=2,"40%",IF(IZ8=3,"60%",IF(IZ8=4,"80"%,IF(IZ8=5,"100%"))))))</f>
        <v>0</v>
      </c>
      <c r="JB8" s="571"/>
      <c r="JC8" s="571"/>
      <c r="JD8" s="571"/>
      <c r="JE8" s="571"/>
      <c r="JF8" s="571"/>
      <c r="JG8" s="571"/>
      <c r="JH8" s="571"/>
      <c r="JI8" s="571"/>
      <c r="JJ8" s="571"/>
      <c r="JK8" s="571"/>
      <c r="JL8" s="571"/>
      <c r="JM8" s="571"/>
      <c r="JN8" s="571"/>
      <c r="JO8" s="125" t="b">
        <f>JR8</f>
        <v>0</v>
      </c>
      <c r="JP8" s="125"/>
      <c r="JQ8" s="572">
        <f t="shared" si="13"/>
        <v>8</v>
      </c>
      <c r="JR8" s="125" t="b">
        <f>IF(JQ8=0,"0%",IF(JQ8=1,"20%",IF(JQ8=2,"40%",IF(JQ8=3,"60%",IF(JQ8=4,"80"%,IF(JQ8=5,"100%"))))))</f>
        <v>0</v>
      </c>
      <c r="JS8" s="571"/>
      <c r="JT8" s="571"/>
      <c r="JU8" s="571"/>
      <c r="JV8" s="571"/>
      <c r="JW8" s="571"/>
      <c r="JX8" s="571"/>
      <c r="JY8" s="571"/>
      <c r="JZ8" s="571"/>
      <c r="KA8" s="571"/>
      <c r="KB8" s="571"/>
      <c r="KC8" s="571"/>
      <c r="KD8" s="571"/>
      <c r="KE8" s="571"/>
      <c r="KF8" s="125" t="b">
        <f>KI8</f>
        <v>0</v>
      </c>
      <c r="KG8" s="125"/>
      <c r="KH8" s="572">
        <f t="shared" si="9"/>
        <v>8</v>
      </c>
      <c r="KI8" s="125" t="b">
        <f>IF(KH8=0,"0%",IF(KH8=1,"20%",IF(KH8=2,"40%",IF(KH8=3,"60%",IF(KH8=4,"80"%,IF(KH8=5,"100%"))))))</f>
        <v>0</v>
      </c>
      <c r="KJ8" s="573" t="s">
        <v>2076</v>
      </c>
      <c r="KK8" s="560" t="s">
        <v>2077</v>
      </c>
      <c r="KL8" s="356" t="s">
        <v>11</v>
      </c>
    </row>
    <row r="9" spans="1:298" ht="20.5" thickBot="1">
      <c r="B9" s="602"/>
      <c r="C9" s="603"/>
      <c r="D9" s="604"/>
      <c r="E9" s="605"/>
      <c r="K9" s="606">
        <f>SUM(K5:K8)</f>
        <v>42</v>
      </c>
      <c r="AV9" s="606">
        <f>SUM(AV5:AV8)</f>
        <v>1</v>
      </c>
      <c r="BM9" s="607">
        <f>SUM(BM5:BM8)</f>
        <v>3</v>
      </c>
      <c r="BN9" s="608">
        <f>BM9*100%/K9</f>
        <v>7.1428571428571425E-2</v>
      </c>
      <c r="CD9" s="609">
        <f>SUM(CD5:CD8)</f>
        <v>5</v>
      </c>
      <c r="CE9" s="608">
        <f>CD9*100%/K9</f>
        <v>0.11904761904761904</v>
      </c>
      <c r="CU9" s="610">
        <f>SUM(CU5:CU8)</f>
        <v>16</v>
      </c>
      <c r="CV9" s="608">
        <f>CU9*100%/$K$9</f>
        <v>0.38095238095238093</v>
      </c>
      <c r="DN9" s="612">
        <f>SUM(DN5:DN8)</f>
        <v>26</v>
      </c>
      <c r="DO9" s="608">
        <f>DN9*100%/$K$9</f>
        <v>0.61904761904761907</v>
      </c>
      <c r="EG9" s="612">
        <f>SUM(EG5:EG8)</f>
        <v>34</v>
      </c>
      <c r="EH9" s="608">
        <f>EG9*100%/$K$9</f>
        <v>0.80952380952380953</v>
      </c>
      <c r="EZ9" s="612">
        <f>SUM(EZ5:EZ8)</f>
        <v>40</v>
      </c>
      <c r="FA9" s="608">
        <f>EZ9*100%/$K$9</f>
        <v>0.95238095238095233</v>
      </c>
      <c r="FQ9" s="612">
        <f>SUM(FQ5:FQ8)</f>
        <v>40</v>
      </c>
      <c r="FR9" s="608">
        <f>FQ9*100%/$K$9</f>
        <v>0.95238095238095233</v>
      </c>
      <c r="GH9" s="612" t="e">
        <f ca="1">SUM(GH5:GH9)</f>
        <v>#VALUE!</v>
      </c>
      <c r="GI9" s="608" t="e">
        <f ca="1">GH9*100%/$K$9</f>
        <v>#VALUE!</v>
      </c>
      <c r="GY9" s="612" t="e">
        <f ca="1">SUM(GY5:GY9)</f>
        <v>#VALUE!</v>
      </c>
      <c r="GZ9" s="608" t="e">
        <f ca="1">GY9*100%/K9</f>
        <v>#VALUE!</v>
      </c>
      <c r="HP9" s="612">
        <f>SUM(HP5:HP8)</f>
        <v>40</v>
      </c>
      <c r="HQ9" s="608">
        <f>HP9*100%/K9</f>
        <v>0.95238095238095233</v>
      </c>
      <c r="II9" s="614">
        <f>SUM(II5:II8)</f>
        <v>40</v>
      </c>
      <c r="IJ9" s="615">
        <f>II9*100%/BM9</f>
        <v>13.333333333333334</v>
      </c>
      <c r="IZ9" s="614">
        <f>SUM(IZ5:IZ8)</f>
        <v>40</v>
      </c>
      <c r="JA9" s="615">
        <f>IZ9*100%/BM9</f>
        <v>13.333333333333334</v>
      </c>
      <c r="JQ9" s="614">
        <f>SUM(JQ5:JQ8)</f>
        <v>40</v>
      </c>
      <c r="JR9" s="615">
        <f>JQ9*100%/BM9</f>
        <v>13.333333333333334</v>
      </c>
      <c r="KH9" s="614">
        <f>SUM(KH5:KH8)</f>
        <v>40</v>
      </c>
      <c r="KI9" s="615">
        <f>KH9*100%/$K$9</f>
        <v>0.95238095238095233</v>
      </c>
      <c r="KJ9" s="616"/>
      <c r="KK9" s="616"/>
    </row>
    <row r="10" spans="1:298">
      <c r="B10" s="617"/>
    </row>
    <row r="11" spans="1:298">
      <c r="B11" s="617"/>
      <c r="C11" s="617"/>
    </row>
    <row r="12" spans="1:298">
      <c r="B12" s="619">
        <v>100</v>
      </c>
      <c r="C12" s="617"/>
    </row>
    <row r="13" spans="1:298">
      <c r="B13" s="619"/>
      <c r="C13" s="617"/>
    </row>
    <row r="14" spans="1:298">
      <c r="B14" s="617"/>
      <c r="C14" s="617"/>
    </row>
    <row r="15" spans="1:298">
      <c r="B15" s="617"/>
      <c r="C15" s="617"/>
    </row>
    <row r="16" spans="1:298">
      <c r="B16" s="617"/>
      <c r="C16" s="617"/>
    </row>
    <row r="17" spans="2:295">
      <c r="B17" s="617"/>
      <c r="C17" s="617"/>
    </row>
    <row r="18" spans="2:295">
      <c r="B18" s="617"/>
      <c r="C18" s="617"/>
    </row>
    <row r="19" spans="2:295">
      <c r="B19" s="617"/>
      <c r="C19" s="617"/>
    </row>
    <row r="25" spans="2:295">
      <c r="HT25" s="620"/>
      <c r="HU25" s="620"/>
      <c r="HV25" s="620"/>
      <c r="HW25" s="620"/>
      <c r="HX25" s="620"/>
      <c r="HY25" s="620"/>
      <c r="HZ25" s="620"/>
      <c r="IA25" s="620"/>
      <c r="IB25" s="620"/>
      <c r="IC25" s="620"/>
      <c r="ID25" s="620"/>
      <c r="IE25" s="620"/>
      <c r="IF25" s="620"/>
      <c r="IG25" s="620"/>
      <c r="IH25" s="620"/>
      <c r="II25" s="620"/>
      <c r="IJ25" s="620"/>
      <c r="IK25" s="620"/>
      <c r="IL25" s="620"/>
      <c r="IM25" s="620"/>
      <c r="IN25" s="620"/>
      <c r="IO25" s="620"/>
      <c r="IP25" s="620"/>
      <c r="IQ25" s="620"/>
      <c r="IR25" s="620"/>
      <c r="IS25" s="620"/>
      <c r="IT25" s="620"/>
      <c r="IU25" s="620"/>
      <c r="IV25" s="620"/>
      <c r="IW25" s="620"/>
      <c r="IX25" s="620"/>
      <c r="IY25" s="620"/>
      <c r="IZ25" s="620"/>
      <c r="JA25" s="620"/>
      <c r="JB25" s="620"/>
      <c r="JC25" s="620"/>
      <c r="JD25" s="620"/>
      <c r="JE25" s="620"/>
      <c r="JF25" s="620"/>
      <c r="JG25" s="620"/>
      <c r="JH25" s="620"/>
      <c r="JI25" s="620"/>
      <c r="JJ25" s="620"/>
      <c r="JK25" s="620"/>
      <c r="JL25" s="620"/>
      <c r="JM25" s="620"/>
      <c r="JN25" s="620"/>
      <c r="JO25" s="620"/>
      <c r="JP25" s="620"/>
      <c r="JQ25" s="620"/>
      <c r="JR25" s="620"/>
      <c r="JS25" s="620"/>
      <c r="JT25" s="620"/>
      <c r="JU25" s="620"/>
      <c r="JV25" s="620"/>
      <c r="JW25" s="620"/>
      <c r="JX25" s="620"/>
      <c r="JY25" s="620"/>
      <c r="JZ25" s="620"/>
      <c r="KA25" s="620"/>
      <c r="KB25" s="620"/>
      <c r="KC25" s="620"/>
      <c r="KD25" s="620"/>
      <c r="KE25" s="620"/>
      <c r="KF25" s="620"/>
      <c r="KG25" s="620"/>
      <c r="KH25" s="620"/>
      <c r="KI25" s="620"/>
    </row>
    <row r="26" spans="2:295">
      <c r="HT26" s="620"/>
      <c r="HU26" s="620"/>
      <c r="HV26" s="620"/>
      <c r="HW26" s="620"/>
      <c r="HX26" s="620"/>
      <c r="HY26" s="620"/>
      <c r="HZ26" s="620"/>
      <c r="IA26" s="620"/>
      <c r="IB26" s="620"/>
      <c r="IC26" s="620"/>
      <c r="ID26" s="620"/>
      <c r="IE26" s="620"/>
      <c r="IF26" s="620"/>
      <c r="IG26" s="620"/>
      <c r="IH26" s="620"/>
      <c r="II26" s="620"/>
      <c r="IJ26" s="620"/>
      <c r="IK26" s="620"/>
      <c r="IL26" s="620"/>
      <c r="IM26" s="620"/>
      <c r="IN26" s="620"/>
      <c r="IO26" s="620"/>
      <c r="IP26" s="620"/>
      <c r="IQ26" s="620"/>
      <c r="IR26" s="620"/>
      <c r="IS26" s="620"/>
      <c r="IT26" s="620"/>
      <c r="IU26" s="620"/>
      <c r="IV26" s="620"/>
      <c r="IW26" s="620"/>
      <c r="IX26" s="620"/>
      <c r="IY26" s="620"/>
      <c r="IZ26" s="620"/>
      <c r="JA26" s="620"/>
      <c r="JB26" s="620"/>
      <c r="JC26" s="620"/>
      <c r="JD26" s="620"/>
      <c r="JE26" s="620"/>
      <c r="JF26" s="620"/>
      <c r="JG26" s="620"/>
      <c r="JH26" s="620"/>
      <c r="JI26" s="620"/>
      <c r="JJ26" s="620"/>
      <c r="JK26" s="620"/>
      <c r="JL26" s="620"/>
      <c r="JM26" s="620"/>
      <c r="JN26" s="620"/>
      <c r="JO26" s="620"/>
      <c r="JP26" s="620"/>
      <c r="JQ26" s="620"/>
      <c r="JR26" s="620"/>
      <c r="JS26" s="620"/>
      <c r="JT26" s="620"/>
      <c r="JU26" s="620"/>
      <c r="JV26" s="620"/>
      <c r="JW26" s="620"/>
      <c r="JX26" s="620"/>
      <c r="JY26" s="620"/>
      <c r="JZ26" s="620"/>
      <c r="KA26" s="620"/>
      <c r="KB26" s="620"/>
      <c r="KC26" s="620"/>
      <c r="KD26" s="620"/>
      <c r="KE26" s="620"/>
      <c r="KF26" s="620"/>
      <c r="KG26" s="620"/>
      <c r="KH26" s="620"/>
      <c r="KI26" s="620"/>
    </row>
  </sheetData>
  <mergeCells count="344">
    <mergeCell ref="A1:O1"/>
    <mergeCell ref="P1:W1"/>
    <mergeCell ref="X1:AB2"/>
    <mergeCell ref="AC1:AF2"/>
    <mergeCell ref="AG1:AN1"/>
    <mergeCell ref="AO1:AS2"/>
    <mergeCell ref="A2:A4"/>
    <mergeCell ref="B2:B4"/>
    <mergeCell ref="C2:C4"/>
    <mergeCell ref="D2:D4"/>
    <mergeCell ref="AT1:AW2"/>
    <mergeCell ref="AX1:BE1"/>
    <mergeCell ref="BF1:BJ2"/>
    <mergeCell ref="BK1:BN2"/>
    <mergeCell ref="BO1:BV1"/>
    <mergeCell ref="BW1:CA2"/>
    <mergeCell ref="AX2:AX4"/>
    <mergeCell ref="AY2:BE2"/>
    <mergeCell ref="BO2:BO4"/>
    <mergeCell ref="BP2:BV2"/>
    <mergeCell ref="CB1:CE2"/>
    <mergeCell ref="CF1:CM1"/>
    <mergeCell ref="CN1:CR2"/>
    <mergeCell ref="CS1:CV2"/>
    <mergeCell ref="CW1:CW4"/>
    <mergeCell ref="CX1:CX4"/>
    <mergeCell ref="CF2:CF4"/>
    <mergeCell ref="CG2:CM2"/>
    <mergeCell ref="CD3:CD4"/>
    <mergeCell ref="CE3:CE4"/>
    <mergeCell ref="CY1:DF1"/>
    <mergeCell ref="DG1:DK2"/>
    <mergeCell ref="DL1:DO2"/>
    <mergeCell ref="DP1:DP4"/>
    <mergeCell ref="DQ1:DQ4"/>
    <mergeCell ref="DR1:DY1"/>
    <mergeCell ref="CY2:CY4"/>
    <mergeCell ref="CZ2:DF2"/>
    <mergeCell ref="DR2:DR4"/>
    <mergeCell ref="DS2:DY2"/>
    <mergeCell ref="DZ1:ED2"/>
    <mergeCell ref="EE1:EH2"/>
    <mergeCell ref="EI1:EI4"/>
    <mergeCell ref="EJ1:EJ4"/>
    <mergeCell ref="EK1:ER1"/>
    <mergeCell ref="ES1:EW2"/>
    <mergeCell ref="EK2:EK4"/>
    <mergeCell ref="EL2:ER2"/>
    <mergeCell ref="DZ3:DZ4"/>
    <mergeCell ref="EA3:EA4"/>
    <mergeCell ref="HI1:HM2"/>
    <mergeCell ref="GJ2:GJ4"/>
    <mergeCell ref="GK2:GQ2"/>
    <mergeCell ref="HA2:HA4"/>
    <mergeCell ref="HB2:HH2"/>
    <mergeCell ref="EX1:FA2"/>
    <mergeCell ref="FB1:FI1"/>
    <mergeCell ref="FJ1:FN2"/>
    <mergeCell ref="FO1:FR2"/>
    <mergeCell ref="FS1:FZ1"/>
    <mergeCell ref="GA1:GE2"/>
    <mergeCell ref="FB2:FB4"/>
    <mergeCell ref="FC2:FI2"/>
    <mergeCell ref="FS2:FS4"/>
    <mergeCell ref="FT2:FZ2"/>
    <mergeCell ref="KJ1:KJ4"/>
    <mergeCell ref="KK1:KK4"/>
    <mergeCell ref="KL1:KL4"/>
    <mergeCell ref="JS2:JS4"/>
    <mergeCell ref="JT2:JZ2"/>
    <mergeCell ref="JU3:JU4"/>
    <mergeCell ref="JV3:JW3"/>
    <mergeCell ref="IK1:IR1"/>
    <mergeCell ref="IS1:IW2"/>
    <mergeCell ref="IX1:JA2"/>
    <mergeCell ref="JB1:JI1"/>
    <mergeCell ref="JJ1:JN2"/>
    <mergeCell ref="JO1:JR2"/>
    <mergeCell ref="IK2:IK4"/>
    <mergeCell ref="IL2:IR2"/>
    <mergeCell ref="JB2:JB4"/>
    <mergeCell ref="JC2:JI2"/>
    <mergeCell ref="E2:E4"/>
    <mergeCell ref="F2:F4"/>
    <mergeCell ref="G2:G4"/>
    <mergeCell ref="H2:H4"/>
    <mergeCell ref="I2:I4"/>
    <mergeCell ref="J2:J4"/>
    <mergeCell ref="JS1:JZ1"/>
    <mergeCell ref="KA1:KE2"/>
    <mergeCell ref="KF1:KI2"/>
    <mergeCell ref="HN1:HQ2"/>
    <mergeCell ref="HR1:HR4"/>
    <mergeCell ref="HS1:HS4"/>
    <mergeCell ref="HT1:IA1"/>
    <mergeCell ref="IB1:IF2"/>
    <mergeCell ref="IG1:IJ2"/>
    <mergeCell ref="HT2:HT4"/>
    <mergeCell ref="HU2:IA2"/>
    <mergeCell ref="HN3:HN4"/>
    <mergeCell ref="HO3:HO4"/>
    <mergeCell ref="GF1:GI2"/>
    <mergeCell ref="GJ1:GQ1"/>
    <mergeCell ref="GR1:GV2"/>
    <mergeCell ref="GW1:GZ2"/>
    <mergeCell ref="HA1:HH1"/>
    <mergeCell ref="K2:K4"/>
    <mergeCell ref="L2:L4"/>
    <mergeCell ref="P2:P4"/>
    <mergeCell ref="Q2:W2"/>
    <mergeCell ref="AG2:AG4"/>
    <mergeCell ref="AH2:AN2"/>
    <mergeCell ref="Q3:Q4"/>
    <mergeCell ref="R3:R4"/>
    <mergeCell ref="S3:T3"/>
    <mergeCell ref="U3:U4"/>
    <mergeCell ref="AB3:AB4"/>
    <mergeCell ref="AC3:AC4"/>
    <mergeCell ref="AD3:AD4"/>
    <mergeCell ref="AE3:AE4"/>
    <mergeCell ref="AF3:AF4"/>
    <mergeCell ref="AH3:AH4"/>
    <mergeCell ref="V3:V4"/>
    <mergeCell ref="W3:W4"/>
    <mergeCell ref="X3:X4"/>
    <mergeCell ref="Y3:Y4"/>
    <mergeCell ref="Z3:Z4"/>
    <mergeCell ref="AA3:AA4"/>
    <mergeCell ref="AP3:AP4"/>
    <mergeCell ref="AQ3:AQ4"/>
    <mergeCell ref="AR3:AR4"/>
    <mergeCell ref="AS3:AS4"/>
    <mergeCell ref="AT3:AT4"/>
    <mergeCell ref="AU3:AU4"/>
    <mergeCell ref="AI3:AI4"/>
    <mergeCell ref="AJ3:AK3"/>
    <mergeCell ref="AL3:AL4"/>
    <mergeCell ref="AM3:AM4"/>
    <mergeCell ref="AN3:AN4"/>
    <mergeCell ref="AO3:AO4"/>
    <mergeCell ref="BD3:BD4"/>
    <mergeCell ref="BE3:BE4"/>
    <mergeCell ref="BF3:BF4"/>
    <mergeCell ref="BG3:BG4"/>
    <mergeCell ref="BH3:BH4"/>
    <mergeCell ref="BI3:BI4"/>
    <mergeCell ref="AV3:AV4"/>
    <mergeCell ref="AW3:AW4"/>
    <mergeCell ref="AY3:AY4"/>
    <mergeCell ref="AZ3:AZ4"/>
    <mergeCell ref="BA3:BB3"/>
    <mergeCell ref="BC3:BC4"/>
    <mergeCell ref="BQ3:BQ4"/>
    <mergeCell ref="BR3:BS3"/>
    <mergeCell ref="BT3:BT4"/>
    <mergeCell ref="BU3:BU4"/>
    <mergeCell ref="BV3:BV4"/>
    <mergeCell ref="BW3:BW4"/>
    <mergeCell ref="BJ3:BJ4"/>
    <mergeCell ref="BK3:BK4"/>
    <mergeCell ref="BL3:BL4"/>
    <mergeCell ref="BM3:BM4"/>
    <mergeCell ref="BN3:BN4"/>
    <mergeCell ref="BP3:BP4"/>
    <mergeCell ref="CG3:CG4"/>
    <mergeCell ref="CH3:CH4"/>
    <mergeCell ref="CI3:CJ3"/>
    <mergeCell ref="CK3:CK4"/>
    <mergeCell ref="CL3:CL4"/>
    <mergeCell ref="CM3:CM4"/>
    <mergeCell ref="BX3:BX4"/>
    <mergeCell ref="BY3:BY4"/>
    <mergeCell ref="BZ3:BZ4"/>
    <mergeCell ref="CA3:CA4"/>
    <mergeCell ref="CB3:CB4"/>
    <mergeCell ref="CC3:CC4"/>
    <mergeCell ref="CT3:CT4"/>
    <mergeCell ref="CU3:CU4"/>
    <mergeCell ref="CV3:CV4"/>
    <mergeCell ref="CZ3:CZ4"/>
    <mergeCell ref="DA3:DA4"/>
    <mergeCell ref="DB3:DC3"/>
    <mergeCell ref="CN3:CN4"/>
    <mergeCell ref="CO3:CO4"/>
    <mergeCell ref="CP3:CP4"/>
    <mergeCell ref="CQ3:CQ4"/>
    <mergeCell ref="CR3:CR4"/>
    <mergeCell ref="CS3:CS4"/>
    <mergeCell ref="DJ3:DJ4"/>
    <mergeCell ref="DK3:DK4"/>
    <mergeCell ref="DL3:DL4"/>
    <mergeCell ref="DM3:DM4"/>
    <mergeCell ref="DN3:DN4"/>
    <mergeCell ref="DO3:DO4"/>
    <mergeCell ref="DD3:DD4"/>
    <mergeCell ref="DE3:DE4"/>
    <mergeCell ref="DF3:DF4"/>
    <mergeCell ref="DG3:DG4"/>
    <mergeCell ref="DH3:DH4"/>
    <mergeCell ref="DI3:DI4"/>
    <mergeCell ref="EB3:EB4"/>
    <mergeCell ref="EC3:EC4"/>
    <mergeCell ref="ED3:ED4"/>
    <mergeCell ref="EE3:EE4"/>
    <mergeCell ref="EF3:EF4"/>
    <mergeCell ref="EG3:EG4"/>
    <mergeCell ref="DS3:DS4"/>
    <mergeCell ref="DT3:DT4"/>
    <mergeCell ref="DU3:DV3"/>
    <mergeCell ref="DW3:DW4"/>
    <mergeCell ref="DX3:DX4"/>
    <mergeCell ref="DY3:DY4"/>
    <mergeCell ref="ER3:ER4"/>
    <mergeCell ref="ES3:ES4"/>
    <mergeCell ref="ET3:ET4"/>
    <mergeCell ref="EU3:EU4"/>
    <mergeCell ref="EV3:EV4"/>
    <mergeCell ref="EW3:EW4"/>
    <mergeCell ref="EH3:EH4"/>
    <mergeCell ref="EL3:EL4"/>
    <mergeCell ref="EM3:EM4"/>
    <mergeCell ref="EN3:EO3"/>
    <mergeCell ref="EP3:EP4"/>
    <mergeCell ref="EQ3:EQ4"/>
    <mergeCell ref="FE3:FF3"/>
    <mergeCell ref="FG3:FG4"/>
    <mergeCell ref="FH3:FH4"/>
    <mergeCell ref="FI3:FI4"/>
    <mergeCell ref="FJ3:FJ4"/>
    <mergeCell ref="FK3:FK4"/>
    <mergeCell ref="EX3:EX4"/>
    <mergeCell ref="EY3:EY4"/>
    <mergeCell ref="EZ3:EZ4"/>
    <mergeCell ref="FA3:FA4"/>
    <mergeCell ref="FC3:FC4"/>
    <mergeCell ref="FD3:FD4"/>
    <mergeCell ref="FR3:FR4"/>
    <mergeCell ref="FT3:FT4"/>
    <mergeCell ref="FU3:FU4"/>
    <mergeCell ref="FV3:FW3"/>
    <mergeCell ref="FX3:FX4"/>
    <mergeCell ref="FY3:FY4"/>
    <mergeCell ref="FL3:FL4"/>
    <mergeCell ref="FM3:FM4"/>
    <mergeCell ref="FN3:FN4"/>
    <mergeCell ref="FO3:FO4"/>
    <mergeCell ref="FP3:FP4"/>
    <mergeCell ref="FQ3:FQ4"/>
    <mergeCell ref="GF3:GF4"/>
    <mergeCell ref="GG3:GG4"/>
    <mergeCell ref="GH3:GH4"/>
    <mergeCell ref="GI3:GI4"/>
    <mergeCell ref="GK3:GK4"/>
    <mergeCell ref="GL3:GL4"/>
    <mergeCell ref="FZ3:FZ4"/>
    <mergeCell ref="GA3:GA4"/>
    <mergeCell ref="GB3:GB4"/>
    <mergeCell ref="GC3:GC4"/>
    <mergeCell ref="GD3:GD4"/>
    <mergeCell ref="GE3:GE4"/>
    <mergeCell ref="GT3:GT4"/>
    <mergeCell ref="GU3:GU4"/>
    <mergeCell ref="GV3:GV4"/>
    <mergeCell ref="GW3:GW4"/>
    <mergeCell ref="GX3:GX4"/>
    <mergeCell ref="GY3:GY4"/>
    <mergeCell ref="GM3:GN3"/>
    <mergeCell ref="GO3:GO4"/>
    <mergeCell ref="GP3:GP4"/>
    <mergeCell ref="GQ3:GQ4"/>
    <mergeCell ref="GR3:GR4"/>
    <mergeCell ref="GS3:GS4"/>
    <mergeCell ref="HH3:HH4"/>
    <mergeCell ref="HI3:HI4"/>
    <mergeCell ref="HJ3:HJ4"/>
    <mergeCell ref="HK3:HK4"/>
    <mergeCell ref="HL3:HL4"/>
    <mergeCell ref="HM3:HM4"/>
    <mergeCell ref="GZ3:GZ4"/>
    <mergeCell ref="HB3:HB4"/>
    <mergeCell ref="HC3:HC4"/>
    <mergeCell ref="HD3:HE3"/>
    <mergeCell ref="HF3:HF4"/>
    <mergeCell ref="HG3:HG4"/>
    <mergeCell ref="HZ3:HZ4"/>
    <mergeCell ref="IA3:IA4"/>
    <mergeCell ref="IB3:IB4"/>
    <mergeCell ref="IC3:IC4"/>
    <mergeCell ref="ID3:ID4"/>
    <mergeCell ref="IE3:IE4"/>
    <mergeCell ref="HP3:HP4"/>
    <mergeCell ref="HQ3:HQ4"/>
    <mergeCell ref="HU3:HU4"/>
    <mergeCell ref="HV3:HV4"/>
    <mergeCell ref="HW3:HX3"/>
    <mergeCell ref="HY3:HY4"/>
    <mergeCell ref="IM3:IM4"/>
    <mergeCell ref="IN3:IO3"/>
    <mergeCell ref="IP3:IP4"/>
    <mergeCell ref="IQ3:IQ4"/>
    <mergeCell ref="IR3:IR4"/>
    <mergeCell ref="IS3:IS4"/>
    <mergeCell ref="IF3:IF4"/>
    <mergeCell ref="IG3:IG4"/>
    <mergeCell ref="IH3:IH4"/>
    <mergeCell ref="II3:II4"/>
    <mergeCell ref="IJ3:IJ4"/>
    <mergeCell ref="IL3:IL4"/>
    <mergeCell ref="IZ3:IZ4"/>
    <mergeCell ref="JA3:JA4"/>
    <mergeCell ref="JC3:JC4"/>
    <mergeCell ref="JD3:JD4"/>
    <mergeCell ref="JE3:JF3"/>
    <mergeCell ref="JG3:JG4"/>
    <mergeCell ref="IT3:IT4"/>
    <mergeCell ref="IU3:IU4"/>
    <mergeCell ref="IV3:IV4"/>
    <mergeCell ref="IW3:IW4"/>
    <mergeCell ref="IX3:IX4"/>
    <mergeCell ref="IY3:IY4"/>
    <mergeCell ref="JN3:JN4"/>
    <mergeCell ref="JO3:JO4"/>
    <mergeCell ref="JP3:JP4"/>
    <mergeCell ref="JQ3:JQ4"/>
    <mergeCell ref="JR3:JR4"/>
    <mergeCell ref="JT3:JT4"/>
    <mergeCell ref="JH3:JH4"/>
    <mergeCell ref="JI3:JI4"/>
    <mergeCell ref="JJ3:JJ4"/>
    <mergeCell ref="JK3:JK4"/>
    <mergeCell ref="JL3:JL4"/>
    <mergeCell ref="JM3:JM4"/>
    <mergeCell ref="KD3:KD4"/>
    <mergeCell ref="KE3:KE4"/>
    <mergeCell ref="KF3:KF4"/>
    <mergeCell ref="KG3:KG4"/>
    <mergeCell ref="KH3:KH4"/>
    <mergeCell ref="KI3:KI4"/>
    <mergeCell ref="JX3:JX4"/>
    <mergeCell ref="JY3:JY4"/>
    <mergeCell ref="JZ3:JZ4"/>
    <mergeCell ref="KA3:KA4"/>
    <mergeCell ref="KB3:KB4"/>
    <mergeCell ref="KC3:KC4"/>
  </mergeCells>
  <dataValidations disablePrompts="1" count="2">
    <dataValidation type="list" allowBlank="1" showInputMessage="1" showErrorMessage="1" sqref="F5:F8" xr:uid="{CAB71EF3-2994-49A8-884D-CD5747A0BC49}">
      <formula1>MOMENTO</formula1>
    </dataValidation>
    <dataValidation type="list" allowBlank="1" showInputMessage="1" showErrorMessage="1" sqref="E5:E8" xr:uid="{64C76C91-2894-464C-B245-EE589BFE3B0E}">
      <formula1>nivel</formula1>
    </dataValidation>
  </dataValidations>
  <hyperlinks>
    <hyperlink ref="HS6" r:id="rId1" display="https://icbfgob.sharepoint.com/sites/MICROSITIOPLANANTICORRUPCINYDEATENCINALCIUDADANO2021/Documentos%20compartidos/Forms/AllItems.aspx?newTargetListUrl=%2Fsites%2FMICROSITIOPLANANTICORRUPCINYDEATENCINALCIUDADANO2021%2FDocumentos%20compartidos&amp;viewpath=%2Fsites%2FMICROSITIOPLANANTICORRUPCINYDEATENCINALCIUDADANO2021%2FDocumentos%20compartidos%2FForms%2FAllItems%2Easpx&amp;id=%2Fsites%2FMICROSITIOPLANANTICORRUPCINYDEATENCINALCIUDADANO2021%2FDocumentos%20compartidos%2FPAAC%202022%2FCOMPONENTE%206%20PLAN%20DE%20PARTICIPACI%C3%93N%20CIUDADANA%202022%2FRegionales%2FAntioquia%2FActividad%202%2F08%2EAgosto&amp;viewid=848cd329%2D4628%2D438a%2Db7b1%2D175890936859" xr:uid="{012540A4-C5E6-4713-8E48-1D86D565FF57}"/>
  </hyperlinks>
  <pageMargins left="0.70866141732283472" right="0.70866141732283472" top="0.74803149606299213" bottom="0.74803149606299213" header="0.31496062992125984" footer="0.31496062992125984"/>
  <pageSetup paperSize="9" scale="15" orientation="portrait" horizontalDpi="300" verticalDpi="300" r:id="rId2"/>
  <headerFooter>
    <oddHeader>&amp;L&amp;G&amp;RCLASIFICACIÓN DE LA INFORMACIÓN
PÚBLICA</oddHeader>
    <oddFooter>&amp;LAprobó: Yanira Villamil
Realizó: Maria Lucerito Achurry/William Alvarado&amp;C&amp;G</oddFooter>
  </headerFooter>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c9256d021bdf610f04279ddd0eee317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d3e0bb16763cfc0173cb4293253533f9"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BEC7B-4582-4FD1-815B-5D3B3ECDCBAE}">
  <ds:schemaRefs>
    <ds:schemaRef ds:uri="http://schemas.microsoft.com/sharepoint/v3/contenttype/forms"/>
  </ds:schemaRefs>
</ds:datastoreItem>
</file>

<file path=customXml/itemProps2.xml><?xml version="1.0" encoding="utf-8"?>
<ds:datastoreItem xmlns:ds="http://schemas.openxmlformats.org/officeDocument/2006/customXml" ds:itemID="{44BFC115-A25F-41CA-AC4B-42E1857BEFC5}">
  <ds:schemaRefs>
    <ds:schemaRef ds:uri="http://schemas.microsoft.com/office/infopath/2007/PartnerControls"/>
    <ds:schemaRef ds:uri="b1b5a5b6-0840-4c7e-a10d-280026b3afe6"/>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356bbcdc-10e5-4ba0-9c2f-0848e6eba7c0"/>
    <ds:schemaRef ds:uri="http://www.w3.org/XML/1998/namespace"/>
  </ds:schemaRefs>
</ds:datastoreItem>
</file>

<file path=customXml/itemProps3.xml><?xml version="1.0" encoding="utf-8"?>
<ds:datastoreItem xmlns:ds="http://schemas.openxmlformats.org/officeDocument/2006/customXml" ds:itemID="{A37F268E-86CE-489E-9211-2427C2310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18</vt:i4>
      </vt:variant>
    </vt:vector>
  </HeadingPairs>
  <TitlesOfParts>
    <vt:vector size="39" baseType="lpstr">
      <vt:lpstr>ESTADOS</vt:lpstr>
      <vt:lpstr>Comp_1</vt:lpstr>
      <vt:lpstr>Comp_2</vt:lpstr>
      <vt:lpstr>Comp_3</vt:lpstr>
      <vt:lpstr>Comp_4</vt:lpstr>
      <vt:lpstr>Comp_5</vt:lpstr>
      <vt:lpstr>MATRIZ RIESGOS CORRUPCIÓN FINAL</vt:lpstr>
      <vt:lpstr>PPC Dirección General 2022</vt:lpstr>
      <vt:lpstr>Antioquia</vt:lpstr>
      <vt:lpstr>Atlantico</vt:lpstr>
      <vt:lpstr>Caquetá</vt:lpstr>
      <vt:lpstr>Córdoba </vt:lpstr>
      <vt:lpstr>Huila</vt:lpstr>
      <vt:lpstr>Meta</vt:lpstr>
      <vt:lpstr>Putumayo</vt:lpstr>
      <vt:lpstr>Risaralda</vt:lpstr>
      <vt:lpstr>Santander</vt:lpstr>
      <vt:lpstr>Tolima</vt:lpstr>
      <vt:lpstr>Vichada</vt:lpstr>
      <vt:lpstr>Hoja1</vt:lpstr>
      <vt:lpstr>Hoja2</vt:lpstr>
      <vt:lpstr>'MATRIZ RIESGOS CORRUPCIÓN FINAL'!Área_de_impresión</vt:lpstr>
      <vt:lpstr>Tolima!Área_de_impresión</vt:lpstr>
      <vt:lpstr>Atlantico!Títulos_a_imprimir</vt:lpstr>
      <vt:lpstr>Caquetá!Títulos_a_imprimir</vt:lpstr>
      <vt:lpstr>Comp_1!Títulos_a_imprimir</vt:lpstr>
      <vt:lpstr>Comp_3!Títulos_a_imprimir</vt:lpstr>
      <vt:lpstr>Comp_4!Títulos_a_imprimir</vt:lpstr>
      <vt:lpstr>Comp_5!Títulos_a_imprimir</vt:lpstr>
      <vt:lpstr>'Córdoba '!Títulos_a_imprimir</vt:lpstr>
      <vt:lpstr>Huila!Títulos_a_imprimir</vt:lpstr>
      <vt:lpstr>'MATRIZ RIESGOS CORRUPCIÓN FINAL'!Títulos_a_imprimir</vt:lpstr>
      <vt:lpstr>Meta!Títulos_a_imprimir</vt:lpstr>
      <vt:lpstr>'PPC Dirección General 2022'!Títulos_a_imprimir</vt:lpstr>
      <vt:lpstr>Putumayo!Títulos_a_imprimir</vt:lpstr>
      <vt:lpstr>Risaralda!Títulos_a_imprimir</vt:lpstr>
      <vt:lpstr>Santander!Títulos_a_imprimir</vt:lpstr>
      <vt:lpstr>Tolima!Títulos_a_imprimir</vt:lpstr>
      <vt:lpstr>Vichada!Títulos_a_imprimir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Liliana Beltran Albadan</dc:creator>
  <cp:keywords/>
  <dc:description/>
  <cp:lastModifiedBy>Liliana</cp:lastModifiedBy>
  <cp:revision/>
  <cp:lastPrinted>2022-09-15T04:49:13Z</cp:lastPrinted>
  <dcterms:created xsi:type="dcterms:W3CDTF">2020-04-18T03:06:54Z</dcterms:created>
  <dcterms:modified xsi:type="dcterms:W3CDTF">2022-09-15T04:51:20Z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