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updateLinks="never" codeName="ThisWorkbook" hidePivotFieldList="1"/>
  <mc:AlternateContent xmlns:mc="http://schemas.openxmlformats.org/markup-compatibility/2006">
    <mc:Choice Requires="x15">
      <x15ac:absPath xmlns:x15ac="http://schemas.microsoft.com/office/spreadsheetml/2010/11/ac" url="C:\Users\Maritza.Beltran\Downloads\"/>
    </mc:Choice>
  </mc:AlternateContent>
  <xr:revisionPtr revIDLastSave="0" documentId="13_ncr:1_{A8D0ED95-623E-4CDD-BA59-2C544382C0A2}" xr6:coauthVersionLast="47" xr6:coauthVersionMax="47" xr10:uidLastSave="{00000000-0000-0000-0000-000000000000}"/>
  <bookViews>
    <workbookView xWindow="-120" yWindow="-120" windowWidth="29040" windowHeight="15840" firstSheet="1" activeTab="2" xr2:uid="{00000000-000D-0000-FFFF-FFFF00000000}"/>
  </bookViews>
  <sheets>
    <sheet name="ESTADOS" sheetId="32" state="hidden" r:id="rId1"/>
    <sheet name="Comp_1" sheetId="133" r:id="rId2"/>
    <sheet name="PT RIESGOS CORRUPCIÓN_ F" sheetId="134" r:id="rId3"/>
    <sheet name="Comp_2" sheetId="130" r:id="rId4"/>
    <sheet name="Comp_3" sheetId="5" r:id="rId5"/>
    <sheet name="Comp_4" sheetId="129" r:id="rId6"/>
    <sheet name="Comp_5" sheetId="128" r:id="rId7"/>
    <sheet name="PPC Dirección General 2022" sheetId="116" r:id="rId8"/>
    <sheet name="Amazonas " sheetId="117" r:id="rId9"/>
    <sheet name="Bolivar " sheetId="118" r:id="rId10"/>
    <sheet name="Caldas " sheetId="119" r:id="rId11"/>
    <sheet name="Cauca " sheetId="120" r:id="rId12"/>
    <sheet name="Cundinamarca " sheetId="121" r:id="rId13"/>
    <sheet name="Guanía " sheetId="122" r:id="rId14"/>
    <sheet name="Guajira " sheetId="123" r:id="rId15"/>
    <sheet name="Nte Santander " sheetId="124" r:id="rId16"/>
    <sheet name="Quindío" sheetId="125" r:id="rId17"/>
    <sheet name="Sucre " sheetId="126" r:id="rId18"/>
    <sheet name="Vaupes " sheetId="127" r:id="rId19"/>
    <sheet name="Hoja1" sheetId="109" state="hidden" r:id="rId20"/>
    <sheet name="Hoja2" sheetId="13"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xlnm._FilterDatabase" localSheetId="8" hidden="1">'Amazonas '!$A$3:$O$3</definedName>
    <definedName name="_xlnm._FilterDatabase" localSheetId="7" hidden="1">'PPC Dirección General 2022'!$A$4:$IF$4</definedName>
    <definedName name="_xlnm._FilterDatabase" localSheetId="2" hidden="1">'PT RIESGOS CORRUPCIÓN_ F'!$C$2:$R$154</definedName>
    <definedName name="ANEXO">[1]!Tabla45[[ANEXOS ]]</definedName>
    <definedName name="ANEXOS">[1]!Tabla45[[ANEXOS ]]</definedName>
    <definedName name="_xlnm.Print_Area" localSheetId="8">'Amazonas '!$A$1:$IE$9</definedName>
    <definedName name="_xlnm.Print_Area" localSheetId="11">'Cauca '!$A$1:$HV$9</definedName>
    <definedName name="_xlnm.Print_Area" localSheetId="12">'Cundinamarca '!$A$1:$HV$10</definedName>
    <definedName name="_xlnm.Print_Area" localSheetId="2">'PT RIESGOS CORRUPCIÓN_ F'!$A$1:$R$154</definedName>
    <definedName name="_xlnm.Print_Area" localSheetId="17">'Sucre '!$A$1:$HV$10</definedName>
    <definedName name="_xlnm.Print_Area" localSheetId="18">'Vaupes '!$A$1:$HV$10</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lifica" localSheetId="1">[3]Hoja1!$A$1:$A$6</definedName>
    <definedName name="Califica" localSheetId="4">[3]Hoja1!$A$1:$A$6</definedName>
    <definedName name="Califica" localSheetId="5">[4]Hoja1!$A$1:$A$6</definedName>
    <definedName name="Califica" localSheetId="6">[5]Hoja1!$A$1:$A$6</definedName>
    <definedName name="Califica2" localSheetId="1">[3]Hoja1!$A$9:$A$11</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[6]DATOS!$AS$38:$AS$40</definedName>
    <definedName name="CONTROL_RESPONSABLE">[6]DATOS!$AS$21:$AS$22</definedName>
    <definedName name="CONTROLES_FRECUENCIA">[6]DATOS!$AV$31:$AV$40</definedName>
    <definedName name="CONTROLES_PROBABILIDAD">[6]DATOS!$AR$76:$AR$77</definedName>
    <definedName name="CÓRDOBA">[1]!Tabla16[CÓRDOBA]</definedName>
    <definedName name="_xlnm.Criteria">[1]!Tabla36[CRITERIOS]</definedName>
    <definedName name="CUNDINAMARCA">[1]!Tabla17[CUNDINAMARCA]</definedName>
    <definedName name="DatosContextoInterno" localSheetId="2">'[1]1. IDENTIFICACION DEL RIESGO'!#REF!</definedName>
    <definedName name="DatosContextoInterno">'[1]1. IDENTIFICACION DEL RIESGO'!#REF!</definedName>
    <definedName name="dfsdfa">[7]Hoja1!$A$1:$A$6</definedName>
    <definedName name="EJE">[6]DATOS!$BL$2:$BL$4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[6]DATOS!$BD$5:$BH$9</definedName>
    <definedName name="MATRIZ_RIESGOS_CORRUPCION">[6]DATOS!$BD$18:$BF$22</definedName>
    <definedName name="META">[1]!Tabla23[META]</definedName>
    <definedName name="MOMENTO" localSheetId="8">[8]Hoja1!$E$1:$E$4</definedName>
    <definedName name="MOMENTO" localSheetId="9">[9]Hoja1!$E$1:$E$4</definedName>
    <definedName name="MOMENTO" localSheetId="10">[8]Hoja1!$E$1:$E$4</definedName>
    <definedName name="MOMENTO" localSheetId="11">[9]Hoja1!$E$1:$E$4</definedName>
    <definedName name="MOMENTO" localSheetId="6">[10]Hoja1!$E$1:$E$4</definedName>
    <definedName name="MOMENTO" localSheetId="12">[9]Hoja1!$E$1:$E$4</definedName>
    <definedName name="MOMENTO" localSheetId="14">[11]Hoja1!$E$1:$E$4</definedName>
    <definedName name="MOMENTO" localSheetId="13">[9]Hoja1!$E$1:$E$4</definedName>
    <definedName name="MOMENTO" localSheetId="15">[11]Hoja1!$E$1:$E$4</definedName>
    <definedName name="MOMENTO" localSheetId="16">[8]Hoja1!$E$1:$E$4</definedName>
    <definedName name="MOMENTO" localSheetId="17">[11]Hoja1!$E$1:$E$4</definedName>
    <definedName name="MOMENTO" localSheetId="18">[11]Hoja1!$E$1:$E$4</definedName>
    <definedName name="MOMENTO">[12]Hoja1!$E$1:$E$4</definedName>
    <definedName name="N_SANTANDER">[1]!Tabla25[N_SANTANDER]</definedName>
    <definedName name="NACIONAL">[1]!Tabla38[NACIONAL]</definedName>
    <definedName name="NARIÑO">[1]!Tabla24[NARIÑO]</definedName>
    <definedName name="nivel" localSheetId="8">[8]Hoja1!$A$1:$A$7</definedName>
    <definedName name="nivel" localSheetId="9">[9]Hoja1!$A$1:$A$7</definedName>
    <definedName name="nivel" localSheetId="10">[8]Hoja1!$A$1:$A$7</definedName>
    <definedName name="nivel" localSheetId="11">[9]Hoja1!$A$1:$A$7</definedName>
    <definedName name="nivel" localSheetId="6">[10]Hoja1!$A$1:$A$7</definedName>
    <definedName name="nivel" localSheetId="12">[9]Hoja1!$A$1:$A$7</definedName>
    <definedName name="nivel" localSheetId="14">[11]Hoja1!$A$1:$A$7</definedName>
    <definedName name="nivel" localSheetId="13">[9]Hoja1!$A$1:$A$7</definedName>
    <definedName name="nivel" localSheetId="15">[11]Hoja1!$A$1:$A$7</definedName>
    <definedName name="nivel" localSheetId="16">[8]Hoja1!$A$1:$A$7</definedName>
    <definedName name="nivel" localSheetId="17">[11]Hoja1!$A$1:$A$7</definedName>
    <definedName name="nivel" localSheetId="18">[11]Hoja1!$A$1:$A$7</definedName>
    <definedName name="nivel">[12]Hoja1!$A$1:$A$7</definedName>
    <definedName name="OBJETIVOS">[1]!Tabla40[OBJETIVOS]</definedName>
    <definedName name="PROBABILIDAD">[1]!Tabla42[PROBABILIDAD]</definedName>
    <definedName name="PROCESO">[6]DATOS!$A$2:$A$17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[6]DATOS!$AU$8:$AV$12</definedName>
    <definedName name="Tabla44C">[6]DATOS!$AW$8:$AX$10</definedName>
    <definedName name="_xlnm.Print_Titles" localSheetId="1">Comp_1!$8:$10</definedName>
    <definedName name="_xlnm.Print_Titles" localSheetId="4">Comp_3!$8:$10</definedName>
    <definedName name="_xlnm.Print_Titles" localSheetId="5">Comp_4!$8:$10</definedName>
    <definedName name="_xlnm.Print_Titles" localSheetId="6">Comp_5!$8:$10</definedName>
    <definedName name="_xlnm.Print_Titles" localSheetId="7">'PPC Dirección General 2022'!$1:$4</definedName>
    <definedName name="_xlnm.Print_Titles" localSheetId="2">'PT RIESGOS CORRUPCIÓN_ F'!$1:$2</definedName>
    <definedName name="TOLIMA">[1]!Tabla32[TOLIMA]</definedName>
    <definedName name="VALLE">[1]!Tabla33[VALLE]</definedName>
    <definedName name="VAUPES">[1]!Tabla34[VAUPES]</definedName>
    <definedName name="VICHADA">[1]!Tabla35[VICHADA]</definedName>
    <definedName name="ZONA_RIESGOS">[6]DATOS!$BN$2:$BN$21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5" i="133" l="1"/>
  <c r="V25" i="133" s="1"/>
  <c r="V20" i="133"/>
  <c r="U20" i="133"/>
  <c r="U13" i="133"/>
  <c r="V13" i="133" s="1"/>
  <c r="U11" i="133"/>
  <c r="V11" i="133" s="1"/>
  <c r="U29" i="128"/>
  <c r="V29" i="128" s="1"/>
  <c r="U27" i="128"/>
  <c r="V27" i="128" s="1"/>
  <c r="U25" i="128"/>
  <c r="V25" i="128" s="1"/>
  <c r="U20" i="128"/>
  <c r="V20" i="128" s="1"/>
  <c r="U18" i="128"/>
  <c r="V18" i="128" s="1"/>
  <c r="U11" i="128"/>
  <c r="V11" i="128" s="1"/>
  <c r="V26" i="129"/>
  <c r="V22" i="129"/>
  <c r="V18" i="129"/>
  <c r="V13" i="129"/>
  <c r="V11" i="129"/>
  <c r="U26" i="129"/>
  <c r="U22" i="129"/>
  <c r="U18" i="129"/>
  <c r="U13" i="129" s="1"/>
  <c r="U11" i="129"/>
  <c r="U17" i="133" l="1"/>
  <c r="V17" i="133" s="1"/>
  <c r="I25" i="133" l="1"/>
  <c r="J25" i="133" s="1"/>
  <c r="I20" i="133"/>
  <c r="J20" i="133" s="1"/>
  <c r="I17" i="133"/>
  <c r="J17" i="133" s="1"/>
  <c r="I13" i="133"/>
  <c r="J13" i="133" s="1"/>
  <c r="I11" i="133"/>
  <c r="J11" i="133" s="1"/>
  <c r="V23" i="130" l="1"/>
  <c r="O26" i="129" l="1"/>
  <c r="P26" i="129" s="1"/>
  <c r="I26" i="129"/>
  <c r="J26" i="129" s="1"/>
  <c r="O22" i="129"/>
  <c r="P22" i="129" s="1"/>
  <c r="I22" i="129"/>
  <c r="J22" i="129" s="1"/>
  <c r="O18" i="129"/>
  <c r="P18" i="129" s="1"/>
  <c r="I18" i="129"/>
  <c r="J18" i="129" s="1"/>
  <c r="O13" i="129"/>
  <c r="P13" i="129" s="1"/>
  <c r="I13" i="129"/>
  <c r="J13" i="129" s="1"/>
  <c r="O11" i="129"/>
  <c r="P11" i="129" s="1"/>
  <c r="I11" i="129"/>
  <c r="J11" i="129" s="1"/>
  <c r="P29" i="128"/>
  <c r="I29" i="128"/>
  <c r="J29" i="128" s="1"/>
  <c r="P27" i="128"/>
  <c r="O27" i="128"/>
  <c r="I27" i="128"/>
  <c r="J27" i="128" s="1"/>
  <c r="P25" i="128"/>
  <c r="O25" i="128"/>
  <c r="J25" i="128"/>
  <c r="O20" i="128"/>
  <c r="P20" i="128" s="1"/>
  <c r="J20" i="128"/>
  <c r="I20" i="128"/>
  <c r="O18" i="128"/>
  <c r="P18" i="128" s="1"/>
  <c r="J18" i="128"/>
  <c r="I18" i="128"/>
  <c r="O11" i="128"/>
  <c r="P11" i="128" s="1"/>
  <c r="I11" i="128"/>
  <c r="J11" i="128" s="1"/>
  <c r="BM9" i="127" l="1"/>
  <c r="K9" i="127"/>
  <c r="HQ9" i="127" s="1"/>
  <c r="CE8" i="127"/>
  <c r="CB8" i="127" s="1"/>
  <c r="CD8" i="127"/>
  <c r="CU8" i="127" s="1"/>
  <c r="BN8" i="127"/>
  <c r="AW8" i="127"/>
  <c r="CU7" i="127"/>
  <c r="CV7" i="127" s="1"/>
  <c r="CS7" i="127" s="1"/>
  <c r="CE7" i="127"/>
  <c r="CD7" i="127"/>
  <c r="CB7" i="127"/>
  <c r="BN7" i="127"/>
  <c r="AW7" i="127"/>
  <c r="HQ6" i="127"/>
  <c r="HN6" i="127"/>
  <c r="GU6" i="127"/>
  <c r="CE6" i="127"/>
  <c r="CB6" i="127" s="1"/>
  <c r="CD6" i="127"/>
  <c r="CU6" i="127" s="1"/>
  <c r="BN6" i="127"/>
  <c r="AW6" i="127"/>
  <c r="CE5" i="127"/>
  <c r="CB5" i="127" s="1"/>
  <c r="CD5" i="127"/>
  <c r="CD9" i="127" s="1"/>
  <c r="CE9" i="127" s="1"/>
  <c r="BN5" i="127"/>
  <c r="AW5" i="127"/>
  <c r="AC5" i="127"/>
  <c r="BN10" i="126"/>
  <c r="AV10" i="126"/>
  <c r="K10" i="126"/>
  <c r="CE9" i="126"/>
  <c r="CB9" i="126" s="1"/>
  <c r="CD9" i="126"/>
  <c r="CU9" i="126" s="1"/>
  <c r="BN9" i="126"/>
  <c r="AW9" i="126"/>
  <c r="DL8" i="126"/>
  <c r="DM8" i="126" s="1"/>
  <c r="DJ8" i="126" s="1"/>
  <c r="CU8" i="126"/>
  <c r="CV8" i="126" s="1"/>
  <c r="CS8" i="126" s="1"/>
  <c r="CE8" i="126"/>
  <c r="CB8" i="126" s="1"/>
  <c r="CD8" i="126"/>
  <c r="BN8" i="126"/>
  <c r="AW8" i="126"/>
  <c r="CU7" i="126"/>
  <c r="CV7" i="126" s="1"/>
  <c r="CS7" i="126" s="1"/>
  <c r="CD7" i="126"/>
  <c r="CE7" i="126" s="1"/>
  <c r="CB7" i="126" s="1"/>
  <c r="BN7" i="126"/>
  <c r="AW7" i="126"/>
  <c r="CD6" i="126"/>
  <c r="CE6" i="126" s="1"/>
  <c r="CB6" i="126" s="1"/>
  <c r="BN6" i="126"/>
  <c r="AW6" i="126"/>
  <c r="GW9" i="125"/>
  <c r="GX9" i="125" s="1"/>
  <c r="AV9" i="125"/>
  <c r="K9" i="125"/>
  <c r="HP8" i="125"/>
  <c r="HQ8" i="125" s="1"/>
  <c r="HN8" i="125" s="1"/>
  <c r="GX8" i="125"/>
  <c r="CD8" i="125"/>
  <c r="CU8" i="125" s="1"/>
  <c r="BN8" i="125"/>
  <c r="AW8" i="125"/>
  <c r="HQ7" i="125"/>
  <c r="HP7" i="125"/>
  <c r="HN7" i="125"/>
  <c r="GX7" i="125"/>
  <c r="GB7" i="125"/>
  <c r="FL7" i="125"/>
  <c r="FI7" i="125"/>
  <c r="CD7" i="125"/>
  <c r="CU7" i="125" s="1"/>
  <c r="BN7" i="125"/>
  <c r="AW7" i="125"/>
  <c r="HQ6" i="125"/>
  <c r="HP6" i="125"/>
  <c r="HP9" i="125" s="1"/>
  <c r="HN6" i="125"/>
  <c r="GX6" i="125"/>
  <c r="CE6" i="125"/>
  <c r="CB6" i="125" s="1"/>
  <c r="CD6" i="125"/>
  <c r="CU6" i="125" s="1"/>
  <c r="BN6" i="125"/>
  <c r="AW6" i="125"/>
  <c r="HQ5" i="125"/>
  <c r="GX5" i="125"/>
  <c r="GD5" i="125"/>
  <c r="GE5" i="125" s="1"/>
  <c r="FL5" i="125"/>
  <c r="FK5" i="125"/>
  <c r="EU5" i="125"/>
  <c r="ED5" i="125"/>
  <c r="EC5" i="125"/>
  <c r="DM5" i="125"/>
  <c r="CV5" i="125"/>
  <c r="CE5" i="125"/>
  <c r="CD5" i="125"/>
  <c r="CD9" i="125" s="1"/>
  <c r="CE9" i="125" s="1"/>
  <c r="BN5" i="125"/>
  <c r="AW5" i="125"/>
  <c r="BU9" i="124"/>
  <c r="CL8" i="124"/>
  <c r="DC8" i="124" s="1"/>
  <c r="BV8" i="124"/>
  <c r="BD8" i="124"/>
  <c r="BD9" i="124" s="1"/>
  <c r="CM7" i="124"/>
  <c r="CJ7" i="124" s="1"/>
  <c r="CL7" i="124"/>
  <c r="DC7" i="124" s="1"/>
  <c r="BV7" i="124"/>
  <c r="BE7" i="124"/>
  <c r="CM6" i="124"/>
  <c r="CJ6" i="124" s="1"/>
  <c r="CL6" i="124"/>
  <c r="DC6" i="124" s="1"/>
  <c r="BV6" i="124"/>
  <c r="BE6" i="124"/>
  <c r="DT5" i="124"/>
  <c r="EK5" i="124" s="1"/>
  <c r="DC5" i="124"/>
  <c r="CM5" i="124"/>
  <c r="CL5" i="124"/>
  <c r="CL9" i="124" s="1"/>
  <c r="CM9" i="124" s="1"/>
  <c r="CJ5" i="124"/>
  <c r="BV5" i="124"/>
  <c r="BE5" i="124"/>
  <c r="AV9" i="123"/>
  <c r="K9" i="123"/>
  <c r="HN8" i="123"/>
  <c r="DL8" i="123"/>
  <c r="EC8" i="123" s="1"/>
  <c r="CU8" i="123"/>
  <c r="CV8" i="123" s="1"/>
  <c r="CS8" i="123" s="1"/>
  <c r="CE8" i="123"/>
  <c r="CD8" i="123"/>
  <c r="CB8" i="123"/>
  <c r="BN8" i="123"/>
  <c r="AW8" i="123"/>
  <c r="CU7" i="123"/>
  <c r="DL7" i="123" s="1"/>
  <c r="CD7" i="123"/>
  <c r="CE7" i="123" s="1"/>
  <c r="CB7" i="123" s="1"/>
  <c r="BN7" i="123"/>
  <c r="AW7" i="123"/>
  <c r="CV6" i="123"/>
  <c r="CS6" i="123" s="1"/>
  <c r="CU6" i="123"/>
  <c r="DL6" i="123" s="1"/>
  <c r="CE6" i="123"/>
  <c r="CB6" i="123"/>
  <c r="BN6" i="123"/>
  <c r="AW6" i="123"/>
  <c r="CV5" i="123"/>
  <c r="CS5" i="123" s="1"/>
  <c r="CU5" i="123"/>
  <c r="CU9" i="123" s="1"/>
  <c r="CV9" i="123" s="1"/>
  <c r="CE5" i="123"/>
  <c r="CB5" i="123"/>
  <c r="AW5" i="123"/>
  <c r="AC5" i="123"/>
  <c r="BM9" i="122"/>
  <c r="K9" i="122"/>
  <c r="CD8" i="122"/>
  <c r="BN8" i="122"/>
  <c r="AW8" i="122"/>
  <c r="CE7" i="122"/>
  <c r="CB7" i="122" s="1"/>
  <c r="CD7" i="122"/>
  <c r="CU7" i="122" s="1"/>
  <c r="BN7" i="122"/>
  <c r="AW7" i="122"/>
  <c r="DL6" i="122"/>
  <c r="CU6" i="122"/>
  <c r="CV6" i="122" s="1"/>
  <c r="CS6" i="122" s="1"/>
  <c r="CE6" i="122"/>
  <c r="CD6" i="122"/>
  <c r="CB6" i="122"/>
  <c r="BN6" i="122"/>
  <c r="AW6" i="122"/>
  <c r="CD5" i="122"/>
  <c r="CD9" i="122" s="1"/>
  <c r="CE9" i="122" s="1"/>
  <c r="BN5" i="122"/>
  <c r="AW5" i="122"/>
  <c r="BM9" i="121"/>
  <c r="AV9" i="121"/>
  <c r="K9" i="121"/>
  <c r="CD8" i="121"/>
  <c r="CU8" i="121" s="1"/>
  <c r="BN8" i="121"/>
  <c r="AW8" i="121"/>
  <c r="CU7" i="121"/>
  <c r="CV7" i="121" s="1"/>
  <c r="CS7" i="121" s="1"/>
  <c r="CE7" i="121"/>
  <c r="CD7" i="121"/>
  <c r="CB7" i="121"/>
  <c r="BN7" i="121"/>
  <c r="AW7" i="121"/>
  <c r="CD6" i="121"/>
  <c r="CE6" i="121" s="1"/>
  <c r="CB6" i="121" s="1"/>
  <c r="BN6" i="121"/>
  <c r="AW6" i="121"/>
  <c r="CU5" i="121"/>
  <c r="CE5" i="121"/>
  <c r="CB5" i="121" s="1"/>
  <c r="CD5" i="121"/>
  <c r="CD9" i="121" s="1"/>
  <c r="CE9" i="121" s="1"/>
  <c r="BN5" i="121"/>
  <c r="AW5" i="121"/>
  <c r="AC5" i="121"/>
  <c r="AV8" i="120"/>
  <c r="K8" i="120"/>
  <c r="CU7" i="120"/>
  <c r="CV7" i="120" s="1"/>
  <c r="CS7" i="120" s="1"/>
  <c r="CD7" i="120"/>
  <c r="BN7" i="120"/>
  <c r="AW7" i="120"/>
  <c r="GD6" i="120"/>
  <c r="GE6" i="120" s="1"/>
  <c r="GB6" i="120" s="1"/>
  <c r="FL6" i="120"/>
  <c r="FK6" i="120"/>
  <c r="FI6" i="120"/>
  <c r="EU6" i="120"/>
  <c r="ER6" i="120"/>
  <c r="CD6" i="120"/>
  <c r="CU6" i="120" s="1"/>
  <c r="BN6" i="120"/>
  <c r="AW6" i="120"/>
  <c r="DL5" i="120"/>
  <c r="CV5" i="120"/>
  <c r="CS5" i="120" s="1"/>
  <c r="CU5" i="120"/>
  <c r="CU8" i="120" s="1"/>
  <c r="CV8" i="120" s="1"/>
  <c r="CD5" i="120"/>
  <c r="CD8" i="120" s="1"/>
  <c r="CE8" i="120" s="1"/>
  <c r="BN5" i="120"/>
  <c r="AW5" i="120"/>
  <c r="AC5" i="120"/>
  <c r="AY9" i="119"/>
  <c r="AV9" i="119"/>
  <c r="AH9" i="119"/>
  <c r="Q9" i="119"/>
  <c r="K9" i="119"/>
  <c r="CU8" i="119"/>
  <c r="CV8" i="119" s="1"/>
  <c r="CS8" i="119" s="1"/>
  <c r="CE8" i="119"/>
  <c r="CD8" i="119"/>
  <c r="CB8" i="119"/>
  <c r="BN8" i="119"/>
  <c r="AW8" i="119"/>
  <c r="CD7" i="119"/>
  <c r="CE7" i="119" s="1"/>
  <c r="CB7" i="119" s="1"/>
  <c r="BN7" i="119"/>
  <c r="AW7" i="119"/>
  <c r="CU6" i="119"/>
  <c r="CE6" i="119"/>
  <c r="CD6" i="119"/>
  <c r="CB6" i="119"/>
  <c r="BN6" i="119"/>
  <c r="AW6" i="119"/>
  <c r="DL5" i="119"/>
  <c r="EC5" i="119" s="1"/>
  <c r="CU5" i="119"/>
  <c r="CD5" i="119"/>
  <c r="CD9" i="119" s="1"/>
  <c r="CE9" i="119" s="1"/>
  <c r="BN5" i="119"/>
  <c r="AW5" i="119"/>
  <c r="AV9" i="118"/>
  <c r="K9" i="118"/>
  <c r="CU8" i="118"/>
  <c r="DL8" i="118" s="1"/>
  <c r="CD8" i="118"/>
  <c r="CE8" i="118" s="1"/>
  <c r="CB8" i="118" s="1"/>
  <c r="BN8" i="118"/>
  <c r="AW8" i="118"/>
  <c r="CD7" i="118"/>
  <c r="CU7" i="118" s="1"/>
  <c r="CB7" i="118"/>
  <c r="BN7" i="118"/>
  <c r="AW7" i="118"/>
  <c r="CU6" i="118"/>
  <c r="DL6" i="118" s="1"/>
  <c r="CS6" i="118"/>
  <c r="CD6" i="118"/>
  <c r="CB6" i="118"/>
  <c r="BN6" i="118"/>
  <c r="AW6" i="118"/>
  <c r="AC6" i="118"/>
  <c r="DL5" i="118"/>
  <c r="EC5" i="118" s="1"/>
  <c r="DJ5" i="118"/>
  <c r="CU5" i="118"/>
  <c r="CU9" i="118" s="1"/>
  <c r="CV9" i="118" s="1"/>
  <c r="CD5" i="118"/>
  <c r="CE5" i="118" s="1"/>
  <c r="CB5" i="118" s="1"/>
  <c r="BN5" i="118"/>
  <c r="AW5" i="118"/>
  <c r="S36" i="117"/>
  <c r="S35" i="117"/>
  <c r="S34" i="117"/>
  <c r="S33" i="117"/>
  <c r="S32" i="117"/>
  <c r="BD9" i="117"/>
  <c r="K9" i="117"/>
  <c r="HX8" i="117"/>
  <c r="HY8" i="117" s="1"/>
  <c r="HV8" i="117" s="1"/>
  <c r="HF8" i="117"/>
  <c r="HC8" i="117" s="1"/>
  <c r="DC8" i="117"/>
  <c r="DT8" i="117" s="1"/>
  <c r="CM8" i="117"/>
  <c r="CL8" i="117"/>
  <c r="CJ8" i="117"/>
  <c r="BV8" i="117"/>
  <c r="BS8" i="117"/>
  <c r="BE8" i="117"/>
  <c r="BB8" i="117"/>
  <c r="AN8" i="117"/>
  <c r="AK8" i="117"/>
  <c r="CL7" i="117"/>
  <c r="CL9" i="117" s="1"/>
  <c r="CM9" i="117" s="1"/>
  <c r="BV7" i="117"/>
  <c r="BS7" i="117" s="1"/>
  <c r="BE7" i="117"/>
  <c r="BB7" i="117" s="1"/>
  <c r="AN7" i="117"/>
  <c r="AK7" i="117" s="1"/>
  <c r="DC6" i="117"/>
  <c r="DD6" i="117" s="1"/>
  <c r="DA6" i="117" s="1"/>
  <c r="CM6" i="117"/>
  <c r="CJ6" i="117" s="1"/>
  <c r="CL6" i="117"/>
  <c r="BV6" i="117"/>
  <c r="BS6" i="117"/>
  <c r="BE6" i="117"/>
  <c r="BB6" i="117"/>
  <c r="AN6" i="117"/>
  <c r="AK6" i="117"/>
  <c r="CL5" i="117"/>
  <c r="CM5" i="117" s="1"/>
  <c r="CJ5" i="117" s="1"/>
  <c r="BV5" i="117"/>
  <c r="BS5" i="117" s="1"/>
  <c r="BE5" i="117"/>
  <c r="BB5" i="117" s="1"/>
  <c r="AN5" i="117"/>
  <c r="AK5" i="117" s="1"/>
  <c r="BL28" i="116"/>
  <c r="AW28" i="116"/>
  <c r="BN28" i="116" s="1"/>
  <c r="CF28" i="116" s="1"/>
  <c r="AG28" i="116"/>
  <c r="AF28" i="116"/>
  <c r="AD28" i="116"/>
  <c r="BL27" i="116"/>
  <c r="AF27" i="116"/>
  <c r="AG27" i="116" s="1"/>
  <c r="AD27" i="116" s="1"/>
  <c r="BL26" i="116"/>
  <c r="AW26" i="116"/>
  <c r="AX26" i="116" s="1"/>
  <c r="AU26" i="116" s="1"/>
  <c r="AG26" i="116"/>
  <c r="AD26" i="116" s="1"/>
  <c r="AF26" i="116"/>
  <c r="BL25" i="116"/>
  <c r="AF25" i="116"/>
  <c r="BL24" i="116"/>
  <c r="AW24" i="116"/>
  <c r="AG24" i="116"/>
  <c r="AF24" i="116"/>
  <c r="AD24" i="116"/>
  <c r="BL23" i="116"/>
  <c r="AF23" i="116"/>
  <c r="CX22" i="116"/>
  <c r="CG22" i="116"/>
  <c r="CD22" i="116" s="1"/>
  <c r="CF22" i="116"/>
  <c r="BO22" i="116"/>
  <c r="BL22" i="116"/>
  <c r="AG22" i="116"/>
  <c r="AD22" i="116" s="1"/>
  <c r="AF22" i="116"/>
  <c r="AW22" i="116" s="1"/>
  <c r="AX22" i="116" s="1"/>
  <c r="AU22" i="116" s="1"/>
  <c r="AG21" i="116"/>
  <c r="AD21" i="116" s="1"/>
  <c r="AF21" i="116"/>
  <c r="AW21" i="116" s="1"/>
  <c r="AG20" i="116"/>
  <c r="AD20" i="116" s="1"/>
  <c r="AF20" i="116"/>
  <c r="AW20" i="116" s="1"/>
  <c r="AG19" i="116"/>
  <c r="AD19" i="116" s="1"/>
  <c r="AF19" i="116"/>
  <c r="AW19" i="116" s="1"/>
  <c r="AG18" i="116"/>
  <c r="AD18" i="116" s="1"/>
  <c r="AF18" i="116"/>
  <c r="AW18" i="116" s="1"/>
  <c r="AG17" i="116"/>
  <c r="AD17" i="116" s="1"/>
  <c r="AF17" i="116"/>
  <c r="AW17" i="116" s="1"/>
  <c r="AG16" i="116"/>
  <c r="AD16" i="116" s="1"/>
  <c r="AF16" i="116"/>
  <c r="AW16" i="116" s="1"/>
  <c r="AG15" i="116"/>
  <c r="AD15" i="116" s="1"/>
  <c r="AF15" i="116"/>
  <c r="AW15" i="116" s="1"/>
  <c r="AG14" i="116"/>
  <c r="AD14" i="116" s="1"/>
  <c r="AF14" i="116"/>
  <c r="AW14" i="116" s="1"/>
  <c r="AG13" i="116"/>
  <c r="AD13" i="116" s="1"/>
  <c r="AF13" i="116"/>
  <c r="AW13" i="116" s="1"/>
  <c r="AG12" i="116"/>
  <c r="AD12" i="116" s="1"/>
  <c r="AF12" i="116"/>
  <c r="AW12" i="116" s="1"/>
  <c r="AG11" i="116"/>
  <c r="AD11" i="116" s="1"/>
  <c r="AF11" i="116"/>
  <c r="AW11" i="116" s="1"/>
  <c r="AG10" i="116"/>
  <c r="AD10" i="116" s="1"/>
  <c r="AF10" i="116"/>
  <c r="AW10" i="116" s="1"/>
  <c r="AG9" i="116"/>
  <c r="AD9" i="116" s="1"/>
  <c r="AF9" i="116"/>
  <c r="AW9" i="116" s="1"/>
  <c r="DN8" i="116"/>
  <c r="AF8" i="116"/>
  <c r="AF7" i="116"/>
  <c r="AF6" i="116"/>
  <c r="AF5" i="116"/>
  <c r="AW7" i="116" l="1"/>
  <c r="AG7" i="116"/>
  <c r="AD7" i="116" s="1"/>
  <c r="AX21" i="116"/>
  <c r="AU21" i="116" s="1"/>
  <c r="BN21" i="116"/>
  <c r="AW8" i="116"/>
  <c r="AG8" i="116"/>
  <c r="AD8" i="116" s="1"/>
  <c r="AX10" i="116"/>
  <c r="AU10" i="116" s="1"/>
  <c r="BN10" i="116"/>
  <c r="AX12" i="116"/>
  <c r="AU12" i="116" s="1"/>
  <c r="BN12" i="116"/>
  <c r="AX14" i="116"/>
  <c r="AU14" i="116" s="1"/>
  <c r="BN14" i="116"/>
  <c r="AX16" i="116"/>
  <c r="AU16" i="116" s="1"/>
  <c r="BN16" i="116"/>
  <c r="AX18" i="116"/>
  <c r="AU18" i="116" s="1"/>
  <c r="BN18" i="116"/>
  <c r="AX20" i="116"/>
  <c r="AU20" i="116" s="1"/>
  <c r="BN20" i="116"/>
  <c r="AW5" i="116"/>
  <c r="AG5" i="116"/>
  <c r="AD5" i="116" s="1"/>
  <c r="AW6" i="116"/>
  <c r="AG6" i="116"/>
  <c r="AD6" i="116" s="1"/>
  <c r="AX9" i="116"/>
  <c r="AU9" i="116" s="1"/>
  <c r="BN9" i="116"/>
  <c r="AX11" i="116"/>
  <c r="AU11" i="116" s="1"/>
  <c r="BN11" i="116"/>
  <c r="AX13" i="116"/>
  <c r="AU13" i="116" s="1"/>
  <c r="BN13" i="116"/>
  <c r="AX15" i="116"/>
  <c r="AU15" i="116" s="1"/>
  <c r="BN15" i="116"/>
  <c r="AX17" i="116"/>
  <c r="AU17" i="116" s="1"/>
  <c r="BN17" i="116"/>
  <c r="AX19" i="116"/>
  <c r="AU19" i="116" s="1"/>
  <c r="BN19" i="116"/>
  <c r="ED5" i="119"/>
  <c r="EA5" i="119" s="1"/>
  <c r="ET5" i="119"/>
  <c r="CY22" i="116"/>
  <c r="CV22" i="116" s="1"/>
  <c r="DP22" i="116"/>
  <c r="AG23" i="116"/>
  <c r="AD23" i="116" s="1"/>
  <c r="AW23" i="116"/>
  <c r="AW25" i="116"/>
  <c r="AG25" i="116"/>
  <c r="AD25" i="116" s="1"/>
  <c r="DM6" i="118"/>
  <c r="DJ6" i="118" s="1"/>
  <c r="EC6" i="118"/>
  <c r="CV7" i="118"/>
  <c r="CS7" i="118" s="1"/>
  <c r="DL7" i="118"/>
  <c r="DM8" i="118"/>
  <c r="DJ8" i="118" s="1"/>
  <c r="EC8" i="118"/>
  <c r="BN24" i="116"/>
  <c r="CF24" i="116" s="1"/>
  <c r="AX24" i="116"/>
  <c r="AU24" i="116" s="1"/>
  <c r="ED5" i="118"/>
  <c r="EA5" i="118" s="1"/>
  <c r="ET5" i="118"/>
  <c r="CX28" i="116"/>
  <c r="CG28" i="116"/>
  <c r="CD28" i="116" s="1"/>
  <c r="DU8" i="117"/>
  <c r="DR8" i="117" s="1"/>
  <c r="EK8" i="117"/>
  <c r="BN26" i="116"/>
  <c r="CF26" i="116" s="1"/>
  <c r="AW27" i="116"/>
  <c r="AX28" i="116"/>
  <c r="AU28" i="116" s="1"/>
  <c r="DC5" i="117"/>
  <c r="DT6" i="117"/>
  <c r="CM7" i="117"/>
  <c r="CJ7" i="117" s="1"/>
  <c r="DD8" i="117"/>
  <c r="DA8" i="117" s="1"/>
  <c r="CV8" i="118"/>
  <c r="CS8" i="118" s="1"/>
  <c r="CD9" i="118"/>
  <c r="CE9" i="118" s="1"/>
  <c r="DL9" i="118"/>
  <c r="DM9" i="118" s="1"/>
  <c r="DM5" i="119"/>
  <c r="DJ5" i="119" s="1"/>
  <c r="CV8" i="121"/>
  <c r="CS8" i="121" s="1"/>
  <c r="DL8" i="121"/>
  <c r="CV5" i="118"/>
  <c r="CS5" i="118" s="1"/>
  <c r="CV5" i="119"/>
  <c r="CS5" i="119" s="1"/>
  <c r="DC7" i="117"/>
  <c r="CE5" i="119"/>
  <c r="CB5" i="119" s="1"/>
  <c r="DL6" i="120"/>
  <c r="CV6" i="120"/>
  <c r="CS6" i="120" s="1"/>
  <c r="DL6" i="119"/>
  <c r="CV6" i="119"/>
  <c r="CS6" i="119" s="1"/>
  <c r="CU7" i="119"/>
  <c r="DL8" i="119"/>
  <c r="DM5" i="120"/>
  <c r="DJ5" i="120" s="1"/>
  <c r="GW6" i="120"/>
  <c r="DL7" i="120"/>
  <c r="CV5" i="121"/>
  <c r="CS5" i="121" s="1"/>
  <c r="CU6" i="121"/>
  <c r="CU9" i="121" s="1"/>
  <c r="CV9" i="121" s="1"/>
  <c r="DL7" i="121"/>
  <c r="CE8" i="121"/>
  <c r="CB8" i="121" s="1"/>
  <c r="CU5" i="122"/>
  <c r="EC6" i="122"/>
  <c r="DM6" i="122"/>
  <c r="DJ6" i="122" s="1"/>
  <c r="CU8" i="122"/>
  <c r="CE8" i="122"/>
  <c r="CB8" i="122" s="1"/>
  <c r="DM6" i="123"/>
  <c r="DJ6" i="123" s="1"/>
  <c r="EC6" i="123"/>
  <c r="ED8" i="123"/>
  <c r="EA8" i="123" s="1"/>
  <c r="ET8" i="123"/>
  <c r="EC5" i="120"/>
  <c r="DL5" i="121"/>
  <c r="CE5" i="122"/>
  <c r="CB5" i="122" s="1"/>
  <c r="DM7" i="123"/>
  <c r="DJ7" i="123" s="1"/>
  <c r="EC7" i="123"/>
  <c r="DT6" i="124"/>
  <c r="DD6" i="124"/>
  <c r="DA6" i="124" s="1"/>
  <c r="DT7" i="124"/>
  <c r="DD7" i="124"/>
  <c r="DA7" i="124" s="1"/>
  <c r="DD8" i="124"/>
  <c r="DA8" i="124" s="1"/>
  <c r="DT8" i="124"/>
  <c r="CV7" i="122"/>
  <c r="CS7" i="122" s="1"/>
  <c r="DL7" i="122"/>
  <c r="EL5" i="124"/>
  <c r="EI5" i="124" s="1"/>
  <c r="FB5" i="124"/>
  <c r="CV7" i="123"/>
  <c r="CS7" i="123" s="1"/>
  <c r="DM8" i="123"/>
  <c r="DJ8" i="123" s="1"/>
  <c r="CD9" i="123"/>
  <c r="CE9" i="123" s="1"/>
  <c r="DC9" i="124"/>
  <c r="DD9" i="124" s="1"/>
  <c r="DU5" i="124"/>
  <c r="DR5" i="124" s="1"/>
  <c r="BE8" i="124"/>
  <c r="CM8" i="124"/>
  <c r="CJ8" i="124" s="1"/>
  <c r="CU9" i="125"/>
  <c r="CV9" i="125" s="1"/>
  <c r="DL6" i="125"/>
  <c r="CV6" i="125"/>
  <c r="CS6" i="125" s="1"/>
  <c r="CV7" i="125"/>
  <c r="CS7" i="125" s="1"/>
  <c r="DL7" i="125"/>
  <c r="CV8" i="127"/>
  <c r="CS8" i="127" s="1"/>
  <c r="DL8" i="127"/>
  <c r="DL5" i="123"/>
  <c r="DD5" i="124"/>
  <c r="DA5" i="124" s="1"/>
  <c r="CV8" i="125"/>
  <c r="CS8" i="125" s="1"/>
  <c r="DL8" i="125"/>
  <c r="DL9" i="126"/>
  <c r="CV9" i="126"/>
  <c r="CS9" i="126" s="1"/>
  <c r="DL6" i="127"/>
  <c r="CV6" i="127"/>
  <c r="CS6" i="127" s="1"/>
  <c r="CE7" i="125"/>
  <c r="CB7" i="125" s="1"/>
  <c r="CE8" i="125"/>
  <c r="CB8" i="125" s="1"/>
  <c r="CU6" i="126"/>
  <c r="DL7" i="126"/>
  <c r="EC8" i="126"/>
  <c r="DL7" i="127"/>
  <c r="CD10" i="126"/>
  <c r="CE10" i="126" s="1"/>
  <c r="CU5" i="127"/>
  <c r="DL8" i="122" l="1"/>
  <c r="CV8" i="122"/>
  <c r="CS8" i="122" s="1"/>
  <c r="DD7" i="117"/>
  <c r="DA7" i="117" s="1"/>
  <c r="DT7" i="117"/>
  <c r="BN27" i="116"/>
  <c r="CF27" i="116" s="1"/>
  <c r="AX27" i="116"/>
  <c r="AU27" i="116" s="1"/>
  <c r="BO17" i="116"/>
  <c r="BL17" i="116" s="1"/>
  <c r="CF17" i="116"/>
  <c r="BO13" i="116"/>
  <c r="BL13" i="116" s="1"/>
  <c r="CF13" i="116"/>
  <c r="BO9" i="116"/>
  <c r="BL9" i="116" s="1"/>
  <c r="CF9" i="116"/>
  <c r="BO18" i="116"/>
  <c r="BL18" i="116" s="1"/>
  <c r="CF18" i="116"/>
  <c r="BO14" i="116"/>
  <c r="BL14" i="116" s="1"/>
  <c r="CF14" i="116"/>
  <c r="BO10" i="116"/>
  <c r="BL10" i="116" s="1"/>
  <c r="CF10" i="116"/>
  <c r="CF21" i="116"/>
  <c r="BO21" i="116"/>
  <c r="BL21" i="116" s="1"/>
  <c r="EK8" i="124"/>
  <c r="DU8" i="124"/>
  <c r="EC7" i="120"/>
  <c r="DM7" i="120"/>
  <c r="DJ7" i="120" s="1"/>
  <c r="CV5" i="127"/>
  <c r="CS5" i="127" s="1"/>
  <c r="CU9" i="127"/>
  <c r="CV9" i="127" s="1"/>
  <c r="DL5" i="127"/>
  <c r="ET8" i="126"/>
  <c r="ED8" i="126"/>
  <c r="EA8" i="126" s="1"/>
  <c r="DM9" i="126"/>
  <c r="DJ9" i="126" s="1"/>
  <c r="EC9" i="126"/>
  <c r="DM6" i="125"/>
  <c r="DJ6" i="125" s="1"/>
  <c r="DL9" i="125"/>
  <c r="DM9" i="125" s="1"/>
  <c r="EC6" i="125"/>
  <c r="EK6" i="124"/>
  <c r="DU6" i="124"/>
  <c r="DM5" i="121"/>
  <c r="DJ5" i="121" s="1"/>
  <c r="EC5" i="121"/>
  <c r="ET6" i="123"/>
  <c r="ED6" i="123"/>
  <c r="EA6" i="123" s="1"/>
  <c r="EC7" i="121"/>
  <c r="DM7" i="121"/>
  <c r="DJ7" i="121" s="1"/>
  <c r="HP6" i="120"/>
  <c r="HQ6" i="120" s="1"/>
  <c r="HN6" i="120" s="1"/>
  <c r="GX6" i="120"/>
  <c r="GU6" i="120" s="1"/>
  <c r="DL8" i="120"/>
  <c r="DM8" i="120" s="1"/>
  <c r="EK6" i="117"/>
  <c r="DU6" i="117"/>
  <c r="DR6" i="117" s="1"/>
  <c r="CG26" i="116"/>
  <c r="CD26" i="116" s="1"/>
  <c r="CX26" i="116"/>
  <c r="DP28" i="116"/>
  <c r="CY28" i="116"/>
  <c r="CV28" i="116" s="1"/>
  <c r="DM7" i="118"/>
  <c r="DJ7" i="118" s="1"/>
  <c r="EC7" i="118"/>
  <c r="DQ22" i="116"/>
  <c r="DN22" i="116" s="1"/>
  <c r="EH22" i="116"/>
  <c r="BN5" i="116"/>
  <c r="AX5" i="116"/>
  <c r="AU5" i="116" s="1"/>
  <c r="EC7" i="126"/>
  <c r="DM7" i="126"/>
  <c r="DJ7" i="126" s="1"/>
  <c r="DM8" i="125"/>
  <c r="DJ8" i="125" s="1"/>
  <c r="EC8" i="125"/>
  <c r="DM7" i="125"/>
  <c r="DJ7" i="125" s="1"/>
  <c r="EC7" i="125"/>
  <c r="DM7" i="122"/>
  <c r="DJ7" i="122" s="1"/>
  <c r="EC7" i="122"/>
  <c r="ED7" i="123"/>
  <c r="EA7" i="123" s="1"/>
  <c r="ET7" i="123"/>
  <c r="ED5" i="120"/>
  <c r="EA5" i="120" s="1"/>
  <c r="ET5" i="120"/>
  <c r="ET6" i="122"/>
  <c r="ED6" i="122"/>
  <c r="EA6" i="122" s="1"/>
  <c r="DL6" i="121"/>
  <c r="DL9" i="121" s="1"/>
  <c r="DM9" i="121" s="1"/>
  <c r="CV6" i="121"/>
  <c r="CS6" i="121" s="1"/>
  <c r="DM6" i="120"/>
  <c r="DJ6" i="120" s="1"/>
  <c r="EC6" i="120"/>
  <c r="ED6" i="120" s="1"/>
  <c r="EA6" i="120" s="1"/>
  <c r="DT5" i="117"/>
  <c r="DC9" i="117"/>
  <c r="DD9" i="117" s="1"/>
  <c r="DD5" i="117"/>
  <c r="DA5" i="117" s="1"/>
  <c r="EL8" i="117"/>
  <c r="EI8" i="117" s="1"/>
  <c r="FB8" i="117"/>
  <c r="FK5" i="118"/>
  <c r="EU5" i="118"/>
  <c r="ER5" i="118" s="1"/>
  <c r="CG24" i="116"/>
  <c r="CD24" i="116" s="1"/>
  <c r="CX24" i="116"/>
  <c r="BN25" i="116"/>
  <c r="CF25" i="116" s="1"/>
  <c r="AX25" i="116"/>
  <c r="AU25" i="116" s="1"/>
  <c r="BO19" i="116"/>
  <c r="BL19" i="116" s="1"/>
  <c r="CF19" i="116"/>
  <c r="BO15" i="116"/>
  <c r="BL15" i="116" s="1"/>
  <c r="CF15" i="116"/>
  <c r="BO11" i="116"/>
  <c r="BL11" i="116" s="1"/>
  <c r="CF11" i="116"/>
  <c r="BO20" i="116"/>
  <c r="BL20" i="116" s="1"/>
  <c r="CF20" i="116"/>
  <c r="BO16" i="116"/>
  <c r="BL16" i="116" s="1"/>
  <c r="CF16" i="116"/>
  <c r="BO12" i="116"/>
  <c r="BL12" i="116" s="1"/>
  <c r="CF12" i="116"/>
  <c r="EC7" i="127"/>
  <c r="DM7" i="127"/>
  <c r="DJ7" i="127" s="1"/>
  <c r="DM8" i="127"/>
  <c r="DJ8" i="127" s="1"/>
  <c r="EC8" i="127"/>
  <c r="DL7" i="119"/>
  <c r="CV7" i="119"/>
  <c r="CS7" i="119" s="1"/>
  <c r="CU10" i="126"/>
  <c r="CV10" i="126" s="1"/>
  <c r="DL6" i="126"/>
  <c r="CV6" i="126"/>
  <c r="CS6" i="126" s="1"/>
  <c r="DM6" i="127"/>
  <c r="DJ6" i="127" s="1"/>
  <c r="EC6" i="127"/>
  <c r="DM5" i="123"/>
  <c r="DJ5" i="123" s="1"/>
  <c r="DL9" i="123"/>
  <c r="DM9" i="123" s="1"/>
  <c r="EC5" i="123"/>
  <c r="DT9" i="124"/>
  <c r="DU9" i="124" s="1"/>
  <c r="FC5" i="124"/>
  <c r="EZ5" i="124" s="1"/>
  <c r="FS5" i="124"/>
  <c r="EK7" i="124"/>
  <c r="DU7" i="124"/>
  <c r="EU8" i="123"/>
  <c r="ER8" i="123" s="1"/>
  <c r="FK8" i="123"/>
  <c r="CU9" i="122"/>
  <c r="CV9" i="122" s="1"/>
  <c r="DL5" i="122"/>
  <c r="CV5" i="122"/>
  <c r="CS5" i="122" s="1"/>
  <c r="EC8" i="119"/>
  <c r="DM8" i="119"/>
  <c r="DJ8" i="119" s="1"/>
  <c r="EC6" i="119"/>
  <c r="DM6" i="119"/>
  <c r="DJ6" i="119" s="1"/>
  <c r="DM8" i="121"/>
  <c r="DJ8" i="121" s="1"/>
  <c r="EC8" i="121"/>
  <c r="CU9" i="119"/>
  <c r="CV9" i="119" s="1"/>
  <c r="ED8" i="118"/>
  <c r="EA8" i="118" s="1"/>
  <c r="ET8" i="118"/>
  <c r="ET6" i="118"/>
  <c r="ED6" i="118"/>
  <c r="AX23" i="116"/>
  <c r="AU23" i="116" s="1"/>
  <c r="BN23" i="116"/>
  <c r="CF23" i="116" s="1"/>
  <c r="EU5" i="119"/>
  <c r="ER5" i="119" s="1"/>
  <c r="FM5" i="119"/>
  <c r="BN6" i="116"/>
  <c r="AX6" i="116"/>
  <c r="AU6" i="116" s="1"/>
  <c r="BN8" i="116"/>
  <c r="AX8" i="116"/>
  <c r="AU8" i="116" s="1"/>
  <c r="BN7" i="116"/>
  <c r="AX7" i="116"/>
  <c r="AU7" i="116" s="1"/>
  <c r="ED6" i="127" l="1"/>
  <c r="EA6" i="127" s="1"/>
  <c r="ET6" i="127"/>
  <c r="EU6" i="122"/>
  <c r="ER6" i="122" s="1"/>
  <c r="FK6" i="122"/>
  <c r="FK6" i="123"/>
  <c r="EU6" i="123"/>
  <c r="ER6" i="123" s="1"/>
  <c r="FK8" i="126"/>
  <c r="EU8" i="126"/>
  <c r="ER8" i="126" s="1"/>
  <c r="CX14" i="116"/>
  <c r="CG14" i="116"/>
  <c r="CD14" i="116" s="1"/>
  <c r="CX9" i="116"/>
  <c r="CG9" i="116"/>
  <c r="CD9" i="116" s="1"/>
  <c r="CX17" i="116"/>
  <c r="CG17" i="116"/>
  <c r="CD17" i="116" s="1"/>
  <c r="DU7" i="117"/>
  <c r="DR7" i="117" s="1"/>
  <c r="EK7" i="117"/>
  <c r="BO7" i="116"/>
  <c r="BL7" i="116" s="1"/>
  <c r="CF7" i="116"/>
  <c r="BO6" i="116"/>
  <c r="BL6" i="116" s="1"/>
  <c r="CF6" i="116"/>
  <c r="CG23" i="116"/>
  <c r="CD23" i="116" s="1"/>
  <c r="CX23" i="116"/>
  <c r="FK8" i="118"/>
  <c r="EU8" i="118"/>
  <c r="ER8" i="118" s="1"/>
  <c r="ET8" i="119"/>
  <c r="ED8" i="119"/>
  <c r="EA8" i="119" s="1"/>
  <c r="GD8" i="123"/>
  <c r="FL8" i="123"/>
  <c r="FI8" i="123" s="1"/>
  <c r="GL5" i="124"/>
  <c r="FT5" i="124"/>
  <c r="FQ5" i="124" s="1"/>
  <c r="ET5" i="123"/>
  <c r="EC9" i="123"/>
  <c r="ED9" i="123" s="1"/>
  <c r="ED5" i="123"/>
  <c r="EA5" i="123" s="1"/>
  <c r="CX16" i="116"/>
  <c r="CG16" i="116"/>
  <c r="CD16" i="116" s="1"/>
  <c r="CX11" i="116"/>
  <c r="CG11" i="116"/>
  <c r="CD11" i="116" s="1"/>
  <c r="CX19" i="116"/>
  <c r="CG19" i="116"/>
  <c r="CD19" i="116" s="1"/>
  <c r="DP24" i="116"/>
  <c r="CY24" i="116"/>
  <c r="CV24" i="116" s="1"/>
  <c r="GD5" i="118"/>
  <c r="FL5" i="118"/>
  <c r="FI5" i="118" s="1"/>
  <c r="EC8" i="120"/>
  <c r="ED8" i="120" s="1"/>
  <c r="ET7" i="126"/>
  <c r="ED7" i="126"/>
  <c r="EA7" i="126" s="1"/>
  <c r="DQ28" i="116"/>
  <c r="DN28" i="116" s="1"/>
  <c r="EH28" i="116"/>
  <c r="FB6" i="117"/>
  <c r="EL6" i="117"/>
  <c r="EI6" i="117" s="1"/>
  <c r="EL6" i="124"/>
  <c r="EI6" i="124" s="1"/>
  <c r="FB6" i="124"/>
  <c r="EK9" i="124"/>
  <c r="EL9" i="124" s="1"/>
  <c r="ED9" i="126"/>
  <c r="EA9" i="126" s="1"/>
  <c r="ET9" i="126"/>
  <c r="DL9" i="127"/>
  <c r="DM9" i="127" s="1"/>
  <c r="DM5" i="127"/>
  <c r="DJ5" i="127" s="1"/>
  <c r="EC5" i="127"/>
  <c r="ET7" i="120"/>
  <c r="ED7" i="120"/>
  <c r="EA7" i="120" s="1"/>
  <c r="CX21" i="116"/>
  <c r="CG21" i="116"/>
  <c r="CD21" i="116" s="1"/>
  <c r="ET8" i="121"/>
  <c r="ED8" i="121"/>
  <c r="EA8" i="121" s="1"/>
  <c r="EL7" i="124"/>
  <c r="EI7" i="124" s="1"/>
  <c r="FB7" i="124"/>
  <c r="EC7" i="119"/>
  <c r="DM7" i="119"/>
  <c r="DJ7" i="119" s="1"/>
  <c r="DL9" i="119"/>
  <c r="DM9" i="119" s="1"/>
  <c r="ET7" i="127"/>
  <c r="ED7" i="127"/>
  <c r="EA7" i="127" s="1"/>
  <c r="FS8" i="117"/>
  <c r="FC8" i="117"/>
  <c r="EZ8" i="117" s="1"/>
  <c r="DT9" i="117"/>
  <c r="DU9" i="117" s="1"/>
  <c r="EK5" i="117"/>
  <c r="DU5" i="117"/>
  <c r="DR5" i="117" s="1"/>
  <c r="EC6" i="121"/>
  <c r="DM6" i="121"/>
  <c r="DJ6" i="121" s="1"/>
  <c r="ET8" i="120"/>
  <c r="EU8" i="120" s="1"/>
  <c r="EU5" i="120"/>
  <c r="ER5" i="120" s="1"/>
  <c r="FK5" i="120"/>
  <c r="ET7" i="122"/>
  <c r="ED7" i="122"/>
  <c r="EA7" i="122" s="1"/>
  <c r="ET8" i="125"/>
  <c r="ED8" i="125"/>
  <c r="EA8" i="125" s="1"/>
  <c r="ET7" i="118"/>
  <c r="ED7" i="118"/>
  <c r="EA7" i="118" s="1"/>
  <c r="EC9" i="118"/>
  <c r="ED9" i="118" s="1"/>
  <c r="CY26" i="116"/>
  <c r="CV26" i="116" s="1"/>
  <c r="DP26" i="116"/>
  <c r="ET7" i="121"/>
  <c r="ED7" i="121"/>
  <c r="EA7" i="121" s="1"/>
  <c r="EC9" i="121"/>
  <c r="ED9" i="121" s="1"/>
  <c r="ED5" i="121"/>
  <c r="EA5" i="121" s="1"/>
  <c r="ET5" i="121"/>
  <c r="ED6" i="125"/>
  <c r="EA6" i="125" s="1"/>
  <c r="ET6" i="125"/>
  <c r="EC9" i="125"/>
  <c r="ED9" i="125" s="1"/>
  <c r="CX10" i="116"/>
  <c r="CG10" i="116"/>
  <c r="CD10" i="116" s="1"/>
  <c r="CX18" i="116"/>
  <c r="CG18" i="116"/>
  <c r="CD18" i="116" s="1"/>
  <c r="CX13" i="116"/>
  <c r="CG13" i="116"/>
  <c r="CD13" i="116" s="1"/>
  <c r="FK6" i="118"/>
  <c r="EU6" i="118"/>
  <c r="ER6" i="118" s="1"/>
  <c r="CX25" i="116"/>
  <c r="CG25" i="116"/>
  <c r="CD25" i="116" s="1"/>
  <c r="FK7" i="123"/>
  <c r="EU7" i="123"/>
  <c r="ER7" i="123" s="1"/>
  <c r="ET7" i="125"/>
  <c r="EU7" i="125" s="1"/>
  <c r="ER7" i="125" s="1"/>
  <c r="ED7" i="125"/>
  <c r="EA7" i="125" s="1"/>
  <c r="EZ22" i="116"/>
  <c r="EI22" i="116"/>
  <c r="EF22" i="116" s="1"/>
  <c r="GD5" i="119"/>
  <c r="FN5" i="119"/>
  <c r="FK5" i="119" s="1"/>
  <c r="BO8" i="116"/>
  <c r="BL8" i="116" s="1"/>
  <c r="CF8" i="116"/>
  <c r="ED6" i="119"/>
  <c r="EA6" i="119" s="1"/>
  <c r="ET6" i="119"/>
  <c r="EC9" i="119"/>
  <c r="ED9" i="119" s="1"/>
  <c r="DL9" i="122"/>
  <c r="DM9" i="122" s="1"/>
  <c r="EC5" i="122"/>
  <c r="DM5" i="122"/>
  <c r="DJ5" i="122" s="1"/>
  <c r="EC6" i="126"/>
  <c r="DL10" i="126"/>
  <c r="DM10" i="126" s="1"/>
  <c r="DM6" i="126"/>
  <c r="DJ6" i="126" s="1"/>
  <c r="ET8" i="127"/>
  <c r="ED8" i="127"/>
  <c r="EA8" i="127" s="1"/>
  <c r="CX12" i="116"/>
  <c r="CG12" i="116"/>
  <c r="CD12" i="116" s="1"/>
  <c r="CX20" i="116"/>
  <c r="CG20" i="116"/>
  <c r="CD20" i="116" s="1"/>
  <c r="CX15" i="116"/>
  <c r="CG15" i="116"/>
  <c r="CD15" i="116" s="1"/>
  <c r="BO5" i="116"/>
  <c r="BL5" i="116" s="1"/>
  <c r="CF5" i="116"/>
  <c r="FB8" i="124"/>
  <c r="EL8" i="124"/>
  <c r="EI8" i="124" s="1"/>
  <c r="CG27" i="116"/>
  <c r="CD27" i="116" s="1"/>
  <c r="CX27" i="116"/>
  <c r="DM8" i="122"/>
  <c r="DJ8" i="122" s="1"/>
  <c r="EC8" i="122"/>
  <c r="FK7" i="118" l="1"/>
  <c r="EU7" i="118"/>
  <c r="ER7" i="118" s="1"/>
  <c r="FC7" i="124"/>
  <c r="EZ7" i="124" s="1"/>
  <c r="FS7" i="124"/>
  <c r="ET5" i="127"/>
  <c r="EC9" i="127"/>
  <c r="ED9" i="127" s="1"/>
  <c r="ED5" i="127"/>
  <c r="EA5" i="127" s="1"/>
  <c r="CG6" i="116"/>
  <c r="CD6" i="116" s="1"/>
  <c r="CX6" i="116"/>
  <c r="FB7" i="117"/>
  <c r="EL7" i="117"/>
  <c r="EI7" i="117" s="1"/>
  <c r="FL6" i="122"/>
  <c r="FI6" i="122" s="1"/>
  <c r="GD6" i="122"/>
  <c r="ED8" i="122"/>
  <c r="EA8" i="122" s="1"/>
  <c r="ET8" i="122"/>
  <c r="ET9" i="118"/>
  <c r="EU9" i="118" s="1"/>
  <c r="DP20" i="116"/>
  <c r="CY20" i="116"/>
  <c r="CV20" i="116" s="1"/>
  <c r="FK8" i="127"/>
  <c r="EU8" i="127"/>
  <c r="ER8" i="127" s="1"/>
  <c r="FM6" i="119"/>
  <c r="EU6" i="119"/>
  <c r="ER6" i="119" s="1"/>
  <c r="FR22" i="116"/>
  <c r="FA22" i="116"/>
  <c r="EX22" i="116" s="1"/>
  <c r="GD7" i="123"/>
  <c r="FL7" i="123"/>
  <c r="FI7" i="123" s="1"/>
  <c r="FL6" i="118"/>
  <c r="FI6" i="118" s="1"/>
  <c r="GD6" i="118"/>
  <c r="DP18" i="116"/>
  <c r="CY18" i="116"/>
  <c r="CV18" i="116" s="1"/>
  <c r="FK6" i="125"/>
  <c r="ET9" i="125"/>
  <c r="EU9" i="125" s="1"/>
  <c r="EU6" i="125"/>
  <c r="ER6" i="125" s="1"/>
  <c r="GD5" i="120"/>
  <c r="FL5" i="120"/>
  <c r="FI5" i="120" s="1"/>
  <c r="ED6" i="121"/>
  <c r="EA6" i="121" s="1"/>
  <c r="ET6" i="121"/>
  <c r="DP21" i="116"/>
  <c r="CY21" i="116"/>
  <c r="CV21" i="116" s="1"/>
  <c r="FC6" i="117"/>
  <c r="EZ6" i="117" s="1"/>
  <c r="FS6" i="117"/>
  <c r="EU7" i="126"/>
  <c r="ER7" i="126" s="1"/>
  <c r="FK7" i="126"/>
  <c r="FK9" i="118"/>
  <c r="FL9" i="118" s="1"/>
  <c r="DP19" i="116"/>
  <c r="CY19" i="116"/>
  <c r="CV19" i="116" s="1"/>
  <c r="DP16" i="116"/>
  <c r="CY16" i="116"/>
  <c r="CV16" i="116" s="1"/>
  <c r="GW8" i="123"/>
  <c r="GE8" i="123"/>
  <c r="GB8" i="123" s="1"/>
  <c r="GD8" i="118"/>
  <c r="FL8" i="118"/>
  <c r="FI8" i="118" s="1"/>
  <c r="DP9" i="116"/>
  <c r="CY9" i="116"/>
  <c r="CV9" i="116" s="1"/>
  <c r="FL8" i="126"/>
  <c r="FI8" i="126" s="1"/>
  <c r="GD8" i="126"/>
  <c r="EH26" i="116"/>
  <c r="DQ26" i="116"/>
  <c r="DN26" i="116" s="1"/>
  <c r="GE5" i="118"/>
  <c r="GB5" i="118" s="1"/>
  <c r="GW5" i="118"/>
  <c r="FC8" i="124"/>
  <c r="EZ8" i="124" s="1"/>
  <c r="FS8" i="124"/>
  <c r="EC9" i="122"/>
  <c r="ED9" i="122" s="1"/>
  <c r="ED5" i="122"/>
  <c r="EA5" i="122" s="1"/>
  <c r="ET5" i="122"/>
  <c r="GW5" i="119"/>
  <c r="GE5" i="119"/>
  <c r="GB5" i="119" s="1"/>
  <c r="FK8" i="125"/>
  <c r="EU8" i="125"/>
  <c r="ER8" i="125" s="1"/>
  <c r="GL8" i="117"/>
  <c r="GM8" i="117" s="1"/>
  <c r="GJ8" i="117" s="1"/>
  <c r="FT8" i="117"/>
  <c r="FQ8" i="117" s="1"/>
  <c r="FC6" i="124"/>
  <c r="EZ6" i="124" s="1"/>
  <c r="FS6" i="124"/>
  <c r="FB9" i="124"/>
  <c r="FC9" i="124" s="1"/>
  <c r="EI28" i="116"/>
  <c r="EF28" i="116" s="1"/>
  <c r="EZ28" i="116"/>
  <c r="HE5" i="124"/>
  <c r="GM5" i="124"/>
  <c r="GJ5" i="124" s="1"/>
  <c r="CY23" i="116"/>
  <c r="CV23" i="116" s="1"/>
  <c r="DP23" i="116"/>
  <c r="CG7" i="116"/>
  <c r="CD7" i="116" s="1"/>
  <c r="CX7" i="116"/>
  <c r="FK6" i="127"/>
  <c r="EU6" i="127"/>
  <c r="ER6" i="127" s="1"/>
  <c r="EC10" i="126"/>
  <c r="ED10" i="126" s="1"/>
  <c r="ED6" i="126"/>
  <c r="EA6" i="126" s="1"/>
  <c r="ET6" i="126"/>
  <c r="FK7" i="122"/>
  <c r="EU7" i="122"/>
  <c r="ER7" i="122" s="1"/>
  <c r="EU7" i="127"/>
  <c r="ER7" i="127" s="1"/>
  <c r="FK7" i="127"/>
  <c r="FK5" i="123"/>
  <c r="ET9" i="123"/>
  <c r="EU9" i="123" s="1"/>
  <c r="EU5" i="123"/>
  <c r="ER5" i="123" s="1"/>
  <c r="DP27" i="116"/>
  <c r="CY27" i="116"/>
  <c r="CV27" i="116" s="1"/>
  <c r="CG5" i="116"/>
  <c r="CD5" i="116" s="1"/>
  <c r="CX5" i="116"/>
  <c r="DP15" i="116"/>
  <c r="CY15" i="116"/>
  <c r="CV15" i="116" s="1"/>
  <c r="DP12" i="116"/>
  <c r="CY12" i="116"/>
  <c r="CV12" i="116" s="1"/>
  <c r="CG8" i="116"/>
  <c r="CD8" i="116" s="1"/>
  <c r="CX8" i="116"/>
  <c r="DP25" i="116"/>
  <c r="CY25" i="116"/>
  <c r="CV25" i="116" s="1"/>
  <c r="DP13" i="116"/>
  <c r="CY13" i="116"/>
  <c r="CV13" i="116" s="1"/>
  <c r="DP10" i="116"/>
  <c r="CY10" i="116"/>
  <c r="CV10" i="116" s="1"/>
  <c r="FK5" i="121"/>
  <c r="EU5" i="121"/>
  <c r="ER5" i="121" s="1"/>
  <c r="ET9" i="121"/>
  <c r="EU9" i="121" s="1"/>
  <c r="EU7" i="121"/>
  <c r="ER7" i="121" s="1"/>
  <c r="FK7" i="121"/>
  <c r="EL5" i="117"/>
  <c r="EI5" i="117" s="1"/>
  <c r="EK9" i="117"/>
  <c r="EL9" i="117" s="1"/>
  <c r="FB5" i="117"/>
  <c r="ED7" i="119"/>
  <c r="EA7" i="119" s="1"/>
  <c r="ET7" i="119"/>
  <c r="ET9" i="119" s="1"/>
  <c r="EU9" i="119" s="1"/>
  <c r="FK8" i="121"/>
  <c r="EU8" i="121"/>
  <c r="ER8" i="121" s="1"/>
  <c r="EU7" i="120"/>
  <c r="ER7" i="120" s="1"/>
  <c r="FK7" i="120"/>
  <c r="FK9" i="126"/>
  <c r="EU9" i="126"/>
  <c r="ER9" i="126" s="1"/>
  <c r="EH24" i="116"/>
  <c r="DQ24" i="116"/>
  <c r="DN24" i="116" s="1"/>
  <c r="DP11" i="116"/>
  <c r="CY11" i="116"/>
  <c r="CV11" i="116" s="1"/>
  <c r="EU8" i="119"/>
  <c r="ER8" i="119" s="1"/>
  <c r="FM8" i="119"/>
  <c r="DP17" i="116"/>
  <c r="CY17" i="116"/>
  <c r="CV17" i="116" s="1"/>
  <c r="DP14" i="116"/>
  <c r="CY14" i="116"/>
  <c r="CV14" i="116" s="1"/>
  <c r="FL6" i="123"/>
  <c r="FI6" i="123" s="1"/>
  <c r="GD6" i="123"/>
  <c r="EI24" i="116" l="1"/>
  <c r="EF24" i="116" s="1"/>
  <c r="EZ24" i="116"/>
  <c r="FL7" i="121"/>
  <c r="FI7" i="121" s="1"/>
  <c r="GD7" i="121"/>
  <c r="EH27" i="116"/>
  <c r="DQ27" i="116"/>
  <c r="DN27" i="116" s="1"/>
  <c r="FL7" i="127"/>
  <c r="FI7" i="127" s="1"/>
  <c r="GD7" i="127"/>
  <c r="GD6" i="127"/>
  <c r="GE6" i="127" s="1"/>
  <c r="GB6" i="127" s="1"/>
  <c r="FL6" i="127"/>
  <c r="FI6" i="127" s="1"/>
  <c r="FR28" i="116"/>
  <c r="FA28" i="116"/>
  <c r="EX28" i="116" s="1"/>
  <c r="ET9" i="122"/>
  <c r="EU9" i="122" s="1"/>
  <c r="EU5" i="122"/>
  <c r="ER5" i="122" s="1"/>
  <c r="FK5" i="122"/>
  <c r="DQ21" i="116"/>
  <c r="DN21" i="116" s="1"/>
  <c r="EH21" i="116"/>
  <c r="GL7" i="124"/>
  <c r="FT7" i="124"/>
  <c r="FQ7" i="124" s="1"/>
  <c r="GE6" i="123"/>
  <c r="GB6" i="123" s="1"/>
  <c r="GW6" i="123"/>
  <c r="FB9" i="117"/>
  <c r="FC9" i="117" s="1"/>
  <c r="FC5" i="117"/>
  <c r="EZ5" i="117" s="1"/>
  <c r="FS5" i="117"/>
  <c r="DP5" i="116"/>
  <c r="CY5" i="116"/>
  <c r="CV5" i="116" s="1"/>
  <c r="DP7" i="116"/>
  <c r="CY7" i="116"/>
  <c r="CV7" i="116" s="1"/>
  <c r="EZ26" i="116"/>
  <c r="EI26" i="116"/>
  <c r="EF26" i="116" s="1"/>
  <c r="DQ9" i="116"/>
  <c r="DN9" i="116" s="1"/>
  <c r="EH9" i="116"/>
  <c r="GX8" i="123"/>
  <c r="GU8" i="123" s="1"/>
  <c r="HP8" i="123"/>
  <c r="DQ19" i="116"/>
  <c r="DN19" i="116" s="1"/>
  <c r="EH19" i="116"/>
  <c r="FT6" i="117"/>
  <c r="FQ6" i="117" s="1"/>
  <c r="GL6" i="117"/>
  <c r="EU6" i="121"/>
  <c r="ER6" i="121" s="1"/>
  <c r="FK6" i="121"/>
  <c r="GB8" i="120"/>
  <c r="GC8" i="120" s="1"/>
  <c r="GW5" i="120"/>
  <c r="GE5" i="120"/>
  <c r="GB5" i="120" s="1"/>
  <c r="FL8" i="127"/>
  <c r="FI8" i="127" s="1"/>
  <c r="GD8" i="127"/>
  <c r="FK8" i="122"/>
  <c r="EU8" i="122"/>
  <c r="ER8" i="122" s="1"/>
  <c r="DQ14" i="116"/>
  <c r="DN14" i="116" s="1"/>
  <c r="EH14" i="116"/>
  <c r="GD5" i="121"/>
  <c r="FL5" i="121"/>
  <c r="FI5" i="121" s="1"/>
  <c r="DQ13" i="116"/>
  <c r="DN13" i="116" s="1"/>
  <c r="EH13" i="116"/>
  <c r="DQ15" i="116"/>
  <c r="DN15" i="116" s="1"/>
  <c r="EH15" i="116"/>
  <c r="EU6" i="126"/>
  <c r="ER6" i="126" s="1"/>
  <c r="ET10" i="126"/>
  <c r="EU10" i="126" s="1"/>
  <c r="FK6" i="126"/>
  <c r="FL8" i="125"/>
  <c r="FI8" i="125" s="1"/>
  <c r="GD8" i="125"/>
  <c r="GE8" i="125" s="1"/>
  <c r="GB8" i="125" s="1"/>
  <c r="GD6" i="125"/>
  <c r="FL6" i="125"/>
  <c r="FI6" i="125" s="1"/>
  <c r="FK9" i="125"/>
  <c r="FL9" i="125" s="1"/>
  <c r="FS22" i="116"/>
  <c r="FP22" i="116" s="1"/>
  <c r="GL22" i="116"/>
  <c r="DQ17" i="116"/>
  <c r="DN17" i="116" s="1"/>
  <c r="EH17" i="116"/>
  <c r="DQ11" i="116"/>
  <c r="DN11" i="116" s="1"/>
  <c r="EH11" i="116"/>
  <c r="GD9" i="126"/>
  <c r="FL9" i="126"/>
  <c r="FI9" i="126" s="1"/>
  <c r="FL8" i="121"/>
  <c r="FI8" i="121" s="1"/>
  <c r="GD8" i="121"/>
  <c r="DQ10" i="116"/>
  <c r="DN10" i="116" s="1"/>
  <c r="EH10" i="116"/>
  <c r="DQ25" i="116"/>
  <c r="DN25" i="116" s="1"/>
  <c r="EH25" i="116"/>
  <c r="DQ12" i="116"/>
  <c r="DN12" i="116" s="1"/>
  <c r="EH12" i="116"/>
  <c r="GX5" i="119"/>
  <c r="GU5" i="119" s="1"/>
  <c r="HP5" i="119"/>
  <c r="GX5" i="118"/>
  <c r="GU5" i="118" s="1"/>
  <c r="HP5" i="118"/>
  <c r="GE8" i="126"/>
  <c r="GB8" i="126" s="1"/>
  <c r="GW8" i="126"/>
  <c r="DQ18" i="116"/>
  <c r="DN18" i="116" s="1"/>
  <c r="EH18" i="116"/>
  <c r="GE7" i="123"/>
  <c r="GB7" i="123" s="1"/>
  <c r="GW7" i="123"/>
  <c r="FS7" i="117"/>
  <c r="FC7" i="117"/>
  <c r="EZ7" i="117" s="1"/>
  <c r="FN8" i="119"/>
  <c r="FK8" i="119" s="1"/>
  <c r="GD8" i="119"/>
  <c r="FL7" i="120"/>
  <c r="FI7" i="120" s="1"/>
  <c r="GD7" i="120"/>
  <c r="EU7" i="119"/>
  <c r="ER7" i="119" s="1"/>
  <c r="FM7" i="119"/>
  <c r="DP8" i="116"/>
  <c r="EH8" i="116" s="1"/>
  <c r="CY8" i="116"/>
  <c r="CV8" i="116" s="1"/>
  <c r="FL5" i="123"/>
  <c r="FI5" i="123" s="1"/>
  <c r="FK9" i="123"/>
  <c r="FL9" i="123" s="1"/>
  <c r="GD5" i="123"/>
  <c r="FL7" i="122"/>
  <c r="FI7" i="122" s="1"/>
  <c r="GD7" i="122"/>
  <c r="EH23" i="116"/>
  <c r="DQ23" i="116"/>
  <c r="DN23" i="116" s="1"/>
  <c r="HF5" i="124"/>
  <c r="HC5" i="124" s="1"/>
  <c r="HX5" i="124"/>
  <c r="GL6" i="124"/>
  <c r="FT6" i="124"/>
  <c r="FQ6" i="124" s="1"/>
  <c r="FS9" i="124"/>
  <c r="FT9" i="124" s="1"/>
  <c r="FT8" i="124"/>
  <c r="FQ8" i="124" s="1"/>
  <c r="GL8" i="124"/>
  <c r="GE8" i="118"/>
  <c r="GB8" i="118" s="1"/>
  <c r="GW8" i="118"/>
  <c r="DQ16" i="116"/>
  <c r="DN16" i="116" s="1"/>
  <c r="EH16" i="116"/>
  <c r="FL7" i="126"/>
  <c r="FI7" i="126" s="1"/>
  <c r="GD7" i="126"/>
  <c r="FK8" i="120"/>
  <c r="FL8" i="120" s="1"/>
  <c r="GE6" i="118"/>
  <c r="GB6" i="118" s="1"/>
  <c r="GW6" i="118"/>
  <c r="GD6" i="119"/>
  <c r="FN6" i="119"/>
  <c r="FK6" i="119" s="1"/>
  <c r="DQ20" i="116"/>
  <c r="DN20" i="116" s="1"/>
  <c r="EH20" i="116"/>
  <c r="GW6" i="122"/>
  <c r="GE6" i="122"/>
  <c r="GB6" i="122" s="1"/>
  <c r="DP6" i="116"/>
  <c r="CY6" i="116"/>
  <c r="CV6" i="116" s="1"/>
  <c r="ET9" i="127"/>
  <c r="EU9" i="127" s="1"/>
  <c r="FK5" i="127"/>
  <c r="EU5" i="127"/>
  <c r="ER5" i="127" s="1"/>
  <c r="FL7" i="118"/>
  <c r="FI7" i="118" s="1"/>
  <c r="GD7" i="118"/>
  <c r="EZ23" i="116" l="1"/>
  <c r="EI23" i="116"/>
  <c r="EF23" i="116" s="1"/>
  <c r="GD7" i="119"/>
  <c r="FN7" i="119"/>
  <c r="FK7" i="119" s="1"/>
  <c r="HP8" i="126"/>
  <c r="HQ8" i="126" s="1"/>
  <c r="HN8" i="126" s="1"/>
  <c r="GX8" i="126"/>
  <c r="GU8" i="126" s="1"/>
  <c r="EI12" i="116"/>
  <c r="EF12" i="116" s="1"/>
  <c r="EZ12" i="116"/>
  <c r="EI17" i="116"/>
  <c r="EF17" i="116" s="1"/>
  <c r="EZ17" i="116"/>
  <c r="GD6" i="121"/>
  <c r="FL6" i="121"/>
  <c r="FI6" i="121" s="1"/>
  <c r="EI9" i="116"/>
  <c r="EF9" i="116" s="1"/>
  <c r="EZ9" i="116"/>
  <c r="GW7" i="121"/>
  <c r="GE7" i="121"/>
  <c r="GB7" i="121" s="1"/>
  <c r="HQ5" i="119"/>
  <c r="HN5" i="119" s="1"/>
  <c r="GE9" i="126"/>
  <c r="GB9" i="126" s="1"/>
  <c r="GW9" i="126"/>
  <c r="FK10" i="126"/>
  <c r="FL10" i="126" s="1"/>
  <c r="GD6" i="126"/>
  <c r="FL6" i="126"/>
  <c r="FI6" i="126" s="1"/>
  <c r="GE5" i="121"/>
  <c r="GB5" i="121" s="1"/>
  <c r="GW5" i="121"/>
  <c r="GD9" i="121"/>
  <c r="GE9" i="121" s="1"/>
  <c r="EH7" i="116"/>
  <c r="DQ7" i="116"/>
  <c r="DN7" i="116" s="1"/>
  <c r="FK9" i="122"/>
  <c r="FL9" i="122" s="1"/>
  <c r="GD5" i="122"/>
  <c r="FL5" i="122"/>
  <c r="FI5" i="122" s="1"/>
  <c r="GL28" i="116"/>
  <c r="FS28" i="116"/>
  <c r="FP28" i="116" s="1"/>
  <c r="HY5" i="124"/>
  <c r="HV5" i="124" s="1"/>
  <c r="GW8" i="119"/>
  <c r="GE8" i="119"/>
  <c r="GB8" i="119" s="1"/>
  <c r="EI19" i="116"/>
  <c r="EF19" i="116" s="1"/>
  <c r="EZ19" i="116"/>
  <c r="GL5" i="117"/>
  <c r="FS9" i="117"/>
  <c r="FT9" i="117" s="1"/>
  <c r="FT5" i="117"/>
  <c r="FQ5" i="117" s="1"/>
  <c r="GW7" i="127"/>
  <c r="GE7" i="127"/>
  <c r="GB7" i="127" s="1"/>
  <c r="EI20" i="116"/>
  <c r="EF20" i="116" s="1"/>
  <c r="EZ20" i="116"/>
  <c r="GE6" i="119"/>
  <c r="GB6" i="119" s="1"/>
  <c r="GW6" i="119"/>
  <c r="GD9" i="119"/>
  <c r="GE9" i="119" s="1"/>
  <c r="GW7" i="126"/>
  <c r="GE7" i="126"/>
  <c r="GB7" i="126" s="1"/>
  <c r="GX8" i="118"/>
  <c r="GU8" i="118" s="1"/>
  <c r="HP8" i="118"/>
  <c r="HQ8" i="118" s="1"/>
  <c r="HN8" i="118" s="1"/>
  <c r="GE7" i="122"/>
  <c r="GB7" i="122" s="1"/>
  <c r="GW7" i="122"/>
  <c r="EH6" i="116"/>
  <c r="DQ6" i="116"/>
  <c r="DN6" i="116" s="1"/>
  <c r="HP6" i="118"/>
  <c r="HQ6" i="118" s="1"/>
  <c r="HN6" i="118" s="1"/>
  <c r="GX6" i="118"/>
  <c r="GU6" i="118" s="1"/>
  <c r="GW7" i="120"/>
  <c r="GU8" i="120" s="1"/>
  <c r="GV8" i="120" s="1"/>
  <c r="GE7" i="120"/>
  <c r="GB7" i="120" s="1"/>
  <c r="EI18" i="116"/>
  <c r="EF18" i="116" s="1"/>
  <c r="EZ18" i="116"/>
  <c r="HQ5" i="118"/>
  <c r="HN5" i="118" s="1"/>
  <c r="EI25" i="116"/>
  <c r="EF25" i="116" s="1"/>
  <c r="EZ25" i="116"/>
  <c r="GE8" i="121"/>
  <c r="GB8" i="121" s="1"/>
  <c r="GW8" i="121"/>
  <c r="EI11" i="116"/>
  <c r="EF11" i="116" s="1"/>
  <c r="EZ11" i="116"/>
  <c r="HF22" i="116"/>
  <c r="GM22" i="116"/>
  <c r="GJ22" i="116" s="1"/>
  <c r="GE6" i="125"/>
  <c r="GB6" i="125" s="1"/>
  <c r="GD9" i="125"/>
  <c r="GE9" i="125" s="1"/>
  <c r="EI13" i="116"/>
  <c r="EF13" i="116" s="1"/>
  <c r="EZ13" i="116"/>
  <c r="FK9" i="121"/>
  <c r="FL9" i="121" s="1"/>
  <c r="FL8" i="122"/>
  <c r="FI8" i="122" s="1"/>
  <c r="GD8" i="122"/>
  <c r="GX5" i="120"/>
  <c r="GU5" i="120" s="1"/>
  <c r="HP5" i="120"/>
  <c r="HE6" i="117"/>
  <c r="GM6" i="117"/>
  <c r="GJ6" i="117" s="1"/>
  <c r="HE7" i="124"/>
  <c r="GM7" i="124"/>
  <c r="GJ7" i="124" s="1"/>
  <c r="FA24" i="116"/>
  <c r="EX24" i="116" s="1"/>
  <c r="FR24" i="116"/>
  <c r="GE7" i="118"/>
  <c r="GB7" i="118" s="1"/>
  <c r="GW7" i="118"/>
  <c r="GD9" i="118"/>
  <c r="GE9" i="118" s="1"/>
  <c r="HP6" i="122"/>
  <c r="HQ6" i="122" s="1"/>
  <c r="HN6" i="122" s="1"/>
  <c r="GX6" i="122"/>
  <c r="GU6" i="122" s="1"/>
  <c r="GX7" i="123"/>
  <c r="GU7" i="123" s="1"/>
  <c r="HP7" i="123"/>
  <c r="HQ7" i="123" s="1"/>
  <c r="HN7" i="123" s="1"/>
  <c r="EI10" i="116"/>
  <c r="EF10" i="116" s="1"/>
  <c r="EZ10" i="116"/>
  <c r="EI15" i="116"/>
  <c r="EF15" i="116" s="1"/>
  <c r="EZ15" i="116"/>
  <c r="FL5" i="127"/>
  <c r="FI5" i="127" s="1"/>
  <c r="FK9" i="127"/>
  <c r="FL9" i="127" s="1"/>
  <c r="GD5" i="127"/>
  <c r="FM9" i="119"/>
  <c r="FN9" i="119" s="1"/>
  <c r="EI16" i="116"/>
  <c r="EF16" i="116" s="1"/>
  <c r="EZ16" i="116"/>
  <c r="HE8" i="124"/>
  <c r="GM8" i="124"/>
  <c r="GJ8" i="124" s="1"/>
  <c r="HE6" i="124"/>
  <c r="GM6" i="124"/>
  <c r="GJ6" i="124" s="1"/>
  <c r="GL9" i="124"/>
  <c r="GM9" i="124" s="1"/>
  <c r="GE5" i="123"/>
  <c r="GB5" i="123" s="1"/>
  <c r="GD9" i="123"/>
  <c r="GE9" i="123" s="1"/>
  <c r="GW5" i="123"/>
  <c r="EI8" i="116"/>
  <c r="EF8" i="116" s="1"/>
  <c r="EZ8" i="116"/>
  <c r="FT7" i="117"/>
  <c r="FQ7" i="117" s="1"/>
  <c r="GL7" i="117"/>
  <c r="EI14" i="116"/>
  <c r="EF14" i="116" s="1"/>
  <c r="EZ14" i="116"/>
  <c r="GE8" i="127"/>
  <c r="GB8" i="127" s="1"/>
  <c r="GW8" i="127"/>
  <c r="FA26" i="116"/>
  <c r="EX26" i="116" s="1"/>
  <c r="FR26" i="116"/>
  <c r="EH5" i="116"/>
  <c r="DQ5" i="116"/>
  <c r="DN5" i="116" s="1"/>
  <c r="HP6" i="123"/>
  <c r="HQ6" i="123" s="1"/>
  <c r="HN6" i="123" s="1"/>
  <c r="GX6" i="123"/>
  <c r="GU6" i="123" s="1"/>
  <c r="EZ21" i="116"/>
  <c r="EI21" i="116"/>
  <c r="EF21" i="116" s="1"/>
  <c r="EI27" i="116"/>
  <c r="EF27" i="116" s="1"/>
  <c r="EZ27" i="116"/>
  <c r="FA27" i="116" l="1"/>
  <c r="EX27" i="116" s="1"/>
  <c r="FR27" i="116"/>
  <c r="FS26" i="116"/>
  <c r="FP26" i="116" s="1"/>
  <c r="GL26" i="116"/>
  <c r="FR14" i="116"/>
  <c r="FA14" i="116"/>
  <c r="EX14" i="116" s="1"/>
  <c r="FR15" i="116"/>
  <c r="FA15" i="116"/>
  <c r="EX15" i="116" s="1"/>
  <c r="HZ22" i="116"/>
  <c r="IA22" i="116" s="1"/>
  <c r="HX22" i="116" s="1"/>
  <c r="HG22" i="116"/>
  <c r="HD22" i="116" s="1"/>
  <c r="HP8" i="119"/>
  <c r="HQ8" i="119" s="1"/>
  <c r="HN8" i="119" s="1"/>
  <c r="GX8" i="119"/>
  <c r="GU8" i="119" s="1"/>
  <c r="GX9" i="126"/>
  <c r="GU9" i="126" s="1"/>
  <c r="HP9" i="126"/>
  <c r="HQ9" i="126" s="1"/>
  <c r="HN9" i="126" s="1"/>
  <c r="HX8" i="124"/>
  <c r="HY8" i="124" s="1"/>
  <c r="HV8" i="124" s="1"/>
  <c r="HF8" i="124"/>
  <c r="HC8" i="124" s="1"/>
  <c r="GD9" i="127"/>
  <c r="GE9" i="127" s="1"/>
  <c r="GE5" i="127"/>
  <c r="GB5" i="127" s="1"/>
  <c r="GW5" i="127"/>
  <c r="HP7" i="118"/>
  <c r="HQ7" i="118" s="1"/>
  <c r="HN7" i="118" s="1"/>
  <c r="GX7" i="118"/>
  <c r="GU7" i="118" s="1"/>
  <c r="GO9" i="118"/>
  <c r="GP9" i="118" s="1"/>
  <c r="FR11" i="116"/>
  <c r="FA11" i="116"/>
  <c r="EX11" i="116" s="1"/>
  <c r="FR25" i="116"/>
  <c r="FA25" i="116"/>
  <c r="EX25" i="116" s="1"/>
  <c r="FR18" i="116"/>
  <c r="FA18" i="116"/>
  <c r="EX18" i="116" s="1"/>
  <c r="HP7" i="122"/>
  <c r="HQ7" i="122" s="1"/>
  <c r="HN7" i="122" s="1"/>
  <c r="GX7" i="122"/>
  <c r="GU7" i="122" s="1"/>
  <c r="HP7" i="127"/>
  <c r="HQ7" i="127" s="1"/>
  <c r="HN7" i="127" s="1"/>
  <c r="GX7" i="127"/>
  <c r="GU7" i="127" s="1"/>
  <c r="FR19" i="116"/>
  <c r="FA19" i="116"/>
  <c r="EX19" i="116" s="1"/>
  <c r="EI7" i="116"/>
  <c r="EF7" i="116" s="1"/>
  <c r="EZ7" i="116"/>
  <c r="HP7" i="121"/>
  <c r="HQ7" i="121" s="1"/>
  <c r="HN7" i="121" s="1"/>
  <c r="GX7" i="121"/>
  <c r="GU7" i="121" s="1"/>
  <c r="GW6" i="121"/>
  <c r="GE6" i="121"/>
  <c r="GB6" i="121" s="1"/>
  <c r="GW7" i="119"/>
  <c r="GE7" i="119"/>
  <c r="GB7" i="119" s="1"/>
  <c r="HX6" i="117"/>
  <c r="HY6" i="117" s="1"/>
  <c r="HV6" i="117" s="1"/>
  <c r="HF6" i="117"/>
  <c r="HC6" i="117" s="1"/>
  <c r="EI6" i="116"/>
  <c r="EF6" i="116" s="1"/>
  <c r="EZ6" i="116"/>
  <c r="GX6" i="119"/>
  <c r="GU6" i="119" s="1"/>
  <c r="HP6" i="119"/>
  <c r="GW9" i="119"/>
  <c r="GX9" i="119" s="1"/>
  <c r="GM7" i="117"/>
  <c r="GJ7" i="117" s="1"/>
  <c r="HE7" i="117"/>
  <c r="FR16" i="116"/>
  <c r="FA16" i="116"/>
  <c r="EX16" i="116" s="1"/>
  <c r="FR10" i="116"/>
  <c r="FA10" i="116"/>
  <c r="EX10" i="116" s="1"/>
  <c r="HF7" i="124"/>
  <c r="HC7" i="124" s="1"/>
  <c r="HX7" i="124"/>
  <c r="HY7" i="124" s="1"/>
  <c r="HV7" i="124" s="1"/>
  <c r="HQ5" i="120"/>
  <c r="HN5" i="120" s="1"/>
  <c r="HP7" i="126"/>
  <c r="HQ7" i="126" s="1"/>
  <c r="HN7" i="126" s="1"/>
  <c r="GX7" i="126"/>
  <c r="GU7" i="126" s="1"/>
  <c r="FR20" i="116"/>
  <c r="FA20" i="116"/>
  <c r="EX20" i="116" s="1"/>
  <c r="GD9" i="122"/>
  <c r="GE9" i="122" s="1"/>
  <c r="GW5" i="122"/>
  <c r="GE5" i="122"/>
  <c r="GB5" i="122" s="1"/>
  <c r="GW6" i="126"/>
  <c r="GD10" i="126"/>
  <c r="GE10" i="126" s="1"/>
  <c r="GE6" i="126"/>
  <c r="GB6" i="126" s="1"/>
  <c r="FR9" i="116"/>
  <c r="FA9" i="116"/>
  <c r="EX9" i="116" s="1"/>
  <c r="FR17" i="116"/>
  <c r="FA17" i="116"/>
  <c r="EX17" i="116" s="1"/>
  <c r="FR8" i="116"/>
  <c r="FA8" i="116"/>
  <c r="EX8" i="116" s="1"/>
  <c r="GE8" i="122"/>
  <c r="GB8" i="122" s="1"/>
  <c r="GW8" i="122"/>
  <c r="HP7" i="120"/>
  <c r="HQ7" i="120" s="1"/>
  <c r="HN7" i="120" s="1"/>
  <c r="GX7" i="120"/>
  <c r="GU7" i="120" s="1"/>
  <c r="GL9" i="117"/>
  <c r="GM9" i="117" s="1"/>
  <c r="HE5" i="117"/>
  <c r="GM5" i="117"/>
  <c r="GJ5" i="117" s="1"/>
  <c r="GM28" i="116"/>
  <c r="GJ28" i="116" s="1"/>
  <c r="HF28" i="116"/>
  <c r="FR12" i="116"/>
  <c r="FA12" i="116"/>
  <c r="EX12" i="116" s="1"/>
  <c r="HP8" i="127"/>
  <c r="HQ8" i="127" s="1"/>
  <c r="HN8" i="127" s="1"/>
  <c r="GX8" i="127"/>
  <c r="GU8" i="127" s="1"/>
  <c r="HP5" i="123"/>
  <c r="GW9" i="123"/>
  <c r="GX9" i="123" s="1"/>
  <c r="GX5" i="123"/>
  <c r="GU5" i="123" s="1"/>
  <c r="FR21" i="116"/>
  <c r="FA21" i="116"/>
  <c r="EX21" i="116" s="1"/>
  <c r="EI5" i="116"/>
  <c r="EF5" i="116" s="1"/>
  <c r="EZ5" i="116"/>
  <c r="HF6" i="124"/>
  <c r="HC6" i="124" s="1"/>
  <c r="HX6" i="124"/>
  <c r="HE9" i="124"/>
  <c r="HF9" i="124" s="1"/>
  <c r="GL24" i="116"/>
  <c r="FS24" i="116"/>
  <c r="FP24" i="116" s="1"/>
  <c r="FR13" i="116"/>
  <c r="FA13" i="116"/>
  <c r="EX13" i="116" s="1"/>
  <c r="HP8" i="121"/>
  <c r="HQ8" i="121" s="1"/>
  <c r="HN8" i="121" s="1"/>
  <c r="GX8" i="121"/>
  <c r="GU8" i="121" s="1"/>
  <c r="GW9" i="121"/>
  <c r="GX9" i="121" s="1"/>
  <c r="GX5" i="121"/>
  <c r="GU5" i="121" s="1"/>
  <c r="HP5" i="121"/>
  <c r="FA23" i="116"/>
  <c r="EX23" i="116" s="1"/>
  <c r="FR23" i="116"/>
  <c r="HG28" i="116" l="1"/>
  <c r="HD28" i="116" s="1"/>
  <c r="HZ28" i="116"/>
  <c r="IA28" i="116" s="1"/>
  <c r="HX28" i="116" s="1"/>
  <c r="GL16" i="116"/>
  <c r="FS16" i="116"/>
  <c r="FP16" i="116" s="1"/>
  <c r="HQ6" i="119"/>
  <c r="HN6" i="119" s="1"/>
  <c r="HF24" i="116"/>
  <c r="GM24" i="116"/>
  <c r="GJ24" i="116" s="1"/>
  <c r="FA5" i="116"/>
  <c r="EX5" i="116" s="1"/>
  <c r="FR5" i="116"/>
  <c r="GW10" i="126"/>
  <c r="GX10" i="126" s="1"/>
  <c r="GX6" i="126"/>
  <c r="GU6" i="126" s="1"/>
  <c r="HP6" i="126"/>
  <c r="HX7" i="117"/>
  <c r="HY7" i="117" s="1"/>
  <c r="HV7" i="117" s="1"/>
  <c r="HF7" i="117"/>
  <c r="HC7" i="117" s="1"/>
  <c r="GX6" i="121"/>
  <c r="GU6" i="121" s="1"/>
  <c r="HP6" i="121"/>
  <c r="HQ6" i="121" s="1"/>
  <c r="HN6" i="121" s="1"/>
  <c r="GL18" i="116"/>
  <c r="FS18" i="116"/>
  <c r="FP18" i="116" s="1"/>
  <c r="GL11" i="116"/>
  <c r="FS11" i="116"/>
  <c r="FP11" i="116" s="1"/>
  <c r="HP5" i="127"/>
  <c r="HQ5" i="127" s="1"/>
  <c r="HN5" i="127" s="1"/>
  <c r="GW9" i="127"/>
  <c r="GX9" i="127" s="1"/>
  <c r="GX5" i="127"/>
  <c r="GU5" i="127" s="1"/>
  <c r="GL15" i="116"/>
  <c r="FS15" i="116"/>
  <c r="FP15" i="116" s="1"/>
  <c r="HF26" i="116"/>
  <c r="GM26" i="116"/>
  <c r="GJ26" i="116" s="1"/>
  <c r="FS23" i="116"/>
  <c r="FP23" i="116" s="1"/>
  <c r="GL23" i="116"/>
  <c r="GL8" i="116"/>
  <c r="FS8" i="116"/>
  <c r="FP8" i="116" s="1"/>
  <c r="GL9" i="116"/>
  <c r="FS9" i="116"/>
  <c r="FP9" i="116" s="1"/>
  <c r="GL20" i="116"/>
  <c r="FS20" i="116"/>
  <c r="FP20" i="116" s="1"/>
  <c r="HF8" i="120"/>
  <c r="HG8" i="120" s="1"/>
  <c r="GL10" i="116"/>
  <c r="FS10" i="116"/>
  <c r="FP10" i="116" s="1"/>
  <c r="FA6" i="116"/>
  <c r="EX6" i="116" s="1"/>
  <c r="FR6" i="116"/>
  <c r="GL27" i="116"/>
  <c r="FS27" i="116"/>
  <c r="FP27" i="116" s="1"/>
  <c r="HQ5" i="121"/>
  <c r="HN5" i="121" s="1"/>
  <c r="HP9" i="121"/>
  <c r="HQ9" i="121" s="1"/>
  <c r="GL21" i="116"/>
  <c r="FS21" i="116"/>
  <c r="FP21" i="116" s="1"/>
  <c r="GL17" i="116"/>
  <c r="FS17" i="116"/>
  <c r="FP17" i="116" s="1"/>
  <c r="FA7" i="116"/>
  <c r="EX7" i="116" s="1"/>
  <c r="FR7" i="116"/>
  <c r="HH9" i="118"/>
  <c r="HI9" i="118" s="1"/>
  <c r="GL13" i="116"/>
  <c r="FS13" i="116"/>
  <c r="FP13" i="116" s="1"/>
  <c r="HY6" i="124"/>
  <c r="HV6" i="124" s="1"/>
  <c r="HX9" i="124"/>
  <c r="HY9" i="124" s="1"/>
  <c r="HP9" i="123"/>
  <c r="HQ9" i="123" s="1"/>
  <c r="HQ5" i="123"/>
  <c r="HN5" i="123" s="1"/>
  <c r="GL12" i="116"/>
  <c r="FS12" i="116"/>
  <c r="FP12" i="116" s="1"/>
  <c r="HF5" i="117"/>
  <c r="HC5" i="117" s="1"/>
  <c r="HE9" i="117"/>
  <c r="HF9" i="117" s="1"/>
  <c r="HX5" i="117"/>
  <c r="HP8" i="122"/>
  <c r="HQ8" i="122" s="1"/>
  <c r="HN8" i="122" s="1"/>
  <c r="GX8" i="122"/>
  <c r="GU8" i="122" s="1"/>
  <c r="GW9" i="122"/>
  <c r="GX9" i="122" s="1"/>
  <c r="GX5" i="122"/>
  <c r="GU5" i="122" s="1"/>
  <c r="HP5" i="122"/>
  <c r="GX7" i="119"/>
  <c r="GU7" i="119" s="1"/>
  <c r="HP7" i="119"/>
  <c r="HQ7" i="119" s="1"/>
  <c r="HN7" i="119" s="1"/>
  <c r="GL19" i="116"/>
  <c r="FS19" i="116"/>
  <c r="FP19" i="116" s="1"/>
  <c r="GL25" i="116"/>
  <c r="FS25" i="116"/>
  <c r="FP25" i="116" s="1"/>
  <c r="GL14" i="116"/>
  <c r="FS14" i="116"/>
  <c r="FP14" i="116" s="1"/>
  <c r="GM11" i="116" l="1"/>
  <c r="GJ11" i="116" s="1"/>
  <c r="HF11" i="116"/>
  <c r="GM14" i="116"/>
  <c r="GJ14" i="116" s="1"/>
  <c r="HF14" i="116"/>
  <c r="GM19" i="116"/>
  <c r="GJ19" i="116" s="1"/>
  <c r="HF19" i="116"/>
  <c r="HX9" i="117"/>
  <c r="HY9" i="117" s="1"/>
  <c r="HY5" i="117"/>
  <c r="HV5" i="117" s="1"/>
  <c r="GM12" i="116"/>
  <c r="GJ12" i="116" s="1"/>
  <c r="HF12" i="116"/>
  <c r="GL7" i="116"/>
  <c r="FS7" i="116"/>
  <c r="FP7" i="116" s="1"/>
  <c r="GM20" i="116"/>
  <c r="GJ20" i="116" s="1"/>
  <c r="HF20" i="116"/>
  <c r="GM8" i="116"/>
  <c r="GJ8" i="116" s="1"/>
  <c r="HF8" i="116"/>
  <c r="HZ26" i="116"/>
  <c r="IA26" i="116" s="1"/>
  <c r="HX26" i="116" s="1"/>
  <c r="HG26" i="116"/>
  <c r="HD26" i="116" s="1"/>
  <c r="HG24" i="116"/>
  <c r="HD24" i="116" s="1"/>
  <c r="HZ24" i="116"/>
  <c r="IA24" i="116" s="1"/>
  <c r="HX24" i="116" s="1"/>
  <c r="GM16" i="116"/>
  <c r="GJ16" i="116" s="1"/>
  <c r="HF16" i="116"/>
  <c r="GM21" i="116"/>
  <c r="GJ21" i="116" s="1"/>
  <c r="HF21" i="116"/>
  <c r="HF27" i="116"/>
  <c r="GM27" i="116"/>
  <c r="GJ27" i="116" s="1"/>
  <c r="GM10" i="116"/>
  <c r="GJ10" i="116" s="1"/>
  <c r="HF10" i="116"/>
  <c r="HF23" i="116"/>
  <c r="GM23" i="116"/>
  <c r="GJ23" i="116" s="1"/>
  <c r="GM18" i="116"/>
  <c r="GJ18" i="116" s="1"/>
  <c r="HF18" i="116"/>
  <c r="GL5" i="116"/>
  <c r="FS5" i="116"/>
  <c r="FP5" i="116" s="1"/>
  <c r="HP9" i="119"/>
  <c r="HQ9" i="119" s="1"/>
  <c r="HP9" i="122"/>
  <c r="HQ9" i="122" s="1"/>
  <c r="HQ5" i="122"/>
  <c r="HN5" i="122" s="1"/>
  <c r="GM17" i="116"/>
  <c r="GJ17" i="116" s="1"/>
  <c r="HF17" i="116"/>
  <c r="GM25" i="116"/>
  <c r="GJ25" i="116" s="1"/>
  <c r="HF25" i="116"/>
  <c r="GM13" i="116"/>
  <c r="GJ13" i="116" s="1"/>
  <c r="HF13" i="116"/>
  <c r="GL6" i="116"/>
  <c r="FS6" i="116"/>
  <c r="FP6" i="116" s="1"/>
  <c r="GM9" i="116"/>
  <c r="GJ9" i="116" s="1"/>
  <c r="HF9" i="116"/>
  <c r="GM15" i="116"/>
  <c r="GJ15" i="116" s="1"/>
  <c r="HF15" i="116"/>
  <c r="HQ6" i="126"/>
  <c r="HN6" i="126" s="1"/>
  <c r="HP10" i="126"/>
  <c r="HQ10" i="126" s="1"/>
  <c r="HF6" i="116" l="1"/>
  <c r="GM6" i="116"/>
  <c r="GJ6" i="116" s="1"/>
  <c r="HG18" i="116"/>
  <c r="HD18" i="116" s="1"/>
  <c r="HZ18" i="116"/>
  <c r="IA18" i="116" s="1"/>
  <c r="HX18" i="116" s="1"/>
  <c r="HZ21" i="116"/>
  <c r="IA21" i="116" s="1"/>
  <c r="HX21" i="116" s="1"/>
  <c r="HG21" i="116"/>
  <c r="HD21" i="116" s="1"/>
  <c r="HG8" i="116"/>
  <c r="HD8" i="116" s="1"/>
  <c r="HZ8" i="116"/>
  <c r="IA8" i="116" s="1"/>
  <c r="HX8" i="116" s="1"/>
  <c r="HG14" i="116"/>
  <c r="HD14" i="116" s="1"/>
  <c r="HZ14" i="116"/>
  <c r="IA14" i="116" s="1"/>
  <c r="HX14" i="116" s="1"/>
  <c r="HG9" i="116"/>
  <c r="HD9" i="116" s="1"/>
  <c r="HZ9" i="116"/>
  <c r="IA9" i="116" s="1"/>
  <c r="HX9" i="116" s="1"/>
  <c r="HG13" i="116"/>
  <c r="HD13" i="116" s="1"/>
  <c r="HZ13" i="116"/>
  <c r="IA13" i="116" s="1"/>
  <c r="HX13" i="116" s="1"/>
  <c r="HG17" i="116"/>
  <c r="HD17" i="116" s="1"/>
  <c r="HZ17" i="116"/>
  <c r="IA17" i="116" s="1"/>
  <c r="HX17" i="116" s="1"/>
  <c r="HF7" i="116"/>
  <c r="GM7" i="116"/>
  <c r="GJ7" i="116" s="1"/>
  <c r="HG16" i="116"/>
  <c r="HD16" i="116" s="1"/>
  <c r="HZ16" i="116"/>
  <c r="IA16" i="116" s="1"/>
  <c r="HX16" i="116" s="1"/>
  <c r="HG20" i="116"/>
  <c r="HD20" i="116" s="1"/>
  <c r="HZ20" i="116"/>
  <c r="IA20" i="116" s="1"/>
  <c r="HX20" i="116" s="1"/>
  <c r="HG12" i="116"/>
  <c r="HD12" i="116" s="1"/>
  <c r="HZ12" i="116"/>
  <c r="IA12" i="116" s="1"/>
  <c r="HX12" i="116" s="1"/>
  <c r="HG19" i="116"/>
  <c r="HD19" i="116" s="1"/>
  <c r="HZ19" i="116"/>
  <c r="IA19" i="116" s="1"/>
  <c r="HX19" i="116" s="1"/>
  <c r="HG11" i="116"/>
  <c r="HD11" i="116" s="1"/>
  <c r="HZ11" i="116"/>
  <c r="IA11" i="116" s="1"/>
  <c r="HX11" i="116" s="1"/>
  <c r="HG10" i="116"/>
  <c r="HD10" i="116" s="1"/>
  <c r="HZ10" i="116"/>
  <c r="IA10" i="116" s="1"/>
  <c r="HX10" i="116" s="1"/>
  <c r="HG15" i="116"/>
  <c r="HD15" i="116" s="1"/>
  <c r="HZ15" i="116"/>
  <c r="IA15" i="116" s="1"/>
  <c r="HX15" i="116" s="1"/>
  <c r="HZ25" i="116"/>
  <c r="IA25" i="116" s="1"/>
  <c r="HX25" i="116" s="1"/>
  <c r="HG25" i="116"/>
  <c r="HD25" i="116" s="1"/>
  <c r="HF5" i="116"/>
  <c r="GM5" i="116"/>
  <c r="GJ5" i="116" s="1"/>
  <c r="HZ23" i="116"/>
  <c r="IA23" i="116" s="1"/>
  <c r="HX23" i="116" s="1"/>
  <c r="HG23" i="116"/>
  <c r="HD23" i="116" s="1"/>
  <c r="HG27" i="116"/>
  <c r="HD27" i="116" s="1"/>
  <c r="HZ27" i="116"/>
  <c r="IA27" i="116" s="1"/>
  <c r="HX27" i="116" s="1"/>
  <c r="HG5" i="116" l="1"/>
  <c r="HD5" i="116" s="1"/>
  <c r="HZ5" i="116"/>
  <c r="IA5" i="116" s="1"/>
  <c r="HX5" i="116" s="1"/>
  <c r="HG7" i="116"/>
  <c r="HD7" i="116" s="1"/>
  <c r="HZ7" i="116"/>
  <c r="IA7" i="116" s="1"/>
  <c r="HX7" i="116" s="1"/>
  <c r="HG6" i="116"/>
  <c r="HD6" i="116" s="1"/>
  <c r="HZ6" i="116"/>
  <c r="IA6" i="116" s="1"/>
  <c r="HX6" i="116" s="1"/>
  <c r="O11" i="5" l="1"/>
  <c r="U30" i="5" l="1"/>
  <c r="U27" i="5"/>
  <c r="U24" i="5"/>
  <c r="U21" i="5"/>
  <c r="U11" i="5"/>
  <c r="V11" i="5" l="1"/>
  <c r="V21" i="5"/>
  <c r="V24" i="5"/>
  <c r="V27" i="5"/>
  <c r="V30" i="5"/>
  <c r="O30" i="5" l="1"/>
  <c r="O27" i="5"/>
  <c r="O24" i="5"/>
  <c r="O21" i="5"/>
  <c r="P21" i="5" l="1"/>
  <c r="P24" i="5"/>
  <c r="P27" i="5"/>
  <c r="P11" i="5"/>
  <c r="P30" i="5"/>
  <c r="I27" i="5" l="1"/>
  <c r="J27" i="5" l="1"/>
  <c r="I30" i="5" l="1"/>
  <c r="I24" i="5"/>
  <c r="I21" i="5"/>
  <c r="I11" i="5"/>
  <c r="J21" i="5" l="1"/>
  <c r="J24" i="5"/>
  <c r="J30" i="5"/>
  <c r="J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3E75C458-A082-44C5-B693-407C3536E647}">
      <text>
        <r>
          <rPr>
            <b/>
            <sz val="9"/>
            <color indexed="81"/>
            <rFont val="Tahoma"/>
            <family val="2"/>
          </rPr>
          <t>Seleccionar una calificación</t>
        </r>
      </text>
    </comment>
    <comment ref="O9" authorId="0" shapeId="0" xr:uid="{B37A8A8B-2208-47E1-929F-595278083190}">
      <text>
        <r>
          <rPr>
            <b/>
            <sz val="9"/>
            <color indexed="81"/>
            <rFont val="Tahoma"/>
            <family val="2"/>
          </rPr>
          <t>Seleccionar una calificación</t>
        </r>
      </text>
    </comment>
    <comment ref="U9" authorId="0" shapeId="0" xr:uid="{CA8AA0D1-DCBD-441D-881D-60403D26063B}">
      <text>
        <r>
          <rPr>
            <b/>
            <sz val="9"/>
            <color indexed="81"/>
            <rFont val="Tahoma"/>
            <family val="2"/>
          </rPr>
          <t>Seleccionar una calificación</t>
        </r>
      </text>
    </comment>
    <comment ref="B10" authorId="1" shapeId="0" xr:uid="{EA4FC118-F8F4-4995-A9E5-E3A2A1CED5B5}">
      <text>
        <r>
          <rPr>
            <b/>
            <sz val="9"/>
            <color indexed="81"/>
            <rFont val="Tahoma"/>
            <family val="2"/>
          </rPr>
          <t>Precise los objetivos que la entidad desea lograr en la vigencia y Enuncie una a una las actividades que se realizarán  al logro de cada objetivo planteado.</t>
        </r>
      </text>
    </comment>
    <comment ref="J10" authorId="0" shapeId="0" xr:uid="{815C7D52-1F02-496E-A95B-217DAF91C26C}">
      <text>
        <r>
          <rPr>
            <b/>
            <sz val="9"/>
            <color indexed="81"/>
            <rFont val="Tahoma"/>
            <family val="2"/>
          </rPr>
          <t>Corresponde al porcentaje establecido de la actividades cumplidas sobre el las actividades
programadas.</t>
        </r>
      </text>
    </comment>
    <comment ref="P10" authorId="0" shapeId="0" xr:uid="{59EB2AEB-E21C-4B0E-9DEE-935EA3585381}">
      <text>
        <r>
          <rPr>
            <b/>
            <sz val="9"/>
            <color indexed="81"/>
            <rFont val="Tahoma"/>
            <family val="2"/>
          </rPr>
          <t>Corresponde al porcentaje establecido de la actividades cumplidas sobre el las actividades
programadas.</t>
        </r>
      </text>
    </comment>
    <comment ref="V10" authorId="0" shapeId="0" xr:uid="{95013737-C0CE-42C5-A1FC-21F8D8207D40}">
      <text>
        <r>
          <rPr>
            <b/>
            <sz val="9"/>
            <color indexed="81"/>
            <rFont val="Tahoma"/>
            <family val="2"/>
          </rPr>
          <t>Corresponde al porcentaje establecido de la actividades cumplidas sobre el las actividades
programadas.</t>
        </r>
      </text>
    </comment>
    <comment ref="I11" authorId="0" shapeId="0" xr:uid="{3FB2E26D-40B7-46F9-9978-F700A21835EF}">
      <text>
        <r>
          <rPr>
            <b/>
            <sz val="9"/>
            <color indexed="81"/>
            <rFont val="Tahoma"/>
            <family val="2"/>
          </rPr>
          <t>Corresponde a todo lo cumplido Fuera de los Términos establecidos</t>
        </r>
      </text>
    </comment>
    <comment ref="O11" authorId="0" shapeId="0" xr:uid="{3E1103C8-9CB0-43B6-BFB2-C0EC2812E77B}">
      <text>
        <r>
          <rPr>
            <b/>
            <sz val="9"/>
            <color indexed="81"/>
            <rFont val="Tahoma"/>
            <family val="2"/>
          </rPr>
          <t>Corresponde a todo lo cumplido Fuera de los Términos establecidos</t>
        </r>
      </text>
    </comment>
    <comment ref="U11" authorId="0" shapeId="0" xr:uid="{00770635-4A99-40CE-AD30-114F25BF3470}">
      <text>
        <r>
          <rPr>
            <b/>
            <sz val="9"/>
            <color indexed="81"/>
            <rFont val="Tahoma"/>
            <family val="2"/>
          </rPr>
          <t>Seleccionar una calificación</t>
        </r>
      </text>
    </comment>
    <comment ref="I13" authorId="0" shapeId="0" xr:uid="{6FFDB35A-847E-42E6-AAB0-A01B20915C98}">
      <text>
        <r>
          <rPr>
            <b/>
            <sz val="9"/>
            <color indexed="81"/>
            <rFont val="Tahoma"/>
            <family val="2"/>
          </rPr>
          <t>Actividad iniciada y dentro de los términos.</t>
        </r>
      </text>
    </comment>
    <comment ref="O13" authorId="0" shapeId="0" xr:uid="{8E55CBED-1665-4C3E-8CF1-3757DE6F87B1}">
      <text>
        <r>
          <rPr>
            <b/>
            <sz val="9"/>
            <color indexed="81"/>
            <rFont val="Tahoma"/>
            <family val="2"/>
          </rPr>
          <t>Actividad iniciada y dentro de los términos.</t>
        </r>
      </text>
    </comment>
    <comment ref="U13" authorId="0" shapeId="0" xr:uid="{03386493-0C5F-4D70-A0C5-92E8C6A2EBF8}">
      <text>
        <r>
          <rPr>
            <b/>
            <sz val="9"/>
            <color indexed="81"/>
            <rFont val="Tahoma"/>
            <family val="2"/>
          </rPr>
          <t>Seleccionar una calificación</t>
        </r>
      </text>
    </comment>
    <comment ref="I17" authorId="0" shapeId="0" xr:uid="{0721998D-B3D1-4DF5-846E-639E133CD24E}">
      <text>
        <r>
          <rPr>
            <b/>
            <sz val="9"/>
            <color indexed="81"/>
            <rFont val="Tahoma"/>
            <family val="2"/>
          </rPr>
          <t>Seleccionar una calificación</t>
        </r>
      </text>
    </comment>
    <comment ref="O17" authorId="0" shapeId="0" xr:uid="{62D7FE5D-1BF0-49B2-8D7E-AAECA971817B}">
      <text>
        <r>
          <rPr>
            <b/>
            <sz val="9"/>
            <color indexed="81"/>
            <rFont val="Tahoma"/>
            <family val="2"/>
          </rPr>
          <t>Seleccionar una calificación</t>
        </r>
      </text>
    </comment>
    <comment ref="U17" authorId="0" shapeId="0" xr:uid="{A1487BC2-475A-4EB8-AC89-DB3732EB050C}">
      <text>
        <r>
          <rPr>
            <b/>
            <sz val="9"/>
            <color indexed="81"/>
            <rFont val="Tahoma"/>
            <family val="2"/>
          </rPr>
          <t>Seleccionar una calificación</t>
        </r>
      </text>
    </comment>
    <comment ref="I20" authorId="0" shapeId="0" xr:uid="{983FC120-39F8-4266-ACF0-1F944114A95B}">
      <text>
        <r>
          <rPr>
            <b/>
            <sz val="9"/>
            <color indexed="81"/>
            <rFont val="Tahoma"/>
            <family val="2"/>
          </rPr>
          <t>Seleccionar una calificación</t>
        </r>
      </text>
    </comment>
    <comment ref="O20" authorId="0" shapeId="0" xr:uid="{FD150F7E-181B-416C-A699-742BA7B64DB1}">
      <text>
        <r>
          <rPr>
            <b/>
            <sz val="9"/>
            <color indexed="81"/>
            <rFont val="Tahoma"/>
            <family val="2"/>
          </rPr>
          <t>Seleccionar una calificación</t>
        </r>
      </text>
    </comment>
    <comment ref="U20" authorId="0" shapeId="0" xr:uid="{21F4120D-4290-4B06-AA84-01397C22B011}">
      <text>
        <r>
          <rPr>
            <b/>
            <sz val="9"/>
            <color indexed="81"/>
            <rFont val="Tahoma"/>
            <family val="2"/>
          </rPr>
          <t>Seleccionar una calificación</t>
        </r>
      </text>
    </comment>
    <comment ref="I25" authorId="0" shapeId="0" xr:uid="{E60A42FF-D116-4DE2-932B-62F42E2F9340}">
      <text>
        <r>
          <rPr>
            <b/>
            <sz val="9"/>
            <color indexed="81"/>
            <rFont val="Tahoma"/>
            <family val="2"/>
          </rPr>
          <t>Seleccionar una calificación</t>
        </r>
      </text>
    </comment>
    <comment ref="O25" authorId="0" shapeId="0" xr:uid="{DAAA5685-DA47-42DC-B358-718AA8399F4A}">
      <text>
        <r>
          <rPr>
            <b/>
            <sz val="9"/>
            <color indexed="81"/>
            <rFont val="Tahoma"/>
            <family val="2"/>
          </rPr>
          <t>Seleccionar una calificación</t>
        </r>
      </text>
    </comment>
    <comment ref="U25" authorId="0" shapeId="0" xr:uid="{10ACB34C-7D08-4C4B-80C9-244A2BB927E7}">
      <text>
        <r>
          <rPr>
            <b/>
            <sz val="9"/>
            <color indexed="81"/>
            <rFont val="Tahoma"/>
            <family val="2"/>
          </rPr>
          <t>Seleccionar una calificación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4659372C-A4F9-43A2-BF1F-6C9CBC113061}">
      <text>
        <r>
          <rPr>
            <sz val="10"/>
            <color indexed="8"/>
            <rFont val="Tahoma"/>
            <family val="2"/>
          </rPr>
          <t>Nombre de la actividad: Que sea comprensible y clara</t>
        </r>
        <r>
          <rPr>
            <b/>
            <sz val="10"/>
            <color indexed="8"/>
            <rFont val="Tahoma"/>
            <family val="2"/>
          </rPr>
          <t xml:space="preserve">  </t>
        </r>
      </text>
    </comment>
    <comment ref="C2" authorId="0" shapeId="0" xr:uid="{F40D1C26-452E-4AFC-A1EB-8932CF840C5E}">
      <text>
        <r>
          <rPr>
            <sz val="10"/>
            <color indexed="8"/>
            <rFont val="Tahoma"/>
            <family val="2"/>
          </rPr>
          <t>Elabore un objetivo en relación con la actividad</t>
        </r>
      </text>
    </comment>
    <comment ref="D2" authorId="0" shapeId="0" xr:uid="{CE21653B-CC01-45AB-9B71-D67495F430C3}">
      <text>
        <r>
          <rPr>
            <sz val="9"/>
            <color indexed="8"/>
            <rFont val="Tahoma"/>
            <family val="2"/>
          </rPr>
          <t>Todas las actividades de los planes de participación{ón ciudadanía estan relacionadas con el objetivo del ejemplo,</t>
        </r>
      </text>
    </comment>
    <comment ref="E2" authorId="0" shapeId="0" xr:uid="{649CA109-736C-4879-90B5-4792A531B6DF}">
      <text>
        <r>
          <rPr>
            <sz val="10"/>
            <color indexed="8"/>
            <rFont val="Tahoma"/>
            <family val="2"/>
          </rPr>
          <t>Indique el nivel de Incidencia al que corresponde: Lista desplegable</t>
        </r>
      </text>
    </comment>
    <comment ref="F2" authorId="0" shapeId="0" xr:uid="{39CB2794-DCDB-47D3-8953-3677F78EFD27}">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830A94B4-2C62-4FD9-ADC9-900BE2E80407}">
      <text>
        <r>
          <rPr>
            <sz val="10"/>
            <color indexed="8"/>
            <rFont val="Tahoma"/>
            <family val="2"/>
          </rPr>
          <t>Indique el grupo de valor objetivo al que están dirigidas las actividades</t>
        </r>
        <r>
          <rPr>
            <b/>
            <sz val="10"/>
            <color indexed="8"/>
            <rFont val="Tahoma"/>
            <family val="2"/>
          </rPr>
          <t xml:space="preserve"> </t>
        </r>
      </text>
    </comment>
    <comment ref="H2" authorId="0" shapeId="0" xr:uid="{CA0C2BF4-C228-4614-883E-5E3BFD239CE5}">
      <text>
        <r>
          <rPr>
            <sz val="10"/>
            <color indexed="8"/>
            <rFont val="Tahoma"/>
            <family val="2"/>
          </rPr>
          <t>Indique el nivel de alcance de la actividad: Nacional; Regional; Zonal</t>
        </r>
      </text>
    </comment>
    <comment ref="I2" authorId="0" shapeId="0" xr:uid="{59250B39-26DB-4DB3-BB4F-6DE981980787}">
      <text>
        <r>
          <rPr>
            <sz val="10"/>
            <color indexed="8"/>
            <rFont val="Tahoma"/>
            <family val="2"/>
          </rPr>
          <t>Indique la Dirección a la que corresponde el cumplimiento de la meta</t>
        </r>
      </text>
    </comment>
    <comment ref="J2" authorId="0" shapeId="0" xr:uid="{541D1CF3-795D-4727-855F-031455D60BE6}">
      <text>
        <r>
          <rPr>
            <sz val="10"/>
            <color indexed="8"/>
            <rFont val="Tahoma"/>
            <family val="2"/>
          </rPr>
          <t>Relacione el programa al que esta asociado la actividad</t>
        </r>
      </text>
    </comment>
    <comment ref="K2" authorId="0" shapeId="0" xr:uid="{5A554BDE-8126-48FC-B8F4-EEDDE46FEF6E}">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DFCBCA33-1854-4E31-AA62-BC25A2F8EEF1}">
      <text>
        <r>
          <rPr>
            <sz val="10"/>
            <color indexed="8"/>
            <rFont val="Tahoma"/>
            <family val="2"/>
          </rPr>
          <t xml:space="preserve">Criterio sobre el cual se va a  hacer el seguimiento y los avances en el cumplimiento de la meta </t>
        </r>
      </text>
    </comment>
    <comment ref="HA2" authorId="0" shapeId="0" xr:uid="{F0BD6782-B698-4400-98EF-9F3DCB97C26A}">
      <text>
        <r>
          <rPr>
            <sz val="10"/>
            <color indexed="8"/>
            <rFont val="Tahoma"/>
            <family val="2"/>
          </rPr>
          <t>Mencione los avances que se tuvieron en el mes, si no hubo avance coloque cero</t>
        </r>
      </text>
    </comment>
    <comment ref="O3" authorId="0" shapeId="0" xr:uid="{FADE3767-D291-48C7-B30B-31BB15444015}">
      <text>
        <r>
          <rPr>
            <sz val="10"/>
            <color indexed="8"/>
            <rFont val="Tahoma"/>
            <family val="2"/>
          </rPr>
          <t>Presencial; virtual; telefónico; otras.</t>
        </r>
      </text>
    </comment>
    <comment ref="HB3" authorId="0" shapeId="0" xr:uid="{284A49B5-C08F-4A38-A4E8-09F6A2667CC4}">
      <text>
        <r>
          <rPr>
            <sz val="10"/>
            <color indexed="8"/>
            <rFont val="Tahoma"/>
            <family val="2"/>
          </rPr>
          <t>Número de actividades realizadas durtante el periodo</t>
        </r>
      </text>
    </comment>
    <comment ref="HC3" authorId="0" shapeId="0" xr:uid="{BCF3B8E0-902F-40EE-B76D-4A620D99F724}">
      <text>
        <r>
          <rPr>
            <sz val="10"/>
            <color indexed="8"/>
            <rFont val="Tahoma"/>
            <family val="2"/>
          </rPr>
          <t>Si realizo actividades haga una breve descripción de estas.</t>
        </r>
      </text>
    </comment>
    <comment ref="HD3" authorId="0" shapeId="0" xr:uid="{C80C1EA9-3F67-4100-92CB-FA08BBE3CE60}">
      <text>
        <r>
          <rPr>
            <sz val="10"/>
            <color indexed="8"/>
            <rFont val="Calibri"/>
            <family val="2"/>
          </rPr>
          <t xml:space="preserve">P. ej: Usuarios de los programas, Madres cabeza de hogar, victimas
</t>
        </r>
      </text>
    </comment>
    <comment ref="HH3" authorId="0" shapeId="0" xr:uid="{603440C5-067F-4E84-B5CB-9482797545D8}">
      <text>
        <r>
          <rPr>
            <sz val="10"/>
            <color indexed="8"/>
            <rFont val="Tahoma"/>
            <family val="2"/>
          </rPr>
          <t>P.ej: Actas, listados de assitencia, capturas de pantalla.</t>
        </r>
      </text>
    </comment>
    <comment ref="O4" authorId="1" shapeId="0" xr:uid="{26A17F07-F5EC-48CD-A6CA-7EBC155C3988}">
      <text>
        <r>
          <rPr>
            <b/>
            <sz val="9"/>
            <color indexed="81"/>
            <rFont val="Tahoma"/>
            <family val="2"/>
          </rPr>
          <t>Kelly Johanna Gomez Zapata:</t>
        </r>
        <r>
          <rPr>
            <sz val="9"/>
            <color indexed="81"/>
            <rFont val="Tahoma"/>
            <family val="2"/>
          </rPr>
          <t xml:space="preserve">
Presencial
Virtual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AA61AED5-9A40-42CA-A405-80A045DCD921}">
      <text>
        <r>
          <rPr>
            <sz val="10"/>
            <color indexed="8"/>
            <rFont val="Tahoma"/>
            <family val="2"/>
          </rPr>
          <t>Nombre de la actividad: Que sea comprensible y clara</t>
        </r>
        <r>
          <rPr>
            <b/>
            <sz val="10"/>
            <color indexed="8"/>
            <rFont val="Tahoma"/>
            <family val="2"/>
          </rPr>
          <t xml:space="preserve">  </t>
        </r>
      </text>
    </comment>
    <comment ref="C2" authorId="0" shapeId="0" xr:uid="{AA4F8874-2A4A-488A-9C41-9D3FA962D895}">
      <text>
        <r>
          <rPr>
            <sz val="10"/>
            <color indexed="8"/>
            <rFont val="Tahoma"/>
            <family val="2"/>
          </rPr>
          <t>Elabore un objetivo en relación con la actividad</t>
        </r>
      </text>
    </comment>
    <comment ref="D2" authorId="0" shapeId="0" xr:uid="{7A3E9D6F-14DD-4757-8316-2DC540AFB3A8}">
      <text>
        <r>
          <rPr>
            <sz val="9"/>
            <color indexed="8"/>
            <rFont val="Tahoma"/>
            <family val="2"/>
          </rPr>
          <t>Todas las actividades de los planes de participaci{on ciudadada estan relacionadas con el objetivo del ejemplo,</t>
        </r>
      </text>
    </comment>
    <comment ref="E2" authorId="0" shapeId="0" xr:uid="{99D2288A-30AD-4B35-A8D8-FA46708B8E12}">
      <text>
        <r>
          <rPr>
            <sz val="10"/>
            <color indexed="8"/>
            <rFont val="Tahoma"/>
            <family val="2"/>
          </rPr>
          <t>Indique el nivel de Incidencia al que corresponde: Lista desplegable</t>
        </r>
      </text>
    </comment>
    <comment ref="F2" authorId="0" shapeId="0" xr:uid="{B5DC67F0-085B-4C9E-ADEF-CE9D1C99AC77}">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F78D1552-64CD-48DC-95F4-1AB484818ADA}">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DD63389F-D100-46B7-9AA9-84DF10765685}">
      <text>
        <r>
          <rPr>
            <sz val="10"/>
            <color indexed="8"/>
            <rFont val="Tahoma"/>
            <family val="2"/>
          </rPr>
          <t>Indique el nivel de alcance de la actividad: Nacional; Regional; Zonal</t>
        </r>
      </text>
    </comment>
    <comment ref="I2" authorId="0" shapeId="0" xr:uid="{62BD5889-03C5-4F4C-AE6F-D55031E9F283}">
      <text>
        <r>
          <rPr>
            <sz val="10"/>
            <color indexed="8"/>
            <rFont val="Tahoma"/>
            <family val="2"/>
          </rPr>
          <t>Indique la Dirección a la que corresponde el cumplimiento de la meta</t>
        </r>
      </text>
    </comment>
    <comment ref="J2" authorId="0" shapeId="0" xr:uid="{05A30200-2006-45D3-A3CF-B87A73CF4892}">
      <text>
        <r>
          <rPr>
            <sz val="10"/>
            <color indexed="8"/>
            <rFont val="Tahoma"/>
            <family val="2"/>
          </rPr>
          <t>Relacione el programa al que esta asociado la actividad</t>
        </r>
      </text>
    </comment>
    <comment ref="K2" authorId="0" shapeId="0" xr:uid="{6311B259-D8B8-4FA4-AA39-CEDF35784D5F}">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22DFA07E-67B9-4A1E-B7C3-057D59DC69D9}">
      <text>
        <r>
          <rPr>
            <sz val="10"/>
            <color indexed="8"/>
            <rFont val="Tahoma"/>
            <family val="2"/>
          </rPr>
          <t xml:space="preserve">Criterio sobre el cual se va a  hacer el seguimiento y los avances en el cumplimiento de la meta </t>
        </r>
      </text>
    </comment>
    <comment ref="HA2" authorId="0" shapeId="0" xr:uid="{54021F8C-4A73-4F1E-AFAB-5314F9B2FD22}">
      <text>
        <r>
          <rPr>
            <sz val="10"/>
            <color indexed="8"/>
            <rFont val="Tahoma"/>
            <family val="2"/>
          </rPr>
          <t>Mencione los avances que se tuvieron en el mes, si no hubo avance coloque cero</t>
        </r>
      </text>
    </comment>
    <comment ref="O3" authorId="0" shapeId="0" xr:uid="{4624F75F-DBB8-457B-BA40-B3C07133CAE1}">
      <text>
        <r>
          <rPr>
            <sz val="10"/>
            <color indexed="8"/>
            <rFont val="Tahoma"/>
            <family val="2"/>
          </rPr>
          <t>Presencial; virtual; telefonico; otras.</t>
        </r>
      </text>
    </comment>
    <comment ref="HB3" authorId="0" shapeId="0" xr:uid="{4FBCDAEF-5BBE-4CA5-A32A-57E9DF6C2A1C}">
      <text>
        <r>
          <rPr>
            <sz val="10"/>
            <color indexed="8"/>
            <rFont val="Tahoma"/>
            <family val="2"/>
          </rPr>
          <t>Número de actividades realizadas durtante el periodo</t>
        </r>
      </text>
    </comment>
    <comment ref="HC3" authorId="0" shapeId="0" xr:uid="{F54A2749-0568-49BB-925D-C4618DC34ED6}">
      <text>
        <r>
          <rPr>
            <sz val="10"/>
            <color indexed="8"/>
            <rFont val="Tahoma"/>
            <family val="2"/>
          </rPr>
          <t>Si realizo actividades haga una breve descripción de estas.</t>
        </r>
      </text>
    </comment>
    <comment ref="HD3" authorId="0" shapeId="0" xr:uid="{646B1DEA-ED03-4FB6-BC99-FF87FF9489EC}">
      <text>
        <r>
          <rPr>
            <sz val="10"/>
            <color indexed="8"/>
            <rFont val="Calibri"/>
            <family val="2"/>
          </rPr>
          <t xml:space="preserve">P. ej: Usuarios de los programas, Madres cabeza de hogar, victimas
</t>
        </r>
      </text>
    </comment>
    <comment ref="HH3" authorId="0" shapeId="0" xr:uid="{CFE76D1A-24EC-487F-BAE1-C0CC69FA05F3}">
      <text>
        <r>
          <rPr>
            <sz val="10"/>
            <color indexed="8"/>
            <rFont val="Tahoma"/>
            <family val="2"/>
          </rPr>
          <t>P.ej: Actas, listados de assitencia, capturas de pantalla.</t>
        </r>
      </text>
    </comment>
    <comment ref="O4" authorId="1" shapeId="0" xr:uid="{0B831DFC-6176-4AC9-AB44-29C054011C55}">
      <text>
        <r>
          <rPr>
            <b/>
            <sz val="9"/>
            <color indexed="81"/>
            <rFont val="Tahoma"/>
            <family val="2"/>
          </rPr>
          <t>Kelly Johanna Gomez Zapata:</t>
        </r>
        <r>
          <rPr>
            <sz val="9"/>
            <color indexed="81"/>
            <rFont val="Tahoma"/>
            <family val="2"/>
          </rPr>
          <t xml:space="preserve">
Presencial
Virtual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451F0240-197D-47BE-89CA-89A1B13B567C}">
      <text>
        <r>
          <rPr>
            <sz val="10"/>
            <color indexed="8"/>
            <rFont val="Tahoma"/>
            <family val="2"/>
          </rPr>
          <t>Nombre de la actividad: Que sea comprensible y clara</t>
        </r>
        <r>
          <rPr>
            <b/>
            <sz val="10"/>
            <color indexed="8"/>
            <rFont val="Tahoma"/>
            <family val="2"/>
          </rPr>
          <t xml:space="preserve">  </t>
        </r>
      </text>
    </comment>
    <comment ref="C2" authorId="0" shapeId="0" xr:uid="{64D5C984-DBA1-4D9B-BC99-A593C0B1BF7B}">
      <text>
        <r>
          <rPr>
            <sz val="10"/>
            <color indexed="8"/>
            <rFont val="Tahoma"/>
            <family val="2"/>
          </rPr>
          <t>Elabore un objetivo en relación con la actividad</t>
        </r>
      </text>
    </comment>
    <comment ref="D2" authorId="0" shapeId="0" xr:uid="{B3C3F853-CCCF-4A67-8BB5-6EFD4D1B2B17}">
      <text>
        <r>
          <rPr>
            <sz val="9"/>
            <color indexed="8"/>
            <rFont val="Tahoma"/>
            <family val="2"/>
          </rPr>
          <t>Todas las actividades de los planes de participaci{on ciudadada estan relacionadas con el objetivo del ejemplo,</t>
        </r>
      </text>
    </comment>
    <comment ref="E2" authorId="0" shapeId="0" xr:uid="{44215E5E-B733-4AC6-98CE-32470A573C0C}">
      <text>
        <r>
          <rPr>
            <sz val="10"/>
            <color indexed="8"/>
            <rFont val="Tahoma"/>
            <family val="2"/>
          </rPr>
          <t>Indique el nivel de Incidencia al que corresponde: Lista desplegable</t>
        </r>
      </text>
    </comment>
    <comment ref="F2" authorId="0" shapeId="0" xr:uid="{134968D5-50AE-4E8B-B5B8-778C76483861}">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361C67A6-9F5E-4F49-815D-BDFF6887A485}">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B98C8E56-16AE-4F23-BAA7-7D33C8DB7EBE}">
      <text>
        <r>
          <rPr>
            <sz val="10"/>
            <color indexed="8"/>
            <rFont val="Tahoma"/>
            <family val="2"/>
          </rPr>
          <t>Indique el nivel de alcance de la actividad: Nacional; Regional; Zonal</t>
        </r>
      </text>
    </comment>
    <comment ref="I2" authorId="0" shapeId="0" xr:uid="{D79E7A06-B10F-46E0-8664-B97CE9711616}">
      <text>
        <r>
          <rPr>
            <sz val="10"/>
            <color indexed="8"/>
            <rFont val="Tahoma"/>
            <family val="2"/>
          </rPr>
          <t>Indique la Dirección a la que corresponde el cumplimiento de la meta</t>
        </r>
      </text>
    </comment>
    <comment ref="J2" authorId="0" shapeId="0" xr:uid="{E1CA4D7A-F5D4-4A64-B613-BCFACA4CF084}">
      <text>
        <r>
          <rPr>
            <sz val="10"/>
            <color indexed="8"/>
            <rFont val="Tahoma"/>
            <family val="2"/>
          </rPr>
          <t>Relacione el programa al que esta asociado la actividad</t>
        </r>
      </text>
    </comment>
    <comment ref="K2" authorId="0" shapeId="0" xr:uid="{AB07E5A6-6F69-45AA-8BED-C88C9660438C}">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4DB51CF5-6653-42C0-B9C6-D4FE48C6F380}">
      <text>
        <r>
          <rPr>
            <sz val="10"/>
            <color indexed="8"/>
            <rFont val="Tahoma"/>
            <family val="2"/>
          </rPr>
          <t xml:space="preserve">Criterio sobre el cual se va a  hacer el seguimiento y los avances en el cumplimiento de la meta </t>
        </r>
      </text>
    </comment>
    <comment ref="HA2" authorId="0" shapeId="0" xr:uid="{019D7888-E3AB-4585-A771-18D3394A8219}">
      <text>
        <r>
          <rPr>
            <sz val="10"/>
            <color indexed="8"/>
            <rFont val="Tahoma"/>
            <family val="2"/>
          </rPr>
          <t>Mencione los avances que se tuvieron en el mes, si no hubo avance coloque cero</t>
        </r>
      </text>
    </comment>
    <comment ref="O3" authorId="0" shapeId="0" xr:uid="{66959EA1-1E23-4607-AB4A-53AB0EE9B1D7}">
      <text>
        <r>
          <rPr>
            <sz val="10"/>
            <color indexed="8"/>
            <rFont val="Tahoma"/>
            <family val="2"/>
          </rPr>
          <t>Presencial; virtual; telefonico; otras.</t>
        </r>
      </text>
    </comment>
    <comment ref="HB3" authorId="0" shapeId="0" xr:uid="{60991F04-F7B5-4970-8338-83B17DE3A9C1}">
      <text>
        <r>
          <rPr>
            <sz val="10"/>
            <color indexed="8"/>
            <rFont val="Tahoma"/>
            <family val="2"/>
          </rPr>
          <t>Número de actividades realizadas durtante el periodo</t>
        </r>
      </text>
    </comment>
    <comment ref="HC3" authorId="0" shapeId="0" xr:uid="{1992CA50-D790-4279-ADBC-FAA84AFABD06}">
      <text>
        <r>
          <rPr>
            <sz val="10"/>
            <color indexed="8"/>
            <rFont val="Tahoma"/>
            <family val="2"/>
          </rPr>
          <t>Si realizo actividades haga una breve descripción de estas.</t>
        </r>
      </text>
    </comment>
    <comment ref="HD3" authorId="0" shapeId="0" xr:uid="{861951CE-601E-40DC-B6E0-591039A2122D}">
      <text>
        <r>
          <rPr>
            <sz val="10"/>
            <color indexed="8"/>
            <rFont val="Calibri"/>
            <family val="2"/>
          </rPr>
          <t xml:space="preserve">P. ej: Usuarios de los programas, Madres cabeza de hogar, victimas
</t>
        </r>
      </text>
    </comment>
    <comment ref="HH3" authorId="0" shapeId="0" xr:uid="{8A57E64A-DBD5-46AA-B00B-008E3950835A}">
      <text>
        <r>
          <rPr>
            <sz val="10"/>
            <color indexed="8"/>
            <rFont val="Tahoma"/>
            <family val="2"/>
          </rPr>
          <t>P.ej: Actas, listados de assitencia, capturas de pantalla.</t>
        </r>
      </text>
    </comment>
    <comment ref="O4" authorId="1" shapeId="0" xr:uid="{9E1ED24C-84ED-4C51-AA5C-A0F1635B1754}">
      <text>
        <r>
          <rPr>
            <b/>
            <sz val="9"/>
            <color indexed="81"/>
            <rFont val="Tahoma"/>
            <family val="2"/>
          </rPr>
          <t>Kelly Johanna Gomez Zapata:</t>
        </r>
        <r>
          <rPr>
            <sz val="9"/>
            <color indexed="81"/>
            <rFont val="Tahoma"/>
            <family val="2"/>
          </rPr>
          <t xml:space="preserve">
Presencial
Virtual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F275F835-2C1A-4923-9019-DBC527D4B570}">
      <text>
        <r>
          <rPr>
            <sz val="10"/>
            <color indexed="8"/>
            <rFont val="Tahoma"/>
            <family val="2"/>
          </rPr>
          <t>Nombre de la actividad: Que sea comprensible y clara</t>
        </r>
        <r>
          <rPr>
            <b/>
            <sz val="10"/>
            <color indexed="8"/>
            <rFont val="Tahoma"/>
            <family val="2"/>
          </rPr>
          <t xml:space="preserve">  </t>
        </r>
      </text>
    </comment>
    <comment ref="C2" authorId="0" shapeId="0" xr:uid="{B31553D8-A26B-4F93-B7CB-5D1C4DA15C7C}">
      <text>
        <r>
          <rPr>
            <sz val="10"/>
            <color indexed="8"/>
            <rFont val="Tahoma"/>
            <family val="2"/>
          </rPr>
          <t>Elabore un objetivo en relación con la actividad</t>
        </r>
      </text>
    </comment>
    <comment ref="D2" authorId="0" shapeId="0" xr:uid="{D387871D-8F85-4CEE-BC54-521818E05FDF}">
      <text>
        <r>
          <rPr>
            <sz val="9"/>
            <color indexed="8"/>
            <rFont val="Tahoma"/>
            <family val="2"/>
          </rPr>
          <t>Todas las actividades de los planes de participaci{on ciudadada estan relacionadas con el objetivo del ejemplo,</t>
        </r>
      </text>
    </comment>
    <comment ref="E2" authorId="0" shapeId="0" xr:uid="{0BD8FCC5-B251-44C9-83A9-8DFB9041E29B}">
      <text>
        <r>
          <rPr>
            <sz val="10"/>
            <color indexed="8"/>
            <rFont val="Tahoma"/>
            <family val="2"/>
          </rPr>
          <t>Indique el nivel de Incidencia al que corresponde: Lista desplegable</t>
        </r>
      </text>
    </comment>
    <comment ref="F2" authorId="0" shapeId="0" xr:uid="{8033BCD4-23EF-4167-88F9-9BF33CC2FA6B}">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E35A559F-AC7A-4F77-94FF-CB87F607BC1C}">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226E2242-FF1C-43BB-9802-769CE9D77E2C}">
      <text>
        <r>
          <rPr>
            <sz val="10"/>
            <color indexed="8"/>
            <rFont val="Tahoma"/>
            <family val="2"/>
          </rPr>
          <t>Indique el nivel de alcance de la actividad: Nacional; Regional; Zonal</t>
        </r>
      </text>
    </comment>
    <comment ref="I2" authorId="0" shapeId="0" xr:uid="{9BD790AA-E656-4B61-A6DF-7D4B0AE14CC1}">
      <text>
        <r>
          <rPr>
            <sz val="10"/>
            <color indexed="8"/>
            <rFont val="Tahoma"/>
            <family val="2"/>
          </rPr>
          <t>Indique la Dirección a la que corresponde el cumplimiento de la meta</t>
        </r>
      </text>
    </comment>
    <comment ref="J2" authorId="0" shapeId="0" xr:uid="{02EBEB89-93BB-45D2-A1FD-A51F09E73246}">
      <text>
        <r>
          <rPr>
            <sz val="10"/>
            <color indexed="8"/>
            <rFont val="Tahoma"/>
            <family val="2"/>
          </rPr>
          <t>Relacione el programa al que esta asociado la actividad</t>
        </r>
      </text>
    </comment>
    <comment ref="K2" authorId="0" shapeId="0" xr:uid="{FBA64BBF-DF75-495A-8C4E-08DA1A9FF364}">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14E7C002-BE96-41E7-9CB2-3FD7E8C3D58D}">
      <text>
        <r>
          <rPr>
            <sz val="10"/>
            <color indexed="8"/>
            <rFont val="Tahoma"/>
            <family val="2"/>
          </rPr>
          <t xml:space="preserve">Criterio sobre el cual se va a  hacer el seguimiento y los avances en el cumplimiento de la meta </t>
        </r>
      </text>
    </comment>
    <comment ref="P2" authorId="0" shapeId="0" xr:uid="{4B8D0A91-DFEC-4754-A64A-A45E6AC5AC87}">
      <text>
        <r>
          <rPr>
            <sz val="10"/>
            <color indexed="8"/>
            <rFont val="Tahoma"/>
            <family val="2"/>
          </rPr>
          <t>Mencione los avances que se tuvieron en el mes, si no hubo avance coloque cero</t>
        </r>
      </text>
    </comment>
    <comment ref="HI2" authorId="0" shapeId="0" xr:uid="{47C5DE3C-22E5-430B-9D19-83FDBF70F4BC}">
      <text>
        <r>
          <rPr>
            <sz val="10"/>
            <color indexed="8"/>
            <rFont val="Tahoma"/>
            <family val="2"/>
          </rPr>
          <t>Mencione los avances que se tuvieron en el mes, si no hubo avance coloque cero</t>
        </r>
      </text>
    </comment>
    <comment ref="O3" authorId="0" shapeId="0" xr:uid="{7346E2B0-9865-4020-B468-EA2136533AE1}">
      <text>
        <r>
          <rPr>
            <sz val="10"/>
            <color indexed="8"/>
            <rFont val="Tahoma"/>
            <family val="2"/>
          </rPr>
          <t>Presencial; virtual; telefonico; otras.</t>
        </r>
      </text>
    </comment>
    <comment ref="Q3" authorId="0" shapeId="0" xr:uid="{111894F2-0C53-49D3-8D46-36CA4B7917BE}">
      <text>
        <r>
          <rPr>
            <sz val="10"/>
            <color indexed="8"/>
            <rFont val="Tahoma"/>
            <family val="2"/>
          </rPr>
          <t>Número de actividades realizadas durtante el periodo</t>
        </r>
      </text>
    </comment>
    <comment ref="R3" authorId="0" shapeId="0" xr:uid="{13B316DA-0C39-493F-A0B2-8462212321B5}">
      <text>
        <r>
          <rPr>
            <sz val="10"/>
            <color indexed="8"/>
            <rFont val="Tahoma"/>
            <family val="2"/>
          </rPr>
          <t>Si realizo actividades haga una breve descripción de estas.</t>
        </r>
      </text>
    </comment>
    <comment ref="S3" authorId="0" shapeId="0" xr:uid="{D313D4BF-BD1F-4573-BBBD-92DF4EF8E8F1}">
      <text>
        <r>
          <rPr>
            <sz val="10"/>
            <color indexed="8"/>
            <rFont val="Calibri"/>
            <family val="2"/>
          </rPr>
          <t xml:space="preserve">P. ej: Usuarios de los programas, Madres cabeza de hogar, victimas
</t>
        </r>
      </text>
    </comment>
    <comment ref="W3" authorId="0" shapeId="0" xr:uid="{88A7BBDA-778A-4FF6-A4B6-3501465DFA44}">
      <text>
        <r>
          <rPr>
            <sz val="10"/>
            <color indexed="8"/>
            <rFont val="Tahoma"/>
            <family val="2"/>
          </rPr>
          <t>P.ej: Actas, listados de assitencia, capturas de pantalla.</t>
        </r>
      </text>
    </comment>
    <comment ref="HJ3" authorId="0" shapeId="0" xr:uid="{E03D2A7A-0461-4C0C-B076-2A0A2F6D743A}">
      <text>
        <r>
          <rPr>
            <sz val="10"/>
            <color indexed="8"/>
            <rFont val="Tahoma"/>
            <family val="2"/>
          </rPr>
          <t>Número de actividades realizadas durtante el periodo</t>
        </r>
      </text>
    </comment>
    <comment ref="HK3" authorId="0" shapeId="0" xr:uid="{662F66B1-A0A0-42EC-A22B-58041A2A16BC}">
      <text>
        <r>
          <rPr>
            <sz val="10"/>
            <color indexed="8"/>
            <rFont val="Tahoma"/>
            <family val="2"/>
          </rPr>
          <t>Si realizo actividades haga una breve descripción de estas.</t>
        </r>
      </text>
    </comment>
    <comment ref="HL3" authorId="0" shapeId="0" xr:uid="{F03F3888-177D-4DBE-AB9C-AFD0113C9811}">
      <text>
        <r>
          <rPr>
            <sz val="10"/>
            <color indexed="8"/>
            <rFont val="Calibri"/>
            <family val="2"/>
          </rPr>
          <t xml:space="preserve">P. ej: Usuarios de los programas, Madres cabeza de hogar, victimas
</t>
        </r>
      </text>
    </comment>
    <comment ref="HP3" authorId="0" shapeId="0" xr:uid="{1E60589A-735F-4251-8CFA-83A3EEC8E26E}">
      <text>
        <r>
          <rPr>
            <sz val="10"/>
            <color indexed="8"/>
            <rFont val="Tahoma"/>
            <family val="2"/>
          </rPr>
          <t>P.ej: Actas, listados de assitencia, capturas de pantalla.</t>
        </r>
      </text>
    </comment>
    <comment ref="O4" authorId="1" shapeId="0" xr:uid="{D5DAB16A-638A-4539-AFE4-EF08B132A4C3}">
      <text>
        <r>
          <rPr>
            <b/>
            <sz val="9"/>
            <color indexed="81"/>
            <rFont val="Tahoma"/>
            <family val="2"/>
          </rPr>
          <t>Kelly Johanna Gomez Zapata:</t>
        </r>
        <r>
          <rPr>
            <sz val="9"/>
            <color indexed="81"/>
            <rFont val="Tahoma"/>
            <family val="2"/>
          </rPr>
          <t xml:space="preserve">
Presencial
Virtual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20C51DD1-504D-4A4E-AC99-2F3D21B8A133}">
      <text>
        <r>
          <rPr>
            <sz val="10"/>
            <color indexed="8"/>
            <rFont val="Tahoma"/>
            <family val="2"/>
          </rPr>
          <t>Nombre de la actividad: Que sea comprensible y clara</t>
        </r>
        <r>
          <rPr>
            <b/>
            <sz val="10"/>
            <color indexed="8"/>
            <rFont val="Tahoma"/>
            <family val="2"/>
          </rPr>
          <t xml:space="preserve">  </t>
        </r>
      </text>
    </comment>
    <comment ref="C2" authorId="0" shapeId="0" xr:uid="{B800F167-E853-4AE3-8EB8-439707B1E118}">
      <text>
        <r>
          <rPr>
            <sz val="10"/>
            <color indexed="8"/>
            <rFont val="Tahoma"/>
            <family val="2"/>
          </rPr>
          <t>Elabore un objetivo en relación con la actividad</t>
        </r>
      </text>
    </comment>
    <comment ref="D2" authorId="0" shapeId="0" xr:uid="{B1F952BB-4363-4E5A-8D38-9E194B2D5C90}">
      <text>
        <r>
          <rPr>
            <sz val="9"/>
            <color indexed="8"/>
            <rFont val="Tahoma"/>
            <family val="2"/>
          </rPr>
          <t>Todas las actividades de los planes de participaci{on ciudadada estan relacionadas con el objetivo del ejemplo,</t>
        </r>
      </text>
    </comment>
    <comment ref="E2" authorId="0" shapeId="0" xr:uid="{394CBFE1-B4DB-40B8-8FE9-2FAE74589CD0}">
      <text>
        <r>
          <rPr>
            <sz val="10"/>
            <color indexed="8"/>
            <rFont val="Tahoma"/>
            <family val="2"/>
          </rPr>
          <t>Indique el nivel de Incidencia al que corresponde: Lista desplegable</t>
        </r>
      </text>
    </comment>
    <comment ref="F2" authorId="0" shapeId="0" xr:uid="{6C0BECBB-FF90-4065-9A8C-6AFEC0B3A75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FF83909-97F5-401A-B2AC-8E60124777EC}">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DB5E7D84-5C49-4A89-8358-AAF9EF6B10B2}">
      <text>
        <r>
          <rPr>
            <sz val="10"/>
            <color indexed="8"/>
            <rFont val="Tahoma"/>
            <family val="2"/>
          </rPr>
          <t>Indique el nivel de alcance de la actividad: Nacional; Regional; Zonal</t>
        </r>
      </text>
    </comment>
    <comment ref="I2" authorId="0" shapeId="0" xr:uid="{A0E7D0B6-148A-48AF-A4BB-744F700B26F5}">
      <text>
        <r>
          <rPr>
            <sz val="10"/>
            <color indexed="8"/>
            <rFont val="Tahoma"/>
            <family val="2"/>
          </rPr>
          <t>Indique la Dirección a la que corresponde el cumplimiento de la meta</t>
        </r>
      </text>
    </comment>
    <comment ref="J2" authorId="0" shapeId="0" xr:uid="{8A046E6A-27A7-4628-9590-F17F4D2C86E9}">
      <text>
        <r>
          <rPr>
            <sz val="10"/>
            <color indexed="8"/>
            <rFont val="Tahoma"/>
            <family val="2"/>
          </rPr>
          <t>Relacione el programa al que esta asociado la actividad</t>
        </r>
      </text>
    </comment>
    <comment ref="K2" authorId="0" shapeId="0" xr:uid="{5B5400DD-AC2D-4192-A07C-618DE3C6CE24}">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BBF00DA1-8C7C-40AD-B18F-65BC1E1C96C0}">
      <text>
        <r>
          <rPr>
            <sz val="10"/>
            <color indexed="8"/>
            <rFont val="Tahoma"/>
            <family val="2"/>
          </rPr>
          <t xml:space="preserve">Criterio sobre el cual se va a  hacer el seguimiento y los avances en el cumplimiento de la meta </t>
        </r>
      </text>
    </comment>
    <comment ref="HA2" authorId="0" shapeId="0" xr:uid="{659C800E-39F8-4843-8EB5-B7B94EEE00E0}">
      <text>
        <r>
          <rPr>
            <sz val="10"/>
            <color indexed="8"/>
            <rFont val="Tahoma"/>
            <family val="2"/>
          </rPr>
          <t>Mencione los avances que se tuvieron en el mes, si no hubo avance coloque cero</t>
        </r>
      </text>
    </comment>
    <comment ref="O3" authorId="0" shapeId="0" xr:uid="{3C8E3E12-29EB-479A-834F-2FA03494E4B8}">
      <text>
        <r>
          <rPr>
            <sz val="10"/>
            <color indexed="8"/>
            <rFont val="Tahoma"/>
            <family val="2"/>
          </rPr>
          <t>Presencial; virtual; telefonico; otras.</t>
        </r>
      </text>
    </comment>
    <comment ref="HB3" authorId="0" shapeId="0" xr:uid="{1885688A-8E24-4238-9B28-928863BBC1CF}">
      <text>
        <r>
          <rPr>
            <sz val="10"/>
            <color indexed="8"/>
            <rFont val="Tahoma"/>
            <family val="2"/>
          </rPr>
          <t>Número de actividades realizadas durtante el periodo</t>
        </r>
      </text>
    </comment>
    <comment ref="HC3" authorId="0" shapeId="0" xr:uid="{B6AA15DF-E2AB-498E-BB00-2C9617AC0FCA}">
      <text>
        <r>
          <rPr>
            <sz val="10"/>
            <color indexed="8"/>
            <rFont val="Tahoma"/>
            <family val="2"/>
          </rPr>
          <t>Si realizo actividades haga una breve descripción de estas.</t>
        </r>
      </text>
    </comment>
    <comment ref="HD3" authorId="0" shapeId="0" xr:uid="{344E5112-4BA5-4765-8097-148F8B7B227D}">
      <text>
        <r>
          <rPr>
            <sz val="10"/>
            <color indexed="8"/>
            <rFont val="Calibri"/>
            <family val="2"/>
          </rPr>
          <t xml:space="preserve">P. ej: Usuarios de los programas, Madres cabeza de hogar, victimas
</t>
        </r>
      </text>
    </comment>
    <comment ref="HH3" authorId="0" shapeId="0" xr:uid="{92D9F515-A074-43F3-8704-1A5E6E42521D}">
      <text>
        <r>
          <rPr>
            <sz val="10"/>
            <color indexed="8"/>
            <rFont val="Tahoma"/>
            <family val="2"/>
          </rPr>
          <t>P.ej: Actas, listados de assitencia, capturas de pantalla.</t>
        </r>
      </text>
    </comment>
    <comment ref="O4" authorId="1" shapeId="0" xr:uid="{8696EC9B-9067-4B64-B757-8F875C8B2980}">
      <text>
        <r>
          <rPr>
            <b/>
            <sz val="9"/>
            <color indexed="81"/>
            <rFont val="Tahoma"/>
            <family val="2"/>
          </rPr>
          <t>Kelly Johanna Gomez Zapata:</t>
        </r>
        <r>
          <rPr>
            <sz val="9"/>
            <color indexed="81"/>
            <rFont val="Tahoma"/>
            <family val="2"/>
          </rPr>
          <t xml:space="preserve">
Presencial
Virtual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3" authorId="0" shapeId="0" xr:uid="{9A210690-24F9-4D0B-800C-20AD9F924ADD}">
      <text>
        <r>
          <rPr>
            <sz val="10"/>
            <color indexed="8"/>
            <rFont val="Tahoma"/>
            <family val="2"/>
          </rPr>
          <t>Nombre de la actividad: Que sea comprensible y clara</t>
        </r>
        <r>
          <rPr>
            <b/>
            <sz val="10"/>
            <color indexed="8"/>
            <rFont val="Tahoma"/>
            <family val="2"/>
          </rPr>
          <t xml:space="preserve">  </t>
        </r>
      </text>
    </comment>
    <comment ref="C3" authorId="0" shapeId="0" xr:uid="{BFB62699-EF9A-4DC8-881F-B102AC8073B5}">
      <text>
        <r>
          <rPr>
            <sz val="10"/>
            <color indexed="8"/>
            <rFont val="Tahoma"/>
            <family val="2"/>
          </rPr>
          <t>Elabore un objetivo en relación con la actividad</t>
        </r>
      </text>
    </comment>
    <comment ref="D3" authorId="0" shapeId="0" xr:uid="{A90A4AC3-31F9-4885-8E8D-BCEA171F2775}">
      <text>
        <r>
          <rPr>
            <sz val="9"/>
            <color indexed="8"/>
            <rFont val="Tahoma"/>
            <family val="2"/>
          </rPr>
          <t>Todas las actividades de los planes de participaci{on ciudadada estan relacionadas con el objetivo del ejemplo,</t>
        </r>
      </text>
    </comment>
    <comment ref="E3" authorId="0" shapeId="0" xr:uid="{960D4B28-FBC5-4B50-915C-122AA09E3BF4}">
      <text>
        <r>
          <rPr>
            <sz val="10"/>
            <color indexed="8"/>
            <rFont val="Tahoma"/>
            <family val="2"/>
          </rPr>
          <t>Indique el nivel de Incidencia al que corresponde: Lista desplegable</t>
        </r>
      </text>
    </comment>
    <comment ref="F3" authorId="0" shapeId="0" xr:uid="{B37A0A69-114A-40A7-9A02-E1CFE282F5A8}">
      <text>
        <r>
          <rPr>
            <sz val="10"/>
            <color indexed="8"/>
            <rFont val="Tahoma"/>
            <family val="2"/>
          </rPr>
          <t>Indique a que momento del ciclo de gestión pertenece: Lista desplegable</t>
        </r>
        <r>
          <rPr>
            <b/>
            <sz val="10"/>
            <color indexed="8"/>
            <rFont val="Tahoma"/>
            <family val="2"/>
          </rPr>
          <t xml:space="preserve"> </t>
        </r>
      </text>
    </comment>
    <comment ref="G3" authorId="0" shapeId="0" xr:uid="{387B8A26-C8DD-461D-B090-B35D9A5C093B}">
      <text>
        <r>
          <rPr>
            <sz val="10"/>
            <color indexed="8"/>
            <rFont val="Tahoma"/>
            <family val="2"/>
          </rPr>
          <t>Indique el grupo de valor objetivo al que están dirijidas las actividades</t>
        </r>
        <r>
          <rPr>
            <b/>
            <sz val="10"/>
            <color indexed="8"/>
            <rFont val="Tahoma"/>
            <family val="2"/>
          </rPr>
          <t xml:space="preserve"> </t>
        </r>
      </text>
    </comment>
    <comment ref="H3" authorId="0" shapeId="0" xr:uid="{0E2B3EDC-036A-4972-84D2-6785770A7C17}">
      <text>
        <r>
          <rPr>
            <sz val="10"/>
            <color indexed="8"/>
            <rFont val="Tahoma"/>
            <family val="2"/>
          </rPr>
          <t>Indique el nivel de alcance de la actividad: Nacional; Regional; Zonal</t>
        </r>
      </text>
    </comment>
    <comment ref="I3" authorId="0" shapeId="0" xr:uid="{002F6664-932B-4598-A166-16F468152AAF}">
      <text>
        <r>
          <rPr>
            <sz val="10"/>
            <color indexed="8"/>
            <rFont val="Tahoma"/>
            <family val="2"/>
          </rPr>
          <t>Indique la Dirección a la que corresponde el cumplimiento de la meta</t>
        </r>
      </text>
    </comment>
    <comment ref="J3" authorId="0" shapeId="0" xr:uid="{00204565-D55E-4169-94A1-D14A0717A428}">
      <text>
        <r>
          <rPr>
            <sz val="10"/>
            <color indexed="8"/>
            <rFont val="Tahoma"/>
            <family val="2"/>
          </rPr>
          <t>Relacione el programa al que esta asociado la actividad</t>
        </r>
      </text>
    </comment>
    <comment ref="K3" authorId="0" shapeId="0" xr:uid="{27B8F7FB-FBC5-4001-853F-5D8457331931}">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3" authorId="0" shapeId="0" xr:uid="{D5F3CAF5-F202-4264-B0B1-0DCDA6B49760}">
      <text>
        <r>
          <rPr>
            <sz val="10"/>
            <color indexed="8"/>
            <rFont val="Tahoma"/>
            <family val="2"/>
          </rPr>
          <t xml:space="preserve">Criterio sobre el cual se va a  hacer el seguimiento y los avances en el cumplimiento de la meta </t>
        </r>
      </text>
    </comment>
    <comment ref="HA3" authorId="0" shapeId="0" xr:uid="{C21220BE-89A2-4D24-8236-F9EB67EDC479}">
      <text>
        <r>
          <rPr>
            <sz val="10"/>
            <color indexed="8"/>
            <rFont val="Tahoma"/>
            <family val="2"/>
          </rPr>
          <t>Mencione los avances que se tuvieron en el mes, si no hubo avance coloque cero</t>
        </r>
      </text>
    </comment>
    <comment ref="O4" authorId="0" shapeId="0" xr:uid="{14028019-577F-413F-9DD4-56E5F4939DB3}">
      <text>
        <r>
          <rPr>
            <sz val="10"/>
            <color indexed="8"/>
            <rFont val="Tahoma"/>
            <family val="2"/>
          </rPr>
          <t>Presencial; virtual; telefonico; otras.</t>
        </r>
      </text>
    </comment>
    <comment ref="HB4" authorId="0" shapeId="0" xr:uid="{99690F54-9C22-492A-BC31-063ACFE050A8}">
      <text>
        <r>
          <rPr>
            <sz val="10"/>
            <color indexed="8"/>
            <rFont val="Tahoma"/>
            <family val="2"/>
          </rPr>
          <t>Número de actividades realizadas durtante el periodo</t>
        </r>
      </text>
    </comment>
    <comment ref="HC4" authorId="0" shapeId="0" xr:uid="{187CEFA7-F029-437D-9B0E-D16E2C08143E}">
      <text>
        <r>
          <rPr>
            <sz val="10"/>
            <color indexed="8"/>
            <rFont val="Tahoma"/>
            <family val="2"/>
          </rPr>
          <t>Si realizo actividades haga una breve descripción de estas.</t>
        </r>
      </text>
    </comment>
    <comment ref="HD4" authorId="0" shapeId="0" xr:uid="{6D4ADF6E-14CE-4DE2-B316-8C1FF64FA246}">
      <text>
        <r>
          <rPr>
            <sz val="10"/>
            <color indexed="8"/>
            <rFont val="Calibri"/>
            <family val="2"/>
          </rPr>
          <t xml:space="preserve">P. ej: Usuarios de los programas, Madres cabeza de hogar, victimas
</t>
        </r>
      </text>
    </comment>
    <comment ref="HH4" authorId="0" shapeId="0" xr:uid="{7765B831-A0D9-413E-8370-3F9D051BDF85}">
      <text>
        <r>
          <rPr>
            <sz val="10"/>
            <color indexed="8"/>
            <rFont val="Tahoma"/>
            <family val="2"/>
          </rPr>
          <t>P.ej: Actas, listados de assitencia, capturas de pantalla.</t>
        </r>
      </text>
    </comment>
    <comment ref="O5" authorId="1" shapeId="0" xr:uid="{DC8B4DC6-A3CE-4372-A6B9-D883D1441EED}">
      <text>
        <r>
          <rPr>
            <b/>
            <sz val="9"/>
            <color indexed="81"/>
            <rFont val="Tahoma"/>
            <family val="2"/>
          </rPr>
          <t>Kelly Johanna Gomez Zapata:</t>
        </r>
        <r>
          <rPr>
            <sz val="9"/>
            <color indexed="81"/>
            <rFont val="Tahoma"/>
            <family val="2"/>
          </rPr>
          <t xml:space="preserve">
Presencial
Virtual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41E13587-59C3-412B-8451-955B26F7666D}">
      <text>
        <r>
          <rPr>
            <sz val="10"/>
            <color indexed="8"/>
            <rFont val="Tahoma"/>
            <family val="2"/>
          </rPr>
          <t>Nombre de la actividad: Que sea comprensible y clara</t>
        </r>
        <r>
          <rPr>
            <b/>
            <sz val="10"/>
            <color indexed="8"/>
            <rFont val="Tahoma"/>
            <family val="2"/>
          </rPr>
          <t xml:space="preserve">  </t>
        </r>
      </text>
    </comment>
    <comment ref="C2" authorId="0" shapeId="0" xr:uid="{D7C7F663-8292-485D-BCD5-9EDFF39B2EB9}">
      <text>
        <r>
          <rPr>
            <sz val="10"/>
            <color indexed="8"/>
            <rFont val="Tahoma"/>
            <family val="2"/>
          </rPr>
          <t>Elabore un objetivo en relación con la actividad</t>
        </r>
      </text>
    </comment>
    <comment ref="D2" authorId="0" shapeId="0" xr:uid="{97A1CD82-9586-479C-B7D5-44AB3619D555}">
      <text>
        <r>
          <rPr>
            <sz val="9"/>
            <color indexed="8"/>
            <rFont val="Tahoma"/>
            <family val="2"/>
          </rPr>
          <t>Todas las actividades de los planes de participaci{on ciudadada estan relacionadas con el objetivo del ejemplo,</t>
        </r>
      </text>
    </comment>
    <comment ref="E2" authorId="0" shapeId="0" xr:uid="{2C66D3B3-0623-4ED4-BB76-502E97AEAECD}">
      <text>
        <r>
          <rPr>
            <sz val="10"/>
            <color indexed="8"/>
            <rFont val="Tahoma"/>
            <family val="2"/>
          </rPr>
          <t>Indique el nivel de Incidencia al que corresponde: Lista desplegable</t>
        </r>
      </text>
    </comment>
    <comment ref="F2" authorId="0" shapeId="0" xr:uid="{9D74D3DF-4E67-430F-A542-F28D7B4AA29C}">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7878173B-1E28-48DB-9657-571D992718C1}">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E430D71A-95AC-4473-8EE3-403274114B4B}">
      <text>
        <r>
          <rPr>
            <sz val="10"/>
            <color indexed="8"/>
            <rFont val="Tahoma"/>
            <family val="2"/>
          </rPr>
          <t>Indique el nivel de alcance de la actividad: Nacional; Regional; Zonal</t>
        </r>
      </text>
    </comment>
    <comment ref="I2" authorId="0" shapeId="0" xr:uid="{96EFA710-33E2-4696-B200-F3D27F4432AD}">
      <text>
        <r>
          <rPr>
            <sz val="10"/>
            <color indexed="8"/>
            <rFont val="Tahoma"/>
            <family val="2"/>
          </rPr>
          <t>Indique la Dirección a la que corresponde el cumplimiento de la meta</t>
        </r>
      </text>
    </comment>
    <comment ref="J2" authorId="0" shapeId="0" xr:uid="{BEC6FE4B-1F5D-49B2-B62A-CDE7176D3865}">
      <text>
        <r>
          <rPr>
            <sz val="10"/>
            <color indexed="8"/>
            <rFont val="Tahoma"/>
            <family val="2"/>
          </rPr>
          <t>Relacione el programa al que esta asociado la actividad</t>
        </r>
      </text>
    </comment>
    <comment ref="K2" authorId="0" shapeId="0" xr:uid="{29E48666-15F1-4492-B736-418F8AA88779}">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A0D4E9E9-8579-4821-BD3E-D39A50585744}">
      <text>
        <r>
          <rPr>
            <sz val="10"/>
            <color indexed="8"/>
            <rFont val="Tahoma"/>
            <family val="2"/>
          </rPr>
          <t xml:space="preserve">Criterio sobre el cual se va a  hacer el seguimiento y los avances en el cumplimiento de la meta </t>
        </r>
      </text>
    </comment>
    <comment ref="HA2" authorId="0" shapeId="0" xr:uid="{0C3115E1-12F4-4B2F-87A1-DAAFB029D600}">
      <text>
        <r>
          <rPr>
            <sz val="10"/>
            <color indexed="8"/>
            <rFont val="Tahoma"/>
            <family val="2"/>
          </rPr>
          <t>Mencione los avances que se tuvieron en el mes, si no hubo avance coloque cero</t>
        </r>
      </text>
    </comment>
    <comment ref="O3" authorId="0" shapeId="0" xr:uid="{A7F6B2C3-5AE0-4227-8403-B53F824E1B86}">
      <text>
        <r>
          <rPr>
            <sz val="10"/>
            <color indexed="8"/>
            <rFont val="Tahoma"/>
            <family val="2"/>
          </rPr>
          <t>Presencial; virtual; telefonico; otras.</t>
        </r>
      </text>
    </comment>
    <comment ref="HB3" authorId="0" shapeId="0" xr:uid="{F9B0EB3C-3734-4F43-AE54-BBFA4C7A6221}">
      <text>
        <r>
          <rPr>
            <sz val="10"/>
            <color indexed="8"/>
            <rFont val="Tahoma"/>
            <family val="2"/>
          </rPr>
          <t>Número de actividades realizadas durtante el periodo</t>
        </r>
      </text>
    </comment>
    <comment ref="HC3" authorId="0" shapeId="0" xr:uid="{3AACF1C5-D8A8-4D15-B73C-495D0FA3D306}">
      <text>
        <r>
          <rPr>
            <sz val="10"/>
            <color indexed="8"/>
            <rFont val="Tahoma"/>
            <family val="2"/>
          </rPr>
          <t>Si realizo actividades haga una breve descripción de estas.</t>
        </r>
      </text>
    </comment>
    <comment ref="HD3" authorId="0" shapeId="0" xr:uid="{D7848145-9891-4F7A-8D65-49BB32BAB634}">
      <text>
        <r>
          <rPr>
            <sz val="10"/>
            <color indexed="8"/>
            <rFont val="Calibri"/>
            <family val="2"/>
          </rPr>
          <t xml:space="preserve">P. ej: Usuarios de los programas, Madres cabeza de hogar, victimas
</t>
        </r>
      </text>
    </comment>
    <comment ref="HH3" authorId="0" shapeId="0" xr:uid="{999ECBCA-1309-41AE-BB4C-217F1380D033}">
      <text>
        <r>
          <rPr>
            <sz val="10"/>
            <color indexed="8"/>
            <rFont val="Tahoma"/>
            <family val="2"/>
          </rPr>
          <t>P.ej: Actas, listados de assitencia, capturas de pantalla.</t>
        </r>
      </text>
    </comment>
    <comment ref="O4" authorId="1" shapeId="0" xr:uid="{BC14C7C8-E01A-4504-8A38-3DEE73D2799E}">
      <text>
        <r>
          <rPr>
            <b/>
            <sz val="9"/>
            <color indexed="81"/>
            <rFont val="Tahoma"/>
            <family val="2"/>
          </rPr>
          <t>Kelly Johanna Gomez Zapata:</t>
        </r>
        <r>
          <rPr>
            <sz val="9"/>
            <color indexed="81"/>
            <rFont val="Tahoma"/>
            <family val="2"/>
          </rPr>
          <t xml:space="preserve">
Presencial
Virtual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00000000-0006-0000-0400-000001000000}">
      <text>
        <r>
          <rPr>
            <b/>
            <sz val="9"/>
            <color indexed="81"/>
            <rFont val="Tahoma"/>
            <family val="2"/>
          </rPr>
          <t>Seleccionar una calificación</t>
        </r>
      </text>
    </comment>
    <comment ref="O9" authorId="0" shapeId="0" xr:uid="{00000000-0006-0000-0400-000002000000}">
      <text>
        <r>
          <rPr>
            <b/>
            <sz val="9"/>
            <color indexed="81"/>
            <rFont val="Tahoma"/>
            <family val="2"/>
          </rPr>
          <t>Seleccionar una calificación</t>
        </r>
      </text>
    </comment>
    <comment ref="U9" authorId="0" shapeId="0" xr:uid="{00000000-0006-0000-0400-000003000000}">
      <text>
        <r>
          <rPr>
            <b/>
            <sz val="9"/>
            <color indexed="81"/>
            <rFont val="Tahoma"/>
            <family val="2"/>
          </rPr>
          <t>Seleccionar una calificación</t>
        </r>
      </text>
    </comment>
    <comment ref="B10" authorId="1" shapeId="0" xr:uid="{00000000-0006-0000-0400-000004000000}">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00000000-0006-0000-0400-000005000000}">
      <text>
        <r>
          <rPr>
            <b/>
            <sz val="9"/>
            <color indexed="81"/>
            <rFont val="Tahoma"/>
            <family val="2"/>
          </rPr>
          <t>Seleccionar una calificación</t>
        </r>
      </text>
    </comment>
    <comment ref="O10" authorId="0" shapeId="0" xr:uid="{00000000-0006-0000-0400-000006000000}">
      <text>
        <r>
          <rPr>
            <b/>
            <sz val="9"/>
            <color indexed="81"/>
            <rFont val="Tahoma"/>
            <family val="2"/>
          </rPr>
          <t>Seleccionar una calificación</t>
        </r>
      </text>
    </comment>
    <comment ref="U10" authorId="0" shapeId="0" xr:uid="{00000000-0006-0000-0400-000007000000}">
      <text>
        <r>
          <rPr>
            <b/>
            <sz val="9"/>
            <color indexed="81"/>
            <rFont val="Tahoma"/>
            <family val="2"/>
          </rPr>
          <t>Seleccionar una calificación</t>
        </r>
      </text>
    </comment>
    <comment ref="I11" authorId="0" shapeId="0" xr:uid="{00000000-0006-0000-0400-000008000000}">
      <text>
        <r>
          <rPr>
            <b/>
            <sz val="9"/>
            <color indexed="81"/>
            <rFont val="Tahoma"/>
            <family val="2"/>
          </rPr>
          <t>Seleccionar una calificación</t>
        </r>
      </text>
    </comment>
    <comment ref="O11" authorId="0" shapeId="0" xr:uid="{00000000-0006-0000-0400-000009000000}">
      <text>
        <r>
          <rPr>
            <b/>
            <sz val="9"/>
            <color indexed="81"/>
            <rFont val="Tahoma"/>
            <family val="2"/>
          </rPr>
          <t>Seleccionar una calificación</t>
        </r>
      </text>
    </comment>
    <comment ref="U11" authorId="0" shapeId="0" xr:uid="{00000000-0006-0000-0400-00000A000000}">
      <text>
        <r>
          <rPr>
            <b/>
            <sz val="9"/>
            <color indexed="81"/>
            <rFont val="Tahoma"/>
            <family val="2"/>
          </rPr>
          <t>Seleccionar una calificación</t>
        </r>
      </text>
    </comment>
    <comment ref="I24" authorId="0" shapeId="0" xr:uid="{00000000-0006-0000-0400-00000B000000}">
      <text>
        <r>
          <rPr>
            <b/>
            <sz val="9"/>
            <color indexed="81"/>
            <rFont val="Tahoma"/>
            <family val="2"/>
          </rPr>
          <t>Seleccionar una calificación</t>
        </r>
      </text>
    </comment>
    <comment ref="O24" authorId="0" shapeId="0" xr:uid="{00000000-0006-0000-0400-00000C000000}">
      <text>
        <r>
          <rPr>
            <b/>
            <sz val="9"/>
            <color indexed="81"/>
            <rFont val="Tahoma"/>
            <family val="2"/>
          </rPr>
          <t>Seleccionar una calificación</t>
        </r>
      </text>
    </comment>
    <comment ref="U24" authorId="0" shapeId="0" xr:uid="{00000000-0006-0000-0400-00000D000000}">
      <text>
        <r>
          <rPr>
            <b/>
            <sz val="9"/>
            <color indexed="81"/>
            <rFont val="Tahoma"/>
            <family val="2"/>
          </rPr>
          <t>Seleccionar una calificación</t>
        </r>
      </text>
    </comment>
    <comment ref="I27" authorId="0" shapeId="0" xr:uid="{00000000-0006-0000-0400-00000E000000}">
      <text>
        <r>
          <rPr>
            <b/>
            <sz val="9"/>
            <color indexed="81"/>
            <rFont val="Tahoma"/>
            <family val="2"/>
          </rPr>
          <t>Seleccionar una calificación</t>
        </r>
      </text>
    </comment>
    <comment ref="O27" authorId="0" shapeId="0" xr:uid="{00000000-0006-0000-0400-00000F000000}">
      <text>
        <r>
          <rPr>
            <b/>
            <sz val="9"/>
            <color indexed="81"/>
            <rFont val="Tahoma"/>
            <family val="2"/>
          </rPr>
          <t>Seleccionar una calificación</t>
        </r>
      </text>
    </comment>
    <comment ref="U27" authorId="0" shapeId="0" xr:uid="{00000000-0006-0000-0400-000010000000}">
      <text>
        <r>
          <rPr>
            <b/>
            <sz val="9"/>
            <color indexed="81"/>
            <rFont val="Tahoma"/>
            <family val="2"/>
          </rPr>
          <t>Seleccionar una calificación</t>
        </r>
      </text>
    </comment>
    <comment ref="I30" authorId="0" shapeId="0" xr:uid="{00000000-0006-0000-0400-000011000000}">
      <text>
        <r>
          <rPr>
            <b/>
            <sz val="9"/>
            <color indexed="81"/>
            <rFont val="Tahoma"/>
            <family val="2"/>
          </rPr>
          <t>Seleccionar una calificación</t>
        </r>
      </text>
    </comment>
    <comment ref="O30" authorId="0" shapeId="0" xr:uid="{00000000-0006-0000-0400-000012000000}">
      <text>
        <r>
          <rPr>
            <b/>
            <sz val="9"/>
            <color indexed="81"/>
            <rFont val="Tahoma"/>
            <family val="2"/>
          </rPr>
          <t>Seleccionar una calificación</t>
        </r>
      </text>
    </comment>
    <comment ref="U30" authorId="0" shapeId="0" xr:uid="{00000000-0006-0000-0400-000013000000}">
      <text>
        <r>
          <rPr>
            <b/>
            <sz val="9"/>
            <color indexed="81"/>
            <rFont val="Tahoma"/>
            <family val="2"/>
          </rPr>
          <t>Seleccionar una calificación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13459B93-F3E0-4B97-BA2C-1D7EBB467285}">
      <text>
        <r>
          <rPr>
            <b/>
            <sz val="9"/>
            <color indexed="81"/>
            <rFont val="Tahoma"/>
            <family val="2"/>
          </rPr>
          <t>Seleccionar una calificación</t>
        </r>
      </text>
    </comment>
    <comment ref="O9" authorId="0" shapeId="0" xr:uid="{66E25921-BA5C-4EEB-B8AB-A189959524D7}">
      <text>
        <r>
          <rPr>
            <b/>
            <sz val="9"/>
            <color indexed="81"/>
            <rFont val="Tahoma"/>
            <family val="2"/>
          </rPr>
          <t>Seleccionar una calificación</t>
        </r>
      </text>
    </comment>
    <comment ref="U9" authorId="0" shapeId="0" xr:uid="{2C4945B3-514D-4FD2-847E-9350683D14A2}">
      <text>
        <r>
          <rPr>
            <b/>
            <sz val="9"/>
            <color indexed="81"/>
            <rFont val="Tahoma"/>
            <family val="2"/>
          </rPr>
          <t>Seleccionar una calificación</t>
        </r>
      </text>
    </comment>
    <comment ref="B10" authorId="1" shapeId="0" xr:uid="{59978E49-EBD8-49CB-A9ED-2A083F5EF9FE}">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2792DF86-9692-432B-AF2A-D522E2CA1FE7}">
      <text>
        <r>
          <rPr>
            <b/>
            <sz val="9"/>
            <color indexed="81"/>
            <rFont val="Tahoma"/>
            <family val="2"/>
          </rPr>
          <t>Seleccionar una calificación</t>
        </r>
      </text>
    </comment>
    <comment ref="O10" authorId="0" shapeId="0" xr:uid="{29027DB3-0F05-4D84-9D05-5CA7E91CD19F}">
      <text>
        <r>
          <rPr>
            <b/>
            <sz val="9"/>
            <color indexed="81"/>
            <rFont val="Tahoma"/>
            <family val="2"/>
          </rPr>
          <t>Seleccionar una calificación</t>
        </r>
      </text>
    </comment>
    <comment ref="U10" authorId="0" shapeId="0" xr:uid="{C0B58B13-AE5B-4332-835A-BE7047F8B44B}">
      <text>
        <r>
          <rPr>
            <b/>
            <sz val="9"/>
            <color indexed="81"/>
            <rFont val="Tahoma"/>
            <family val="2"/>
          </rPr>
          <t>Seleccionar una calificación</t>
        </r>
      </text>
    </comment>
    <comment ref="I11" authorId="0" shapeId="0" xr:uid="{43FF7BCD-7781-4DAE-BB40-DD0CFD5D2A47}">
      <text>
        <r>
          <rPr>
            <b/>
            <sz val="9"/>
            <color indexed="81"/>
            <rFont val="Tahoma"/>
            <family val="2"/>
          </rPr>
          <t>Seleccionar una calificación</t>
        </r>
      </text>
    </comment>
    <comment ref="O11" authorId="0" shapeId="0" xr:uid="{E16FED09-1D2F-44FF-8A8D-AB5A9476AD8B}">
      <text>
        <r>
          <rPr>
            <b/>
            <sz val="9"/>
            <color indexed="81"/>
            <rFont val="Tahoma"/>
            <family val="2"/>
          </rPr>
          <t>Seleccionar una calificación</t>
        </r>
      </text>
    </comment>
    <comment ref="U11" authorId="0" shapeId="0" xr:uid="{5CE60C10-6B4D-455B-925D-12CDF9E38726}">
      <text>
        <r>
          <rPr>
            <b/>
            <sz val="9"/>
            <color indexed="81"/>
            <rFont val="Tahoma"/>
            <family val="2"/>
          </rPr>
          <t>Seleccionar una calificación</t>
        </r>
      </text>
    </comment>
    <comment ref="I13" authorId="0" shapeId="0" xr:uid="{3A896A26-9227-4A51-98AD-66C1885AF415}">
      <text>
        <r>
          <rPr>
            <b/>
            <sz val="9"/>
            <color indexed="81"/>
            <rFont val="Tahoma"/>
            <family val="2"/>
          </rPr>
          <t>Actividad iniciada y dentro de los términos.</t>
        </r>
      </text>
    </comment>
    <comment ref="O13" authorId="0" shapeId="0" xr:uid="{EEC9AC35-8841-4406-B8D6-BCF8EAA1129A}">
      <text>
        <r>
          <rPr>
            <b/>
            <sz val="9"/>
            <color indexed="81"/>
            <rFont val="Tahoma"/>
            <family val="2"/>
          </rPr>
          <t>Actividad iniciada y dentro de los términos.</t>
        </r>
      </text>
    </comment>
    <comment ref="U13" authorId="0" shapeId="0" xr:uid="{C69B3CA0-9F24-41D4-8D65-32E1E614C4F7}">
      <text>
        <r>
          <rPr>
            <b/>
            <sz val="9"/>
            <color indexed="81"/>
            <rFont val="Tahoma"/>
            <family val="2"/>
          </rPr>
          <t>Seleccionar una calificación</t>
        </r>
      </text>
    </comment>
    <comment ref="I18" authorId="0" shapeId="0" xr:uid="{7F350BDD-17EA-4B7B-ACA0-4E13C87FCED8}">
      <text>
        <r>
          <rPr>
            <b/>
            <sz val="9"/>
            <color indexed="81"/>
            <rFont val="Tahoma"/>
            <family val="2"/>
          </rPr>
          <t>Seleccionar una calificación</t>
        </r>
      </text>
    </comment>
    <comment ref="O18" authorId="0" shapeId="0" xr:uid="{D2B992E8-CF87-4920-9A7D-E88A35F2A1B6}">
      <text>
        <r>
          <rPr>
            <b/>
            <sz val="9"/>
            <color indexed="81"/>
            <rFont val="Tahoma"/>
            <family val="2"/>
          </rPr>
          <t>Seleccionar una calificación</t>
        </r>
      </text>
    </comment>
    <comment ref="U18" authorId="0" shapeId="0" xr:uid="{A1F8BC66-CF16-4AC9-B650-4E49AD0E67E5}">
      <text>
        <r>
          <rPr>
            <b/>
            <sz val="9"/>
            <color indexed="81"/>
            <rFont val="Tahoma"/>
            <family val="2"/>
          </rPr>
          <t>Seleccionar una calificación</t>
        </r>
      </text>
    </comment>
    <comment ref="I22" authorId="0" shapeId="0" xr:uid="{6F3D8FC0-8C8A-47C7-A850-99B3BD01BBC4}">
      <text>
        <r>
          <rPr>
            <b/>
            <sz val="9"/>
            <color indexed="81"/>
            <rFont val="Tahoma"/>
            <family val="2"/>
          </rPr>
          <t>Seleccionar una calificación</t>
        </r>
      </text>
    </comment>
    <comment ref="O22" authorId="0" shapeId="0" xr:uid="{4165E538-700F-4BEE-BD69-EDC0B93B370D}">
      <text>
        <r>
          <rPr>
            <b/>
            <sz val="9"/>
            <color indexed="81"/>
            <rFont val="Tahoma"/>
            <family val="2"/>
          </rPr>
          <t>Seleccionar una calificación</t>
        </r>
      </text>
    </comment>
    <comment ref="U22" authorId="0" shapeId="0" xr:uid="{E8257195-48DA-4B84-A0FE-E432085C488A}">
      <text>
        <r>
          <rPr>
            <b/>
            <sz val="9"/>
            <color indexed="81"/>
            <rFont val="Tahoma"/>
            <family val="2"/>
          </rPr>
          <t>Seleccionar una calificación</t>
        </r>
      </text>
    </comment>
    <comment ref="I26" authorId="0" shapeId="0" xr:uid="{6F359A00-D231-42F1-8F35-F9C17856F180}">
      <text>
        <r>
          <rPr>
            <b/>
            <sz val="9"/>
            <color indexed="81"/>
            <rFont val="Tahoma"/>
            <family val="2"/>
          </rPr>
          <t>Seleccionar una calificación</t>
        </r>
      </text>
    </comment>
    <comment ref="O26" authorId="0" shapeId="0" xr:uid="{E947DCAB-2227-47F2-B620-A1A57DD80074}">
      <text>
        <r>
          <rPr>
            <b/>
            <sz val="9"/>
            <color indexed="81"/>
            <rFont val="Tahoma"/>
            <family val="2"/>
          </rPr>
          <t>Seleccionar una calificación</t>
        </r>
      </text>
    </comment>
    <comment ref="U26" authorId="0" shapeId="0" xr:uid="{39318017-7074-4802-94C0-BC0D8250652F}">
      <text>
        <r>
          <rPr>
            <b/>
            <sz val="9"/>
            <color indexed="81"/>
            <rFont val="Tahoma"/>
            <family val="2"/>
          </rPr>
          <t>Seleccionar una calificación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9FDDE271-CAA8-42F4-97C9-A6D8B66396C6}">
      <text>
        <r>
          <rPr>
            <b/>
            <sz val="9"/>
            <color indexed="81"/>
            <rFont val="Tahoma"/>
            <family val="2"/>
          </rPr>
          <t>Seleccionar una calificación</t>
        </r>
      </text>
    </comment>
    <comment ref="O9" authorId="0" shapeId="0" xr:uid="{EB4AEC26-A71F-454D-8B32-A05F7A9CDEAC}">
      <text>
        <r>
          <rPr>
            <b/>
            <sz val="9"/>
            <color indexed="81"/>
            <rFont val="Tahoma"/>
            <family val="2"/>
          </rPr>
          <t>Seleccionar una calificación</t>
        </r>
      </text>
    </comment>
    <comment ref="U9" authorId="0" shapeId="0" xr:uid="{6803AD96-3423-432A-8BA8-71A1070685BF}">
      <text>
        <r>
          <rPr>
            <b/>
            <sz val="9"/>
            <color indexed="81"/>
            <rFont val="Tahoma"/>
            <family val="2"/>
          </rPr>
          <t>Seleccionar una calificación</t>
        </r>
      </text>
    </comment>
    <comment ref="B10" authorId="1" shapeId="0" xr:uid="{577DF019-2D3A-4B97-9C37-BE3B93CC1640}">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8CFB6C93-563D-4B1A-AA9D-A5C788CE3338}">
      <text>
        <r>
          <rPr>
            <b/>
            <sz val="9"/>
            <color indexed="81"/>
            <rFont val="Tahoma"/>
            <family val="2"/>
          </rPr>
          <t>Seleccionar una calificación</t>
        </r>
      </text>
    </comment>
    <comment ref="O10" authorId="0" shapeId="0" xr:uid="{23239D64-3797-4769-9262-DC5A882C66E3}">
      <text>
        <r>
          <rPr>
            <b/>
            <sz val="9"/>
            <color indexed="81"/>
            <rFont val="Tahoma"/>
            <family val="2"/>
          </rPr>
          <t>Seleccionar una calificación</t>
        </r>
      </text>
    </comment>
    <comment ref="U10" authorId="0" shapeId="0" xr:uid="{2D9577B2-6B9E-44FC-81E6-4B51A4F5AEE7}">
      <text>
        <r>
          <rPr>
            <b/>
            <sz val="9"/>
            <color indexed="81"/>
            <rFont val="Tahoma"/>
            <family val="2"/>
          </rPr>
          <t>Seleccionar una calificación</t>
        </r>
      </text>
    </comment>
    <comment ref="I11" authorId="0" shapeId="0" xr:uid="{5F502386-BC5E-460F-9F6B-CCBF948CDDB7}">
      <text>
        <r>
          <rPr>
            <b/>
            <sz val="9"/>
            <color indexed="81"/>
            <rFont val="Tahoma"/>
            <family val="2"/>
          </rPr>
          <t>Seleccionar una calificación</t>
        </r>
      </text>
    </comment>
    <comment ref="O11" authorId="0" shapeId="0" xr:uid="{77C63945-344B-4127-8B29-E5024482C239}">
      <text>
        <r>
          <rPr>
            <b/>
            <sz val="9"/>
            <color indexed="81"/>
            <rFont val="Tahoma"/>
            <family val="2"/>
          </rPr>
          <t>Seleccionar una calificación</t>
        </r>
      </text>
    </comment>
    <comment ref="U11" authorId="0" shapeId="0" xr:uid="{D0489A5D-9BE5-489B-BF45-29E23FC6A280}">
      <text>
        <r>
          <rPr>
            <b/>
            <sz val="9"/>
            <color indexed="81"/>
            <rFont val="Tahoma"/>
            <family val="2"/>
          </rPr>
          <t>Seleccionar una calificación</t>
        </r>
      </text>
    </comment>
    <comment ref="I18" authorId="0" shapeId="0" xr:uid="{715682C3-A5BC-4BCC-BDE8-FDD73B473BB1}">
      <text>
        <r>
          <rPr>
            <b/>
            <sz val="9"/>
            <color indexed="81"/>
            <rFont val="Tahoma"/>
            <family val="2"/>
          </rPr>
          <t>Seleccionar una calificación</t>
        </r>
      </text>
    </comment>
    <comment ref="O18" authorId="0" shapeId="0" xr:uid="{B46D22C3-249C-413C-9A74-6EFAE7F331AC}">
      <text>
        <r>
          <rPr>
            <b/>
            <sz val="9"/>
            <color indexed="81"/>
            <rFont val="Tahoma"/>
            <family val="2"/>
          </rPr>
          <t>Seleccionar una calificación</t>
        </r>
      </text>
    </comment>
    <comment ref="U18" authorId="0" shapeId="0" xr:uid="{BEBD559E-7993-4749-9C9B-5739324498D1}">
      <text>
        <r>
          <rPr>
            <b/>
            <sz val="9"/>
            <color indexed="81"/>
            <rFont val="Tahoma"/>
            <family val="2"/>
          </rPr>
          <t>Seleccionar una calificación</t>
        </r>
      </text>
    </comment>
    <comment ref="I20" authorId="0" shapeId="0" xr:uid="{CC07A187-5E1F-4F4A-B631-59B088EAB3E9}">
      <text>
        <r>
          <rPr>
            <b/>
            <sz val="9"/>
            <color indexed="81"/>
            <rFont val="Tahoma"/>
            <family val="2"/>
          </rPr>
          <t>Seleccionar una calificación</t>
        </r>
      </text>
    </comment>
    <comment ref="O20" authorId="0" shapeId="0" xr:uid="{8DC797ED-EB5A-45F0-B606-D835FC3BB695}">
      <text>
        <r>
          <rPr>
            <b/>
            <sz val="9"/>
            <color indexed="81"/>
            <rFont val="Tahoma"/>
            <family val="2"/>
          </rPr>
          <t>Seleccionar una calificación</t>
        </r>
      </text>
    </comment>
    <comment ref="U20" authorId="0" shapeId="0" xr:uid="{7BE691D8-9904-41D3-823B-ACB5F2C49624}">
      <text>
        <r>
          <rPr>
            <b/>
            <sz val="9"/>
            <color indexed="81"/>
            <rFont val="Tahoma"/>
            <family val="2"/>
          </rPr>
          <t>Seleccionar una calificación</t>
        </r>
      </text>
    </comment>
    <comment ref="I25" authorId="0" shapeId="0" xr:uid="{42352EA6-E138-4480-9E00-104DA028011A}">
      <text>
        <r>
          <rPr>
            <b/>
            <sz val="9"/>
            <color indexed="81"/>
            <rFont val="Tahoma"/>
            <family val="2"/>
          </rPr>
          <t>Seleccionar una calificación</t>
        </r>
      </text>
    </comment>
    <comment ref="O25" authorId="0" shapeId="0" xr:uid="{054A3D99-7FF8-4F7F-BF06-7C088718B19E}">
      <text>
        <r>
          <rPr>
            <b/>
            <sz val="9"/>
            <color indexed="81"/>
            <rFont val="Tahoma"/>
            <family val="2"/>
          </rPr>
          <t>Seleccionar una calificación</t>
        </r>
      </text>
    </comment>
    <comment ref="U25" authorId="0" shapeId="0" xr:uid="{70B7D825-39B1-4D62-ADAC-5CB08CA7700C}">
      <text>
        <r>
          <rPr>
            <b/>
            <sz val="9"/>
            <color indexed="81"/>
            <rFont val="Tahoma"/>
            <family val="2"/>
          </rPr>
          <t>Seleccionar una calificación</t>
        </r>
      </text>
    </comment>
    <comment ref="I27" authorId="0" shapeId="0" xr:uid="{E9AC633F-69EA-4D45-9B78-473F8DA14CA0}">
      <text>
        <r>
          <rPr>
            <b/>
            <sz val="9"/>
            <color indexed="81"/>
            <rFont val="Tahoma"/>
            <family val="2"/>
          </rPr>
          <t>Seleccionar una calificación</t>
        </r>
      </text>
    </comment>
    <comment ref="O27" authorId="0" shapeId="0" xr:uid="{8F0ACD58-1489-4E24-B378-B96727CF1C09}">
      <text>
        <r>
          <rPr>
            <b/>
            <sz val="9"/>
            <color indexed="81"/>
            <rFont val="Tahoma"/>
            <family val="2"/>
          </rPr>
          <t>Seleccionar una calificación</t>
        </r>
      </text>
    </comment>
    <comment ref="U27" authorId="0" shapeId="0" xr:uid="{39829192-A850-4578-80D1-C8240BB6B092}">
      <text>
        <r>
          <rPr>
            <b/>
            <sz val="9"/>
            <color indexed="81"/>
            <rFont val="Tahoma"/>
            <family val="2"/>
          </rPr>
          <t>Seleccionar una calificación</t>
        </r>
      </text>
    </comment>
    <comment ref="I29" authorId="0" shapeId="0" xr:uid="{2F69FAC9-A28A-4C1F-B5AD-86F32330A4F8}">
      <text>
        <r>
          <rPr>
            <b/>
            <sz val="9"/>
            <color indexed="81"/>
            <rFont val="Tahoma"/>
            <family val="2"/>
          </rPr>
          <t>Actividad iniciada y dentro de los términos.</t>
        </r>
      </text>
    </comment>
    <comment ref="O29" authorId="0" shapeId="0" xr:uid="{30B2EC4D-0012-40CD-B158-8A5B2650BF20}">
      <text>
        <r>
          <rPr>
            <b/>
            <sz val="9"/>
            <color indexed="81"/>
            <rFont val="Tahoma"/>
            <family val="2"/>
          </rPr>
          <t>Actividad iniciada y dentro de los términos.</t>
        </r>
      </text>
    </comment>
    <comment ref="U29" authorId="0" shapeId="0" xr:uid="{9D60649E-D935-478B-A2F9-A072F88FD8A4}">
      <text>
        <r>
          <rPr>
            <b/>
            <sz val="9"/>
            <color indexed="81"/>
            <rFont val="Tahoma"/>
            <family val="2"/>
          </rPr>
          <t>Seleccionar una calificación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Kelly Johanna Gomez Zapata</author>
  </authors>
  <commentList>
    <comment ref="D3" authorId="0" shapeId="0" xr:uid="{0C78B6D5-2B68-49FE-A710-A2CAE04EE7F5}">
      <text>
        <r>
          <rPr>
            <b/>
            <sz val="9"/>
            <color indexed="8"/>
            <rFont val="Tahoma"/>
            <family val="2"/>
          </rPr>
          <t>Kelly Johanna Gomez Zapata:</t>
        </r>
        <r>
          <rPr>
            <sz val="9"/>
            <color indexed="8"/>
            <rFont val="Tahoma"/>
            <family val="2"/>
          </rPr>
          <t xml:space="preserve">
</t>
        </r>
        <r>
          <rPr>
            <sz val="9"/>
            <color indexed="8"/>
            <rFont val="Tahoma"/>
            <family val="2"/>
          </rPr>
          <t xml:space="preserve">1. Promover de manera efectiva la conformación de grupos de control social y/o veedurías ciudadanas. 
</t>
        </r>
        <r>
          <rPr>
            <sz val="9"/>
            <color indexed="8"/>
            <rFont val="Tahoma"/>
            <family val="2"/>
          </rPr>
          <t xml:space="preserve">
</t>
        </r>
        <r>
          <rPr>
            <sz val="9"/>
            <color indexed="8"/>
            <rFont val="Tahoma"/>
            <family val="2"/>
          </rPr>
          <t xml:space="preserve">2. 2. Potenciar las capacidades de los grupos de valor, para el ejercicio incidente del derecho a la participación ciudadana, involucrándolos de manera real  en los momentos del ciclo la gestión institucional.  
</t>
        </r>
        <r>
          <rPr>
            <sz val="9"/>
            <color indexed="8"/>
            <rFont val="Tahoma"/>
            <family val="2"/>
          </rPr>
          <t xml:space="preserve">
</t>
        </r>
        <r>
          <rPr>
            <sz val="9"/>
            <color indexed="8"/>
            <rFont val="Tahoma"/>
            <family val="2"/>
          </rPr>
          <t xml:space="preserve">3. Contribuir con la transformación de realidades negativas que afectan el desarrollo integral y el bienestar de los NNA y las familias. 
</t>
        </r>
      </text>
    </comment>
    <comment ref="E3" authorId="0" shapeId="0" xr:uid="{65A67126-4C23-4FC1-88E2-013867D2584B}">
      <text>
        <r>
          <rPr>
            <b/>
            <sz val="9"/>
            <color indexed="8"/>
            <rFont val="Tahoma"/>
            <family val="2"/>
          </rPr>
          <t>Kelly Johanna Gomez Zapata:</t>
        </r>
        <r>
          <rPr>
            <sz val="9"/>
            <color indexed="8"/>
            <rFont val="Tahoma"/>
            <family val="2"/>
          </rPr>
          <t xml:space="preserve">
</t>
        </r>
        <r>
          <rPr>
            <b/>
            <sz val="9"/>
            <color indexed="8"/>
            <rFont val="Tahoma"/>
            <family val="2"/>
          </rPr>
          <t xml:space="preserve">• La consulta: </t>
        </r>
        <r>
          <rPr>
            <sz val="9"/>
            <color indexed="8"/>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
            <rFont val="Tahoma"/>
            <family val="2"/>
          </rPr>
          <t xml:space="preserve">
</t>
        </r>
        <r>
          <rPr>
            <b/>
            <sz val="9"/>
            <color indexed="8"/>
            <rFont val="Tahoma"/>
            <family val="2"/>
          </rPr>
          <t xml:space="preserve">• Control y evaluación: </t>
        </r>
        <r>
          <rPr>
            <sz val="9"/>
            <color indexed="8"/>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sz val="9"/>
            <color indexed="8"/>
            <rFont val="Tahoma"/>
            <family val="2"/>
          </rPr>
          <t xml:space="preserve">
</t>
        </r>
        <r>
          <rPr>
            <b/>
            <sz val="9"/>
            <color indexed="8"/>
            <rFont val="Tahoma"/>
            <family val="2"/>
          </rPr>
          <t>• Formulación participativa</t>
        </r>
        <r>
          <rPr>
            <sz val="9"/>
            <color indexed="8"/>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sz val="9"/>
            <color indexed="8"/>
            <rFont val="Tahoma"/>
            <family val="2"/>
          </rPr>
          <t xml:space="preserve">
</t>
        </r>
        <r>
          <rPr>
            <b/>
            <sz val="9"/>
            <color indexed="8"/>
            <rFont val="Tahoma"/>
            <family val="2"/>
          </rPr>
          <t>• Ejecución o implementación participativa:</t>
        </r>
        <r>
          <rPr>
            <sz val="9"/>
            <color indexed="8"/>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sz val="9"/>
            <color indexed="8"/>
            <rFont val="Tahoma"/>
            <family val="2"/>
          </rPr>
          <t xml:space="preserve">
</t>
        </r>
        <r>
          <rPr>
            <b/>
            <sz val="9"/>
            <color indexed="8"/>
            <rFont val="Tahoma"/>
            <family val="2"/>
          </rPr>
          <t>• Participación en la información:</t>
        </r>
        <r>
          <rPr>
            <sz val="9"/>
            <color indexed="8"/>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F3" authorId="0" shapeId="0" xr:uid="{93427696-296E-4246-B103-B3F5EE91E199}">
      <text>
        <r>
          <rPr>
            <b/>
            <sz val="9"/>
            <color indexed="8"/>
            <rFont val="Tahoma"/>
            <family val="2"/>
          </rPr>
          <t>Kelly Johanna Gomez Zapata:</t>
        </r>
        <r>
          <rPr>
            <sz val="9"/>
            <color indexed="8"/>
            <rFont val="Tahoma"/>
            <family val="2"/>
          </rPr>
          <t xml:space="preserve">
</t>
        </r>
        <r>
          <rPr>
            <b/>
            <sz val="9"/>
            <color indexed="8"/>
            <rFont val="Tahoma"/>
            <family val="2"/>
          </rPr>
          <t>Participación en la identificación de necesidades o diagnóstico:</t>
        </r>
        <r>
          <rPr>
            <sz val="9"/>
            <color indexed="8"/>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sz val="9"/>
            <color indexed="8"/>
            <rFont val="Tahoma"/>
            <family val="2"/>
          </rPr>
          <t xml:space="preserve">
</t>
        </r>
        <r>
          <rPr>
            <b/>
            <sz val="9"/>
            <color indexed="8"/>
            <rFont val="Tahoma"/>
            <family val="2"/>
          </rPr>
          <t>Formulación participativa</t>
        </r>
        <r>
          <rPr>
            <sz val="9"/>
            <color indexed="8"/>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
            <rFont val="Tahoma"/>
            <family val="2"/>
          </rPr>
          <t xml:space="preserve">
</t>
        </r>
        <r>
          <rPr>
            <b/>
            <sz val="9"/>
            <color indexed="8"/>
            <rFont val="Tahoma"/>
            <family val="2"/>
          </rPr>
          <t>Ejecución o implementación participativa:</t>
        </r>
        <r>
          <rPr>
            <sz val="9"/>
            <color indexed="8"/>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sz val="9"/>
            <color indexed="8"/>
            <rFont val="Tahoma"/>
            <family val="2"/>
          </rPr>
          <t xml:space="preserve">
</t>
        </r>
        <r>
          <rPr>
            <b/>
            <sz val="9"/>
            <color indexed="8"/>
            <rFont val="Tahoma"/>
            <family val="2"/>
          </rPr>
          <t>Evaluación y control ciudadano</t>
        </r>
        <r>
          <rPr>
            <sz val="9"/>
            <color indexed="8"/>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G3" authorId="0" shapeId="0" xr:uid="{434CC7A0-158F-48A0-84A7-33D027C3E6CC}">
      <text>
        <r>
          <rPr>
            <b/>
            <sz val="9"/>
            <color indexed="8"/>
            <rFont val="Tahoma"/>
            <family val="2"/>
          </rPr>
          <t>Kelly Johanna Gomez Zapata:</t>
        </r>
        <r>
          <rPr>
            <sz val="9"/>
            <color indexed="8"/>
            <rFont val="Tahoma"/>
            <family val="2"/>
          </rPr>
          <t xml:space="preserve">
</t>
        </r>
        <r>
          <rPr>
            <sz val="9"/>
            <color indexed="8"/>
            <rFont val="Tahoma"/>
            <family val="2"/>
          </rPr>
          <t xml:space="preserve">Beneficiarios;
</t>
        </r>
        <r>
          <rPr>
            <sz val="9"/>
            <color indexed="8"/>
            <rFont val="Tahoma"/>
            <family val="2"/>
          </rPr>
          <t xml:space="preserve">Público general; 
</t>
        </r>
        <r>
          <rPr>
            <sz val="9"/>
            <color indexed="8"/>
            <rFont val="Tahoma"/>
            <family val="2"/>
          </rPr>
          <t xml:space="preserve">Organizaciones sociales;
</t>
        </r>
        <r>
          <rPr>
            <sz val="9"/>
            <color indexed="8"/>
            <rFont val="Tahoma"/>
            <family val="2"/>
          </rPr>
          <t xml:space="preserve">Veedurias;
</t>
        </r>
        <r>
          <rPr>
            <sz val="9"/>
            <color indexed="8"/>
            <rFont val="Tahoma"/>
            <family val="2"/>
          </rPr>
          <t xml:space="preserve">Grupos de control social;
</t>
        </r>
        <r>
          <rPr>
            <sz val="9"/>
            <color indexed="8"/>
            <rFont val="Tahoma"/>
            <family val="2"/>
          </rPr>
          <t xml:space="preserve">Academia;
</t>
        </r>
        <r>
          <rPr>
            <sz val="9"/>
            <color indexed="8"/>
            <rFont val="Tahoma"/>
            <family val="2"/>
          </rPr>
          <t xml:space="preserve">Entidades Publicas;
</t>
        </r>
        <r>
          <rPr>
            <sz val="9"/>
            <color indexed="8"/>
            <rFont val="Tahoma"/>
            <family val="2"/>
          </rPr>
          <t xml:space="preserve">Gobiernos Locales;
</t>
        </r>
        <r>
          <rPr>
            <sz val="9"/>
            <color indexed="8"/>
            <rFont val="Tahoma"/>
            <family val="2"/>
          </rPr>
          <t xml:space="preserve">Gremios;
</t>
        </r>
        <r>
          <rPr>
            <sz val="9"/>
            <color indexed="8"/>
            <rFont val="Tahoma"/>
            <family val="2"/>
          </rPr>
          <t xml:space="preserve">Organizaciones Internacionales;
</t>
        </r>
        <r>
          <rPr>
            <sz val="9"/>
            <color indexed="8"/>
            <rFont val="Tahoma"/>
            <family val="2"/>
          </rPr>
          <t xml:space="preserve">Gobiernos de otros Estados; 
</t>
        </r>
        <r>
          <rPr>
            <sz val="9"/>
            <color indexed="8"/>
            <rFont val="Tahoma"/>
            <family val="2"/>
          </rPr>
          <t xml:space="preserve">Centros educativos; 
</t>
        </r>
        <r>
          <rPr>
            <sz val="9"/>
            <color indexed="8"/>
            <rFont val="Tahoma"/>
            <family val="2"/>
          </rPr>
          <t xml:space="preserve">Juntas de Acción Comunal;
</t>
        </r>
        <r>
          <rPr>
            <sz val="9"/>
            <color indexed="8"/>
            <rFont val="Tahoma"/>
            <family val="2"/>
          </rPr>
          <t xml:space="preserve">Juntas de Acció Local; Madres Comunitarias; 
</t>
        </r>
        <r>
          <rPr>
            <sz val="9"/>
            <color indexed="8"/>
            <rFont val="Tahoma"/>
            <family val="2"/>
          </rPr>
          <t xml:space="preserve">Resguardos Indígenas; 
</t>
        </r>
        <r>
          <rPr>
            <sz val="9"/>
            <color indexed="8"/>
            <rFont val="Tahoma"/>
            <family val="2"/>
          </rPr>
          <t xml:space="preserve">Cabildos Indígenas; 
</t>
        </r>
        <r>
          <rPr>
            <sz val="9"/>
            <color indexed="8"/>
            <rFont val="Tahoma"/>
            <family val="2"/>
          </rPr>
          <t xml:space="preserve">Comunidades Indígenas;
</t>
        </r>
        <r>
          <rPr>
            <sz val="9"/>
            <color indexed="8"/>
            <rFont val="Tahoma"/>
            <family val="2"/>
          </rPr>
          <t xml:space="preserve">Mesa Permanente de Concertación Indígena.
</t>
        </r>
        <r>
          <rPr>
            <sz val="9"/>
            <color indexed="8"/>
            <rFont val="Tahoma"/>
            <family val="2"/>
          </rPr>
          <t xml:space="preserve">Consejos comunitarios afrodescendientes y negros;
</t>
        </r>
        <r>
          <rPr>
            <sz val="9"/>
            <color indexed="8"/>
            <rFont val="Tahoma"/>
            <family val="2"/>
          </rPr>
          <t xml:space="preserve">Comuniades Raizales y Palenqueras; 
</t>
        </r>
        <r>
          <rPr>
            <sz val="9"/>
            <color indexed="8"/>
            <rFont val="Tahoma"/>
            <family val="2"/>
          </rPr>
          <t xml:space="preserve">Cumpanis del Pueblo Rrom;
</t>
        </r>
        <r>
          <rPr>
            <sz val="9"/>
            <color indexed="8"/>
            <rFont val="Tahoma"/>
            <family val="2"/>
          </rPr>
          <t xml:space="preserve">Organizaciones étnicas. </t>
        </r>
      </text>
    </comment>
    <comment ref="H3" authorId="0" shapeId="0" xr:uid="{B7501810-2122-455D-88B3-873A915615BD}">
      <text>
        <r>
          <rPr>
            <b/>
            <sz val="9"/>
            <color indexed="8"/>
            <rFont val="Tahoma"/>
            <family val="2"/>
          </rPr>
          <t>Kelly Johanna Gomez Zapata:</t>
        </r>
        <r>
          <rPr>
            <sz val="9"/>
            <color indexed="8"/>
            <rFont val="Tahoma"/>
            <family val="2"/>
          </rPr>
          <t xml:space="preserve">
</t>
        </r>
        <r>
          <rPr>
            <sz val="9"/>
            <color indexed="8"/>
            <rFont val="Tahoma"/>
            <family val="2"/>
          </rPr>
          <t xml:space="preserve">Nacional
</t>
        </r>
        <r>
          <rPr>
            <sz val="9"/>
            <color indexed="8"/>
            <rFont val="Tahoma"/>
            <family val="2"/>
          </rPr>
          <t xml:space="preserve">Regional 
</t>
        </r>
        <r>
          <rPr>
            <sz val="9"/>
            <color indexed="8"/>
            <rFont val="Tahoma"/>
            <family val="2"/>
          </rPr>
          <t>Zonal</t>
        </r>
      </text>
    </comment>
    <comment ref="K3" authorId="0" shapeId="0" xr:uid="{EA39A9FC-F0F1-4280-83D0-0FB6A77CEA7E}">
      <text>
        <r>
          <rPr>
            <b/>
            <sz val="9"/>
            <color indexed="8"/>
            <rFont val="Tahoma"/>
            <family val="2"/>
          </rPr>
          <t>Kelly Johanna Gomez Zapata:</t>
        </r>
        <r>
          <rPr>
            <sz val="9"/>
            <color indexed="8"/>
            <rFont val="Tahoma"/>
            <family val="2"/>
          </rPr>
          <t xml:space="preserve">
</t>
        </r>
        <r>
          <rPr>
            <sz val="9"/>
            <color indexed="8"/>
            <rFont val="Tahoma"/>
            <family val="2"/>
          </rPr>
          <t>Valor numérico</t>
        </r>
      </text>
    </comment>
    <comment ref="O3" authorId="0" shapeId="0" xr:uid="{64728B9A-68AF-4CC1-80F8-7E4F3200FF8A}">
      <text>
        <r>
          <rPr>
            <b/>
            <sz val="9"/>
            <color indexed="8"/>
            <rFont val="Tahoma"/>
            <family val="2"/>
          </rPr>
          <t>Kelly Johanna Gomez Zapata:</t>
        </r>
        <r>
          <rPr>
            <sz val="9"/>
            <color indexed="8"/>
            <rFont val="Tahoma"/>
            <family val="2"/>
          </rPr>
          <t xml:space="preserve">
</t>
        </r>
        <r>
          <rPr>
            <sz val="9"/>
            <color indexed="8"/>
            <rFont val="Tahoma"/>
            <family val="2"/>
          </rPr>
          <t xml:space="preserve">Presencial
</t>
        </r>
        <r>
          <rPr>
            <sz val="9"/>
            <color indexed="8"/>
            <rFont val="Tahoma"/>
            <family val="2"/>
          </rPr>
          <t xml:space="preserve">Virtual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EF7DC0CE-814C-480E-894A-8100774523D3}">
      <text>
        <r>
          <rPr>
            <sz val="10"/>
            <color indexed="8"/>
            <rFont val="Tahoma"/>
            <family val="2"/>
          </rPr>
          <t>Nombre de la actividad: Que sea comprensible y clara</t>
        </r>
        <r>
          <rPr>
            <b/>
            <sz val="10"/>
            <color indexed="8"/>
            <rFont val="Tahoma"/>
            <family val="2"/>
          </rPr>
          <t xml:space="preserve">  </t>
        </r>
      </text>
    </comment>
    <comment ref="C2" authorId="0" shapeId="0" xr:uid="{DD40A8B1-03D3-4FBC-87A9-282E51E13B98}">
      <text>
        <r>
          <rPr>
            <sz val="10"/>
            <color indexed="8"/>
            <rFont val="Tahoma"/>
            <family val="2"/>
          </rPr>
          <t>Elabore un objetivo en relación con la actividad</t>
        </r>
      </text>
    </comment>
    <comment ref="D2" authorId="0" shapeId="0" xr:uid="{3AC7F66E-45CC-4E92-A321-0BFE696D47B7}">
      <text>
        <r>
          <rPr>
            <sz val="9"/>
            <color indexed="8"/>
            <rFont val="Tahoma"/>
            <family val="2"/>
          </rPr>
          <t>Todas las actividades de los planes de participaci{on ciudadada estan relacionadas con el objetivo del ejemplo,</t>
        </r>
      </text>
    </comment>
    <comment ref="E2" authorId="0" shapeId="0" xr:uid="{74CFEA92-4950-4B05-9608-B4F473E33976}">
      <text>
        <r>
          <rPr>
            <sz val="10"/>
            <color indexed="8"/>
            <rFont val="Tahoma"/>
            <family val="2"/>
          </rPr>
          <t>Indique el nivel de Incidencia al que corresponde: Lista desplegable</t>
        </r>
      </text>
    </comment>
    <comment ref="F2" authorId="0" shapeId="0" xr:uid="{1EF573B3-FABD-4F6F-A315-4B52E9071947}">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376BDA31-8A56-4F2A-9C1A-252EE3CFD167}">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92D7135D-D21B-48EC-9A52-F92CFA501DAE}">
      <text>
        <r>
          <rPr>
            <sz val="10"/>
            <color indexed="8"/>
            <rFont val="Tahoma"/>
            <family val="2"/>
          </rPr>
          <t>Indique el nivel de alcance de la actividad: Nacional; Regional; Zonal</t>
        </r>
      </text>
    </comment>
    <comment ref="I2" authorId="0" shapeId="0" xr:uid="{FD0D541C-66FA-470F-8C01-421B7737357B}">
      <text>
        <r>
          <rPr>
            <sz val="10"/>
            <color indexed="8"/>
            <rFont val="Tahoma"/>
            <family val="2"/>
          </rPr>
          <t>Indique la Dirección a la que corresponde el cumplimiento de la meta</t>
        </r>
      </text>
    </comment>
    <comment ref="J2" authorId="0" shapeId="0" xr:uid="{4EA7412F-7BEF-41BA-8454-C949605F2A61}">
      <text>
        <r>
          <rPr>
            <sz val="10"/>
            <color indexed="8"/>
            <rFont val="Tahoma"/>
            <family val="2"/>
          </rPr>
          <t>Relacione el programa al que esta asociado la actividad</t>
        </r>
      </text>
    </comment>
    <comment ref="K2" authorId="0" shapeId="0" xr:uid="{547CD745-E927-429F-93BA-A7CBB1C9DAF7}">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BE2B393B-C5FC-48FA-8CAC-D936618877B6}">
      <text>
        <r>
          <rPr>
            <sz val="10"/>
            <color indexed="8"/>
            <rFont val="Tahoma"/>
            <family val="2"/>
          </rPr>
          <t xml:space="preserve">Criterio sobre el cual se va a  hacer el seguimiento y los avances en el cumplimiento de la meta </t>
        </r>
      </text>
    </comment>
    <comment ref="P2" authorId="0" shapeId="0" xr:uid="{5CF8E7B2-6418-48ED-8A14-19812CD81844}">
      <text>
        <r>
          <rPr>
            <sz val="10"/>
            <color indexed="8"/>
            <rFont val="Tahoma"/>
            <family val="2"/>
          </rPr>
          <t>Mencione los avances que se tuvieron en el mes, si no hubo avance coloque cero</t>
        </r>
      </text>
    </comment>
    <comment ref="O3" authorId="0" shapeId="0" xr:uid="{E6E635DD-C56F-4AAD-8A28-C3370958969F}">
      <text>
        <r>
          <rPr>
            <sz val="10"/>
            <color indexed="8"/>
            <rFont val="Tahoma"/>
            <family val="2"/>
          </rPr>
          <t>Presencial; virtual; telefonico; otras.</t>
        </r>
      </text>
    </comment>
    <comment ref="Q3" authorId="0" shapeId="0" xr:uid="{FB897A16-56CF-4ECB-BB3B-6E3072937B29}">
      <text>
        <r>
          <rPr>
            <sz val="10"/>
            <color indexed="8"/>
            <rFont val="Tahoma"/>
            <family val="2"/>
          </rPr>
          <t>Número de actividades realizadas durtante el periodo</t>
        </r>
      </text>
    </comment>
    <comment ref="R3" authorId="0" shapeId="0" xr:uid="{B27307A3-594D-4815-A7F9-28F6E55D57CF}">
      <text>
        <r>
          <rPr>
            <sz val="10"/>
            <color indexed="8"/>
            <rFont val="Tahoma"/>
            <family val="2"/>
          </rPr>
          <t>Si realizo actividades haga una breve descripción de estas.</t>
        </r>
      </text>
    </comment>
    <comment ref="S3" authorId="0" shapeId="0" xr:uid="{4EC9E086-8288-4D99-B273-4EF8F1E13605}">
      <text>
        <r>
          <rPr>
            <sz val="10"/>
            <color indexed="8"/>
            <rFont val="Calibri"/>
            <family val="2"/>
          </rPr>
          <t xml:space="preserve">P. ej: Usuarios de los programas, Madres cabeza de hogar, victimas
</t>
        </r>
      </text>
    </comment>
    <comment ref="W3" authorId="0" shapeId="0" xr:uid="{77A3D4F4-D2DE-4EC5-893A-39FBCF4B31D9}">
      <text>
        <r>
          <rPr>
            <sz val="10"/>
            <color indexed="8"/>
            <rFont val="Tahoma"/>
            <family val="2"/>
          </rPr>
          <t>P.ej: Actas, listados de assitencia, capturas de pantalla.</t>
        </r>
      </text>
    </comment>
    <comment ref="O4" authorId="1" shapeId="0" xr:uid="{0F086A4D-A759-441F-98E9-21F24030930D}">
      <text>
        <r>
          <rPr>
            <b/>
            <sz val="9"/>
            <color indexed="81"/>
            <rFont val="Tahoma"/>
            <family val="2"/>
          </rPr>
          <t>Kelly Johanna Gomez Zapata:</t>
        </r>
        <r>
          <rPr>
            <sz val="9"/>
            <color indexed="81"/>
            <rFont val="Tahoma"/>
            <family val="2"/>
          </rPr>
          <t xml:space="preserve">
Presencial
Virtual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B5CC82EF-9930-404F-8BD8-B8637778D8E8}">
      <text>
        <r>
          <rPr>
            <sz val="10"/>
            <color indexed="8"/>
            <rFont val="Tahoma"/>
            <family val="2"/>
          </rPr>
          <t>Nombre de la actividad: Que sea comprensible y clara</t>
        </r>
        <r>
          <rPr>
            <b/>
            <sz val="10"/>
            <color indexed="8"/>
            <rFont val="Tahoma"/>
            <family val="2"/>
          </rPr>
          <t xml:space="preserve">  </t>
        </r>
      </text>
    </comment>
    <comment ref="C2" authorId="0" shapeId="0" xr:uid="{E05C72BC-ADFF-46A0-A7AB-DBFD919D4709}">
      <text>
        <r>
          <rPr>
            <sz val="10"/>
            <color indexed="8"/>
            <rFont val="Tahoma"/>
            <family val="2"/>
          </rPr>
          <t>Elabore un objetivo en relación con la actividad</t>
        </r>
      </text>
    </comment>
    <comment ref="D2" authorId="0" shapeId="0" xr:uid="{5845D715-C62C-4D89-909D-64C2477005C0}">
      <text>
        <r>
          <rPr>
            <sz val="9"/>
            <color indexed="8"/>
            <rFont val="Tahoma"/>
            <family val="2"/>
          </rPr>
          <t>Todas las actividades de los planes de participaci{on ciudadada estan relacionadas con el objetivo del ejemplo,</t>
        </r>
      </text>
    </comment>
    <comment ref="E2" authorId="0" shapeId="0" xr:uid="{8B99564F-CFB3-430C-B777-4B6F82A913EB}">
      <text>
        <r>
          <rPr>
            <sz val="10"/>
            <color indexed="8"/>
            <rFont val="Tahoma"/>
            <family val="2"/>
          </rPr>
          <t>Indique el nivel de Incidencia al que corresponde: Lista desplegable</t>
        </r>
      </text>
    </comment>
    <comment ref="F2" authorId="0" shapeId="0" xr:uid="{0BEB7D43-9CAA-4C6C-B890-8B2A2EB0EBDB}">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5A04C92A-BBEE-443B-A2B8-77AA46683906}">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AD98DEC4-2549-47AF-911A-377F789CB51A}">
      <text>
        <r>
          <rPr>
            <sz val="10"/>
            <color indexed="8"/>
            <rFont val="Tahoma"/>
            <family val="2"/>
          </rPr>
          <t>Indique el nivel de alcance de la actividad: Nacional; Regional; Zonal</t>
        </r>
      </text>
    </comment>
    <comment ref="I2" authorId="0" shapeId="0" xr:uid="{8075E2B7-8ADF-4566-A191-5F86F895EBA4}">
      <text>
        <r>
          <rPr>
            <sz val="10"/>
            <color indexed="8"/>
            <rFont val="Tahoma"/>
            <family val="2"/>
          </rPr>
          <t>Indique la Dirección a la que corresponde el cumplimiento de la meta</t>
        </r>
      </text>
    </comment>
    <comment ref="J2" authorId="0" shapeId="0" xr:uid="{25D714BF-B4C9-4E89-BE37-17E27D1E02DC}">
      <text>
        <r>
          <rPr>
            <sz val="10"/>
            <color indexed="8"/>
            <rFont val="Tahoma"/>
            <family val="2"/>
          </rPr>
          <t>Relacione el programa al que esta asociado la actividad</t>
        </r>
      </text>
    </comment>
    <comment ref="K2" authorId="0" shapeId="0" xr:uid="{5938AD8A-3163-47D0-B459-C8DF2DA8F978}">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AE059134-2B23-4E97-9B31-470E5872FBD0}">
      <text>
        <r>
          <rPr>
            <sz val="10"/>
            <color indexed="8"/>
            <rFont val="Tahoma"/>
            <family val="2"/>
          </rPr>
          <t xml:space="preserve">Criterio sobre el cual se va a  hacer el seguimiento y los avances en el cumplimiento de la meta </t>
        </r>
      </text>
    </comment>
    <comment ref="HA2" authorId="0" shapeId="0" xr:uid="{DDB0BE17-B5B9-4E63-9430-CC73319BF9E1}">
      <text>
        <r>
          <rPr>
            <sz val="10"/>
            <color indexed="8"/>
            <rFont val="Tahoma"/>
            <family val="2"/>
          </rPr>
          <t>Mencione los avances que se tuvieron en el mes, si no hubo avance coloque cero</t>
        </r>
      </text>
    </comment>
    <comment ref="O3" authorId="0" shapeId="0" xr:uid="{BF7BB190-AE3E-42DF-8852-01869BE2F72D}">
      <text>
        <r>
          <rPr>
            <sz val="10"/>
            <color indexed="8"/>
            <rFont val="Tahoma"/>
            <family val="2"/>
          </rPr>
          <t>Presencial; virtual; telefonico; otras.</t>
        </r>
      </text>
    </comment>
    <comment ref="HB3" authorId="0" shapeId="0" xr:uid="{EBBF2C66-569E-4302-8F78-7907678A32DE}">
      <text>
        <r>
          <rPr>
            <sz val="10"/>
            <color indexed="8"/>
            <rFont val="Tahoma"/>
            <family val="2"/>
          </rPr>
          <t>Número de actividades realizadas durtante el periodo</t>
        </r>
      </text>
    </comment>
    <comment ref="HC3" authorId="0" shapeId="0" xr:uid="{A36FB538-93B1-4884-AB2C-4C2FBF56B885}">
      <text>
        <r>
          <rPr>
            <sz val="10"/>
            <color indexed="8"/>
            <rFont val="Tahoma"/>
            <family val="2"/>
          </rPr>
          <t>Si realizo actividades haga una breve descripción de estas.</t>
        </r>
      </text>
    </comment>
    <comment ref="HD3" authorId="0" shapeId="0" xr:uid="{94B787CF-DE3D-4B9A-9CA6-FD1E5E3B2D08}">
      <text>
        <r>
          <rPr>
            <sz val="10"/>
            <color indexed="8"/>
            <rFont val="Calibri"/>
            <family val="2"/>
          </rPr>
          <t xml:space="preserve">P. ej: Usuarios de los programas, Madres cabeza de hogar, victimas
</t>
        </r>
      </text>
    </comment>
    <comment ref="HH3" authorId="0" shapeId="0" xr:uid="{2A55EFCA-63E2-4CC1-880A-30AB5427BDA3}">
      <text>
        <r>
          <rPr>
            <sz val="10"/>
            <color indexed="8"/>
            <rFont val="Tahoma"/>
            <family val="2"/>
          </rPr>
          <t>P.ej: Actas, listados de assitencia, capturas de pantalla.</t>
        </r>
      </text>
    </comment>
    <comment ref="O4" authorId="1" shapeId="0" xr:uid="{1B72D902-4E7A-472B-8A49-D5897940AC3B}">
      <text>
        <r>
          <rPr>
            <b/>
            <sz val="9"/>
            <color indexed="81"/>
            <rFont val="Tahoma"/>
            <family val="2"/>
          </rPr>
          <t>Kelly Johanna Gomez Zapata:</t>
        </r>
        <r>
          <rPr>
            <sz val="9"/>
            <color indexed="81"/>
            <rFont val="Tahoma"/>
            <family val="2"/>
          </rPr>
          <t xml:space="preserve">
Presencial
Virtual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26BE4054-E916-42D6-9F0D-7D25D50B9EF4}">
      <text>
        <r>
          <rPr>
            <sz val="10"/>
            <color indexed="8"/>
            <rFont val="Tahoma"/>
            <family val="2"/>
          </rPr>
          <t>Nombre de la actividad: Que sea comprensible y clara</t>
        </r>
        <r>
          <rPr>
            <b/>
            <sz val="10"/>
            <color indexed="8"/>
            <rFont val="Tahoma"/>
            <family val="2"/>
          </rPr>
          <t xml:space="preserve">  </t>
        </r>
      </text>
    </comment>
    <comment ref="C2" authorId="0" shapeId="0" xr:uid="{71910A91-3D52-4153-85E0-178C85AFE386}">
      <text>
        <r>
          <rPr>
            <sz val="10"/>
            <color indexed="8"/>
            <rFont val="Tahoma"/>
            <family val="2"/>
          </rPr>
          <t>Elabore un objetivo en relación con la actividad</t>
        </r>
      </text>
    </comment>
    <comment ref="D2" authorId="0" shapeId="0" xr:uid="{0B727D78-2B88-4A3E-87A8-5441C8C66806}">
      <text>
        <r>
          <rPr>
            <sz val="9"/>
            <color indexed="8"/>
            <rFont val="Tahoma"/>
            <family val="2"/>
          </rPr>
          <t>Todas las actividades de los planes de participación{on ciudadada están relacionadas con el objetivo del ejemplo</t>
        </r>
      </text>
    </comment>
    <comment ref="E2" authorId="0" shapeId="0" xr:uid="{72988E20-FF60-487B-B691-0BE779B47E4D}">
      <text>
        <r>
          <rPr>
            <sz val="10"/>
            <color indexed="8"/>
            <rFont val="Tahoma"/>
            <family val="2"/>
          </rPr>
          <t>Indique el nivel de Incidencia al que corresponde: Lista desplegable</t>
        </r>
      </text>
    </comment>
    <comment ref="F2" authorId="0" shapeId="0" xr:uid="{D1F9846C-0789-4628-BB3C-20FE76B0DCCC}">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C242F79-5E91-4B2E-9E61-328F102BC662}">
      <text>
        <r>
          <rPr>
            <sz val="10"/>
            <color indexed="8"/>
            <rFont val="Tahoma"/>
            <family val="2"/>
          </rPr>
          <t>Indique el grupo de valor objetivo al que están dirigidas las actividades</t>
        </r>
        <r>
          <rPr>
            <b/>
            <sz val="10"/>
            <color indexed="8"/>
            <rFont val="Tahoma"/>
            <family val="2"/>
          </rPr>
          <t xml:space="preserve"> </t>
        </r>
      </text>
    </comment>
    <comment ref="H2" authorId="0" shapeId="0" xr:uid="{BBA12618-C2D0-48A4-90B3-F6E1E08D35B3}">
      <text>
        <r>
          <rPr>
            <sz val="10"/>
            <color indexed="8"/>
            <rFont val="Tahoma"/>
            <family val="2"/>
          </rPr>
          <t>Indique el nivel de alcance de la actividad: Nacional; Regional; Zonal</t>
        </r>
      </text>
    </comment>
    <comment ref="I2" authorId="0" shapeId="0" xr:uid="{7213EE22-7603-41CE-9294-5FE774650185}">
      <text>
        <r>
          <rPr>
            <sz val="10"/>
            <color indexed="8"/>
            <rFont val="Tahoma"/>
            <family val="2"/>
          </rPr>
          <t>Indique la Dirección a la que corresponde el cumplimiento de la meta</t>
        </r>
      </text>
    </comment>
    <comment ref="J2" authorId="0" shapeId="0" xr:uid="{BA9177E3-8D99-4D19-9B12-B1690E70F6EA}">
      <text>
        <r>
          <rPr>
            <sz val="10"/>
            <color indexed="8"/>
            <rFont val="Tahoma"/>
            <family val="2"/>
          </rPr>
          <t>Relacione el programa al que esta asociado la actividad</t>
        </r>
      </text>
    </comment>
    <comment ref="K2" authorId="0" shapeId="0" xr:uid="{AE40FAB4-8AA9-46C9-93D0-0E84316AAA39}">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8F809292-C7BB-41F9-879C-6BBEF2F6B849}">
      <text>
        <r>
          <rPr>
            <sz val="10"/>
            <color indexed="8"/>
            <rFont val="Tahoma"/>
            <family val="2"/>
          </rPr>
          <t xml:space="preserve">Criterio sobre el cual se va a  hacer el seguimiento y los avances en el cumplimiento de la meta </t>
        </r>
      </text>
    </comment>
    <comment ref="HA2" authorId="0" shapeId="0" xr:uid="{E5ED2724-B94A-4C78-9056-440350654AFB}">
      <text>
        <r>
          <rPr>
            <sz val="10"/>
            <color indexed="8"/>
            <rFont val="Tahoma"/>
            <family val="2"/>
          </rPr>
          <t>Mencione los avances que se tuvieron en el mes, si no hubo avance coloque cero</t>
        </r>
      </text>
    </comment>
    <comment ref="O3" authorId="0" shapeId="0" xr:uid="{BFDA0A7F-B97B-4815-8548-D5A619870B48}">
      <text>
        <r>
          <rPr>
            <sz val="10"/>
            <color indexed="8"/>
            <rFont val="Tahoma"/>
            <family val="2"/>
          </rPr>
          <t>Presencial; virtual; telefónico; otras.</t>
        </r>
      </text>
    </comment>
    <comment ref="HB3" authorId="0" shapeId="0" xr:uid="{55F5A3D6-601D-40E9-845E-5002CFFA4864}">
      <text>
        <r>
          <rPr>
            <sz val="10"/>
            <color indexed="8"/>
            <rFont val="Tahoma"/>
            <family val="2"/>
          </rPr>
          <t>Número de actividades realizadas durtante el periodo</t>
        </r>
      </text>
    </comment>
    <comment ref="HC3" authorId="0" shapeId="0" xr:uid="{C6230D01-A41E-4A37-BBA2-32599324A1AB}">
      <text>
        <r>
          <rPr>
            <sz val="10"/>
            <color indexed="8"/>
            <rFont val="Tahoma"/>
            <family val="2"/>
          </rPr>
          <t>Si realizo actividades haga una breve descripción de estas.</t>
        </r>
      </text>
    </comment>
    <comment ref="HD3" authorId="0" shapeId="0" xr:uid="{27E287E4-11BD-452D-AB1F-3E23DDD40383}">
      <text>
        <r>
          <rPr>
            <sz val="10"/>
            <color indexed="8"/>
            <rFont val="Calibri"/>
            <family val="2"/>
          </rPr>
          <t xml:space="preserve">P. ej: Usuarios de los programas, Madres cabeza de hogar, victimas
</t>
        </r>
      </text>
    </comment>
    <comment ref="HH3" authorId="0" shapeId="0" xr:uid="{C7E5C7A9-30CD-4B15-8DF9-B6ED050999CB}">
      <text>
        <r>
          <rPr>
            <sz val="10"/>
            <color indexed="8"/>
            <rFont val="Tahoma"/>
            <family val="2"/>
          </rPr>
          <t>P.ej: Actas, listados de assitencia, capturas de pantalla.</t>
        </r>
      </text>
    </comment>
    <comment ref="O4" authorId="1" shapeId="0" xr:uid="{6567716B-945B-47C2-AB1B-1FB6FE12EBA0}">
      <text>
        <r>
          <rPr>
            <b/>
            <sz val="9"/>
            <color indexed="81"/>
            <rFont val="Tahoma"/>
            <family val="2"/>
          </rPr>
          <t>Kelly Johanna Gomez Zapata:</t>
        </r>
        <r>
          <rPr>
            <sz val="9"/>
            <color indexed="81"/>
            <rFont val="Tahoma"/>
            <family val="2"/>
          </rPr>
          <t xml:space="preserve">
Presencial
Virtual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676506AD-4607-4CE1-9B6B-C41358C32BDA}">
      <text>
        <r>
          <rPr>
            <sz val="10"/>
            <color indexed="8"/>
            <rFont val="Tahoma"/>
            <family val="2"/>
          </rPr>
          <t>Nombre de la actividad: Que sea comprensible y clara</t>
        </r>
        <r>
          <rPr>
            <b/>
            <sz val="10"/>
            <color indexed="8"/>
            <rFont val="Tahoma"/>
            <family val="2"/>
          </rPr>
          <t xml:space="preserve">  </t>
        </r>
      </text>
    </comment>
    <comment ref="C2" authorId="0" shapeId="0" xr:uid="{ED569BF3-42A2-4B28-AF31-9B380035FE5E}">
      <text>
        <r>
          <rPr>
            <sz val="10"/>
            <color indexed="8"/>
            <rFont val="Tahoma"/>
            <family val="2"/>
          </rPr>
          <t>Elabore un objetivo en relación con la actividad</t>
        </r>
      </text>
    </comment>
    <comment ref="D2" authorId="0" shapeId="0" xr:uid="{7CCA6B10-A9A4-4604-8945-E051E17FD2A1}">
      <text>
        <r>
          <rPr>
            <sz val="9"/>
            <color indexed="8"/>
            <rFont val="Tahoma"/>
            <family val="2"/>
          </rPr>
          <t>Todas las actividades de los planes de participaci{on ciudadada estan relacionadas con el objetivo del ejemplo,</t>
        </r>
      </text>
    </comment>
    <comment ref="E2" authorId="0" shapeId="0" xr:uid="{FDFD1F35-F3E8-4DDD-B8C9-A924352F7A97}">
      <text>
        <r>
          <rPr>
            <sz val="10"/>
            <color indexed="8"/>
            <rFont val="Tahoma"/>
            <family val="2"/>
          </rPr>
          <t>Indique el nivel de Incidencia al que corresponde: Lista desplegable</t>
        </r>
      </text>
    </comment>
    <comment ref="F2" authorId="0" shapeId="0" xr:uid="{78A66C28-FB82-4CEE-9344-D808B34139B7}">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6F1F75E9-7C6B-4BA3-A8EC-0C065851367D}">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2E8BBADB-A903-4B0F-A4BB-74ACBA4FB9CF}">
      <text>
        <r>
          <rPr>
            <sz val="10"/>
            <color indexed="8"/>
            <rFont val="Tahoma"/>
            <family val="2"/>
          </rPr>
          <t>Indique el nivel de alcance de la actividad: Nacional; Regional; Zonal</t>
        </r>
      </text>
    </comment>
    <comment ref="I2" authorId="0" shapeId="0" xr:uid="{C375338F-AEDB-49A0-92C4-AA9E9067BE80}">
      <text>
        <r>
          <rPr>
            <sz val="10"/>
            <color indexed="8"/>
            <rFont val="Tahoma"/>
            <family val="2"/>
          </rPr>
          <t>Indique la Dirección a la que corresponde el cumplimiento de la meta</t>
        </r>
      </text>
    </comment>
    <comment ref="J2" authorId="0" shapeId="0" xr:uid="{72C039D2-F00F-407C-AAA4-E7FA0467477E}">
      <text>
        <r>
          <rPr>
            <sz val="10"/>
            <color indexed="8"/>
            <rFont val="Tahoma"/>
            <family val="2"/>
          </rPr>
          <t>Relacione el programa al que esta asociado la actividad</t>
        </r>
      </text>
    </comment>
    <comment ref="K2" authorId="0" shapeId="0" xr:uid="{2AB268A5-E03D-4A58-B198-498FED340754}">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4E00A1AA-DED4-45BD-BFCC-B0115E9D7687}">
      <text>
        <r>
          <rPr>
            <sz val="10"/>
            <color indexed="8"/>
            <rFont val="Tahoma"/>
            <family val="2"/>
          </rPr>
          <t xml:space="preserve">Criterio sobre el cual se va a  hacer el seguimiento y los avances en el cumplimiento de la meta </t>
        </r>
      </text>
    </comment>
    <comment ref="HA2" authorId="0" shapeId="0" xr:uid="{0310FC8F-C70B-4200-9F98-1C79B14941F5}">
      <text>
        <r>
          <rPr>
            <sz val="10"/>
            <color indexed="8"/>
            <rFont val="Tahoma"/>
            <family val="2"/>
          </rPr>
          <t>Mencione los avances que se tuvieron en el mes, si no hubo avance coloque cero</t>
        </r>
      </text>
    </comment>
    <comment ref="O3" authorId="0" shapeId="0" xr:uid="{6F768E27-0F59-4FD7-9739-431A36483A0B}">
      <text>
        <r>
          <rPr>
            <sz val="10"/>
            <color indexed="8"/>
            <rFont val="Tahoma"/>
            <family val="2"/>
          </rPr>
          <t>Presencial; virtual; telefonico; otras.</t>
        </r>
      </text>
    </comment>
    <comment ref="HB3" authorId="0" shapeId="0" xr:uid="{73A2E4A4-0626-4AA1-B488-894C18FDA72C}">
      <text>
        <r>
          <rPr>
            <sz val="10"/>
            <color indexed="8"/>
            <rFont val="Tahoma"/>
            <family val="2"/>
          </rPr>
          <t>Número de actividades realizadas durtante el periodo</t>
        </r>
      </text>
    </comment>
    <comment ref="HC3" authorId="0" shapeId="0" xr:uid="{960A9D22-1C72-41DC-8B7F-0C8B9A688C64}">
      <text>
        <r>
          <rPr>
            <sz val="10"/>
            <color indexed="8"/>
            <rFont val="Tahoma"/>
            <family val="2"/>
          </rPr>
          <t>Si realizo actividades haga una breve descripción de estas.</t>
        </r>
      </text>
    </comment>
    <comment ref="HD3" authorId="0" shapeId="0" xr:uid="{990024D5-AEA8-432C-961E-1D21C4383902}">
      <text>
        <r>
          <rPr>
            <sz val="10"/>
            <color indexed="8"/>
            <rFont val="Calibri"/>
            <family val="2"/>
          </rPr>
          <t xml:space="preserve">P. ej: Usuarios de los programas, Madres cabeza de hogar, victimas
</t>
        </r>
      </text>
    </comment>
    <comment ref="HH3" authorId="0" shapeId="0" xr:uid="{CB2F0D4C-F5A9-4E0C-8473-AF4C1FA4B15C}">
      <text>
        <r>
          <rPr>
            <sz val="10"/>
            <color indexed="8"/>
            <rFont val="Tahoma"/>
            <family val="2"/>
          </rPr>
          <t>P.ej: Actas, listados de assitencia, capturas de pantalla.</t>
        </r>
      </text>
    </comment>
    <comment ref="O4" authorId="1" shapeId="0" xr:uid="{33447848-D37E-4599-933E-84C72DFAB654}">
      <text>
        <r>
          <rPr>
            <b/>
            <sz val="9"/>
            <color indexed="81"/>
            <rFont val="Tahoma"/>
            <family val="2"/>
          </rPr>
          <t>Kelly Johanna Gomez Zapata:</t>
        </r>
        <r>
          <rPr>
            <sz val="9"/>
            <color indexed="81"/>
            <rFont val="Tahoma"/>
            <family val="2"/>
          </rPr>
          <t xml:space="preserve">
Presencial
Virtual </t>
        </r>
      </text>
    </comment>
  </commentList>
</comments>
</file>

<file path=xl/sharedStrings.xml><?xml version="1.0" encoding="utf-8"?>
<sst xmlns="http://schemas.openxmlformats.org/spreadsheetml/2006/main" count="11267" uniqueCount="2881">
  <si>
    <t>FORMATO  SEGUIMIENTO PLAN ANTICORRUPCIÓN Y DE ATENCIÓN AL CIUDADANO</t>
  </si>
  <si>
    <t>Entidad:</t>
  </si>
  <si>
    <t>_INSTITUTO COLOMBIANO DE BIENESTAR FAMILIAR__</t>
  </si>
  <si>
    <t xml:space="preserve">Vigencia: </t>
  </si>
  <si>
    <r>
      <t>Fecha publicación:</t>
    </r>
    <r>
      <rPr>
        <u/>
        <sz val="10"/>
        <color theme="1"/>
        <rFont val="Calibri"/>
        <family val="2"/>
        <scheme val="minor"/>
      </rPr>
      <t/>
    </r>
  </si>
  <si>
    <t>N/A</t>
  </si>
  <si>
    <t>Actividad que no ha iniciado</t>
  </si>
  <si>
    <t>Cumplida (DT)</t>
  </si>
  <si>
    <t>Actividad cumplida en la fecha final establecida</t>
  </si>
  <si>
    <t>Cumplida (FT)</t>
  </si>
  <si>
    <t>Actividad cumplida fuera de la fecha final establecida</t>
  </si>
  <si>
    <t>En Avance</t>
  </si>
  <si>
    <t>Sin Avance</t>
  </si>
  <si>
    <t>No Cumplida</t>
  </si>
  <si>
    <t>Actividad incumplida parcial o completamente (luego de la fecha final establecida)</t>
  </si>
  <si>
    <t>Plan Anticorrupción y de Atención al Ciudadano</t>
  </si>
  <si>
    <t>Seguimiento 1 OCI
Componente 1: GESTION DEL RIESGO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</si>
  <si>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</si>
  <si>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</si>
  <si>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</si>
  <si>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</si>
  <si>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</si>
  <si>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</si>
  <si>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</si>
  <si>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</si>
  <si>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</si>
  <si>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</si>
  <si>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</si>
  <si>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</si>
  <si>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</si>
  <si>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 Política de Administración de Riesgos</t>
  </si>
  <si>
    <t>Política de Administración de Riesgos</t>
  </si>
  <si>
    <t>1.1</t>
  </si>
  <si>
    <t>Divulgar la Política de riesgos aprobada por el Comité Institucional de Coordinación de Control Interno.</t>
  </si>
  <si>
    <t xml:space="preserve"> 2 divulgaciones de la política de riesgos de corrupción en la sede de la dirección general y regionales.</t>
  </si>
  <si>
    <t xml:space="preserve">Subdirección de Mejoramiento Organizacional. </t>
  </si>
  <si>
    <t>30-06-2022
30-11-2022</t>
  </si>
  <si>
    <t>Subcomponente 2. Construcción de la Matriz de Riesgos de Corrupción</t>
  </si>
  <si>
    <t>Construcción de la Matriz de Riesgos de Corrupción</t>
  </si>
  <si>
    <t>2.1</t>
  </si>
  <si>
    <t>Consolidar la Matriz de Riesgos de Corrupción</t>
  </si>
  <si>
    <t xml:space="preserve">Matriz de Riesgos de Corrupción consolidada. </t>
  </si>
  <si>
    <t>Subdirección de Mejoramiento Organizacional</t>
  </si>
  <si>
    <t>2.2</t>
  </si>
  <si>
    <t>Aprobar la Matriz de Riesgos de Corrupción.</t>
  </si>
  <si>
    <t>Matriz de Riesgos de Corrupción aprobada por Comité</t>
  </si>
  <si>
    <t>Comité Institucional de Gestión y Desempeño / Dirección de Planeación y Control de Gestión</t>
  </si>
  <si>
    <t>2.3</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</si>
  <si>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</si>
  <si>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2023.</t>
  </si>
  <si>
    <t>Subcomponente 3. Consulta y Divulgación</t>
  </si>
  <si>
    <t>Consulta y Divulgación</t>
  </si>
  <si>
    <t>3.1</t>
  </si>
  <si>
    <t>Publicar y divulgar los riesgos de corrupción.</t>
  </si>
  <si>
    <t>Riesgos de Corrupción divulgados y publicados</t>
  </si>
  <si>
    <t>3.2</t>
  </si>
  <si>
    <t>Divulgar información sobre la gestión de riesgos de corrupción de la Entidad a las partes interesadas</t>
  </si>
  <si>
    <t>Piezas de Divulgación de información en Boletín Institucional.</t>
  </si>
  <si>
    <t>Dirección de Planeación y Control de Gestión</t>
  </si>
  <si>
    <t>Subcomponente 4. Monitoreo y Revisión</t>
  </si>
  <si>
    <t>Monitoreo y revisión</t>
  </si>
  <si>
    <t>4.1.</t>
  </si>
  <si>
    <t>Realizar monitoreo al reporte de los planes de tratamiento de los riesgos de corrupción de la SDG.</t>
  </si>
  <si>
    <t xml:space="preserve">Reporte del monitoreo realizado. </t>
  </si>
  <si>
    <t>Lideres de Proceso
Subdirección de Mejoramiento Organizacional</t>
  </si>
  <si>
    <t>4.2</t>
  </si>
  <si>
    <t xml:space="preserve">Realizar monitoreo a la materialización de riesgos de corrupción y verificar de ser necesario las acciones correctivas derivadas. </t>
  </si>
  <si>
    <t xml:space="preserve">Correos electronicos, archivo de excel que evidencia el monitoreo  a la materialización de los riesgos de corrupcion a nivel sede. </t>
  </si>
  <si>
    <t>30/04/2022
30/08/2022
30/12/2022</t>
  </si>
  <si>
    <t>4.3</t>
  </si>
  <si>
    <t xml:space="preserve">Realizar monitoreo a los controles definidos en las matrices de riesgos de corrupción. </t>
  </si>
  <si>
    <t xml:space="preserve">Correos electronicos, archivo de excel que evidencia el monitoreo  a los controles de los riesgos de corrupcion a nivel sede. </t>
  </si>
  <si>
    <t>4.4</t>
  </si>
  <si>
    <t xml:space="preserve">Consolidar el indicador de riesgos de corrupción. </t>
  </si>
  <si>
    <t xml:space="preserve">Correos electronicos, archivo de excel que evidencia el monitoreo  a los planes de tratamiento de los riesgos de corrupcion a nivel sede. </t>
  </si>
  <si>
    <t>30/05/2022
30/09/2022
30/12/2022</t>
  </si>
  <si>
    <t>Subcomponente 5. Seguimiento</t>
  </si>
  <si>
    <t>Seguimiento</t>
  </si>
  <si>
    <t>5.1</t>
  </si>
  <si>
    <t>Verificar evidencias de la gestión de riesgos de corrupción</t>
  </si>
  <si>
    <t>3 Informes de seguimiento a la gestión de riesgos de corrupción</t>
  </si>
  <si>
    <t xml:space="preserve">Oficina de Control Interno </t>
  </si>
  <si>
    <t>17/01/2022
13/05/2022
14/09/2022</t>
  </si>
  <si>
    <t>5.2</t>
  </si>
  <si>
    <t>Elaborar informe de seguimiento a la gestión de riesgos de corrupción</t>
  </si>
  <si>
    <t>Nombre de la entidad:</t>
  </si>
  <si>
    <t>INSTITUTO COLOMBIANO DE BIENESTAR FAMILIAR</t>
  </si>
  <si>
    <t>Orden:</t>
  </si>
  <si>
    <t>Nacional</t>
  </si>
  <si>
    <t>Sector administrativo:</t>
  </si>
  <si>
    <t>Inclusión Social y Reconciliación</t>
  </si>
  <si>
    <t>Año vigencia:</t>
  </si>
  <si>
    <t>Departamento:</t>
  </si>
  <si>
    <t>Bogotá D.C</t>
  </si>
  <si>
    <t>Municipio:</t>
  </si>
  <si>
    <t>BOGOTÁ</t>
  </si>
  <si>
    <t>SEGUIMIENTO 30 DE ABRILDE 2022
(Oficina de Control Interno)</t>
  </si>
  <si>
    <t>DATOS TRÁMITES A RACIONALIZAR</t>
  </si>
  <si>
    <t>ACCIONES DE RACIONALIZACIÓN A DESARROLLAR</t>
  </si>
  <si>
    <t>PLAN DE EJECUCIÓN</t>
  </si>
  <si>
    <t>Tipo</t>
  </si>
  <si>
    <t>Número</t>
  </si>
  <si>
    <t>Nombre</t>
  </si>
  <si>
    <t>Estado</t>
  </si>
  <si>
    <t>Situación Actual</t>
  </si>
  <si>
    <t>Mejora a Implementar</t>
  </si>
  <si>
    <t>Tipo Racionalización</t>
  </si>
  <si>
    <t>Acciones Racionalización</t>
  </si>
  <si>
    <t>Fecha
Final
Presente
Vigencia</t>
  </si>
  <si>
    <t>Fecha
Final
Racionalización</t>
  </si>
  <si>
    <t>Responsable</t>
  </si>
  <si>
    <t>Único</t>
  </si>
  <si>
    <t>Garantía del derecho de alimentos, visitas y custodia</t>
  </si>
  <si>
    <t>Inscrito</t>
  </si>
  <si>
    <t>La solicitud actual del trámite se realiza presencialmente</t>
  </si>
  <si>
    <t>Automatización parcial del trámite con el fin de que el ciudadano pueda solicitar su tramite en linea</t>
  </si>
  <si>
    <t>Tecnológica</t>
  </si>
  <si>
    <t>Automatización</t>
  </si>
  <si>
    <t>Dirección de Protección, Coordinación de Autoridades Administrativas, Dirección de Tecnología, Dirección de Servicios y Atención, Dirección de Planeación</t>
  </si>
  <si>
    <t>Proceso ejecutivo de alimentos a través de Defensor de Familia</t>
  </si>
  <si>
    <t>Otros procedimientos administrativos de cara al usuario -OPA</t>
  </si>
  <si>
    <t>OPA - Familia biológica busca a familiar que fue adoptado</t>
  </si>
  <si>
    <t>Automatización parcial del Otro Proceso Administrativo - OPA , con el fin de que el ciudadano pueda realizar su solicitud en linea</t>
  </si>
  <si>
    <t>Dirección de Protección, Dirección de Tecnología, Dirección de Servicios y Atención, Dirección de Planeación</t>
  </si>
  <si>
    <t>Seguimiento 1 OCI
Componente 3: RENDICIÓN DE CUENTAS</t>
  </si>
  <si>
    <t>Seguimiento 2 OCI
Componente 3: RENDICIÓN DE CUENTAS</t>
  </si>
  <si>
    <t>Seguimiento 3 OCI
Componente 3: RENDICIÓN DE CUENTAS</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</si>
  <si>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</si>
  <si>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</si>
  <si>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</si>
  <si>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</si>
  <si>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</si>
  <si>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</si>
  <si>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</si>
  <si>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Determinar  si los espacios de diálogo y  los canales de publicación y divulgación de información que empleó la entidad para ejecutar las actividades de rendición de cuentas en 2021, responde a las características de los ciudadanos, usuarios y grupos de interés</t>
  </si>
  <si>
    <t>Reporte  de respuestas obtenidas en las preguntas  de las encuestas de evaluación f10.p2.ms_formato_analisis_evaluacion_rpc_y_mp_</t>
  </si>
  <si>
    <t xml:space="preserve">Subdirección de  Monitoreo y Evaluación </t>
  </si>
  <si>
    <t>Maritza Liliana Beltrán Albadán
Yaneth Burgos Duitama</t>
  </si>
  <si>
    <t>Actividad cumplida en el primer cuatrimestre.</t>
  </si>
  <si>
    <t>Definir directrices de Mesas Publicas y Rendición Publica de Cuentas 2022.</t>
  </si>
  <si>
    <t>Memorando  para Mesas Públicas y Rendición Pública de Cuentas 2022</t>
  </si>
  <si>
    <t>Definir roles a nivel nacional, regional y zonal en el procedimiento Rendición de Cuentas y Mesas Públicas</t>
  </si>
  <si>
    <t>Guia  de Rendición de Cuentas y Mesas Públicas actualizada</t>
  </si>
  <si>
    <t>Ajustar los formatos de acuerdo a las directrices definidas</t>
  </si>
  <si>
    <t>Formatos ajustados Rendición Pública de Cuentas y Mesas Públicas ajustados</t>
  </si>
  <si>
    <t>Socializar directrices de Mesas Publicas y Rendición Publica de Cuentas 2022.</t>
  </si>
  <si>
    <t>Directrices e instrumentos socializados  con la metodologia de reunión virtual por macroregiones</t>
  </si>
  <si>
    <t>Disponer los recursos para la logística de realización o divulgación de Rendición Pública de Cuentas y Mesas Públicas.</t>
  </si>
  <si>
    <t xml:space="preserve">Recursos para logística garantizados </t>
  </si>
  <si>
    <t>Dirección de Abastecimiento</t>
  </si>
  <si>
    <t>30/07/2022
30/11/2022</t>
  </si>
  <si>
    <t>Generar boletín  de  análisis de PQRS</t>
  </si>
  <si>
    <t>Publicar boletín con análisis de PQRS ,</t>
  </si>
  <si>
    <t>Dirección de Servicios y Atención</t>
  </si>
  <si>
    <t>Definir temática de la Mesa Publica con fundamento en la participación de las partes interesadas</t>
  </si>
  <si>
    <t>Temas definidos para dialogar con la comunidad en Mesas Públicas</t>
  </si>
  <si>
    <t>Actualizar y publicar el cronograma de  mesas públicas y rendición pública de cuentas de la entidad  en la pagina WEB de la entidad.</t>
  </si>
  <si>
    <t>Calendario de eventos de mesas públicas y rendición pública de cuentas publicado en la pagina WEB de la entidad.</t>
  </si>
  <si>
    <t>Subcomponente 1</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</si>
  <si>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</si>
  <si>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</si>
  <si>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</si>
  <si>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Publicar en la pagina WEB la información correspondiente a cada Rendición Pública de Cuentas y Mesas Públicas.</t>
  </si>
  <si>
    <t>Documentos en pagina WEB institucional</t>
  </si>
  <si>
    <t>Subcomponente 2</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</si>
  <si>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</si>
  <si>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</si>
  <si>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t>
  </si>
  <si>
    <t>Realizar audiencias publicas participativas</t>
  </si>
  <si>
    <t>Mesas Públicas y Rendición Pública de Cuentas realizadas</t>
  </si>
  <si>
    <t>Subcomponente 3</t>
  </si>
  <si>
    <t>Incentivos para motivar la cultura de la rendición y petición de cuentas</t>
  </si>
  <si>
    <t>Fortalecer la temática Rendición de Cuentas en el Aula Virtual Estrategia de Transparencia, Participación y Buen Gobierno</t>
  </si>
  <si>
    <t>Aula virtual con información actualizada</t>
  </si>
  <si>
    <t xml:space="preserve">Socializar y visibilizar la información </t>
  </si>
  <si>
    <t xml:space="preserve">Estrategia de Comunicación: de transparencia verificable a partir de boletines ICBF, correos electrónicos o mensajes en redes sociales. </t>
  </si>
  <si>
    <t>Oficina Asesora de Comunicaciones</t>
  </si>
  <si>
    <t>Evaluación y retroalimentación a la gestión institucional</t>
  </si>
  <si>
    <t>Subcomponente 4</t>
  </si>
  <si>
    <t>4.1</t>
  </si>
  <si>
    <t>Realizar seguimiento a la gestión de los eventos de Rendición Pública de Cuentas y Mesas Públicas</t>
  </si>
  <si>
    <t xml:space="preserve">(4) Informe trimestral de Rendición de Cuentas y Mesas Públicas realizadas </t>
  </si>
  <si>
    <t>Realizar encuestas de evaluación del evento en cada una de las actividades de Rendición Pública de Cuentas y Mesas Públicas</t>
  </si>
  <si>
    <t>Encuestas de evaluación del evento</t>
  </si>
  <si>
    <t>Realizar seguimiento a los compromisos adquiridos con las comunidades en el desarrollo de las mesas públicas.</t>
  </si>
  <si>
    <t>Reporte indicador PA 98, de acuerdo con los cortes del aplicativo SIMEI,  se tendra en cuentra pare el último bimestre de la vigencia 2022 el reporte parcial del grupo de monitoreo dado que el cierre oficial de indicadores se realiza en el mes de enero de 2023</t>
  </si>
  <si>
    <t>5. Acuerdo de Paz</t>
  </si>
  <si>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</si>
  <si>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</si>
  <si>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General ICBF </t>
  </si>
  <si>
    <t>Infografía o informe ejecutivo</t>
  </si>
  <si>
    <t>Subdirección General ICBF</t>
  </si>
  <si>
    <t>5.3</t>
  </si>
  <si>
    <t>Divulgación de los avances de las entidad respecto a la implementación del Acuerdo de Paz</t>
  </si>
  <si>
    <t>Divulgación en medios institucionales</t>
  </si>
  <si>
    <t>Seguimiento 1 OCI
Componente 4: MECANISMOS PARA LA ATENCIÓN AL CIUDADANO</t>
  </si>
  <si>
    <t>Seguimiento 2 OCI
Componente 4: MECANISMOS PARA LA ATENCIÓN AL CIUDADANO</t>
  </si>
  <si>
    <t>Seguimiento 3 OCI
Componente 4: MECANISMOS PARA LA ATENCIÓN AL CIUDADANO</t>
  </si>
  <si>
    <t>Componente 4:</t>
  </si>
  <si>
    <t xml:space="preserve">             Fecha seguimiento: 30/04/2022</t>
  </si>
  <si>
    <t xml:space="preserve">Conmemorar el día del servicio en el ICBF </t>
  </si>
  <si>
    <t>Evento de conmemoración del día del servicio.</t>
  </si>
  <si>
    <t>Generación de recomendaciones sobre los resultados los reportes de tiempos de espera y de atención de los Sistemas Electrónicos de Asignación de Turnos (SDAT) que se encuentren en operación</t>
  </si>
  <si>
    <t xml:space="preserve">Apropiar el conocimiento del personal vinculado al Proceso de Relación con el Ciudadano (PRC). </t>
  </si>
  <si>
    <t>Fortalecer el conocimiento de la Guía de Gestión de PQRS y demás procesos y procedimientos del ICBF mediante la socialización de material bajo la estrategia “Boletín Notigestora”</t>
  </si>
  <si>
    <t xml:space="preserve">Documento de Caracterización </t>
  </si>
  <si>
    <t>Formular acción de mejora con base en los resultados obtenidos en la realización de mediciones y análisis de la satisfacción de los peticionarios</t>
  </si>
  <si>
    <t>Acciones de Mejora formuladas en ISOLUCION</t>
  </si>
  <si>
    <t>Seguimiento 1 OCI
Componente 5: Transparencia y Acceso a la Información</t>
  </si>
  <si>
    <t>Seguimiento 2 OCI
Componente 5: Transparencia y Acceso a la Información</t>
  </si>
  <si>
    <t>Seguimiento 3 OCI
Componente 5: Transparencia y Acceso a la Información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</si>
  <si>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</si>
  <si>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</si>
  <si>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Fecha seguimiento: 30/04/2022</t>
  </si>
  <si>
    <t>Subcomponente 1.
Transparencia Activa</t>
  </si>
  <si>
    <t>Transparencia Activa</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</si>
  <si>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</si>
  <si>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</si>
  <si>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3/02/2022 20/12/2022</t>
  </si>
  <si>
    <t>Lucerito Achury Carrion</t>
  </si>
  <si>
    <t>1.2</t>
  </si>
  <si>
    <t>Actualizar los Planes de Mejoramiento de auditorias de los Órganos  de control en Portal Web de la Entidad.</t>
  </si>
  <si>
    <t>Planes de Mejoramiento de auditorias de los Órganos  de control actualizados en el Portal Web de la Entidad.</t>
  </si>
  <si>
    <t>Oficina de Control Interno</t>
  </si>
  <si>
    <t>1.3</t>
  </si>
  <si>
    <t>Publicación de la ejecución de los contratos</t>
  </si>
  <si>
    <t>Publicar mensualmente la ejecución de la contratación en la página web de la Entidad</t>
  </si>
  <si>
    <t>Dirección de Contratación</t>
  </si>
  <si>
    <t>01/01/2022 -31/12/2022</t>
  </si>
  <si>
    <t>1.4</t>
  </si>
  <si>
    <t>Publicar o divulgar de forma externa el Plan Anticorrupción y de Atención al Ciudadano del ICBF.</t>
  </si>
  <si>
    <t xml:space="preserve">Publicacion o divulgacion de mensajes en redes sociales y/o correo masivo externo para la prevención de la corrupción y promoción de la transparencia en la Entidad </t>
  </si>
  <si>
    <t>1.5</t>
  </si>
  <si>
    <t>Informe del estado de las denuncias de presuntos actos de corrupción recibidas por el ICBF.</t>
  </si>
  <si>
    <t>Informe trimestral publicado en el Boletín de PQRS del ICBF.</t>
  </si>
  <si>
    <t xml:space="preserve">Oficina Asesora Jurídica </t>
  </si>
  <si>
    <t>1.6</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</si>
  <si>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</si>
  <si>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</si>
  <si>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</si>
  <si>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Subcomponente 2.
Transparencia Pasiva</t>
  </si>
  <si>
    <t>Transparencia Pasiva</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</si>
  <si>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</si>
  <si>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</si>
  <si>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</si>
  <si>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t>Subcomponente 3.
Instrumentos de Gestión de la Información</t>
  </si>
  <si>
    <t>Instrumentos de Gestión de la Información</t>
  </si>
  <si>
    <t>Actualizar el  instrumento de inventario de activos de Información del ICBF.</t>
  </si>
  <si>
    <t>(1) Matriz consolidada del Inventario de activos de información.</t>
  </si>
  <si>
    <t>Dirección de Información y Tecnología</t>
  </si>
  <si>
    <t>Actualizar el  Esquema de publicación de información del ICBF.</t>
  </si>
  <si>
    <t>(1) Esquema de Publicación actualizado a corte 31 de diciembre de 2020</t>
  </si>
  <si>
    <t>3.3</t>
  </si>
  <si>
    <t>Actualizar el  Índice de Información Clasificada y Reservada del ICBF.</t>
  </si>
  <si>
    <t>(1) Índice de Información clasificada y reservada actualizado.</t>
  </si>
  <si>
    <t>Dirección Servicios y atención y Oficina Asesora Jurídica</t>
  </si>
  <si>
    <t>20/12/2022 /25/12/2022</t>
  </si>
  <si>
    <t>3.4</t>
  </si>
  <si>
    <t>Dar continuidad al plan de capacitación archivística</t>
  </si>
  <si>
    <t>Plan de capacitación archivística desarrollado</t>
  </si>
  <si>
    <t>Dirección Administrativa- Gestión Documental</t>
  </si>
  <si>
    <t>Subcomponente 4.
Criterio diferencial de accesibilidad</t>
  </si>
  <si>
    <t>Criterio diferencial de accesibilidad</t>
  </si>
  <si>
    <t>Promover videos institucionales en lenguaje de señas</t>
  </si>
  <si>
    <t>(5)Videos institucionales en lenguaje de señas promovido</t>
  </si>
  <si>
    <t>Subcomponente 5.
Monitoreo del Acceso a la Información Pública</t>
  </si>
  <si>
    <t>Monitoreo del Acceso a la Información Pública</t>
  </si>
  <si>
    <t>Seguimiento al indicador de oportunidad en la gestión de peticiones</t>
  </si>
  <si>
    <t>Correos electrónicos de seguimiento a los indicadores del proceso Relación con el Ciudadano, y reporte del resultado de indicadores final.</t>
  </si>
  <si>
    <t>Subcomponente 6. Código de Integridad</t>
  </si>
  <si>
    <t>Código de Ética y Código de Buen gobierno</t>
  </si>
  <si>
    <t>6.1</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</si>
  <si>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</si>
  <si>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</si>
  <si>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Dirección de Gestión Humana</t>
  </si>
  <si>
    <t>6.2</t>
  </si>
  <si>
    <t>Sensibilización y divulgación del Código de Integridad del ICBF a nivel nacional con el fin de guiar el actuar de los colaboradores.</t>
  </si>
  <si>
    <t>Campaña de sensibilización y divulgación nacional del Código de Integridad ICBF.</t>
  </si>
  <si>
    <t>6.3</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</si>
  <si>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</si>
  <si>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</si>
  <si>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t>META</t>
  </si>
  <si>
    <t>SDG</t>
  </si>
  <si>
    <t xml:space="preserve">I Cuatrimestre </t>
  </si>
  <si>
    <t xml:space="preserve">Regional </t>
  </si>
  <si>
    <t>2do Cuatrimestre</t>
  </si>
  <si>
    <t>ANTIOQUIA</t>
  </si>
  <si>
    <t>CZ</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</si>
  <si>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</si>
  <si>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</si>
  <si>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</si>
  <si>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</si>
  <si>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</si>
  <si>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</si>
  <si>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</si>
  <si>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</si>
  <si>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</si>
  <si>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</si>
  <si>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</si>
  <si>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</si>
  <si>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</si>
  <si>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</si>
  <si>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</si>
  <si>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</si>
  <si>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</si>
  <si>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</si>
  <si>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</si>
  <si>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</si>
  <si>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</si>
  <si>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</si>
  <si>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</si>
  <si>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</si>
  <si>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</si>
  <si>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RISARALDA</t>
  </si>
  <si>
    <t>CAQUETÁ</t>
  </si>
  <si>
    <t>SUCRE</t>
  </si>
  <si>
    <t>PUTUMAYO</t>
  </si>
  <si>
    <t>QUINDIO</t>
  </si>
  <si>
    <t>ARAUCA</t>
  </si>
  <si>
    <t>CASANARE</t>
  </si>
  <si>
    <t>SAN ANDRÉS</t>
  </si>
  <si>
    <t>AMAZONAS</t>
  </si>
  <si>
    <t>GUAINÍA</t>
  </si>
  <si>
    <t>GUAVIARE</t>
  </si>
  <si>
    <t>VAUPÉS</t>
  </si>
  <si>
    <t>VICHADA</t>
  </si>
  <si>
    <r>
      <rPr>
        <sz val="10"/>
        <rFont val="Arial"/>
        <family val="2"/>
      </rPr>
      <t xml:space="preserve">Se observó publicación de la politica de  de Gestión de Riesgos en el Boletin Vive ICBF del mes de febrero de 2022
</t>
    </r>
    <r>
      <rPr>
        <b/>
        <sz val="10"/>
        <rFont val="Arial"/>
        <family val="2"/>
      </rPr>
      <t xml:space="preserve">
Evidencias 
</t>
    </r>
    <r>
      <rPr>
        <sz val="10"/>
        <rFont val="Arial"/>
        <family val="2"/>
      </rPr>
      <t>Boletín Viven ICBF N° 187 del 4 de febrero de 2022. Artículo: Recuerda que el ICBF cuenta con una Política de Riesgos</t>
    </r>
  </si>
  <si>
    <t>Maritza Liliana Beltran Albadan
Yanet Burgos Duitama</t>
  </si>
  <si>
    <r>
      <t>Se evidenció herramienta excel con consolidado de riesgos a gestiónar en la vigencia 2022</t>
    </r>
    <r>
      <rPr>
        <b/>
        <sz val="10"/>
        <color theme="1"/>
        <rFont val="Arial"/>
        <family val="2"/>
      </rPr>
      <t xml:space="preserve">
Evidencia </t>
    </r>
    <r>
      <rPr>
        <sz val="10"/>
        <color theme="1"/>
        <rFont val="Arial"/>
        <family val="2"/>
      </rPr>
      <t xml:space="preserve">
Excel Consolidado Riesgos 2022</t>
    </r>
  </si>
  <si>
    <r>
      <rPr>
        <sz val="10"/>
        <rFont val="Arial"/>
        <family val="2"/>
      </rPr>
      <t xml:space="preserve">Se evidenció aprobación de la matriz de riesgos de corrupción para la vigencia 2022 por parte del comite Institucional de Gestión y desempeño en el numeral N° </t>
    </r>
    <r>
      <rPr>
        <i/>
        <sz val="10"/>
        <rFont val="Arial"/>
        <family val="2"/>
      </rPr>
      <t xml:space="preserve">9 "Plan Antocorrupción y de Atención al Ciudadano PAAC  </t>
    </r>
    <r>
      <rPr>
        <sz val="10"/>
        <rFont val="Arial"/>
        <family val="2"/>
      </rPr>
      <t>del  acta N° 1 del 27/01/2022</t>
    </r>
    <r>
      <rPr>
        <b/>
        <sz val="10"/>
        <rFont val="Arial"/>
        <family val="2"/>
      </rPr>
      <t xml:space="preserve">
Evidencia 
</t>
    </r>
    <r>
      <rPr>
        <sz val="10"/>
        <rFont val="Arial"/>
        <family val="2"/>
      </rPr>
      <t>Acta N° 1 del 27/01/2022. Objetivo: Realizar Comité Institucional de Gestión y desempeño con el fin de presentar y aprobar los planes Institucionales según lo establecido en el decreto612 de 2018.</t>
    </r>
  </si>
  <si>
    <t xml:space="preserve">Actividad  con fecha de ejecución posterior a la fecha de revisión </t>
  </si>
  <si>
    <r>
      <t>Se observó la publicación del Mapa de Riesgos de Corrupción en la pagina web de la Entidad, sección transparencia y divulgación por medio de un correo electrónico de 28/02/2022  masivo dirigo a los colaboradores.</t>
    </r>
    <r>
      <rPr>
        <b/>
        <sz val="10"/>
        <color theme="1"/>
        <rFont val="Arial"/>
        <family val="2"/>
      </rPr>
      <t xml:space="preserve">
Evidencias
</t>
    </r>
    <r>
      <rPr>
        <sz val="10"/>
        <color theme="1"/>
        <rFont val="Arial"/>
        <family val="2"/>
      </rPr>
      <t>Correo electrónico 28/02/2022. Asunto: RIESGOS DE CORRUPCIÓN - VIGENCIA 2022
Link publicación: https://www.icbf.gov.co/planeacion/plan-anticorrupcion-y-atencion-al-ciudadano</t>
    </r>
  </si>
  <si>
    <r>
      <t xml:space="preserve">Se observó seguimiento al plan de tratamiento de los riesgos de corrupción para el tercer cuatrimestre 2022
</t>
    </r>
    <r>
      <rPr>
        <b/>
        <sz val="10"/>
        <color theme="1"/>
        <rFont val="Arial"/>
        <family val="2"/>
      </rPr>
      <t xml:space="preserve">
Evidencias </t>
    </r>
    <r>
      <rPr>
        <sz val="10"/>
        <color theme="1"/>
        <rFont val="Arial"/>
        <family val="2"/>
      </rPr>
      <t xml:space="preserve">
-Correo electrónico. 20/12/2022 . Asunto: COMUNICACIÓN SEGUIMIENTO PAAC 2021- CORTE 31 DICIEMBRE
- Excel Seguimiento PAAC III  Cuiatrimestre 2021
- Excel Cronogama_Anticorrupción 2021_Diciembre_2021
-Correo electrónico. 20/12/2022. Asunto: DESIGNACIÓN Seguimiento PAAC 2021 - 31 de diciembre
</t>
    </r>
  </si>
  <si>
    <r>
      <rPr>
        <sz val="10"/>
        <color theme="1"/>
        <rFont val="Arial"/>
        <family val="2"/>
      </rPr>
      <t xml:space="preserve">Se evidenció informe de seguimiento III cuatrimestee 2021 al PAAC en la pagina web de la Entidad sección Transparencia </t>
    </r>
    <r>
      <rPr>
        <b/>
        <sz val="10"/>
        <color theme="1"/>
        <rFont val="Arial"/>
        <family val="2"/>
      </rPr>
      <t xml:space="preserve">
Evidencias 
</t>
    </r>
    <r>
      <rPr>
        <sz val="10"/>
        <color theme="1"/>
        <rFont val="Arial"/>
        <family val="2"/>
      </rPr>
      <t>-Correo electrónico del 17/01/2022. Asunto:  Publicación Seguimiento Plan Anticorrupción y Atención al Ciudadano - 31 Diciembre 2021.
-Correo electrónico del 17/01/2022. Asunto: SOLICITUD_ PUBLICACIÒN_SEGUIMIENTO_PAAC_31DIC2021</t>
    </r>
  </si>
  <si>
    <t>Elizabeth Castillo Rincón</t>
  </si>
  <si>
    <t>Angela Viviana Parra</t>
  </si>
  <si>
    <r>
      <t xml:space="preserve">Se evidenciaron correos electrónicos dirigidos a Responsables de Servicios y Atención donde se informa que ya se publicaron los Informes de Gestión Mensual del Sistema Digital de Asignación De Turnos - SDAT- y el Informe General del Sistema Digital de Asignación De Turnos - SDAT en los cuales se consolidan las estadísticas de las cifras obtenidas con la utilización del Sistema Digital de Asignación de Turnos y las calificaciones de la atención. 
De acuerdo con lo indicado por el responsable en reunión del 02 de mayo de 2022 las recomendaciones se realizaran con base en el análisis de los resultados del primer trimestre o cuatrimestre del 2022. 
</t>
    </r>
    <r>
      <rPr>
        <b/>
        <sz val="10"/>
        <rFont val="Arial"/>
        <family val="2"/>
      </rPr>
      <t>Evidencias:</t>
    </r>
    <r>
      <rPr>
        <sz val="10"/>
        <rFont val="Arial"/>
        <family val="2"/>
      </rPr>
      <t xml:space="preserve">
Correo electrónico del 25/01/2022 con asunto: PUBLICACIÓN INFORME GENERAL SDAT- DICIEMBRE- 2021 - CZ CON PRESENCIALIDAD
Correo electrónico del 02/02/2022 con asunto: PUBLICACIÓN INFORMES MENSUALES  SDAT-  CZS CON PRESENCIALIDAD- DICIEMBRE DE 2021
Correo electrónico del 15/02/2022 con asunto: PUBLICACIÓN INFORME GENERAL SDAT- ENERO- 2022 - CZ CON PRESENCIALIDAD
Correo electrónico del 23/02/2022 con asunto: Publicación Informes Mensuales SDAT- ENERO de 2022
Correo electrónico del 28/03/2022 con asunto: PUBLICACIÓN INFORME GENERAL SDAT- FEBRERO- 2022
Correo electrónico del 30/03/2022 con asunto: Publicación Informes Mensuales SDAT- FEBRERO de 2022
Correo electrónico del 22/04/2022 con asunto: PUBLICACIÓN INFORME GENERAL SDAT- MARZO- 2022
Correo electrónico del 29/04/2022 con asunto: Publicación Informes Mensuales SDAT- MARZO de 2022</t>
    </r>
  </si>
  <si>
    <r>
      <t xml:space="preserve">Correos electrónicos dirigidos a los Responsables de Servicios y Atención del Boletín Notigestora con información sobre: Ruta y/o procedimiento a seguir para la designación de una autoridad administrativa para la práctica de pruebas y testimonios a niños, niñas y adolescentes en procesos disciplinarios; Requerimientos del Congreso, Órganos de Control y altas cortes / concepto 26 OAJ; Protocolo de atención presencial.
</t>
    </r>
    <r>
      <rPr>
        <b/>
        <sz val="10"/>
        <rFont val="Arial"/>
        <family val="2"/>
      </rPr>
      <t xml:space="preserve">Evidencias:
</t>
    </r>
    <r>
      <rPr>
        <sz val="10"/>
        <rFont val="Arial"/>
        <family val="2"/>
      </rPr>
      <t>3 Correos electrónicos del 31/01/2022 con asunto: Boletín Notigestora 001 - Práctica de pruebas y testimonios a NNA en procesos disciplinarios
5 Correos electrónicos del 18/02/2022 con asunto: Boletín Notigestora 002-  Requerimientos Congreso, Órganos de Control y altas cortes / concepto 26 OAJ
Correo electrónico del 22/02/2022 con asunto: Boletín Notigestora 002 -  Requerimientos Congreso, Órganos de Control y altas cortes / concepto 26 OAJ
5 Correos electrónicos del 22/03/2022 con asunto: Boletín Notigestora 003 - Actualización protocolo de atención presencial</t>
    </r>
  </si>
  <si>
    <r>
      <t xml:space="preserve">Se evidencian las gestiones adelantadas por la Dirección de Servicios y Atención con el fin de consolidar la base de datos necesaria para iniciar con el proceso de Caracterización de Peticionarios 2021.
</t>
    </r>
    <r>
      <rPr>
        <b/>
        <sz val="10"/>
        <rFont val="Arial"/>
        <family val="2"/>
      </rPr>
      <t>Evidencias:</t>
    </r>
    <r>
      <rPr>
        <sz val="10"/>
        <rFont val="Arial"/>
        <family val="2"/>
      </rPr>
      <t xml:space="preserve">
Correo electrónico del 31/01/2022 con asunto: Solicitud base de datos SIM
Correo electrónico del 23/02/2022 con asunto: Solicitud Cruce Base de Datos - Caracterización de Peticionarios Vigencia 2021
Correo electrónico del 14/03/2022 con asunto: RE: Solicitud Cruce Base de Datos - Caracterización de Peticionarios Vigencia 2021 (Respuesta de la DPyCG)
Grabación de la Capacitación sobre metodología para la caracterización de grupos de valor realizada el 29/04/2022</t>
    </r>
  </si>
  <si>
    <r>
      <rPr>
        <sz val="10"/>
        <rFont val="Arial"/>
        <family val="2"/>
      </rPr>
      <t xml:space="preserve">Se evidencio realización del Comité de Alertas de Eventos Críticos del 06/04/2022 donde se identificó que con base en los resultados de las encuestas realizadas en el canal presencial era necesario formular acciones correctivas para las Regionales Atlántico y Bogotá.
De acuerdo con lo indicado por el responsable en reunión del 02 de mayo de 2022 la propuesta de las Acciones Correctivas se encuentra en aprobación por parte de la Directora de Servicios y Atención, y será notificada a las regionales. 
</t>
    </r>
    <r>
      <rPr>
        <b/>
        <sz val="10"/>
        <rFont val="Arial"/>
        <family val="2"/>
      </rPr>
      <t>Evidencia:</t>
    </r>
    <r>
      <rPr>
        <sz val="10"/>
        <rFont val="Arial"/>
        <family val="2"/>
      </rPr>
      <t xml:space="preserve">
Acta de Reunión No 4 del 6/04/2022 - Objetivo:</t>
    </r>
    <r>
      <rPr>
        <i/>
        <sz val="10"/>
        <rFont val="Arial"/>
        <family val="2"/>
      </rPr>
      <t xml:space="preserve"> "Presentar el balance de las alertas identificadas, tomar decisiones sobre los casos atípicos que se identifiquen y revisar la reincidencia de las alertas en los puntos de atención sobre una misma categoría, con el fin de tomar las acciones pertinentes para fortalecer el Proceso de Relación con el Ciudadano"</t>
    </r>
    <r>
      <rPr>
        <sz val="10"/>
        <rFont val="Arial"/>
        <family val="2"/>
      </rPr>
      <t xml:space="preserve">
Ppt Comité de Alertas de Eventos Críticos del Canal Presencial - Dirección de Servicios y Atención Abril 2022</t>
    </r>
  </si>
  <si>
    <r>
      <t xml:space="preserve">Se evidenciaron los siguientes mensajes internos sobre prevención de la corrupción y promoción de la transparencia en la Entidad:
</t>
    </r>
    <r>
      <rPr>
        <b/>
        <sz val="10"/>
        <rFont val="Arial"/>
        <family val="2"/>
      </rPr>
      <t>Evidencia:</t>
    </r>
    <r>
      <rPr>
        <sz val="10"/>
        <rFont val="Arial"/>
        <family val="2"/>
      </rPr>
      <t xml:space="preserve">
- Anticorrupcion Boletín Interno No. 190 del 12/02/2022, Sección + Transparencia, sobre:</t>
    </r>
    <r>
      <rPr>
        <i/>
        <sz val="10"/>
        <rFont val="Arial"/>
        <family val="2"/>
      </rPr>
      <t xml:space="preserve"> El ICBF publicó y aprobó los planes institucionales para la vigencia 2022, en cumplimiento del decreto 612 de 2018. Consúltalos.</t>
    </r>
    <r>
      <rPr>
        <sz val="10"/>
        <rFont val="Arial"/>
        <family val="2"/>
      </rPr>
      <t xml:space="preserve">
- Anticorrupcion Boletín Interno No. 194 del 25/03/2022, Sección + Transparencia, sobre: </t>
    </r>
    <r>
      <rPr>
        <i/>
        <sz val="10"/>
        <rFont val="Arial"/>
        <family val="2"/>
      </rPr>
      <t xml:space="preserve">Recomendaciones para evitar la corrupción </t>
    </r>
    <r>
      <rPr>
        <sz val="10"/>
        <rFont val="Arial"/>
        <family val="2"/>
      </rPr>
      <t xml:space="preserve">
- Anticorrupcion Boletín Interno No. 197 del 22/04/2022, Sección + Transparencia, sobre: Anticorrupción: </t>
    </r>
    <r>
      <rPr>
        <i/>
        <sz val="10"/>
        <rFont val="Arial"/>
        <family val="2"/>
      </rPr>
      <t xml:space="preserve">En la página web de la entidad encontramos el botón transparencia y Acceso a la Información, sección a la que todos los colaboradores podemos ingresar con el objetivo de obtener, de forma ágil y accesible, la siguiente información pública que, por cumplimiento a la Ley 1712 de 2014, es de carácter obligatorio.
</t>
    </r>
    <r>
      <rPr>
        <sz val="10"/>
        <rFont val="Arial"/>
        <family val="2"/>
      </rPr>
      <t xml:space="preserve">-  Anticorrupcion Boletín Interno No. 198 del 29/04/2022, Sección + Transparencia, sobre: </t>
    </r>
    <r>
      <rPr>
        <i/>
        <sz val="10"/>
        <rFont val="Arial"/>
        <family val="2"/>
      </rPr>
      <t>El acceso a la información clasificada o reservada de la entidad, sin autorización, se considera un acto de corrupción, por lo que es importante conocer ¿qué información del ICBF se considera pública y cuál clasificada y reservada? consulta el índice de información clasificada y reservada del ICBF, para mitigar este riesgo.</t>
    </r>
  </si>
  <si>
    <r>
      <t xml:space="preserve">De acuerdo con lo informado por la Oficina de Control Interno se consolidó el informe semestral del Plan de Mejoramiento CGR con corte 31 de diciembre y el 01 de febrero de 2022 se realizó la transmisión.
Adicionalmente la CGR se comunicó tres (3) informes de auditorías de cumplimiento de las Regionales Bolívar y César e Informe CDI y un (1) informe de auditoría especial -Actuación Especial de Fiscalización - DIARI, los cuales se formularón las acciones de mejora correspondientes y el 11 de febrero se realizó la transmisión del informe de 4 planes de mejoramiento y se publicaron los respectivos planes en la página web de la entidad.
</t>
    </r>
    <r>
      <rPr>
        <b/>
        <sz val="10"/>
        <color theme="1"/>
        <rFont val="Arial"/>
        <family val="2"/>
      </rPr>
      <t xml:space="preserve">
Evidencia:</t>
    </r>
    <r>
      <rPr>
        <sz val="10"/>
        <color theme="1"/>
        <rFont val="Arial"/>
        <family val="2"/>
      </rPr>
      <t xml:space="preserve">
Archivo en excel F14.1 PLANES DE MEJORAMIENTO 53_000000454_20211231.xlsx con corte a 31/12/2021
Certificado de transmisión Consecutivo No. 45462021-12-31 del 01/02/2022
Soporte de publicación del Plan de Mejoramiento con corte a 31/12/2021
Archivo en excel F14.1 PLANES DE MEJORAMIENTO -53_000000454_20211217.xlsx- de los informes de auditorias de cumplimiento
Certificado de transmisión Consecutivo No. 45402021-12-17 del 11/02/2022
Soporte de publicación de la formulación de los Planes de Mejoramiento de las Auditorias de cumplimiento de las Regionales Bolívar y César e Informe CDI.
Ruta publicación de los Planes de Mejoramiento en la intranet del ICBF https://www.icbf.gov.co/planeacion/planes-de-mejoramiento
Consolidado Avance Actividades Plan de Mejoramiento SIRECI Dic 2021 en formato pdf y excel
Formulación PM CGR Aud Esp DIARI - Aud Cump Bolivar - Aud Cump CDI - Aud Cump César en formato pdf y excel
Ruta: https://www.icbf.gov.co/planeacion/planes-de-mejoramiento</t>
    </r>
  </si>
  <si>
    <r>
      <t xml:space="preserve">De acuerdo con lo verificado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se encontró publicado el archivo en excel </t>
    </r>
    <r>
      <rPr>
        <b/>
        <i/>
        <sz val="10"/>
        <rFont val="Arial"/>
        <family val="2"/>
      </rPr>
      <t>contratos_icbf_abril_2022_0.xls</t>
    </r>
    <r>
      <rPr>
        <sz val="10"/>
        <rFont val="Arial"/>
        <family val="2"/>
      </rPr>
      <t xml:space="preserve"> de los meses de enero, febrero, marzo y abril (con corte a abril 2022) con un total de </t>
    </r>
    <r>
      <rPr>
        <sz val="10"/>
        <color theme="1"/>
        <rFont val="Arial"/>
        <family val="2"/>
      </rPr>
      <t>1.434</t>
    </r>
    <r>
      <rPr>
        <sz val="10"/>
        <rFont val="Arial"/>
        <family val="2"/>
      </rPr>
      <t xml:space="preserve"> contratos modalidad: Contratación directa, Contratación directa con ofertas, contratación régimen especial, contratación régimen especial con ofertas, Licitación pública, tipo de contrato: Compraventa, prestación de servicios,  Decreelaw092/2017 y otros, vigencia 2022, con la </t>
    </r>
    <r>
      <rPr>
        <b/>
        <i/>
        <sz val="10"/>
        <rFont val="Arial"/>
        <family val="2"/>
      </rPr>
      <t>urlproceso</t>
    </r>
    <r>
      <rPr>
        <sz val="10"/>
        <rFont val="Arial"/>
        <family val="2"/>
      </rPr>
      <t xml:space="preserve"> contenida en el archivo donde se puede observar desde internet la información del contrato y desde allí en el link </t>
    </r>
    <r>
      <rPr>
        <b/>
        <i/>
        <sz val="10"/>
        <rFont val="Arial"/>
        <family val="2"/>
      </rPr>
      <t>ver contrato</t>
    </r>
    <r>
      <rPr>
        <sz val="10"/>
        <rFont val="Arial"/>
        <family val="2"/>
      </rPr>
      <t xml:space="preserve"> se puede consultar la ejecución del contrato.
De acuerdo con las evidencias aportadas se observó la solicitud de la ejecución contractual, Solicitud de la publicación y la confirmación de la publicación de contratación en el portal web en la sección de Transparencia y Acceso a la Información pública de los meses de enero, febrero, marzo y abril 2022.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b/>
        <i/>
        <sz val="10"/>
        <rFont val="Arial"/>
        <family val="2"/>
      </rPr>
      <t>Martes, Abril 26, 2022 - 11:55</t>
    </r>
    <r>
      <rPr>
        <sz val="10"/>
        <rFont val="Arial"/>
        <family val="2"/>
      </rPr>
      <t xml:space="preserve"> </t>
    </r>
    <r>
      <rPr>
        <b/>
        <i/>
        <sz val="10"/>
        <rFont val="Arial"/>
        <family val="2"/>
      </rPr>
      <t xml:space="preserve">directorio_contratistas_con_corte_marzo_2022.xlsx </t>
    </r>
    <r>
      <rPr>
        <sz val="10"/>
        <rFont val="Arial"/>
        <family val="2"/>
      </rPr>
      <t xml:space="preserve"> en este archivo se encuentra la información de los contratos por prestación de servicios, prestación de servicios profesionales y de apoyo a la gestión 2022 (5,041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Correo del 01/02/2022 asunto: Ejecución contractual mes de enero
Correo del 02/02/2022 asunto: Solicitud publicación de información página web
Correo del 04/02/2022 asunto: RE: Solicitud publicación de información página web - Correo de Confirmación de publicación de información
Contratos Corte 01 de febrero 2022.xls
Correo del 01/03/2022 asunto: Ejecución contractual mes de enero - Solicitud de ejecución contractual con corte al 28 febrero.
Correo del 01/03/2022 asunto: Solicitud publicación de información página web
Correo del 01/03/2022 asunto: RE: Solicitud publicación de información página web - Correo de Confirmación de publicación de información
Archivo Contratos Corte 28 de febrero 2022.xls
Captura de pantalla Página web.jpg
Correo del 31/03/2022 asunto: Ejecución contractual marzo 2022 - Solicitud de ejecución contractual con corte a marzo, con respuesta del 04/04/2022
Correo del 04/04/2022 asunto: Solicitud publicación de información página web
Correo del 07/04/2022 asunto: RE: Solicitud publicación de información página web - Correo de Confirmación de publicación de información
Archivo: Contratos mes de Marzo del 2022.xls
Correo del 29/04/2022 asunto: Ejecución contractual abril 2022</t>
    </r>
    <r>
      <rPr>
        <sz val="10"/>
        <color rgb="FFFF0000"/>
        <rFont val="Arial"/>
        <family val="2"/>
      </rPr>
      <t xml:space="preserve">
</t>
    </r>
    <r>
      <rPr>
        <sz val="10"/>
        <rFont val="Arial"/>
        <family val="2"/>
      </rPr>
      <t>Correo del 03/05/2022 asunto: Solicitud publicación de información página web (el cual se evidenció su publicación en la página web el 09/05/2022)</t>
    </r>
    <r>
      <rPr>
        <sz val="10"/>
        <color rgb="FFFF0000"/>
        <rFont val="Arial"/>
        <family val="2"/>
      </rPr>
      <t xml:space="preserve">
</t>
    </r>
    <r>
      <rPr>
        <sz val="10"/>
        <rFont val="Arial"/>
        <family val="2"/>
      </rPr>
      <t>Correo del 04/05/2022 asunto: RE: Solicitud publicación de información página web  - Correo de Confirmación de publicación de información (el cual se evidenció su publicación en la página web el 09/05/2022)</t>
    </r>
    <r>
      <rPr>
        <sz val="10"/>
        <color rgb="FFFF0000"/>
        <rFont val="Arial"/>
        <family val="2"/>
      </rPr>
      <t xml:space="preserve">
</t>
    </r>
    <r>
      <rPr>
        <sz val="10"/>
        <rFont val="Arial"/>
        <family val="2"/>
      </rPr>
      <t>Archivo: contratos_icbf_abril_2022_0.xls</t>
    </r>
  </si>
  <si>
    <r>
      <t xml:space="preserve">Se evidenció la publicación de mensajes en la red social Twitter durante el primer cuatrimestre del 2022.
</t>
    </r>
    <r>
      <rPr>
        <b/>
        <sz val="10"/>
        <rFont val="Arial"/>
        <family val="2"/>
      </rPr>
      <t>Evidencia:</t>
    </r>
    <r>
      <rPr>
        <sz val="10"/>
        <rFont val="Arial"/>
        <family val="2"/>
      </rPr>
      <t xml:space="preserve">
- Post Anticorrupción Twitter 18/02/2022 sobre: #ICBFesTransparencia | Los recursos destinados a la primera infancia, niñez y adolescencia no se roban ni se malgastan, es deber de todos protegerlos. ¡Juntos luchamos contra la corrupción!  #PrimeroLaNiñez ☎️👀Denuncia a la línea 018000918080 opción 4
- Post Anticorrupción Twitter 31/03/2022  sobre:#ICBFesTransparencia | Los recursos destinados a la primera infancia, niñez y adolescencia no se roban ni se malgastan, es deber de todos protegerlos. ¡Juntos luchamos contra la corrupción!  #PrimeroLaNiñez ☎️👀Denuncia a la línea 018000918080 opción 4  
- Post Anticorrupción en Twitter y Facebook 01/04/2022 sobre: El Sector de Inclusión Social y la Reconciliación próximamente realizará la Audiencia Pública de Rendición de Cuentas 2021. Los invitamos a identificar los temas de su interés como insumo para el desarrollo de este evento en la siguiente encuesta:  https://forms.office.com/Pages/ResponsePage.aspx?id=DBPDGVhsv025omedPQ5_AE5JuHByLihNlXb7jrfcWbRUQUU4UVI2VFVOOU0yNElYVlQ2T1lGU1A0Uy4u
- Post Anticorrupción en Twitter 13/04/2022 sobre: invitamos a toda la ciudadanía a participar y decidir los temas que se desarrollarán durante la rendición de cuentas 2021 del #ICBF. Entre todos trabajamos porque Colombia siga siendo #ElPaisDeLaNiñez.  Link: bit.ly/3tgatMA  #BienestarParaTodos  #EsConHechos.</t>
    </r>
  </si>
  <si>
    <r>
      <t xml:space="preserve">Aunque la actividad indica su periodicidad es trimestrla se evidenciaron las denuncias por presuntos actos de corrupción inmersos en los Informes PQRSD de diciembre 2021, enero, febrero y marzo de 2022 publicados en el portal web y en la intranet, asimismo se aportaron el Informe Denuncias Cerradas Febrero 2022.pdf.
</t>
    </r>
    <r>
      <rPr>
        <b/>
        <sz val="10"/>
        <rFont val="Arial"/>
        <family val="2"/>
      </rPr>
      <t xml:space="preserve">Evidencia:
</t>
    </r>
    <r>
      <rPr>
        <sz val="10"/>
        <rFont val="Arial"/>
        <family val="2"/>
      </rPr>
      <t xml:space="preserve">- Informe de PQRS, Reporte de Amenazas o Vulneración de Derechos y solicitudes de acceso a la información </t>
    </r>
    <r>
      <rPr>
        <b/>
        <sz val="10"/>
        <rFont val="Arial"/>
        <family val="2"/>
      </rPr>
      <t>Diciembre 2021</t>
    </r>
    <r>
      <rPr>
        <sz val="10"/>
        <rFont val="Arial"/>
        <family val="2"/>
      </rPr>
      <t xml:space="preserve">, Denuncias por Presuntos Actos de Corrupción, página 14. (del período del 1° de septiembre al 31 de diciembre del 2021)
</t>
    </r>
    <r>
      <rPr>
        <b/>
        <sz val="10"/>
        <rFont val="Arial"/>
        <family val="2"/>
      </rPr>
      <t xml:space="preserve">- </t>
    </r>
    <r>
      <rPr>
        <sz val="10"/>
        <rFont val="Arial"/>
        <family val="2"/>
      </rPr>
      <t xml:space="preserve">Informe de PQRS, Reporte de Amenazas o Vulneración de Derechos y solicitudes de acceso a la información </t>
    </r>
    <r>
      <rPr>
        <b/>
        <sz val="10"/>
        <rFont val="Arial"/>
        <family val="2"/>
      </rPr>
      <t>Enero 2022</t>
    </r>
    <r>
      <rPr>
        <sz val="10"/>
        <rFont val="Arial"/>
        <family val="2"/>
      </rPr>
      <t xml:space="preserve">, Denuncias por Presuntos Actos de Corrupción, página 14. (denuncias durante el mes de enero 2022)
- Informe de PQRS, Reporte de Amenazas o Vulneración de Derechos y solicitudes de acceso a la información </t>
    </r>
    <r>
      <rPr>
        <b/>
        <sz val="10"/>
        <rFont val="Arial"/>
        <family val="2"/>
      </rPr>
      <t>Febrero 2022</t>
    </r>
    <r>
      <rPr>
        <sz val="10"/>
        <rFont val="Arial"/>
        <family val="2"/>
      </rPr>
      <t xml:space="preserve">, Denuncias por Presuntos Actos de Corrupción, página 14. (denuncias durante el mes de febrero 2022)
- Informe de PQRS, Reporte de Amenazas o Vulneración de Derechos y solicitudes de acceso a la información </t>
    </r>
    <r>
      <rPr>
        <b/>
        <sz val="10"/>
        <rFont val="Arial"/>
        <family val="2"/>
      </rPr>
      <t>Marzo 2022</t>
    </r>
    <r>
      <rPr>
        <sz val="10"/>
        <rFont val="Arial"/>
        <family val="2"/>
      </rPr>
      <t>, Denuncias por Presuntos Actos de Corrupción, página 14. (período del 1 de enero al 31 de marzo del 2022).
Informe Denuncias Cerradas Febrero 2022.pdf
Portal web: ruta: https://www.icbf.gov.co/servicios/informes-boletines-pqrds
Intranet ruta: https://intranet.icbf.gov.co/secretaria-general/direccion-de-servicios-y-atencion/procesos-y-eventos</t>
    </r>
  </si>
  <si>
    <t>Actividad con periodicidad semestral. Al 30 de Abril no se evidenció avance de la actividad.</t>
  </si>
  <si>
    <t>Al 30 de Abril no se evidenció avance de la actividad por tener fecha unica al 20/12/2022.</t>
  </si>
  <si>
    <r>
      <t xml:space="preserve">Para esta actividad se evidenció el avance en los siguientes aspectos:
De acuerdo con el Plan Institucional de Capacitción la Dirección Administrativa a través del Grupo de Gestión Documental realizó el VI Encuentro Nacional de Referentes Documentales los dÍas 29, 30, 31 de marzo y 1 de abril de 2022. ​De acuerdo a lo observado en las agendas se observó la socialización de los siguientes temas: 
- Generalidades: Instrumentos y procedimientos archivísticos definición y funcionabilidad
- Organización de Archivos (aplicación de TRD y TVD)
- Transferencias Documentales
- Marco Normativo sobre efectos negativos de la alteración o sustracción información de los archivos centrales a fines particulares
- Generalidades SIC: Programa de Monitoreo y condiciones ambientales (primeros auxilios, conservación y preservación documental).
- Cierre: Evaluación de conocimientos y del evento.
Cantidad de participantes: 208
Resultado evaluación de satisfacción: 96,3 % óptimo
Resultado evaluación de conocimientos: 89,34 % óptimo
</t>
    </r>
    <r>
      <rPr>
        <b/>
        <sz val="10"/>
        <color theme="1"/>
        <rFont val="Arial"/>
        <family val="2"/>
      </rPr>
      <t xml:space="preserve">Evidencia:
</t>
    </r>
    <r>
      <rPr>
        <sz val="10"/>
        <color theme="1"/>
        <rFont val="Arial"/>
        <family val="2"/>
      </rPr>
      <t xml:space="preserve">
- Memorando Radicado No. 202212220000031573 para: Directores Regionales, Coordinadores Administrativos y Coordinadores Grupos de Soporte, Asunto: invitación Sensibilización "VI Encuentro Referentes Documentales" del 07/03/2022, invitación realizada por parte de la Dirección Administrativa 
- Archivo Consolidado Asistencia.xls (FORMATO  DE EJECUCIÓN Y REPORTE DE ASISTENCIA  DEL PIC)
- Archivo Consolidado Satisfacción.xls
- Archivo Día 1_ VI Encuentro PDF
- Archivo Día 2_VI Encuentro PDF
- Archivo VI Encuentro NRD - Evaluación de eficacia (1-122),xlsx
- Archivo VI ENRD - Formato Encuestas de satisfacción(1-119).xlsx
- Archivo VI ENRD - Registro de asistencia a capacitaciones o entrenamientos virtuales(1-368).xlsx
</t>
    </r>
  </si>
  <si>
    <t xml:space="preserve">William Rene Alvarado Ordoñez </t>
  </si>
  <si>
    <r>
      <t xml:space="preserve">Para esta actividad se evidenció el avance en los siguientes aspectos:
1. Publicación en la red Social facebook del 16 de febrero del 2022, video  institucional: relacionado con: #ICBFesTransparencia | ¿Qué se debe tener en cuenta para la elaboración de los menús de alimentación?.
Para la elaboración de los menús en la población en condición de discapacidad se debe tener en cuenta:
• La atención de las necesidades individuales existentes en cada institución.
• Enfermedades, intolerancias y alergias alimentarias recurrentes.
• Las indicaciones del médico que atiende al niño, niña, adolescente o adulto
• La valoración de los especialistas (fonoaudiología, nutrición, terapia física, entre otros).
Links: https://www.facebook.com/277742535585449/posts/7856230417736585/ , https://youtu.be/iAKzYPmawV4
2. Publicación Abril 26, 2022 - 14:30 en la página web del ICBF video referente a "Cuales son los Delitos que tienen relación con hechos de corrupción"
</t>
    </r>
    <r>
      <rPr>
        <b/>
        <sz val="10"/>
        <color theme="1"/>
        <rFont val="Arial"/>
        <family val="2"/>
      </rPr>
      <t xml:space="preserve">
Evidencia:</t>
    </r>
    <r>
      <rPr>
        <sz val="10"/>
        <color theme="1"/>
        <rFont val="Arial"/>
        <family val="2"/>
      </rPr>
      <t xml:space="preserve"> 
Lenguaje de Señas_facebook_16 de febrero.jpg 
Lenguaje de Señas_Banner_Página web_ 26 de abril.jpg
Lenguaje de Señas_Banner_Página web_ 26 de abril_home_web.jpg
Links : 
https://www.youtube.com/watch?v=x63lY537pcE&amp;list=PL95L1GDSvl589CWkLsvf-pWfcGTOwQDAq&amp;index=1
https://www.icbf.gov.co/lenguaje-de-senas</t>
    </r>
  </si>
  <si>
    <r>
      <t xml:space="preserve">Para el I Cuatrimestre del 2022 se evidenciaron correos electrónicos suscritos por Oscar Javier Bernal Parra (Dirección de Servicios y Antención) y Dirigidos a los responsables de SYA Regional; CZ- SyA y Enlaces SIM.
</t>
    </r>
    <r>
      <rPr>
        <b/>
        <sz val="10"/>
        <color theme="1"/>
        <rFont val="Arial"/>
        <family val="2"/>
      </rPr>
      <t>Evidencia :</t>
    </r>
    <r>
      <rPr>
        <sz val="10"/>
        <color theme="1"/>
        <rFont val="Arial"/>
        <family val="2"/>
      </rPr>
      <t xml:space="preserve">
1) Correo electrónico del 13/01/ 2022; correo electrónico del 18/01/ 2022; correo electrónico del 21/01/ 2022 remitiendo los  indicadores relación con el ciudadano diciembre 2021, indicadores relación con el ciudadano diciembre 2021 (preliminar),  e indicadores relación con el ciudadano diciembre 2021 (final)
 2) Correo electrónico del 24/02/2022; correo electrónico del 04/03/2022; correo electrónico del 08/03/2022, remitiendo los indicadores relacionado con el ciudadano de enero del  2022, indicadores relación con el ciudadano de enero  2022 (preliminar),  e indicadores relación con el ciudadano de enero 2022 (final).
3) Correo electrónico del 11/03/2022; correo electrónico del 18/03/2022; correo electrónico del 23/03/2022, remitiendo los indicadores relacionado con el ciudadano febrero del 2022, indicadores relación con el ciudadano febrero 2022 (preliminar), e indicadores relación con el ciudadano febrero 2022 (final).
4) Correo electrónico del 12/04/2022; correo electrónico del 21/04/2022; correo electrónico del 22/04/2022, remitiendo los indicadores relacionado con el ciudadano marzo del 2022, indicadores relación con el ciudadano marzo 2022 (preliminar), e indicadores relación con el ciudadano marzo 2022 (final).
</t>
    </r>
  </si>
  <si>
    <t xml:space="preserve">Actividad con periodicidad semestral. Al 30 de Abril no se evidenció avance de la actividad.
</t>
  </si>
  <si>
    <t xml:space="preserve">Actividad única. Al 30 de Abril no se evidenció avance de la actividad.
</t>
  </si>
  <si>
    <t>SI</t>
  </si>
  <si>
    <t>NO</t>
  </si>
  <si>
    <t>Maritza Liliana Beltrán Albadán</t>
  </si>
  <si>
    <r>
      <t xml:space="preserve">La actividad se da por cumplida ya que se evidencia el reporte con los resultados de las respuestas obtenidas en las preguntas e la encuesta de evaluación.
</t>
    </r>
    <r>
      <rPr>
        <b/>
        <sz val="10"/>
        <color theme="1"/>
        <rFont val="Arial"/>
        <family val="2"/>
      </rPr>
      <t xml:space="preserve">Evidencia
</t>
    </r>
    <r>
      <rPr>
        <sz val="10"/>
        <color theme="1"/>
        <rFont val="Arial"/>
        <family val="2"/>
      </rPr>
      <t xml:space="preserve">-Informe final  de las audiencias de mesas públicas y rendición pública de cuentas con el consolidado  de los resultados de la encuesta de evaluación páginas 46 a 58   https://www.icbf.gov.co/system/files/informe_final_rpc_y_mp_2021_v1_1.pdf
-Matriz de tabulación con los resultados de la encuesta realizada al finalizar las audiencias de rendición de cuentas en la vigencia 2021
</t>
    </r>
    <r>
      <rPr>
        <sz val="10"/>
        <rFont val="Arial"/>
        <family val="2"/>
      </rPr>
      <t xml:space="preserve">
- Pantallazo de publicación del 30/01/2022.</t>
    </r>
  </si>
  <si>
    <r>
      <rPr>
        <sz val="10"/>
        <rFont val="Arial"/>
        <family val="2"/>
      </rPr>
      <t>Se evidencia la definición de directrices para la realización de mesas públicas y Rendición de Cuentas vigencia 2022.</t>
    </r>
    <r>
      <rPr>
        <b/>
        <sz val="10"/>
        <rFont val="Arial"/>
        <family val="2"/>
      </rPr>
      <t xml:space="preserve">
Evidencia:
</t>
    </r>
    <r>
      <rPr>
        <sz val="10"/>
        <rFont val="Arial"/>
        <family val="2"/>
      </rPr>
      <t>Correo electronico con asunto: Directrices Para La Realización De Mesas Públicas -MP y Rendición Pública De Cuentas -RPC- 2022 con Memorando ORFEO Radicado No: 202213000000028233  dirigido  a Directores Regionales, Coordinadores De Centros Zonales, Coordinadores De Planeacion Y Sistemas Regionales Fecha: 2022-02-28</t>
    </r>
  </si>
  <si>
    <r>
      <t xml:space="preserve">Correos publicaciòn a la SMO DEL 30 MARZO Y PUBLICACIÒN DEL 31 /03
</t>
    </r>
    <r>
      <rPr>
        <b/>
        <sz val="10"/>
        <rFont val="Arial"/>
        <family val="2"/>
      </rPr>
      <t xml:space="preserve">Evidencia:
</t>
    </r>
    <r>
      <rPr>
        <sz val="10"/>
        <rFont val="Arial"/>
        <family val="2"/>
      </rPr>
      <t>-F1 Formato de Programacion se realiza validación de datos columa fecha  para registro del año 2022. 
- F6 Formato de  consulta previa: se ajusta el texto de introduccción y se incluye el link de politica de datos personales adicionalmente se modifican los temas propuestos  para la vigencia de acuerdo con las indicaciones de la alta dirección 38 temas seleccionados.
Se realizan ajustes en en las lista desplegable  del formato F1 y F7 de la columna temas de acuerdo con la encuesta de consulta previa
- F9  FORMATO ENCUESTA DE EVALUACIÓN DE RENDICIÓN PÚBLICA DE CUENTAS Y MESAS PÚBLICAS se ajusta redacción del Objetivo: Conocer la percepción de los participantes acerca de la audiencia realizada; se elimina la pregunta No. 7 sólo de deja una pregunta Covid
- F10.P2.MS ANÁLISIS ENCUESTAS DE EVALUACIÓN RPC Y MP 
- F11 se inluye  la casilla metodología de realización :  Virtual, Presencial ó Mixta
Se evidencia la publicación actualizada de los formatos para la vigencia 2022 https://www.icbf.gov.co/rendicion-de-cuentas-icbf</t>
    </r>
  </si>
  <si>
    <t>La actividad no ha iniciado.</t>
  </si>
  <si>
    <r>
      <t xml:space="preserve">Se evidencia publicación del Boletín de Peticiones, Quejas, Reclamos, Sugerencias y Reportes de Amenaza o Vulneración de Derechos. 
</t>
    </r>
    <r>
      <rPr>
        <b/>
        <sz val="10"/>
        <color theme="1"/>
        <rFont val="Arial"/>
        <family val="2"/>
      </rPr>
      <t xml:space="preserve">
Evidencias:
</t>
    </r>
    <r>
      <rPr>
        <sz val="10"/>
        <color theme="1"/>
        <rFont val="Arial"/>
        <family val="2"/>
      </rPr>
      <t>El Boletín de Peticiones, Quejas, Reclamos, Sugerencias y Reportes de Amenaza o Vulneración de Derechos, de los meses Diciembre, enero, febrero, marzo de 2022.
https://www.icbf.gov.co/servicios/informes-boletines-pqrd</t>
    </r>
  </si>
  <si>
    <r>
      <t xml:space="preserve">Se evidencia en avance por cuanto se ha emitido correo electróen el que se socializan los resultados de la consulta previa a partir de los cuales se definirán los temas a tratar en las diferentes mesas.
</t>
    </r>
    <r>
      <rPr>
        <b/>
        <sz val="10"/>
        <rFont val="Arial"/>
        <family val="2"/>
      </rPr>
      <t xml:space="preserve">Evidencias:
</t>
    </r>
    <r>
      <rPr>
        <sz val="10"/>
        <rFont val="Arial"/>
        <family val="2"/>
      </rPr>
      <t xml:space="preserve">Correo electrònico del 13 abril 2022 Asunto: Socialización resultados consuta previa 2022.  </t>
    </r>
  </si>
  <si>
    <t>Esta actividad tiene fecha de inicio 01/07/22</t>
  </si>
  <si>
    <t>Esta actividad tiene fecha de inicio 01/10/22</t>
  </si>
  <si>
    <r>
      <t xml:space="preserve">Se evidencia ajuste en la presentaciòn que hace parte del Aula Virtual Estrategia de Transparencia, Participación y Buen Gobierno.
</t>
    </r>
    <r>
      <rPr>
        <b/>
        <sz val="10"/>
        <rFont val="Arial"/>
        <family val="2"/>
      </rPr>
      <t>Evidencia:
-</t>
    </r>
    <r>
      <rPr>
        <sz val="10"/>
        <rFont val="Arial"/>
        <family val="2"/>
      </rPr>
      <t>Correo electrónico del 10/02/22 con la solicitud de ajuste de la presentación.
-Diapositivas 54 - 61 Actializadas.</t>
    </r>
  </si>
  <si>
    <t>No se evidenció en el SVE ni en el Share Point soportes de avance de la actividad la cual tiene por fecha de inicio 30/01/22.</t>
  </si>
  <si>
    <t>Esta actividad tiene fecha de inicio 01/11/22</t>
  </si>
  <si>
    <r>
      <t xml:space="preserve">Se evidencia cumplimiento y publicaciòn oportuna del Informe de Rendiciòn de cunetas- Acuerdos de paz Vigencia 2021.
</t>
    </r>
    <r>
      <rPr>
        <b/>
        <sz val="10"/>
        <rFont val="Arial"/>
        <family val="2"/>
      </rPr>
      <t>Evidencia:</t>
    </r>
    <r>
      <rPr>
        <sz val="10"/>
        <rFont val="Arial"/>
        <family val="2"/>
      </rPr>
      <t xml:space="preserve">
-Publicaciòn del Informe de Rendición de Cuentas de Paz - 2021 con fecha del 30/03/22
- Pantallazo de publicación </t>
    </r>
  </si>
  <si>
    <r>
      <rPr>
        <sz val="10"/>
        <rFont val="Arial"/>
        <family val="2"/>
      </rPr>
      <t xml:space="preserve">Se evidenció la publicación del cronograma de rendiciòn de cuentas y mesas pùblicas en la pàgina WEB de la entidad.
</t>
    </r>
    <r>
      <rPr>
        <b/>
        <sz val="10"/>
        <rFont val="Arial"/>
        <family val="2"/>
      </rPr>
      <t>Evidencia:</t>
    </r>
    <r>
      <rPr>
        <sz val="10"/>
        <rFont val="Arial"/>
        <family val="2"/>
      </rPr>
      <t xml:space="preserve">
Pantallazo con publicación de cronograma para Rendición Pública de Cuentas Regional Cauca y mesas públicas de 9 Centros Zonales de la Regional Antioquia.</t>
    </r>
    <r>
      <rPr>
        <b/>
        <sz val="10"/>
        <rFont val="Arial"/>
        <family val="2"/>
      </rPr>
      <t xml:space="preserve">
Recomendación:  </t>
    </r>
    <r>
      <rPr>
        <sz val="10"/>
        <rFont val="Arial"/>
        <family val="2"/>
      </rPr>
      <t>Cargar las evidencias en el SVE.</t>
    </r>
  </si>
  <si>
    <r>
      <rPr>
        <sz val="10"/>
        <rFont val="Arial"/>
        <family val="2"/>
      </rPr>
      <t>Se evidencia publicación del informe trimestral de Rendiciòn de Cuentas y mesas públicas en el que se evidencia la etapa de Alistamiento y Diseño para adelantar estos ejercicio en la vigencia 2022.</t>
    </r>
    <r>
      <rPr>
        <b/>
        <sz val="10"/>
        <rFont val="Arial"/>
        <family val="2"/>
      </rPr>
      <t xml:space="preserve">
Evidencia:
</t>
    </r>
    <r>
      <rPr>
        <sz val="10"/>
        <rFont val="Arial"/>
        <family val="2"/>
      </rPr>
      <t>Publicación Informe I trimestre 2022 
https://www.icbf.gov.co/system/files/informe_primer_trimestre_2022.pdf</t>
    </r>
    <r>
      <rPr>
        <b/>
        <sz val="10"/>
        <rFont val="Arial"/>
        <family val="2"/>
      </rPr>
      <t xml:space="preserve">
</t>
    </r>
  </si>
  <si>
    <t xml:space="preserve">Actividad semestral </t>
  </si>
  <si>
    <r>
      <rPr>
        <sz val="10"/>
        <rFont val="Arial"/>
        <family val="2"/>
      </rPr>
      <t>Se evidencia divulgación en medios institucionales de los avances respecto a la implementación de los acuerdos de paz.</t>
    </r>
    <r>
      <rPr>
        <b/>
        <sz val="10"/>
        <rFont val="Arial"/>
        <family val="2"/>
      </rPr>
      <t xml:space="preserve">
FEBRERO
</t>
    </r>
    <r>
      <rPr>
        <sz val="10"/>
        <rFont val="Arial"/>
        <family val="2"/>
      </rPr>
      <t xml:space="preserve">Entre 2018 y 2021 el ICBF ha atendido a 1.3 millones de niñas, niños, adolescentes, jóvenes y sus familias en territorios PDET El Instituto Colombiano de Bienestar Familiar (ICBF) ha cumplido los compromisos  establecidos en el Plan Nacional de Desarrollo 2018-2022 Pacto por Colombia, pacto por la equidad, en relación con alcanzar el mandato establecido en el Acuerdo Final para la Terminación del Conflicto y la Construcción de una Paz Estable y Duradera, a través de la atención, en los últimos cuatro años, a 1.360.260 niñas, niños, adolescentes, jóvenes y sus familias, en los 170 municipios con Programas de Desarrollo con Enfoque Territorial (PDET).
https://www.icbf.gov.co/noticias/entre-2018-y-2021-el-icbf-ha-atendido-13-millones-de-ninas-ninos-adolescentes-jovenes-y-sus
ICBF recibe de GeoPark dotación para 39 Centros de Desarrollo Infantil en Putumayo
La Directora General del Instituto Colombiano de Bienestar Familiar (ICBF) Lina Arbeláez, recibió hoy de la empresa GeoPark Colombia, la dotación para 39 Centros de Desarrollo Infantil (CDI) beneficiando a 3.300 niñas y niños ubicados en los municipios que hacen parte de los Programas de Desarrollo con Enfoque Territorial (PDET) en Putumayo.
https://www.icbf.gov.co/noticias/icbf-recibe-de-geopark-dotacion-para-39-centros-de-desarrollo-infantil-en-putumayo
</t>
    </r>
    <r>
      <rPr>
        <b/>
        <sz val="10"/>
        <rFont val="Arial"/>
        <family val="2"/>
      </rPr>
      <t xml:space="preserve">
ABRIL
</t>
    </r>
    <r>
      <rPr>
        <sz val="10"/>
        <rFont val="Arial"/>
        <family val="2"/>
      </rPr>
      <t xml:space="preserve">ICBF atendió y orientó a más de 4.000 jagüeros en la Feria Acércate
El Instituto Colombiano de Bienestar Familiar (ICBF) brindó asesoría y orientó sobre su oferta institucional a 4.018 personas durante el desarrollo de la Feria Acércate, realizada en la plaza principal del municipio La Jagüa de Ibirico, Cesar, en asocio con 76 instituciones del orden nacional.
https://www.icbf.gov.co/noticias/icbf-atendio-y-oriento-mas-de-4000-jagueros-en-la-feria-acercate
</t>
    </r>
    <r>
      <rPr>
        <b/>
        <sz val="10"/>
        <rFont val="Arial"/>
        <family val="2"/>
      </rPr>
      <t xml:space="preserve">
</t>
    </r>
    <r>
      <rPr>
        <sz val="10"/>
        <rFont val="Arial"/>
        <family val="2"/>
      </rPr>
      <t>ICBF socializa oferta en feria de servicio al ciudadano en La Jagua de Ibirico, Cesar
El Instituto Colombiano de Bienestar Familiar (ICBF) participa en la Feria Acércate que se realiza en la Jagua de Ibirico, Cesar, con el fin de facilitar el acceso de los jagüeros y habitantes de la Sierra Nevada y Perijá a los trámites, información yservicios para la primera infancia, infancia, adolescencia y juventud, familias y comunidades, entre otros temas.
https://www.icbf.gov.co/noticias/icbf-socializa-oferta-en-feria-de-servicio-al-ciudadano-en-la-jagua-de-ibirico-cesar</t>
    </r>
  </si>
  <si>
    <r>
      <rPr>
        <sz val="10"/>
        <rFont val="Arial"/>
        <family val="2"/>
      </rPr>
      <t xml:space="preserve">Se realizó la actualización y la publicación de la GIP2.MS Guìa para la rendicion publica de cuentas en el ICBF Versión 5 del 28 de abril del 2022.  
</t>
    </r>
    <r>
      <rPr>
        <b/>
        <sz val="10"/>
        <rFont val="Arial"/>
        <family val="2"/>
      </rPr>
      <t xml:space="preserve">
Evidencia:
</t>
    </r>
    <r>
      <rPr>
        <sz val="10"/>
        <rFont val="Arial"/>
        <family val="2"/>
      </rPr>
      <t>https://www.icbf.gov.co/system/files/procesos/g1.p2.ms_guia_para_la_rendicion_publica_de_cuentas_en_el_icbf_v5_.pdf</t>
    </r>
    <r>
      <rPr>
        <b/>
        <sz val="10"/>
        <rFont val="Arial"/>
        <family val="2"/>
      </rPr>
      <t xml:space="preserve">
Recomendación:</t>
    </r>
    <r>
      <rPr>
        <sz val="10"/>
        <rFont val="Arial"/>
        <family val="2"/>
      </rPr>
      <t>Cargar los soportes en el aplicativo SVE</t>
    </r>
  </si>
  <si>
    <r>
      <t xml:space="preserve">Se evidencia socialización de temas de trasparencia en Boletines ICBF como en redes sociales.
</t>
    </r>
    <r>
      <rPr>
        <b/>
        <sz val="10"/>
        <color theme="1"/>
        <rFont val="Arial"/>
        <family val="2"/>
      </rPr>
      <t xml:space="preserve">Evidencia:
- </t>
    </r>
    <r>
      <rPr>
        <sz val="10"/>
        <color theme="1"/>
        <rFont val="Arial"/>
        <family val="2"/>
      </rPr>
      <t xml:space="preserve">El 11 de febrero se publica en el boletín 188, pieza de Rendición de Cuentas sobre: Rendición de cuentas Resultados consolidados RPC 2021. https://www.icbf.gov.co/system/files/consolidado_resultados_rendicion_publicaa_de_cuentas_2021_004.pdf
- El 28 de marzo de 2022 se publica en Redes sociales y página web pieza de Rendición de Cuentas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https://twitter.com/ICBFColombia/status/1508528992583835654?cxt=HHwWjICzhYrIr-8pAAAA
- Se publica el 8 de abril de 2022 en el boletín interno Vive ICBF 196, pieza de Rendición de cuentas sobre: Conoce las temáticas de la consulta previa 2022 para la Rendición Pública de Cuentas
en los centros zonales del ICBF y selecciona las de mayor interés por nuestras partes interesadas.
https://www.icbf.gov.co/system/files/tematicas_consulta_previa_2022.pdf
</t>
    </r>
    <r>
      <rPr>
        <sz val="10"/>
        <rFont val="Arial"/>
        <family val="2"/>
      </rPr>
      <t xml:space="preserve">Recomendación: verificar el cargue correcto de la actividad en el Aplicativo SVE </t>
    </r>
  </si>
  <si>
    <r>
      <rPr>
        <sz val="10"/>
        <rFont val="Arial"/>
        <family val="2"/>
      </rPr>
      <t xml:space="preserve">Se evidenció avance de la actividad mediante la publicación de información de riesgos de corrupción  mendiante el Boletín Vive ICBF de los  meses de enero, febrero, marzo y abril 
</t>
    </r>
    <r>
      <rPr>
        <b/>
        <sz val="10"/>
        <rFont val="Arial"/>
        <family val="2"/>
      </rPr>
      <t xml:space="preserve">
Evidencias 
</t>
    </r>
    <r>
      <rPr>
        <sz val="10"/>
        <rFont val="Arial"/>
        <family val="2"/>
      </rPr>
      <t>-Boletín Vive ICBF N° 186 del 28 de enero  Articulo:  En 2021 el Plan Anticorrupción y de atención al Ciudadano prersento un cumplimiento del 100% en los componentes…
-Boletín Vive ICBF N° 187 del 4 de febrero. Articulo:Recuerda que el ICBF
cuenta con una Política de Riesgos
Boletín Vive ICBF N° 195 del 1 de abril de 2022. Articulo: Reporte cuatrimestral PA-134 Cumplimiento de planes de tratamiento de riesgos
Boletín Vive ICBF N° 191 del 4 de marzo  de 2022. Articulo:Monitoreo a materialización de riesgos y ejecución de controles.
Nota: Se recomienda revisar actividad con respecto a la meta puesto que desde el Boletín vive ICBF no es posible divulgar información sobre la gestión de riesgos de corrpción a todas las partes interesadas de la Entidad (Usuarios, Operadores de Servicio, Goberno Nacional, etc....)</t>
    </r>
  </si>
  <si>
    <r>
      <t xml:space="preserve">Se observó monitoreo al plan de tratamiento de los riesgos de corrupción  de los meses de febrero y marzo  para la SDG en el siguiente link: 
 https://icbfgob.sharepoint.com/:f:/s/MICROSITIOPLANANTICORRUPCINYDEATENCINALCIUDADANO2021/EgVRovrwoEBEhZlseynxN68BQoIiwLpDzO-uN6jNJTrJ0g?e=hxE75t
</t>
    </r>
    <r>
      <rPr>
        <b/>
        <sz val="10"/>
        <rFont val="Arial"/>
        <family val="2"/>
      </rPr>
      <t xml:space="preserve">
Evidencias </t>
    </r>
    <r>
      <rPr>
        <sz val="10"/>
        <rFont val="Arial"/>
        <family val="2"/>
      </rPr>
      <t xml:space="preserve">
-Correo electrónico Asunto: 3/03/2021 Asunto:  RE: MONITOREO RIESGOS DE CORRUPCIÓN - FEBRERO
-Correo electrónico. Asunto: 6/04/2021. MONITOREO RIESGOS DE CORRUPCIÓN - MARZO 2022.
Nota: Se recomienda incluir dentro del monitoreo del reporte de los planes de tratamiento de riesgos de corrupción de los niveles Regional y Zonal, teniendo en cuenta que la Entidad también gestiona los riesgos en estos 2 niveles y entendiendo además que en estos se ejecuta la misionalidad de la Entidad. </t>
    </r>
  </si>
  <si>
    <r>
      <rPr>
        <sz val="10"/>
        <color theme="1"/>
        <rFont val="Arial"/>
        <family val="2"/>
      </rPr>
      <t xml:space="preserve">Se observó monitoreo a la materialización  de los riesgos de corrupción en la matriz excel "Consolidado controles y Materialización" para la SDG en el link. https://icbfgob.sharepoint.com/:x:/s/GestionDeRiesgos/EVYIvm_n-bFBi3QuDVlVbakBX7hNDqlwZnIdGXX0OCPJuA?e=lwATpg .
</t>
    </r>
    <r>
      <rPr>
        <b/>
        <sz val="10"/>
        <color theme="1"/>
        <rFont val="Arial"/>
        <family val="2"/>
      </rPr>
      <t xml:space="preserve">
Evidencias 
</t>
    </r>
    <r>
      <rPr>
        <sz val="10"/>
        <color theme="1"/>
        <rFont val="Arial"/>
        <family val="2"/>
      </rPr>
      <t xml:space="preserve">-Correo electrónico 3/03/2022. Asunto:  MONITOREO MATERIALIZACIÓN RIESGOS EJECUCCIÓN DE CONTROLES SDG - MARZO
-Excel Consolidado controles y materialización </t>
    </r>
    <r>
      <rPr>
        <b/>
        <sz val="10"/>
        <color theme="1"/>
        <rFont val="Arial"/>
        <family val="2"/>
      </rPr>
      <t xml:space="preserve">
-C</t>
    </r>
    <r>
      <rPr>
        <sz val="10"/>
        <color theme="1"/>
        <rFont val="Arial"/>
        <family val="2"/>
      </rPr>
      <t>orreo electrónico 3/03/2021. Asunto: RV: MONITOREO MATERIALIZACIÓN RIESGOS EJECUCCIÓN DE CONTROLES REG Y CZ - MARZO</t>
    </r>
    <r>
      <rPr>
        <b/>
        <sz val="10"/>
        <color theme="1"/>
        <rFont val="Arial"/>
        <family val="2"/>
      </rPr>
      <t xml:space="preserve">
</t>
    </r>
    <r>
      <rPr>
        <sz val="10"/>
        <rFont val="Arial"/>
        <family val="2"/>
      </rPr>
      <t xml:space="preserve">Nota: Se recomienda adelantar el monitoreo a la materialización de los Riesgos en el NIvel Regional y Zonal, teniendo en cuenta que la Entidad también gestiona los riesgos en estos 2 niveles y entendiendo además que en estos se ejecuta la misionalidad de la Entidad. </t>
    </r>
  </si>
  <si>
    <r>
      <t xml:space="preserve">Se observó monitoreo a los controles   de los riesgos de corrupción en la matriz excel "Consolidado controles y Materialización" para la SDG en el link. https://icbfgob.sharepoint.com/:x:/s/GestionDeRiesgos/EVYIvm_n-bFBi3QuDVlVbakBX7hNDqlwZnIdGXX0OCPJuA?e=lwATpg 
</t>
    </r>
    <r>
      <rPr>
        <b/>
        <sz val="10"/>
        <color theme="1"/>
        <rFont val="Arial"/>
        <family val="2"/>
      </rPr>
      <t xml:space="preserve">Evidencias </t>
    </r>
    <r>
      <rPr>
        <sz val="10"/>
        <color theme="1"/>
        <rFont val="Arial"/>
        <family val="2"/>
      </rPr>
      <t xml:space="preserve">
-Correo electrónico 3/03/2022. Asunto:  MONITOREO MATERIALIZACIÓN RIESGOS EJECUCCIÓN DE CONTROLES SDG - MARZO
-Excel Consolidado controles y materialización 
-Correo electrónico 3/03/2021. Asunto: RV: MONITOREO MATERIALIZACIÓN RIESGOS EJECUCCIÓN DE CONTROLES REG Y CZ - MARZO
</t>
    </r>
    <r>
      <rPr>
        <sz val="10"/>
        <rFont val="Arial"/>
        <family val="2"/>
      </rPr>
      <t xml:space="preserve">Nota: Se recomienda adelantar el monitoreo a  los controles definidos en la Matriz de  Riesgos de corrupción en el Nivel Regional y Zonal, teniendo en cuenta que la Entidad también gestiona los riesgos en estos 2 niveles y entendiendo además que en estos se ejecuta la misionalidad de la Entidad. </t>
    </r>
  </si>
  <si>
    <r>
      <t xml:space="preserve">La actividad con fecha de ejecución posterior al seguimiento de la OCI 
</t>
    </r>
    <r>
      <rPr>
        <sz val="10"/>
        <rFont val="Arial"/>
        <family val="2"/>
      </rPr>
      <t xml:space="preserve">Nota: Se recomienda incluir en el cálculo del Indicador lo correspondiente al nivel Regional y Zonal, teniendo en cuenta que la Entidad también gestiona los riesgos en estos 2 niveles y entendiendo además que en estos se ejecuta la misionalidad de la Entidad. </t>
    </r>
  </si>
  <si>
    <r>
      <t xml:space="preserve">Actividad con periodicidad semestral. Al 30 de Abril no se evidenció avance de la actividad.
</t>
    </r>
    <r>
      <rPr>
        <sz val="10"/>
        <rFont val="Arial"/>
        <family val="2"/>
      </rPr>
      <t xml:space="preserve">
Recomendación: Tener presente que se cuenta con menos de 2 meses para ejecutar las 2 primeras actividades en las 33 Regionales y de esta manera dar cumplimiento a la actividad en el primer semestre.</t>
    </r>
  </si>
  <si>
    <t>Seguimiento 2 OCI
Componente 1: GESTION DEL RIESGO</t>
  </si>
  <si>
    <t>SEGUIMIENTO 31 DE AGOSTO DE 2022 (Oficina de Control Interno)</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</si>
  <si>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2022. </t>
  </si>
  <si>
    <t xml:space="preserve">             Fecha seguimiento: 31/08/2022</t>
  </si>
  <si>
    <t>Verde</t>
  </si>
  <si>
    <t>Actividad realizada totalmente y en el plazo indicado.</t>
  </si>
  <si>
    <t>Actividad realizada totalmente pero no en el plazo indicado.</t>
  </si>
  <si>
    <t>Vencida</t>
  </si>
  <si>
    <t>Naranja</t>
  </si>
  <si>
    <t>Actividad no realizada ni parcial, ni totalmente en el plazo indicado.</t>
  </si>
  <si>
    <t>Amarillo</t>
  </si>
  <si>
    <t>Actividad iniciada y dentro de los términos.</t>
  </si>
  <si>
    <t>Gris</t>
  </si>
  <si>
    <t>Actividad no realizada y dentro de los términos.</t>
  </si>
  <si>
    <t>Blanco</t>
  </si>
  <si>
    <t>Actividad con inicio posterior a la fecha de corte.</t>
  </si>
  <si>
    <t>Rojo</t>
  </si>
  <si>
    <t>Actividad no realizada a 31 de Diciembre.</t>
  </si>
  <si>
    <t>REG</t>
  </si>
  <si>
    <t>Actividad cumplida al 30/04/2022</t>
  </si>
  <si>
    <r>
      <t xml:space="preserve">Se evidencia publicación del Boletín de Peticiones, Quejas, Reclamos, Sugerencias y Reportes de Amenaza o Vulneración de Derechos. 
</t>
    </r>
    <r>
      <rPr>
        <b/>
        <sz val="10"/>
        <color theme="1"/>
        <rFont val="Arial"/>
        <family val="2"/>
      </rPr>
      <t xml:space="preserve">
Evidencias:
</t>
    </r>
    <r>
      <rPr>
        <sz val="10"/>
        <color theme="1"/>
        <rFont val="Arial"/>
        <family val="2"/>
      </rPr>
      <t>El Boletín de Peticiones, Quejas, Reclamos, Sugerencias y Reportes de Amenaza o Vulneración de Derechos, de los meses Diciembre, abril, mayo, junio,  julio 2022.
https://www.icbf.gov.co/servicios/informes-boletines-pqrds</t>
    </r>
  </si>
  <si>
    <r>
      <t xml:space="preserve">Se evidencia en avance por cuanto se ha emitido correo electróen el que se socializan los resultados de la consulta previa a partir de los cuales se definirán los temas a tratar en las diferentes mesas.
</t>
    </r>
    <r>
      <rPr>
        <b/>
        <sz val="10"/>
        <rFont val="Arial"/>
        <family val="2"/>
      </rPr>
      <t xml:space="preserve">Evidencias:
</t>
    </r>
    <r>
      <rPr>
        <sz val="10"/>
        <rFont val="Arial"/>
        <family val="2"/>
      </rPr>
      <t xml:space="preserve">Correo electrònico del 13 abril 2022 Asunto: Socialización resultados consuta previa 2022.  </t>
    </r>
  </si>
  <si>
    <r>
      <t xml:space="preserve">Se evidencia la información presentada  en los diferentes ejercicios de mesas públicas y rendición de cuentas.
</t>
    </r>
    <r>
      <rPr>
        <b/>
        <sz val="10"/>
        <rFont val="Arial"/>
        <family val="2"/>
      </rPr>
      <t>Evidencia</t>
    </r>
    <r>
      <rPr>
        <sz val="10"/>
        <rFont val="Arial"/>
        <family val="2"/>
      </rPr>
      <t xml:space="preserve">
Se evidencian correos electrónicos correspondiente a las Regionales Antioquia, Valle, Córdoba, Chocó entre otras.  
https://icbfgob.sharepoint.com/:f:/r/sites/FS_DPC_T/Documentos%20compartidos/DPC/RPC_y_MP/2022/Evidencias_RPC_y_MP_2022?csf=1&amp;web=1&amp;e=Qv0tRU
</t>
    </r>
  </si>
  <si>
    <r>
      <t xml:space="preserve">Se evidencia la información presentada  en los diferentes ejercicios de mesas públicas y rendición de cuentas donde se evidecnia la participación de diferentes partes interesadas
</t>
    </r>
    <r>
      <rPr>
        <b/>
        <sz val="10"/>
        <rFont val="Arial"/>
        <family val="2"/>
      </rPr>
      <t>Evidencia</t>
    </r>
    <r>
      <rPr>
        <sz val="10"/>
        <rFont val="Arial"/>
        <family val="2"/>
      </rPr>
      <t xml:space="preserve">
Se evidencian correos electrónicos correspondiente a las Regionales Antioquia, Valle, Córdoba, Chocó entre otras.  
https://icbfgob.sharepoint.com/:f:/r/sites/FS_DPC_T/Documentos%20compartidos/DPC/RPC_y_MP/2022/Evidencias_RPC_y_MP_2022?csf=1&amp;web=1&amp;e=Qv0tRU
https://www.icbf.gov.co/rendicion-de-cuentas-icbf/rendicion-de-cuentas-en-regiones
</t>
    </r>
  </si>
  <si>
    <r>
      <t xml:space="preserve">Se evidencia la información presentada  en los diferentes ejercicios de mesas públicas y rendición de cuentas.
</t>
    </r>
    <r>
      <rPr>
        <b/>
        <sz val="10"/>
        <rFont val="Arial"/>
        <family val="2"/>
      </rPr>
      <t>Evidencia</t>
    </r>
    <r>
      <rPr>
        <sz val="10"/>
        <rFont val="Arial"/>
        <family val="2"/>
      </rPr>
      <t xml:space="preserve">
Se evidencian Actas e informes de respuesta a solicitudes o inquietudes de los ejercicios de mesas públicas y rendiciones de cuentas de las Regionales Antioquia, Bogotá, Norte de
Santander, Atlántico y Valle del Cauca entre otras.  
https://www.icbf.gov.co/rendicion-de-cuentas-icbf/rendicion-de-cuentas-en-regiones
</t>
    </r>
    <r>
      <rPr>
        <b/>
        <sz val="10"/>
        <rFont val="Arial"/>
        <family val="2"/>
      </rPr>
      <t xml:space="preserve">
</t>
    </r>
  </si>
  <si>
    <t xml:space="preserve">Revisado el aplicativo SV se observó que no se presentan soportes  que evidencien el avance de la actividad  para el segúndo cuatrimestre-
Por lo anterior la actividad continua en estado de  avance considerando la evidencia revisada  en el seguimiento del primer cuatrimestre 
</t>
  </si>
  <si>
    <t xml:space="preserve">.
</t>
  </si>
  <si>
    <t>Cumplida en el primer cuatrimestre de 2022</t>
  </si>
  <si>
    <t>Actividad cumplida en el primer cuatrimestre de 2022</t>
  </si>
  <si>
    <r>
      <t xml:space="preserve">Se evidenciaron los siguientes mensajes internos sobre prevención de la corrupción y promoción de la transparencia en la Entidad:
</t>
    </r>
    <r>
      <rPr>
        <b/>
        <sz val="10"/>
        <rFont val="Arial"/>
        <family val="2"/>
      </rPr>
      <t>Evidencia:</t>
    </r>
    <r>
      <rPr>
        <sz val="10"/>
        <rFont val="Arial"/>
        <family val="2"/>
      </rPr>
      <t xml:space="preserve">
- Anticorrupcion Boletín Interno No. 202 del 27/05/2022, Sección + Transparencia, sobre:</t>
    </r>
    <r>
      <rPr>
        <i/>
        <sz val="10"/>
        <rFont val="Arial"/>
        <family val="2"/>
      </rPr>
      <t xml:space="preserve"> Tips sobre anticorrupción para tener en cuenta. Clic aquí.</t>
    </r>
    <r>
      <rPr>
        <sz val="10"/>
        <rFont val="Arial"/>
        <family val="2"/>
      </rPr>
      <t xml:space="preserve">
- Anticorrupcion Boletín Interno No. 205 del 17/06/2022, Sección + Transparencia, sobre: </t>
    </r>
    <r>
      <rPr>
        <i/>
        <sz val="10"/>
        <rFont val="Arial"/>
        <family val="2"/>
      </rPr>
      <t>Conoce el procedimiento que aplica el ICBF para la atención de presuntos
actos de corrupción. Consúltalo aquí.</t>
    </r>
    <r>
      <rPr>
        <sz val="10"/>
        <rFont val="Arial"/>
        <family val="2"/>
      </rPr>
      <t xml:space="preserve">
- Anticorrupcion Boletín Interno No. 206 del 24/06/2022, Sección + Transparencia, sobre: </t>
    </r>
    <r>
      <rPr>
        <i/>
        <sz val="10"/>
        <rFont val="Arial"/>
        <family val="2"/>
      </rPr>
      <t xml:space="preserve">Anticorrupción: ¿Cuáles son los delitos que tienen relación con hechos de
corrupción?. Consúltalo aquí. </t>
    </r>
    <r>
      <rPr>
        <sz val="10"/>
        <rFont val="Arial"/>
        <family val="2"/>
      </rPr>
      <t xml:space="preserve">
- Anticorrupcion Boletín Interno No. 209 del 15/07/2022, Sección + Transparencia, sobre: </t>
    </r>
    <r>
      <rPr>
        <i/>
        <sz val="10"/>
        <rFont val="Arial"/>
        <family val="2"/>
      </rPr>
      <t xml:space="preserve">Primer Seguimiento al Plan Anticorrupción y de Atención al Ciudadano.
</t>
    </r>
    <r>
      <rPr>
        <sz val="10"/>
        <rFont val="Arial"/>
        <family val="2"/>
      </rPr>
      <t xml:space="preserve">- Anticorrupcion Boletín Interno No. 211 del 29/07/2022, Sección + Transparencia, sobre: </t>
    </r>
    <r>
      <rPr>
        <i/>
        <sz val="10"/>
        <rFont val="Arial"/>
        <family val="2"/>
      </rPr>
      <t>¿Se puede generar una denuncia por actos de corrupción de forma anónima?
Sí es posible denunciar de forma anónima. Igualmente, si se suministran datos, el ICBF mantiene la reserva de la identidad del denunciante, Conoce la Línea de Habeas Data (1266 de 2008).</t>
    </r>
    <r>
      <rPr>
        <sz val="10"/>
        <rFont val="Arial"/>
        <family val="2"/>
      </rPr>
      <t xml:space="preserve">
- Anticorrupcion Boletín Interno No. 214 del 19/08/2022, Sección + Transparencia, sobre: ¿Sabías que el ICBF cuenta con un Modelo de Transparencia y Lucha contra la Corrupción?</t>
    </r>
  </si>
  <si>
    <r>
      <t xml:space="preserve">De acuerdo con lo verificado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se encontró publicado el archivo en excel </t>
    </r>
    <r>
      <rPr>
        <b/>
        <i/>
        <sz val="10"/>
        <rFont val="Arial"/>
        <family val="2"/>
      </rPr>
      <t>contratos_del_icbf_al_31_de_agosto-2022</t>
    </r>
    <r>
      <rPr>
        <sz val="10"/>
        <rFont val="Arial"/>
        <family val="2"/>
      </rPr>
      <t xml:space="preserve"> de los meses de enero, febrero, marzo, abril, mayo, junio, julio y agosto con un total de </t>
    </r>
    <r>
      <rPr>
        <sz val="10"/>
        <color theme="1"/>
        <rFont val="Arial"/>
        <family val="2"/>
      </rPr>
      <t>1.493</t>
    </r>
    <r>
      <rPr>
        <sz val="10"/>
        <rFont val="Arial"/>
        <family val="2"/>
      </rPr>
      <t xml:space="preserve"> contratos modalidad: CCE-20-Concurso_Meritos_Sin_Lista_Corta_1Sobre, Contratación directa, Contratación directa con ofertas, contratación régimen especial, contratación régimen especial con ofertas, Licitación pública, Licitación pública obra pública, Mínima cuantía, y Selección abreviada subasta inversa, tipo de contrato: Compraventa, Consultoría, prestación de servicios,  Decreelaw092/2017, Interventoría, Seguros, Suministros, Obra y otros, vigencia 2022, con la </t>
    </r>
    <r>
      <rPr>
        <b/>
        <i/>
        <sz val="10"/>
        <rFont val="Arial"/>
        <family val="2"/>
      </rPr>
      <t>urlproceso</t>
    </r>
    <r>
      <rPr>
        <sz val="10"/>
        <rFont val="Arial"/>
        <family val="2"/>
      </rPr>
      <t xml:space="preserve"> contenida en el archivo donde se puede observar desde internet la información del contrato y desde allí en el link </t>
    </r>
    <r>
      <rPr>
        <b/>
        <i/>
        <sz val="10"/>
        <rFont val="Arial"/>
        <family val="2"/>
      </rPr>
      <t>ver contrato</t>
    </r>
    <r>
      <rPr>
        <sz val="10"/>
        <rFont val="Arial"/>
        <family val="2"/>
      </rPr>
      <t xml:space="preserve"> se puede consultar la ejecución del contrato.
De acuerdo con las evidencias aportadas se observó la solicitud de la ejecución contractual, Solicitud de la publicación y la confirmación de la publicación de contratación en el portal web en la sección de Transparencia y Acceso a la Información pública de los meses de mayo, junio, julio y</t>
    </r>
    <r>
      <rPr>
        <sz val="10"/>
        <color rgb="FFFF0000"/>
        <rFont val="Arial"/>
        <family val="2"/>
      </rPr>
      <t xml:space="preserve"> </t>
    </r>
    <r>
      <rPr>
        <sz val="10"/>
        <rFont val="Arial"/>
        <family val="2"/>
      </rPr>
      <t xml:space="preserve">agosto 2022.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b/>
        <i/>
        <sz val="10"/>
        <rFont val="Arial"/>
        <family val="2"/>
      </rPr>
      <t>Viernes, Agosto 12, 2022 - 14:17,</t>
    </r>
    <r>
      <rPr>
        <sz val="10"/>
        <rFont val="Arial"/>
        <family val="2"/>
      </rPr>
      <t xml:space="preserve"> </t>
    </r>
    <r>
      <rPr>
        <b/>
        <i/>
        <sz val="10"/>
        <rFont val="Arial"/>
        <family val="2"/>
      </rPr>
      <t>directorio_contratistas_julio_2022</t>
    </r>
    <r>
      <rPr>
        <i/>
        <sz val="10"/>
        <rFont val="Arial"/>
        <family val="2"/>
      </rPr>
      <t>-</t>
    </r>
    <r>
      <rPr>
        <b/>
        <i/>
        <sz val="10"/>
        <rFont val="Arial"/>
        <family val="2"/>
      </rPr>
      <t xml:space="preserve"> </t>
    </r>
    <r>
      <rPr>
        <sz val="10"/>
        <rFont val="Arial"/>
        <family val="2"/>
      </rPr>
      <t xml:space="preserve"> en este archivo se encuentra la información de los contratos por prestación de servicios, prestación de servicios profesionales y de apoyo a la gestión 2022 (5.054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Correo del 01 y 02/06/2022 asunto: Solicitud publicación de información página web -Correo de Solicitud y Confirmación de publicación de información
Contratos a mayo.
Correo del 05/07/2022 asunto: Solicitud publicación de información página web -Correo de Solicitud y Confirmación de publicación de información
Contratos a junio.
Correo del 02 y 03/08/2022 asunto: Solicitud publicación de información página web -Correo de Solicitud y Confirmación de publicación de información
Contratos a julio.
Correo del 05/09/2022 asunto: Solicitud publicación de información pagina web -Correo de Solicitud y Confirmación de publicación de información
Contratos con corte a 31 de agosto.</t>
    </r>
  </si>
  <si>
    <r>
      <t xml:space="preserve">Se evidenció la publicación de mensajes en las redes sociales Twitter  y Facebook durante el segundo cuatrimestre del 2022.
</t>
    </r>
    <r>
      <rPr>
        <b/>
        <sz val="10"/>
        <rFont val="Arial"/>
        <family val="2"/>
      </rPr>
      <t>Evidencia:</t>
    </r>
    <r>
      <rPr>
        <sz val="10"/>
        <rFont val="Arial"/>
        <family val="2"/>
      </rPr>
      <t xml:space="preserve">
- Post Anticorrupción Twitter 14/05/2022 sobre: #ICBFesTransparencia | Los recursos destinados a la primera infancia, niñez y adolescencia no se roban ni se malgastan, es deber de todos protegerlos. ¡Juntos luchamos contra la corrupción!  #SomosElPaísDeLaNiñez ☎️ Denuncia a la línea 018000918080 opción 4
- Post Anticorrupción Twitter 08/06/2022  sobre: El ICBF cuenta con 17 trámites priorizados en el Sistema Único de Información de Trámites con vínculo al portal http://GOV.CO. Encontrarás la descripción, requisitos y canales de atención para cada uno de ellos. Todos los trámites son gratuitos. #ICBFEsTransparencia
- Post Anticorrupción en Twitter 13/06/2022 sobre: #ICBFesTransparencia | Los recursos destinados a la primera infancia, niñez y adolescencia no se roban ni se malgastan, es deber de todos protegerlos. ¡Juntos luchamos contra la corrupción!  #ElPaísDeLaNiñez ☎️👀Denuncia a la línea 018000918080 opción 4
- Post Anticorrupción en Twitter y Facebook el 22/08/2022 sobre: #ICBFesTransparencia | Los recursos destinados a la primera infancia, niñez y adolescencia no se roban ni se malgastan, es deber de todos protegerlos. ¡Juntos luchamos contra la corrupción! ☎️👀 Denuncia a la línea 018000918080 opción 4.
</t>
    </r>
    <r>
      <rPr>
        <i/>
        <sz val="10"/>
        <color rgb="FF002060"/>
        <rFont val="Arial"/>
        <family val="2"/>
      </rPr>
      <t>Nota: Se observó en el SVE que la actividad 1.4.7 correspondiente a la publicación de agosto se registro "Se revisan las evidencias generando cumplimiento de la actividad" pero la tarea indica "Tarea no aprobada".</t>
    </r>
  </si>
  <si>
    <r>
      <t xml:space="preserve">Se evidenciaron publicadas las denuncias por presuntos actos de corrupción inmersos en los Informes PQRSD de abril, mayo, junio y julio en el portal web y en la intranet. Asimismo en el Informe de PQRS de junio del 2022 se encontró publicado la información del estado de las denuncias de presuntos actos de corrupción recibidas por el ICBF del II trimestre 2022 (abril a junio 2022).
</t>
    </r>
    <r>
      <rPr>
        <b/>
        <sz val="10"/>
        <rFont val="Arial"/>
        <family val="2"/>
      </rPr>
      <t xml:space="preserve">Evidencia:
- </t>
    </r>
    <r>
      <rPr>
        <sz val="10"/>
        <rFont val="Arial"/>
        <family val="2"/>
      </rPr>
      <t>Informe de PQRS, Reporte de Amenazas o Vulneración de Derechos y solicitudes de acceso a la información Abril 2022, Denuncias por Presuntos Actos de Corrupción, página 14. (denuncias durante el mes de abril 2022)
- Informe de PQRS, Reporte de Amenazas o Vulneración de Derechos y solicitudes de acceso a la información Mayo 2022, Denuncias por Presuntos Actos de Corrupción, página 14. (denuncias durante el mes de mayo 2022)
- Informe de PQRS, Reporte de Amenazas o Vulneración de Derechos y solicitudes de acceso a la información Junio 2022, Denuncias por Presuntos Actos de Corrupción, página 14. (Informe de estado de las denuncias durante los meses de abril a junio 2022).
- Informe de PQRS, Reporte de Amenazas o Vulneración de Derechos y solicitudes de acceso a la información Julio 2022, Denuncias por Presuntos Actos de Corrupción, página 20. (denuncias durante el mes de julio 2022).
- ii_informe_trimestral_de_denuncias_cerradas_presuntos_hechos_de_corrupcion (1)
Portal web: ruta: https://www.icbf.gov.co/servicios/informes-boletines-pqrds
Intranet ruta: https://intranet.icbf.gov.co/secretaria-general/direccion-de-servicios-y-atencion/procesos-y-eventos</t>
    </r>
  </si>
  <si>
    <r>
      <t xml:space="preserve">Se evidenció la publicación de la información del Presupuesto General Asignado, Ejecución Presupuestal y Estados Financieros en la página web del ICBF.
</t>
    </r>
    <r>
      <rPr>
        <b/>
        <sz val="10"/>
        <rFont val="Arial"/>
        <family val="2"/>
      </rPr>
      <t>Evidencias:</t>
    </r>
    <r>
      <rPr>
        <sz val="10"/>
        <rFont val="Arial"/>
        <family val="2"/>
      </rPr>
      <t xml:space="preserve">
</t>
    </r>
    <r>
      <rPr>
        <b/>
        <sz val="10"/>
        <rFont val="Arial"/>
        <family val="2"/>
      </rPr>
      <t>Presupuesto Inicial 2022</t>
    </r>
    <r>
      <rPr>
        <sz val="10"/>
        <rFont val="Arial"/>
        <family val="2"/>
      </rPr>
      <t xml:space="preserve"> Se encontró publicado el presupuesto inicial ICBF 2022 - Fuente de información: Reporte Ejecución Presupuestal SIIF Nación- Fecha Reporte: Enero 03 de 2022
Presupuesto General Ingresos Corte: 1 enero 2022
Presupuesto General Ingresos Corte: 28 febrero 2022
Presupuesto General Ingresos Corte: 31 marzo 2022
Ruta: https://www.icbf.gov.co/informacion-financiera/presupuesto-general
</t>
    </r>
    <r>
      <rPr>
        <b/>
        <sz val="10"/>
        <rFont val="Arial"/>
        <family val="2"/>
      </rPr>
      <t xml:space="preserve">Ejecución Presupuestal: 
- </t>
    </r>
    <r>
      <rPr>
        <sz val="10"/>
        <rFont val="Arial"/>
        <family val="2"/>
      </rPr>
      <t xml:space="preserve">bd_ejecucion_vigencia_a_diciembre_areas_cierre_definitivo_2021.xlsx
- bd_ejecucion_vigencia_a_diciembre_cierre_sin_areas_definitivo_2021.xlsx
- bd_ejecucion_vigencia_a_enero_areas_cierre_definitivo_2022.xlsx
- bd_ejecucion_vigencia_a_febrero_areas_cierre_definitivo_2022.xlsx
- bd_ejecucion_vigencia_a_febrero_cierre_sin_areas_definitivo_2022.xlsx
- bd_ejecucion_vigencia_a_marzo_areas_cierre_definitivo_2022.xlsx
- bd_ejecucion_vigencia_a_marzo_cierre_sin_areas_definitivo_2022.xlsx
- bd_ejecucion_vigencia_a_abril_areas_cierre_definitivo_2022.xlsx
- bd_ejecucion_vigencia_a_abril_cierre_sin_areas_definitivo_2022.xlsx
Portal web ruta: https://www.icbf.gov.co/informacion-financiera/ejecucion-presupuestal-historica
</t>
    </r>
    <r>
      <rPr>
        <b/>
        <sz val="10"/>
        <rFont val="Arial"/>
        <family val="2"/>
      </rPr>
      <t xml:space="preserve">
Estados Financieros</t>
    </r>
    <r>
      <rPr>
        <sz val="10"/>
        <rFont val="Arial"/>
        <family val="2"/>
      </rPr>
      <t xml:space="preserve">: 
- ESTADOS FINANCIEROS CON CORTE A 31 DE DICIEMBRE DE 2021 Fecha de Publicación: 25/Feb/2022
  NOTAS ESTADOS FINANCIEROS CON CORTE A 31 DE DICIEMBRE DE 2021 Fecha de Publicación: 25/Feb/2022
- ESTADOS FINANCIEROS CON CORTE DEL 31 DE ENERO DE 2022 Fecha de Publicación: 30/Mar/2022
  NOTAS ESTADOS FINANCIEROS CON CORTE DEL 31 DE ENERO DE 2022 Fecha de Publicación: 30/Mar/2022
- ESTADOS FINANCIEROS CON CORTE DE 28 DE FEBRERO DE 2022 Fecha de Publicación: 21/Abr/2022
  NOTAS ESTADOS FINANCIEROS CON CORTE DE 28 DE FEBRERO DE 2022 Fecha de Publicación: 21/Abr/2022
- ESTADOS FINANCIEROS CON CORTE DE 31 DE MARZO DE 2022 Fecha de Publicación: 29/Abr/2022
  NOTAS ESTADOS FINANCIEROS CON CORTE DE 31 DE MARZO DE 2022 Fecha de Publicación: 29/Abr/2022
Portal web ruta: https://www.icbf.gov.co/informacion-financiera/estados-financieros
Estados financieros de Diciembre 2021 y vigencia 2022 de Enero, Febrero y Marzo
</t>
    </r>
    <r>
      <rPr>
        <sz val="10"/>
        <color rgb="FFFF0000"/>
        <rFont val="Arial"/>
        <family val="2"/>
      </rPr>
      <t>Las actividades no se encuentran gestionadas en el SVE</t>
    </r>
  </si>
  <si>
    <r>
      <t xml:space="preserve">Se evidenció correo del 6/06/2022 de la Dirección de Planeación y Control de Gestión dirigida a los gestores de contenido comunicando la ejecución de la actividad relacionada con la actualización y verificación del contenido del micrositio de Transparencia. Asimismo se evidenció el seguimiento en la Matriz de seguimiento - Micrositio de Transparencia 2022 con corte a junio del 2022.
</t>
    </r>
    <r>
      <rPr>
        <b/>
        <sz val="10"/>
        <rFont val="Arial"/>
        <family val="2"/>
      </rPr>
      <t>Evidencias:</t>
    </r>
    <r>
      <rPr>
        <sz val="10"/>
        <rFont val="Arial"/>
        <family val="2"/>
      </rPr>
      <t xml:space="preserve">
- Correo con el asunto: MONITOREO MICROSITIO DE TRANSPARENCIA - JUNIO 2022 del 6/06/2022 de la Dirección de Planeación y Control de Gestión a los gestores de contenido.
Matriz de seguimiento - Micrositio de Transparencia 2022-06 JUNIO (1)
</t>
    </r>
  </si>
  <si>
    <r>
      <rPr>
        <sz val="10"/>
        <rFont val="Arial"/>
        <family val="2"/>
      </rPr>
      <t xml:space="preserve">Para el II Cuatrimestre del 2022 se evidenciaron correos electrónicos enviados desde la cuenta IndicadoresPRC &lt;IndicadoresPRC@icbf.gov.co&gt; de la Direccion de Servicios y atencion, proceso relacion con el Ciudadano  dirigidos a los responsables de IndicadoresPRC &lt;IndicadoresPRC@icbf.gov.co&gt;, ResponsableSYA &lt;ResponsableSYA@icbf.gov.co&gt;, ResponsablesCZSYA &lt;ResponsablesCZSYA@icbf.gov.co&gt;, adjuntados en la herramienta SVE correspondiente a las actividades 5.1.5, 5.1.6, 5.1.7, 5.1.8 Mecanismos para la Transparencia
</t>
    </r>
    <r>
      <rPr>
        <sz val="10"/>
        <color theme="1"/>
        <rFont val="Arial"/>
        <family val="2"/>
      </rPr>
      <t xml:space="preserve">
</t>
    </r>
    <r>
      <rPr>
        <b/>
        <sz val="10"/>
        <color theme="1"/>
        <rFont val="Arial"/>
        <family val="2"/>
      </rPr>
      <t xml:space="preserve">Evidencia: </t>
    </r>
    <r>
      <rPr>
        <sz val="10"/>
        <color theme="1"/>
        <rFont val="Arial"/>
        <family val="2"/>
      </rPr>
      <t xml:space="preserve">
1) Correo electrónico del 15/05/2022 con el asunto: INDICADORES RELACIÓN CON EL CIUDADANO ABRIL 2022 PRELIMINAR.archivo adjunto: IND_Abril_Entrega_Preliminar_20220512.xls </t>
    </r>
    <r>
      <rPr>
        <sz val="10"/>
        <rFont val="Arial"/>
        <family val="2"/>
      </rPr>
      <t xml:space="preserve"> Indicadores, derechos de peticiones, y porcentaje de relación con el ciudadano.
</t>
    </r>
    <r>
      <rPr>
        <sz val="10"/>
        <color theme="1"/>
        <rFont val="Arial"/>
        <family val="2"/>
      </rPr>
      <t xml:space="preserve">2)  Correo electrónico del 18/05/2022 con el asunto: INDICADORES RELACIÓN CON EL CIUDADANO ABRIL 2022 (CARGUE DE RESULTADOS SIMEI), archivo Adjunto : IND_Abril_Entrega2_20220517.xls Indicadores, derechos de peticiones, y porcentaje de relación con el ciudadano.
3) Correo electrónico del 20/05/2022 con el asunto: INDICADORES RELACIÓN CON EL CIUDADANO ABRIL 2022 (FINAL); archivos adjuntos:
      1.  IND_Abril_Entrega_Final_20220520.xls; Indicadores, derechos de peticiones, y porcentaje de relación con el ciudadano.
      2.  LEY 2207 DEL 17 DE MAYO DE 2022. pdf 
      3.  Distribución  Regionales 2022 - DSYA.msg 
4)  Correo electrónico del 3/06/2022 con el asunto: INDICADORES RELACIÓN CON EL CIUDADANO MAYO 2022 (PRELIMINAR), archivos adjuntos:
      1. A10-PT1-06 Porcentaje de oportunidad en la asignación de la primera boleta de citación a través del SEAC v2
      2. PA-131 Porcentaje de peticiones ciudadanas atendidas oportunamente V2
      3. IND_Abril_Entrega_Preliminar_20220612.xls Indicadores, derechos de peticiones, y porcentaje de relación con el ciudadano.
5) Correo electrónico del 17/06/2022 con el asunto: INDICADORES RELACIÓN CON EL CIUDADANO MAYO 2022 (CARGUE DE RESULTADOS SIMEI); archivos adjuntos:
      1. A10-PT1-06 Porcentaje de oportunidad en la asignación de la primera boleta de citación a través del SEAC v2
      2. IND_Mayo_Entrega2_20220617.xls Indicadores, derechos de peticiones, y porcentaje de relación con el ciudadano.
      3. PA-131 Porcentaje de peticiones ciudadanas atendidas oportunamente V2
6)  Correo electrónico del 22/06/2022 con el asunto: INDICADORES RELACIÓN CON EL CIUDADANO MAYO 2022 (FINAL), archivos adjuntos:
      1. A10-PT1-06 Porcentaje de oportunidad en la asignación de la primera boleta de citación a través del SEAC v2
      2. IND_Mayo_Entrega_Final_20220622.xls, Indicadores, derechos de peticiones, y porcentaje de relación con el ciudadano.
      3. PA-131 Porcentaje de peticiones ciudadanas atendidas oportunamente V2
7) Correo electrónico del 13/07/2022 con el asunto: INDICADORES RELACIÓN CON EL CIUDADANO JUNIO 2022 (PRELIMINAR).msg, archivo adjunto : 
      1. IND_Junio_Entrega_Preliminar_20220712.xls, Indicadores, derechos de peticiones, y porcentaje de relación con el ciudadano.
8) Correo electrónico 19/07/2022 con el asunto: INDICADORES RELACIÓN CON EL CIUDADANO JUNIO 2022 (CARGUE DE RESULTADOS SIMEI).msg, archivos adjuntos: 
      1.  IND_Junio_Entrega2_20220719.xls, Indicadores, derechos de peticiones, y porcentaje de relación con el ciudadano.
      2. PA-131 Porcentaje de peticiones ciudadanas atendidas oportunamente V2.pdf 
      3. A10-PT1-06 Porcentaje de oportunidad en la asignación de la primera boleta de citación a través del SEAC v2.pdf 
9) Correo electrónico 22/07/2022 con el asunto: NDICADORES RELACIÓN CON EL CIUDADANO JUNIO 2022 (FINAL).msg, archivo adjunto: 
      1.  IND_Junio_Entrega_Final_20220722.xls, Indicadores, derechos de peticiones, y porcentaje de relación con el ciudadano.
      2. PA-131 Porcentaje de peticiones ciudadanas atendidas oportunamente V2.pdf 
      3. A10-PT1-06 Porcentaje de oportunidad en la asignación de la primera boleta de citación a través del SEAC v2.pdf 
10)  Correo electrónico del 12//08/2022 con el asunto: INDICADORES RELACIÓN CON EL CIUDADANO JULIO 2022 (PRELIMINAR): archivo adjunto: 
      1.  IND_Julio_Entrega_Preliminar_20220812.xls, Indicadores, derechos de peticiones, y porcentaje de relación con el ciudadano.
11)  Correo electrónico del 19/08/2022 con el asunto: INDICADORES RELACIÓN CON EL CIUDADANO JULIO 2022 (CARGUE DE RESULTADOS SIMEI), archivo adjunto: 
      1.  IND_Julio_Entrega2_20220818.xls, Indicadores, derechos de peticiones, y porcentaje de relación con el ciudadano.
12)  Correo electrónico del 22/08/2022 con el asunto: INDICADORES RELACIÓN CON EL CIUDADANO JULIO 2022 (FINAL); archivo adjunto : 
      1.  IND_Julio_Entrega_Final_20220822.xls, Indicadores, derechos de peticiones, y porcentaje de relación con el ciudadano.
</t>
    </r>
  </si>
  <si>
    <r>
      <t xml:space="preserve">Se evidenció que durante el primer semestre se realizó el seguimiento a la realización de actividades; de igual forma en los Planes de Bienestar Social e Incentivos se </t>
    </r>
    <r>
      <rPr>
        <sz val="10"/>
        <rFont val="Arial"/>
        <family val="2"/>
      </rPr>
      <t>encontró incluídos dentro del componente de calidad de vida laborar el subprograma de cultura organizacional el cual fortalecíó  el código de integrid</t>
    </r>
    <r>
      <rPr>
        <sz val="10"/>
        <color theme="1"/>
        <rFont val="Arial"/>
        <family val="2"/>
      </rPr>
      <t xml:space="preserve">ad: 
</t>
    </r>
    <r>
      <rPr>
        <b/>
        <sz val="10"/>
        <color theme="1"/>
        <rFont val="Arial"/>
        <family val="2"/>
      </rPr>
      <t xml:space="preserve">Evidencia:
</t>
    </r>
    <r>
      <rPr>
        <sz val="10"/>
        <color theme="1"/>
        <rFont val="Arial"/>
        <family val="2"/>
      </rPr>
      <t>1. Correo electrónico del 9/06/2022 con el asunto: Recordatorio segunda actividad trimestral Código de Integridad, se observó que se solicitó a las regionales el cargue de las evidencias para la actividad del segundo trimestre. 
2.  Se evidencia</t>
    </r>
    <r>
      <rPr>
        <sz val="10"/>
        <rFont val="Arial"/>
        <family val="2"/>
      </rPr>
      <t xml:space="preserve">ron </t>
    </r>
    <r>
      <rPr>
        <sz val="10"/>
        <color theme="1"/>
        <rFont val="Arial"/>
        <family val="2"/>
      </rPr>
      <t xml:space="preserve">los Planes de Bienestar Social e incentivos para las 33 Regionales con 27 Actividades que se </t>
    </r>
    <r>
      <rPr>
        <sz val="10"/>
        <rFont val="Arial"/>
        <family val="2"/>
      </rPr>
      <t>realizarán desde febrero a novie</t>
    </r>
    <r>
      <rPr>
        <sz val="10"/>
        <color theme="1"/>
        <rFont val="Arial"/>
        <family val="2"/>
      </rPr>
      <t xml:space="preserve">mbre. </t>
    </r>
    <r>
      <rPr>
        <sz val="10"/>
        <color rgb="FFFF0000"/>
        <rFont val="Arial"/>
        <family val="2"/>
      </rPr>
      <t xml:space="preserve">
</t>
    </r>
    <r>
      <rPr>
        <sz val="10"/>
        <rFont val="Arial"/>
        <family val="2"/>
      </rPr>
      <t>3.  Se pudo evidenciar que se realizaron Planes de acción Código de integridad con 4 actividades (1.  Interiorización Valores Codigo de Integridad, 2 Sigamos fomentando la implementación de los valores del codigo de integridad, 3. Identifiquemos nuestros valores del codigo y resaltemos uno con el que mas se identifica la dependencia. 4. Fomentemos nuestro compromiso con la interiorización del Código de Integridad)  con corte trimestral para las 33 Regionales.</t>
    </r>
    <r>
      <rPr>
        <sz val="10"/>
        <color rgb="FFFF0000"/>
        <rFont val="Arial"/>
        <family val="2"/>
      </rPr>
      <t xml:space="preserve"> </t>
    </r>
    <r>
      <rPr>
        <sz val="10"/>
        <color theme="1"/>
        <rFont val="Arial"/>
        <family val="2"/>
      </rPr>
      <t xml:space="preserve">
4.  Seguimiento segunda actividad Trimestral a Planes Código de Integridad 2022.xls,  informacion de las regionels que suminstraron informacion del codigo de integridad durante el periodo </t>
    </r>
    <r>
      <rPr>
        <sz val="10"/>
        <color rgb="FFFF0000"/>
        <rFont val="Arial"/>
        <family val="2"/>
      </rPr>
      <t xml:space="preserve">
</t>
    </r>
    <r>
      <rPr>
        <sz val="10"/>
        <color theme="1"/>
        <rFont val="Arial"/>
        <family val="2"/>
      </rPr>
      <t>5.  Seguimiento Trimestral a Planes Código de Integridad 2022.xls, informacion de las regionels que suminstraron informacion del codigo de integridad durante el periodo
6. Punto 6.1.zip  (1. Carpeta con  Archvio de las 33 regionales con el PEBSI plan estrategico de bienestar social e incentivos, 2 Carpeta con archivos de seguimiento)</t>
    </r>
  </si>
  <si>
    <r>
      <t xml:space="preserve">Para esta actividad se evidenció que hay un Plan Estratégico de Talento Humano donde se tiene un numeral específico de Código de Integridad para realizar la promoción de la cultura de integridad asociada al Código, con una actividad " Fortalecer la Comunicación Organizacional mediante la divulgación en el boletín VIVE ICBF de los Valores Institucionales", con un acompañamiento y seguimiento de actividades trimestrales por parte de gestión humana. (1. Acompañamiento a las regionales en la formulación de Planes de acción de Código de Integridad de acuerdo a los resultados medición 2021, 2 Hacer seguimiento a la ejecución de los planes de acción de Código de Integridad 2022, 3 Hacer seguimiento a la ejecución de los planes de acción de Código de Integridad 2022, 4 Hacer seguimiento a la ejecución de los planes de acción de Código de Integridad 2022 e Informe de ejecución de actividades propuestas por las regionales y SDG.
</t>
    </r>
    <r>
      <rPr>
        <b/>
        <sz val="10"/>
        <color theme="1"/>
        <rFont val="Arial"/>
        <family val="2"/>
      </rPr>
      <t xml:space="preserve">Evidencia : </t>
    </r>
    <r>
      <rPr>
        <sz val="10"/>
        <color theme="1"/>
        <rFont val="Arial"/>
        <family val="2"/>
      </rPr>
      <t xml:space="preserve">
1. Boletin vive_icbf_189 - 7 valores.pdf  del 18 de febrero del 2022, se socializó " Seamos y vivamos nuestros valores institucionales ". 
2. Boletin vive_icbf_192 - Honestidad.pdf, del 11 de marzo del  2022 , se socializó "¿Que es la honestidad ?".
3. 187_boletin_vb - Video de atlantico.pdf, del 02 de febrero del 2022, se socializó "la Regional Atlántico nos da a conocer nuestros valores institucionales de una manera muy creativa"
4. vive_icbf_193.pdf, del 18 de marzo del 2022 se socializó "Comprométete con el ICBF "
5. vive_icbf_194.pdf, del 22 de marzo del 2022 Se socializó "¿Donde encontrar nuestro valores?
6. vive_icbf_195.pdf, del 01 de Abril del 2022 se socializó " hablemos del Respeto" . 
7. boletin_198.pdf, del 22 de abril del 2022 se Socializó " Mi compromiso con el ICBF "
8. boletin_204.pdf, del  10 de junio del 2022 se socializó  "¿ como actuar en el servicio?"
9. boletin_vive_icbf_205.pdf,  del 17 de Junio con  del 2022 : Se evidenció que el boletín tiene fecha del 17 de junio del  2021, si embargo se verifico con el área y hace parte de la socialización  enviada en junio 17 del 2022 y los valores socializados son: "la Importancia de la diligencia "
10. En el Boletin 206 del 24/06/2022 se socializó el tema de Vive Valores 
 11.https://www.icbf.gov.co/sites/default/files/pl22.gth_plan_estrategico_de_talento_humano_2022_v2.pdf, Documento publicado en la intranet con el plan estrategico de telento humano. </t>
    </r>
  </si>
  <si>
    <r>
      <t>Para esta actividad se evidenció la gestión con el DAFP como líd</t>
    </r>
    <r>
      <rPr>
        <sz val="10"/>
        <rFont val="Arial"/>
        <family val="2"/>
      </rPr>
      <t>er del tema</t>
    </r>
    <r>
      <rPr>
        <sz val="10"/>
        <color theme="1"/>
        <rFont val="Arial"/>
        <family val="2"/>
      </rPr>
      <t xml:space="preserve"> sobre la solicitud de capacitación de conflicto de interés; adicionalmente, se realizó la  invitación al nivel Directivo del ICBF para participar en capacitación masiva liderada por dicha entidad.
</t>
    </r>
    <r>
      <rPr>
        <b/>
        <sz val="10"/>
        <rFont val="Arial"/>
        <family val="2"/>
      </rPr>
      <t xml:space="preserve">Evidencia: </t>
    </r>
    <r>
      <rPr>
        <sz val="10"/>
        <color theme="1"/>
        <rFont val="Arial"/>
        <family val="2"/>
      </rPr>
      <t xml:space="preserve">
1. RV Solicitud Capacitación en Conflicto de intereses DAFP.msg
2. Asistencia necesaria - Jornada de actualización_ Conflicto de interés - 26 de julio
3. 2022-07_26_Presentacion_conflicto_interes_sesion.pdf, Con temas de la Política de Integridad Conflicto de interés. </t>
    </r>
  </si>
  <si>
    <r>
      <rPr>
        <sz val="10"/>
        <color theme="1"/>
        <rFont val="Arial"/>
        <family val="2"/>
      </rPr>
      <t xml:space="preserve">Se observó seguimiento al plan de tratamiento de riesgos de corrupción para el primer cuatrimestre 2022.
</t>
    </r>
    <r>
      <rPr>
        <b/>
        <sz val="10"/>
        <color theme="1"/>
        <rFont val="Arial"/>
        <family val="2"/>
      </rPr>
      <t xml:space="preserve">
Evidencias.
</t>
    </r>
    <r>
      <rPr>
        <sz val="10"/>
        <color theme="1"/>
        <rFont val="Arial"/>
        <family val="2"/>
      </rPr>
      <t>Correo electrónico 25/04/2022. Asunto: COMUNICACIÓN SEGUIMIENTO PAAC 2022- CORTE 30 ABRIL 2022.</t>
    </r>
    <r>
      <rPr>
        <b/>
        <sz val="10"/>
        <color theme="1"/>
        <rFont val="Arial"/>
        <family val="2"/>
      </rPr>
      <t xml:space="preserve">
</t>
    </r>
    <r>
      <rPr>
        <sz val="10"/>
        <color theme="1"/>
        <rFont val="Arial"/>
        <family val="2"/>
      </rPr>
      <t xml:space="preserve">
Correo electrónico 25/04/2022. Asunto: DESIGNACIÓN Seguimiento PAAC 2022 - 30 de Abril</t>
    </r>
    <r>
      <rPr>
        <b/>
        <sz val="10"/>
        <color theme="1"/>
        <rFont val="Arial"/>
        <family val="2"/>
      </rPr>
      <t xml:space="preserve">
</t>
    </r>
    <r>
      <rPr>
        <sz val="10"/>
        <color theme="1"/>
        <rFont val="Arial"/>
        <family val="2"/>
      </rPr>
      <t>Excel cronograma Informe de Seguimiento Plan Anticorrupción y Atención al Ciudadano 2022</t>
    </r>
    <r>
      <rPr>
        <b/>
        <sz val="10"/>
        <color theme="1"/>
        <rFont val="Arial"/>
        <family val="2"/>
      </rPr>
      <t xml:space="preserve">
</t>
    </r>
    <r>
      <rPr>
        <sz val="10"/>
        <color theme="1"/>
        <rFont val="Arial"/>
        <family val="2"/>
      </rPr>
      <t>Las evidencias que dan cuenta de los planes de tratamiento se encuentran en la ruta Share Point   0Matriz%20Riesgos%20de%20Corrupci%C3%B3n%202022?csf=1&amp;web=1&amp;e=PFytgY
https://icbfgob.sharepoint.com/:f:/r/sites/MICROSITIOPLANANTICORRUPCINYDEATENCINALCIUDADANO2021/Documentos%20compartidos/PAAC%202022/COMPONENTE%201.%20GESTI%C3%93N%20DE%20RIESGOS%202022/Evidencias%20Anexo%201.1%20Matriz%20Riesgos%20de%20Corrupci%C3%B3n%202022?csf=1&amp;web=1&amp;e=aoy0pA</t>
    </r>
  </si>
  <si>
    <r>
      <rPr>
        <sz val="10"/>
        <color theme="1"/>
        <rFont val="Arial"/>
        <family val="2"/>
      </rPr>
      <t xml:space="preserve">Se observó correo electrónico del publicación del PAAC correspondiente al primer cuatrimestre de 2022 en la pagina web de la Entidad </t>
    </r>
    <r>
      <rPr>
        <b/>
        <sz val="10"/>
        <color theme="1"/>
        <rFont val="Arial"/>
        <family val="2"/>
      </rPr>
      <t xml:space="preserve">
Evidencias.
</t>
    </r>
    <r>
      <rPr>
        <sz val="10"/>
        <color theme="1"/>
        <rFont val="Arial"/>
        <family val="2"/>
      </rPr>
      <t>Correo electrónico 25/04/2022. Asunto: COMUNICACIÓN SEGUIMIENTO PAAC 2022- CORTE 30 ABRIL 2022.
Correo electrónico 25/04/2022. Asunto: DESIGNACIÓN Seguimiento PAAC 2022 - 30 de Abril
Excel cronograma Informe de Seguimiento Plan Anticorrupción y Atención al Ciudadano 2022
Correo electrónico 13/05/2022. Asunto: Publicación Seguimiento PAAC - I Cuatrimestre 2022</t>
    </r>
    <r>
      <rPr>
        <b/>
        <sz val="10"/>
        <color theme="1"/>
        <rFont val="Arial"/>
        <family val="2"/>
      </rPr>
      <t xml:space="preserve">
</t>
    </r>
    <r>
      <rPr>
        <sz val="10"/>
        <color theme="1"/>
        <rFont val="Arial"/>
        <family val="2"/>
      </rPr>
      <t>Publicación del resultado de la verificación de evidencias relacionadas con los riesgos de corrupción (13/05/22)</t>
    </r>
  </si>
  <si>
    <t>Esta actividad inició el 02/02/22.  Al 31 de agosto/22  no se evidenció avance de la misma.</t>
  </si>
  <si>
    <r>
      <t xml:space="preserve">De acuerdo con lo documentado por la Oficina de Control Interno el 17/06/2022 se recibió el informe de la Auditoría Financiera de la CGR, posteriormente la OCI realizó el análisis de los hallazgos y comunicó por correo electrónico a los responsables (Dependencias de la Sede y Regionales) para la formulación de los respectivos planes de mejoramiento con fechas de ejecución entre 01/08/2022 y el 31/07/2023. 
El 25 de julio de 2022 se realizó el registro en el SIRECI del informe semestral que contiene el cumplimiento y avance de las acciones del Plan de Mejoramiento con corte 30 de junio del año en curso, así mismo se envío el informe de efectividad (hallazgos declarados como cerrados) con corte 31 de marzo de 2022. 
El 29 de julio del año en curso se realizó la publicación de lo antes mencionado en la página web de la entidad. 
</t>
    </r>
    <r>
      <rPr>
        <b/>
        <sz val="10"/>
        <color theme="1"/>
        <rFont val="Arial"/>
        <family val="2"/>
      </rPr>
      <t xml:space="preserve">
Evidencia:</t>
    </r>
    <r>
      <rPr>
        <sz val="10"/>
        <color theme="1"/>
        <rFont val="Arial"/>
        <family val="2"/>
      </rPr>
      <t xml:space="preserve">
Correo dirigido a las Dependencias el 24/06/2022 por parte de la Oficina de Control Interno (Dirección de Tecnología, Protección, Primera Infancia, Planeación y Control de Gestión, Oficina Asesora Jurídica, y las Regionales Amazonas, Antioquia, Arauca, Casanare, Cauca, Cesar, Huila, Magdalena, Putumayo, Quindío, Sucre y Valle del Cauca) con las siguientes respuestas:
Correo respuesta de las Direcciones de Tecnología, Protección, Planeación y Control de Gestión y Oficina Asesora Jurídica del 05/07/2022
Correo respuesta de la Dirección de Primera Infancia del 06/07/2022
Correo respuesta de las Regionales Amazonas, Antioquia, Arauca, Cesar, Huila, Magdalena, Putumayo y Quindío del 05/07/2022
Correo respuesta de las Regionales Casanare y Cauca del 06/07/2022
Correo respuesta de la Regional Sucre y Valle del Cauca del 01/07/2022
Archivo en excel F14.1 PLANES DE MEJORAMIENTO 53_000000454_20220630.xlsx con corte a 30/06/2022
Certificado de transmisión Consecutivo No. 45462022-06-30 del 25/07/2022
Soporte de publicación del Plan de Mejoramiento con corte a 30/06/2022
Ruta: https://www.icbf.gov.co/control-interno/informe-semestral-estado-del-sistema-de-control-interno
INFORME DE EFECTIVIDAD 31032022.pdf</t>
    </r>
  </si>
  <si>
    <t>Subcomponente 1.Planeación Estratégica de Servicio al Ciudadano</t>
  </si>
  <si>
    <t>Subcomponente 2.
Fortalecimiento del talento Humano al servicio del ciudadano</t>
  </si>
  <si>
    <t>Subcomponente 3
Gestión de relacionamiento con los ciudadanos</t>
  </si>
  <si>
    <t>Subcomponente 4.
Conocimiento al servicio al ciudadano</t>
  </si>
  <si>
    <t>Subcomponente 5
Evaluación de gestión y medición de la percepción ciudadana</t>
  </si>
  <si>
    <t xml:space="preserve">Actualizar la caracterización de peticionarios ICBF </t>
  </si>
  <si>
    <t>Iván Yesid Lerma Arangure</t>
  </si>
  <si>
    <r>
      <t xml:space="preserve">Se evidenciaron pantallazos de correos electrónicos remitidos por Gestión de Calidad para el Servicio de Atención correspondientes a seguimientos a cronogramas para lo concerniente a caracterización de peticionarios donde informan sobre la finalización de validación de los resultados de los cruces de información y Homologar parámetros, sectorización Persona natural, sectorizacion jurídico, sector servicios, entes de control, educación, sector social, sectorización anónimos. Además se menciona que se encuentran en proceso de búsqueda de información complementaría de edad, fecha nacimiento, sexo, grupo étnico y que stá pendiente lo relacionado con sectorización Jurídico: Sector salud, sector gobierno, sector justicia y defensa
</t>
    </r>
    <r>
      <rPr>
        <b/>
        <sz val="11"/>
        <rFont val="Arial"/>
        <family val="2"/>
      </rPr>
      <t xml:space="preserve">
Evidencias</t>
    </r>
    <r>
      <rPr>
        <sz val="11"/>
        <rFont val="Arial"/>
        <family val="2"/>
      </rPr>
      <t xml:space="preserve">
Pantallazo de correo electrónico del 24/05/2022 y 25/05/2022 Asunto: Seguimiento Cronograma Caracterización de Peticionarios</t>
    </r>
  </si>
  <si>
    <t>2.4</t>
  </si>
  <si>
    <t>1.  Una (1) jornada de sensibilización dirigida a responsables de servicios y atención a nivel nacional, sobre la Importancia del Lenguaje Claro en el ICBF
2. Una (1) jornada de actualización dirigida a responsables de servicios y atención a nivel nacional, sobre el Procedimiento para la atención de presuntos hechos de corrupción.
3. Una (1) jornada de sensibilización dirigida a responsables de servicios y atención a nivel nacional, sobre la atención con enfoque diferencial. 
4. Una (1) jornadas de actualización dirigida a responsables de servicios y atención a nivel nacional, frente a la atención de personas con discapacidad auditiva, dictada por los profesionales del Centro de Contacto.</t>
  </si>
  <si>
    <t xml:space="preserve">
Socializar a través de capsulas de conocimiento, las funciones propias de los colaboradores (Profesional 2044 Grado 1), que adelantan funciones de servicio al ciudadano en los puntos de atención.</t>
  </si>
  <si>
    <t>Elaboración y envío a través del correo electrónico (Cultura del Servicio), de dos (2) capsulas de conocimiento sobre las funciones propias de los colaboradores (Profesional 2044 Grado 1), que adelantan funciones de servicio al ciudadano en los puntos de atención.</t>
  </si>
  <si>
    <t>Participar en las jornadas de inducción y reinducción convocadas por la Dirección de Gestión Humana</t>
  </si>
  <si>
    <t>Participar en mínimo dos (2) jornadas de inducción y/o reinducción convocadas por la Dirección de Gestión Humana</t>
  </si>
  <si>
    <t>Tres (3) recomendaciones generadas a  Centros Zonales que utilicen el SDAT y que estén fuera de los parámetros establecidos para tiempo de espera.</t>
  </si>
  <si>
    <t>Realizar un (1) taller de difusión de datos abiertos</t>
  </si>
  <si>
    <t>Un (1) taller denominado Calidatón y Visualizaton de datos abiertos del ICBF</t>
  </si>
  <si>
    <t>Dirección de Planeación</t>
  </si>
  <si>
    <t>Realización de diez (10) divulgaciones a través de correo electrónico del Boletín "Noti Gestora"</t>
  </si>
  <si>
    <t>Actividades de valoración de conocimientos al proceso de relación con el ciudadano dirigidos a profesionales de las regionales y centros zonales que ejerzan funciones del servicio al ciudadano.</t>
  </si>
  <si>
    <t>Seis (6) actividades de valoración del conocimiento</t>
  </si>
  <si>
    <t>Actualizar informe de diagnóstico de accesibilidad y usabilidad del Portal Web</t>
  </si>
  <si>
    <t>Informe de diagnóstico de accesibilidad y usabilidad del Portal Web</t>
  </si>
  <si>
    <t>DIT</t>
  </si>
  <si>
    <t>Estrategia de lenguaje claro para el Canal Telefónico</t>
  </si>
  <si>
    <t>Documento cartilla de lenguaje claro - Canal Telefónico</t>
  </si>
  <si>
    <t>Participación de la Entidad en dos (2) ferias ACÉRCATE, organizadas por el DAFP</t>
  </si>
  <si>
    <t>Dos (2) informes de participación de la Entidad en las Ferias ACÉRCATE.</t>
  </si>
  <si>
    <r>
      <t xml:space="preserve">Se evidenciaron actividades relacionadas con Jornadas de conocimiento acerca del Proceso de Relación con el Ciudadano - PRC como: capacitación pesencial en Protocolo de SyA - Cultura de Servicio, Presuntos Actos de Corrupción, Habilidades Blandas, Gestión del Tiempo , Capacitación Cultura de Servicio y Lenguaje Claro, así como pantallazo de correos electrónicos y listados de asistencia. Así mismo, jornadas de Inducción Complementaria Dirección de Gestión Humana.
</t>
    </r>
    <r>
      <rPr>
        <b/>
        <sz val="11"/>
        <rFont val="Arial"/>
        <family val="2"/>
      </rPr>
      <t>Evidencias:
Mayo:</t>
    </r>
    <r>
      <rPr>
        <sz val="11"/>
        <rFont val="Arial"/>
        <family val="2"/>
      </rPr>
      <t xml:space="preserve">
1 listado de asistencia formato forms de fecha 10/05/2022 sobre Capacitación Buen Trato y Servicio Humanizado - Cundinamarca
2 listado de asistencia formato forms de fecha 18/05/2022 y 26/05/2022 sobre Capacitación sobre Comunicación Asertiva y Servicio Humanizado -Risaralda.
1 listado de asistencia formato forms de fecha 20/05/2022 sobre Capacitación sobre Atención con Calidez - Vallle del Cauca 
1 listado de asistencia formato forms de fecha 23/05/2022 sobre Capacitación Cominiquémonos -Amazonas.
1 listado de asistencia formato forms de fecha 24/05/2022 sobre Lenguaje Claro  - Vichada
1 listado de asistencia formato forms de fecha 25/05/2022 sobre Capacitación Inducción Complementaria
</t>
    </r>
    <r>
      <rPr>
        <b/>
        <sz val="11"/>
        <rFont val="Arial"/>
        <family val="2"/>
      </rPr>
      <t>Cápsulas del Servicio</t>
    </r>
    <r>
      <rPr>
        <sz val="11"/>
        <rFont val="Arial"/>
        <family val="2"/>
      </rPr>
      <t xml:space="preserve">
Captura de pantalla de reunión Teams de fecha 04/05/2022 correspondiente a Charla Lenguaje Claro Feria Acércate
Pantallazo de correo electrónico de fecha  05/05/2022 con Asunto: CÁPSULA DEL SERVICIO: Escuchemos sin interrumpir
Pantallazo de correo electrónico de fecha 11/05/2022 con Asunto: CÁPSULA DEL SERVICIO: Protocolo de Atención al Ciudadano - Reponde el teléfono
Pantallazo de correo electrónico de fecha 12/05/2022 con Asunto: CÁPSULA DEL SERVICIO: Cuando registar un PARD</t>
    </r>
    <r>
      <rPr>
        <b/>
        <sz val="11"/>
        <rFont val="Arial"/>
        <family val="2"/>
      </rPr>
      <t xml:space="preserve">
</t>
    </r>
    <r>
      <rPr>
        <sz val="11"/>
        <rFont val="Arial"/>
        <family val="2"/>
      </rPr>
      <t>Pantallazo de correo electrónico de fecha 17/05/2022 con Asunto: CÁPSULA DEL SERVICIO: El Dato es vital
Listado de asistencia presencial de fecha 18/05/2022 correspondiente a Grupo de Estudio en Engativá - Cundinamarca
Pantallazo de correo electrónico de fecha 19/05/2022 con Asunto: CÁPSULA DEL SERVICIO: Ajuste a términos de respuesta de las peticiones.
Pantallazo de correo electrónico de fecha  24/05/2022 con Asunto: CÁPSULA DEL SERVICIO: Contamos con tu calidad en el dato
Pantallazo de correo electrónico de fecha  25/05/2022 con Asunto: Inducción Complementaria
2 listado de asistencia presencial de fecha fecha  26 y 27 de mayo de 2022 sobre Capacitación Presencial Proceso de Relación con el Ciudadano
Ju</t>
    </r>
    <r>
      <rPr>
        <b/>
        <sz val="11"/>
        <rFont val="Arial"/>
        <family val="2"/>
      </rPr>
      <t>nio:</t>
    </r>
    <r>
      <rPr>
        <sz val="11"/>
        <rFont val="Arial"/>
        <family val="2"/>
      </rPr>
      <t xml:space="preserve">
Listado de asistencia de Capacitación Protocolo - Cultura de Servicio del 02/06/2022
Pantallazo de correo electrónico de fecha 02/06/2022 con Asunto: ACTOS DE CORRUPCIÓN, ¿QUÉ HACER?
Pantallazo de correo electrónico de fecha 14/06/2022 con Asunto:  FIJACIÓN DE CUSTODIA, VISITAS O ALIMENTOS
Listado de asistencia forms del 14/06/2022 sobre  capacitaciónde Presuntos Actos de Corrupción
Captura de pantalla de reunión Teams de fecha 15/06/2022 correspondiente a Capacitación Gestión del tiempo para la obetención de resultados. 
Captura de pantalla de reunión Teams de fecha 04/05/2022 correspondiente a Taller Cultura del Servicio
</t>
    </r>
    <r>
      <rPr>
        <b/>
        <sz val="11"/>
        <rFont val="Arial"/>
        <family val="2"/>
      </rPr>
      <t>Julio:</t>
    </r>
    <r>
      <rPr>
        <sz val="11"/>
        <rFont val="Arial"/>
        <family val="2"/>
      </rPr>
      <t xml:space="preserve">
2 Listado de asistencia forms de fecha 12/07/2022 y 13/07/2022 sobre taller Empatía en Lenguaje Claro dirigido a Colaboradores de Punto de Asistencia de regionales Antioquia, Boyacá, Bolívar, Santander, Manizales, Cauca. Cundinamarca, Vaupés, Caquetá, Huila, Nariño, Risaralda, Meta,  Quindío, Norte de Santander Bogotá, San Andrés y Atlántico.
2 Pantallazos de correos electrónicos de fecha 21/07/2022 (Grupo de Gstión de Calidad para el Servicio de Atención) y 22/07/2022 (Subdirección general) con asunto: RE: SOLICITUD CAPACITACIÓN ATENCIÓN CON ENFOQUE DIFERENCIA
Listado de asistencia forms de fecha 12/07/2022 y 13/07/2022 sobre taller Empatía en Lenguaje Claro dirigido a Colaboradores de Punto
1 Pantallazo de correo electrónico de fecha 29/07/2022 con asunto: SOLICITUD CAPACITACIÓN ATENCIÓN A PERSONAS CON DISCAPACIDAD AUDITIVA
</t>
    </r>
    <r>
      <rPr>
        <b/>
        <sz val="11"/>
        <rFont val="Arial"/>
        <family val="2"/>
      </rPr>
      <t xml:space="preserve">Agosto: </t>
    </r>
    <r>
      <rPr>
        <sz val="11"/>
        <rFont val="Arial"/>
        <family val="2"/>
      </rPr>
      <t xml:space="preserve">
2 Listados de asistencia forms del 18/08/2022 y 19/08/2022 Asistencia a Personas con Discapacidad Auditiva</t>
    </r>
  </si>
  <si>
    <r>
      <t xml:space="preserve">Se evidenciaron cuatro (4) documentos PDF correspondiente a pantallazos de correos electrónicos relacionados con invitaciones a colaborar en la conmemoración del Día del Servicio, así como solicitudes para colaborar con la publicación:
</t>
    </r>
    <r>
      <rPr>
        <b/>
        <sz val="11"/>
        <rFont val="Arial"/>
        <family val="2"/>
      </rPr>
      <t xml:space="preserve">Evidencias:
</t>
    </r>
    <r>
      <rPr>
        <sz val="11"/>
        <rFont val="Arial"/>
        <family val="2"/>
      </rPr>
      <t xml:space="preserve">
Pantallazo correo electrónico del 19/08/2022 con asunto: SOLICTUD CAMPAÑA DE COMUNICACIONES APOYO DÍA DEL SERVICIO
Pantallazo correo electrónico del 26/08/2022 con asunto: Celebración Día del Servicio: Queremos conocer Cómo es Tu Servicio
Pantallazo correo electrónico del 29/08/2022 con asunto: NOTA BOLETÍN - DÍA DEL SERVICIO
Pantallazo correo electrónico del 29/08/2022 con asunto: RE: SOLICITUD CAMPAÑA DE COMUNICACIONES APOYO DÍA DEL SERVICIO
Pantallazo correo electrónico del 02/068/2022 con asunto: INCENTIVOS PROFESIONALES SERVICIO AL CIUDADANO</t>
    </r>
  </si>
  <si>
    <r>
      <t xml:space="preserve">Se observó información relacionada con las funciones del Colaborador del Servico de Atención como: JULIO 1: Reconocimiento Estratetia Teléfono Verde, No interrumpamos las activdades de nuestros compañeros, El Vestuario en el entorno laboral es importante, Algunos de nuestros deberes como colaboradores  del ICBF y Saludo y Actitud van de la mano.
</t>
    </r>
    <r>
      <rPr>
        <b/>
        <sz val="11"/>
        <rFont val="Arial"/>
        <family val="2"/>
      </rPr>
      <t>Evidencias:
Cápsulas:</t>
    </r>
    <r>
      <rPr>
        <sz val="11"/>
        <rFont val="Arial"/>
        <family val="2"/>
      </rPr>
      <t xml:space="preserve">
Pantallazo correo electrónico del 01/07/2022 con asunto: Cápsula del Servicio: Reconocimiento Estratetia Teléfono Verde
Pantallazo correo electrónico del 5/07/2022 con asunto: Cápsula del Servicio:  No interrumpamos las activdades de nuestros compañeros
Pantallazo correo electrónico del 12/07/2022 con asunto: Cápsula del Servicio: El Vestuario en el entodno laboral es importante.
Pantallazo correo electrónico del 21/07/2022 con asunto: Cápsula del Servicio: Algunos de nuestros deberes como colaboradores  del ICBF.
Pantallazo correo electrónico del 25/07/2022 con asunto: Cápsula del Servicio:  Saludo y Actitud van de la mano.</t>
    </r>
  </si>
  <si>
    <r>
      <t xml:space="preserve">Se evidenciaron actividades relacionadas con la participación de la Direccipon de Servicios y Atención en Jorndas de Inducción Complementarioa organizada por la Dirección de Gestipon Huaman en temáticas de Protocolo de Servicios y Atención  y Gestión de PQRS
</t>
    </r>
    <r>
      <rPr>
        <b/>
        <sz val="11"/>
        <rFont val="Arial"/>
        <family val="2"/>
      </rPr>
      <t xml:space="preserve">Evidencias:
Mayo:
</t>
    </r>
    <r>
      <rPr>
        <sz val="11"/>
        <rFont val="Arial"/>
        <family val="2"/>
      </rPr>
      <t xml:space="preserve">1 listado de asistencia formato forms de fecha 25/05/2022 sobre Capacitación Inducción Complementaria con la participación de las  regionales Sede de la Dirección General, Valle del Cauca, Nariño, Norte de Santander, Cauca, Cundinamarca, Sucre,  Atlántico, Bogotá, Bolívar,  Tolima, Cesar.
</t>
    </r>
    <r>
      <rPr>
        <b/>
        <sz val="11"/>
        <rFont val="Arial"/>
        <family val="2"/>
      </rPr>
      <t xml:space="preserve">Junio:
</t>
    </r>
    <r>
      <rPr>
        <sz val="11"/>
        <rFont val="Arial"/>
        <family val="2"/>
      </rPr>
      <t xml:space="preserve">En la carpeta denominada </t>
    </r>
    <r>
      <rPr>
        <b/>
        <sz val="11"/>
        <rFont val="Arial"/>
        <family val="2"/>
      </rPr>
      <t>"Junio.zip"</t>
    </r>
    <r>
      <rPr>
        <sz val="11"/>
        <rFont val="Arial"/>
        <family val="2"/>
      </rPr>
      <t>, no hay soport</t>
    </r>
    <r>
      <rPr>
        <b/>
        <sz val="11"/>
        <rFont val="Arial"/>
        <family val="2"/>
      </rPr>
      <t>e
Julio:</t>
    </r>
    <r>
      <rPr>
        <sz val="11"/>
        <rFont val="Arial"/>
        <family val="2"/>
      </rPr>
      <t xml:space="preserve">
1 listado de asistencia formato forms de fecha 27/07/2022 sobre Capacitación Inducción Complementaria con la participación de las  regionales Antioquia, Meta, Sede de la Dirección General, Valle del Cauca, Chocó, Bolívar, Putumayo, Nariño, Vaupés, y Cauca, </t>
    </r>
  </si>
  <si>
    <r>
      <t xml:space="preserve">Se evidenciaron actividad correspondiente al desarrollo de la actividad de la Feria Acércate en el municipio de Riosucio – Caldas, los días 01 y 02 de julio de 2022, así como un comunicado del Departamento Administrativo de la Función Pública - DAFP de fecha05/05/22022
</t>
    </r>
    <r>
      <rPr>
        <b/>
        <sz val="11"/>
        <rFont val="Arial"/>
        <family val="2"/>
      </rPr>
      <t xml:space="preserve">Evidencias:
</t>
    </r>
    <r>
      <rPr>
        <sz val="11"/>
        <rFont val="Arial"/>
        <family val="2"/>
      </rPr>
      <t>1 PDF comunicado Departamento Administrativo de la Función Pública - DAFP de fecha05/05/22022
1 Word sobre el desarrollo de la Feria Acércate en Riosucio, Caldas</t>
    </r>
  </si>
  <si>
    <r>
      <t>Se evidenciaron actividades correspondientes a Taller "</t>
    </r>
    <r>
      <rPr>
        <i/>
        <sz val="11"/>
        <rFont val="Arial"/>
        <family val="2"/>
      </rPr>
      <t>Calidatón y Visualizatón de datos abiertos</t>
    </r>
    <r>
      <rPr>
        <sz val="11"/>
        <rFont val="Arial"/>
        <family val="2"/>
      </rPr>
      <t xml:space="preserve">" del ICBF liderado por la Dirección de Planeación en fecha 19/05/2022
</t>
    </r>
    <r>
      <rPr>
        <b/>
        <sz val="11"/>
        <rFont val="Arial"/>
        <family val="2"/>
      </rPr>
      <t xml:space="preserve">Evidencias:
</t>
    </r>
    <r>
      <rPr>
        <sz val="11"/>
        <rFont val="Arial"/>
        <family val="2"/>
      </rPr>
      <t>1 Presentación Power Point "Calidatón y Visualizatón de datos abiertos" 
1 listado de asistencia formato forms de fecha 19/05/2022  sobre Encuesta de Satisfacción
1 Word con los enlaces de la grabación del Taller Datos Abiertos realizaco el 19/05/2022: Facebook: https://fb.watch/d7qbmzVsjx/ y Youtube
https://youtu.be/MFodmFXKSo4
1 Excel con los correos electrónicos de los particpantes al evento del taller  Datos Abiertos con fecha 18/05/2022
1 Word con pantallazos de mensajes distribudiso en redes sociales sobre la realización del Taller Datos Abiertos en: Facebook,  You tube, FBLive,
1 listado de inscripciones en formato forms con las fechas desde el 05 al 17 de mayo de 2022.</t>
    </r>
  </si>
  <si>
    <r>
      <t xml:space="preserve">Se evidenciaron correos electrónicos relacionados con la socialización de los Boletín Notigestora 004 - Legitimación DF para presentar demanda de impugnación, Boletín Notigestora 005 - Novedades en el registro de la actuación AAC - 165 Anexo, Boletín Notigestora 006 - Resumen boletín de actualización Coordinación de Autoridades Administrativas, Boletín Notigestora 007 - Permiso salida del país y Boletín Notigestora 008 - Descripción de la petición.
</t>
    </r>
    <r>
      <rPr>
        <b/>
        <sz val="11"/>
        <rFont val="Arial"/>
        <family val="2"/>
      </rPr>
      <t xml:space="preserve">Evidencias:
Mayo:
</t>
    </r>
    <r>
      <rPr>
        <sz val="11"/>
        <rFont val="Arial"/>
        <family val="2"/>
      </rPr>
      <t xml:space="preserve">2 Correo electrónio de fecha 06/05/2022 con asunto: Boletín Notigestora 004 - Legitimación DF para presentar demanda de impugnación
3 Correoo electrónioo de fechao 09/05/2022 con asunto: Boletín Notigestora 003 y Boletín Notigestora 004  - Legitimación DF para presentar demanda de impugnación 
1 Correo electrónico de fecha 11/05/2022 con asunto: Boletín Notigestora 004 - Legitimación DF para presentar demanda de impugnación 
</t>
    </r>
    <r>
      <rPr>
        <b/>
        <sz val="11"/>
        <rFont val="Arial"/>
        <family val="2"/>
      </rPr>
      <t>Junio:</t>
    </r>
    <r>
      <rPr>
        <sz val="11"/>
        <rFont val="Arial"/>
        <family val="2"/>
      </rPr>
      <t xml:space="preserve">
2 Correos electrónicode fechas 08/06/2022 con asunto: Boletín Notigestora 005 - Registro Anexos / Nueva Petición 
2 Correo electrónico de fecha 09/06/2022 con asunto: Boletín Notigestora 005 - Registro Anexos / Nueva Petición
2 Correos electrónios de fechas 10/06/2022 con asunto: Boletín Notigestora 005 - Registro Anexos / Nueva Petición
1 Correo electrónico de fecha 13/06/2022 con asunto: Boletín Notigestora 005 - Registro Anexos / Nueva Petición
</t>
    </r>
    <r>
      <rPr>
        <b/>
        <sz val="11"/>
        <rFont val="Arial"/>
        <family val="2"/>
      </rPr>
      <t>Julio:</t>
    </r>
    <r>
      <rPr>
        <sz val="11"/>
        <rFont val="Arial"/>
        <family val="2"/>
      </rPr>
      <t xml:space="preserve">
2 Correo electrónicos de fechas 11/07/2022 con asunto: Boletín Notigestora 006 - Resumen boletín de actualización Coordinación de Autoridades Administrativas
2 Correos electrónios de fechas 12/07/2022 con asunto: Boletín Notigestora 006 - Resumen boletín de actualización Coordinación de Autoridades Administrativas 
1 Correo electrónico de fecha 13/07/2022 con asunto: Boletín Notigestora 006 - Resumen boletín de actualización Coordinación de Autoridades Administrativas
1 Correos electrónio de fechs 14/07/2022 con asunto: 14-07 Boletín Notigestora 006 - Resumen boletín de actualización Coordinación de Autoridades Administrativas
</t>
    </r>
    <r>
      <rPr>
        <b/>
        <sz val="11"/>
        <rFont val="Arial"/>
        <family val="2"/>
      </rPr>
      <t xml:space="preserve">Agosto:
</t>
    </r>
    <r>
      <rPr>
        <sz val="11"/>
        <rFont val="Arial"/>
        <family val="2"/>
      </rPr>
      <t>3 Correos electrónicos de fechas 02/08/2022 con asunto: Boletín Notigestora 007 - Permiso salida del país
1 Correo electrónico de fecha 03/08/2022 con asunto: 04-08 Boletín Notigestora 007 - Permiso salida del país
1 Correo electrónico de fecha 04/08/2022 con asunto: 04-08 Boletín Notigestora 007 - Permiso salida del país
4 Correo electrónios de fecha 09/08/2022 con asunto: Boletín Notigestora 008 - Descripción de la petición
1 Correo electrónios de fecha 10/08/2022 con asunto: Boletín Notigestora 008 - Descripción de la petición
1 Correo electrónios de fecha 16/08/2022 con asunto: Boletín Notigestora 008-Descripción de la petición
1 Correo electrónios de fecha 06/09/2022 con asunto: Fwd: Boletín Notigestora 007 - Permiso salida del país</t>
    </r>
  </si>
  <si>
    <r>
      <t xml:space="preserve">Se evidenciaron correos electrónicos relacionados con actividades de valoración de conocimiento (1 crucigrama),  recopilación de material para el desarrollo de la actividad 4 sobre examen de conocimientos y la actividad 4 "Te la sabes) Elije la opción correcta realizadas los días 18 y 19 de agosto de 2022.
</t>
    </r>
    <r>
      <rPr>
        <b/>
        <sz val="11"/>
        <rFont val="Arial"/>
        <family val="2"/>
      </rPr>
      <t>Evidencias:
Junio:</t>
    </r>
    <r>
      <rPr>
        <sz val="11"/>
        <rFont val="Arial"/>
        <family val="2"/>
      </rPr>
      <t xml:space="preserve">
1 Pantallazo de correo electrónico de fecha 08/06/2022 con asunto: Valoración de conocimiento, actividad 3 crucigrama
</t>
    </r>
    <r>
      <rPr>
        <b/>
        <sz val="11"/>
        <rFont val="Arial"/>
        <family val="2"/>
      </rPr>
      <t>Julio:</t>
    </r>
    <r>
      <rPr>
        <sz val="11"/>
        <rFont val="Arial"/>
        <family val="2"/>
      </rPr>
      <t xml:space="preserve">
1 Pantallazo de correo electrónico de fecha  con asunto: Valoración de conocimientos - Julio
</t>
    </r>
    <r>
      <rPr>
        <b/>
        <sz val="11"/>
        <rFont val="Arial"/>
        <family val="2"/>
      </rPr>
      <t>Agosto:</t>
    </r>
    <r>
      <rPr>
        <sz val="11"/>
        <rFont val="Arial"/>
        <family val="2"/>
      </rPr>
      <t xml:space="preserve">
1 Pantallazo de correo electrónico de fecha  18/08/2022 con asunto: Valoración de conocimientos, actividad 4 "Te la sabes". Elije la opción correcta.
1 Listado de asistencia forms de fecha 18/08/2022 donde parciparon las regionales huila, Boyacá, Atlántico, Tolimam Valle del Cauca, Cundinamarca, Risaralda, Quindío, Santander, Cesar, Casanase, Magdalena, Chocó, Norte de Santander, Meta, Cauca, Bogotá, Nariño, Córdoba, Sucre, Caquetá, Amazonas, Antioquia, Bolívar, Guaviare, Caldas, La Guajira y putumayo</t>
    </r>
  </si>
  <si>
    <r>
      <t xml:space="preserve">Se evidenciaron correos electrónicos dirigidos a Responsables de Servicios y Atención donde se informa  sobre la publicación en la INTRANET ICBF del Informe General del Sistema Digital de Asignación De Turnos -SDAT correspondiente al mes de mayo de 2022. Finalmetne se da a conocer el enlace: https://www.icbf.gov.co/servicios/informes-encuesta-satisfaccion donde se pueden consultar los iInformes Encuesta Satisfacción.
</t>
    </r>
    <r>
      <rPr>
        <b/>
        <sz val="11"/>
        <rFont val="Arial"/>
        <family val="2"/>
      </rPr>
      <t>Evidencias:</t>
    </r>
    <r>
      <rPr>
        <sz val="11"/>
        <rFont val="Arial"/>
        <family val="2"/>
      </rPr>
      <t xml:space="preserve">
Correo electrónico del 23/05/202022 con asunto: PUBLICACIÓN INFORME GENERAL SDAT- ABRIL- 2022
Correo electrónico del 31/05/202022 con asunto:  Publicación Informes Mensuales  SDAT-  ABRIL de 2022 
Enlace: https://www.icbf.gov.co/servicios/informes-encuesta-satisfaccion</t>
    </r>
  </si>
  <si>
    <r>
      <t xml:space="preserve">Se evidenció pantallazo de correo electrónico de fecha 15/06/2022 en la cual la Dirección de Servicios y Atención solicita a la Regional Atlántico la apertura de la Acción Correctiva # AC-01064, en el marco del seguimiento que realiza a las alertas de eventos críticos del canal presencial, se evidencia que durante el año 2022 que en el Centro Zonal Hipódromo se han aumentado significativamente estas alertas, en relación a los resultado del año 2021, así como  la la apertura de la Acción Correctiva # AC-01065 a la Regional Cundinamarca para la Regional Cundinamarca de acuerdo con el seguimiento realizado  para el periodo de Enero a Marzo del 2022.
</t>
    </r>
    <r>
      <rPr>
        <b/>
        <sz val="11"/>
        <rFont val="Arial"/>
        <family val="2"/>
      </rPr>
      <t>Evidencias:</t>
    </r>
    <r>
      <rPr>
        <sz val="11"/>
        <rFont val="Arial"/>
        <family val="2"/>
      </rPr>
      <t xml:space="preserve">
1  Pantallazo de correo electrónico del 15/06/202022 enviado a la Regional Atlántico con asunto: RV: Acción Correctiva AC-0164 - Proceso Relación con el Ciudadano.
1  Pantallazo de correo electrónico del 15/06/202022 enviado a la Regional Cundinamarca con asunto: Acción Correctiva AC-0165 - Proceso Relación con el Ciudadano.</t>
    </r>
  </si>
  <si>
    <r>
      <t xml:space="preserve">Se evidencia el cronograma de los diferentes ejercicios de mesas públicas y rendición de cuentas.
</t>
    </r>
    <r>
      <rPr>
        <b/>
        <sz val="10"/>
        <rFont val="Arial"/>
        <family val="2"/>
      </rPr>
      <t>Evidencia</t>
    </r>
    <r>
      <rPr>
        <sz val="10"/>
        <rFont val="Arial"/>
        <family val="2"/>
      </rPr>
      <t xml:space="preserve">
Se evidencian cronogramas de los ejercicios de mesas públicas y rendiciones de cuentas de las Regionales Antioquia, Bogotá, Norte de
Santander, Atlántico y Valle del Cauca entre otras.  
https://www.icbf.gov.co/rendicion-de-cuentas-icbf/rendicion-de-cuentas-en-regiones
</t>
    </r>
    <r>
      <rPr>
        <b/>
        <sz val="10"/>
        <rFont val="Arial"/>
        <family val="2"/>
      </rPr>
      <t xml:space="preserve">
</t>
    </r>
  </si>
  <si>
    <r>
      <t xml:space="preserve">Se evidencia producto de la información a utilizar en los diferentes ejercicios de mesas públicas y rendición de cuentas.
</t>
    </r>
    <r>
      <rPr>
        <b/>
        <sz val="10"/>
        <rFont val="Arial"/>
        <family val="2"/>
      </rPr>
      <t>Evidencia</t>
    </r>
    <r>
      <rPr>
        <sz val="10"/>
        <rFont val="Arial"/>
        <family val="2"/>
      </rPr>
      <t xml:space="preserve">
Se evidencian presentaciónes de los ejercicios de mesas públicas y rendiciones de cuentas de las Regionales Antioquia, Tolima, Bogotá, Norte de
Santander, Atlántico y Valle del Cauca entre otras.  
https://www.icbf.gov.co/rendicion-de-cuentas-icbf/rendicion-de-cuentas-en-regiones
</t>
    </r>
    <r>
      <rPr>
        <b/>
        <sz val="10"/>
        <rFont val="Arial"/>
        <family val="2"/>
      </rPr>
      <t xml:space="preserve">
</t>
    </r>
  </si>
  <si>
    <t xml:space="preserve">No se presentó evidencia de avance.
</t>
  </si>
  <si>
    <t>Al 31 de agosto/22 no se evidenció avance de la actividad.</t>
  </si>
  <si>
    <t xml:space="preserve">La actividad no presenta avance aún cuando la fecha inicial ya se ha cumplido.  </t>
  </si>
  <si>
    <t>La fecha final de la actividad aún no se cumple y la dependencia presenta evidencias de avance.</t>
  </si>
  <si>
    <r>
      <t xml:space="preserve">Se observa publicación del </t>
    </r>
    <r>
      <rPr>
        <i/>
        <sz val="10"/>
        <rFont val="Arial"/>
        <family val="2"/>
      </rPr>
      <t xml:space="preserve">informe del segundo trimestre de Rendición de Cuentas y mesas públicas; </t>
    </r>
    <r>
      <rPr>
        <sz val="10"/>
        <rFont val="Arial"/>
        <family val="2"/>
      </rPr>
      <t>con la ejecución de la  Rendición de cuentas en las Regionales priorizadas por la Dirección General : Antioquia, Bogotá, Norte de Santander, Atlántico y Valle del Cauca (Realizadas de manera presecial “Bienestar en el curso de Vida” )
Evidencia:
https://www.icbf.gov.co/system/files/informe_segundo_trimestre_2022.pdf</t>
    </r>
  </si>
  <si>
    <r>
      <t xml:space="preserve">Se evidencio la encuesta de evaluación de los eventos de rendión de cuentas y mesas públicas.  Aplicación del formato f9.p2.ms_formato_encuesta_de_evaluacion_rpc_y_mp_v5.  ver carpeta No. 8 del enlace de abajo.
</t>
    </r>
    <r>
      <rPr>
        <b/>
        <sz val="10"/>
        <rFont val="Arial"/>
        <family val="2"/>
      </rPr>
      <t xml:space="preserve">Evidencia:
</t>
    </r>
    <r>
      <rPr>
        <sz val="10"/>
        <rFont val="Arial"/>
        <family val="2"/>
      </rPr>
      <t xml:space="preserve">https://icbfgob.sharepoint.com/:f:/r/sites/FS_DPC_T/Documentos%20compartidos/DPC/RPC_y_MP/2022/Evidencias_RPC_y_MP_2022?csf=1&amp;web=1&amp;e=Qv0tRU
</t>
    </r>
  </si>
  <si>
    <r>
      <t xml:space="preserve">Se evidencia resultado del segumiento a los compromisos adquiridos en las mesas públicas y Rendición de Cuentas.
</t>
    </r>
    <r>
      <rPr>
        <b/>
        <sz val="10"/>
        <color theme="1"/>
        <rFont val="Arial"/>
        <family val="2"/>
      </rPr>
      <t xml:space="preserve">
Evidencias:
</t>
    </r>
    <r>
      <rPr>
        <sz val="10"/>
        <color theme="1"/>
        <rFont val="Arial"/>
        <family val="2"/>
      </rPr>
      <t xml:space="preserve">
Reporte de indicador  PA 98 Porcentaje de cumplimiento de compromisos formulados en las mesas públicas y rendición pública de cuentas correspondiente a los meses  junio, julio, agosto
</t>
    </r>
  </si>
  <si>
    <r>
      <rPr>
        <sz val="10"/>
        <rFont val="Arial"/>
        <family val="2"/>
      </rPr>
      <t xml:space="preserve">Se evidencia Informe ejecutivo segundo semestre 2022 ¡El ICBF avanza en la implementación del Acuerdo de Paz! de Fecha 29/06/22.  
</t>
    </r>
    <r>
      <rPr>
        <b/>
        <sz val="10"/>
        <color rgb="FFFF0000"/>
        <rFont val="Arial"/>
        <family val="2"/>
      </rPr>
      <t xml:space="preserve">
</t>
    </r>
    <r>
      <rPr>
        <b/>
        <sz val="10"/>
        <rFont val="Arial"/>
        <family val="2"/>
      </rPr>
      <t xml:space="preserve">Evidencia:
</t>
    </r>
    <r>
      <rPr>
        <sz val="10"/>
        <rFont val="Arial"/>
        <family val="2"/>
      </rPr>
      <t xml:space="preserve">
https://www.icbf.gov.co/sites/default/files/informe_rendicion_de_cuentas_-_acuerdos_de_paz_enero-junio_2022.pdf</t>
    </r>
  </si>
  <si>
    <r>
      <rPr>
        <sz val="10"/>
        <rFont val="Arial"/>
        <family val="2"/>
      </rPr>
      <t xml:space="preserve">Se observó monitoreo al plan de tratamiento de los riesgos de corrupción  de los meses de mayo, jumio y julio  para la SDG. </t>
    </r>
    <r>
      <rPr>
        <b/>
        <sz val="10"/>
        <rFont val="Arial"/>
        <family val="2"/>
      </rPr>
      <t xml:space="preserve">
Evidencias 
</t>
    </r>
    <r>
      <rPr>
        <sz val="10"/>
        <rFont val="Arial"/>
        <family val="2"/>
      </rPr>
      <t>Excel  Matiz riesgos de corrupción 2022- Monitoreo mayo 
Correo electrónico 1 de julio de 2022. Asunto: MONITOREO RIESGOS DE CORRUPCIÓN - JUNIO 2022.
Excel  Matiz riesgos de corrupción 2022- Monitoreo junio
Excel  Matiz riesgos de corrupción 2022- Monitoreo julio
Excel Matriz riesgos de corrupción 2022 - Monitoreo Agosto</t>
    </r>
    <r>
      <rPr>
        <b/>
        <sz val="10"/>
        <rFont val="Arial"/>
        <family val="2"/>
      </rPr>
      <t xml:space="preserve">
Nota:
- </t>
    </r>
    <r>
      <rPr>
        <sz val="10"/>
        <rFont val="Arial"/>
        <family val="2"/>
      </rPr>
      <t xml:space="preserve">Se recomienda incluir en el reporte del monitoreo de los planes de tratamiento de riesgos de corrupción lo correspondiente a los niveles Regional y Zonal teniendo en cuenta que la Entidad también gestiona los riesgos en estos 2 niveles y entendiendo además que en estos se ejecuta la misionalidad.
</t>
    </r>
    <r>
      <rPr>
        <sz val="10"/>
        <color rgb="FFFF0000"/>
        <rFont val="Arial"/>
        <family val="2"/>
      </rPr>
      <t xml:space="preserve">
</t>
    </r>
  </si>
  <si>
    <t>En entrevista con el enlace del Componente No. 5 se informó que esta actividad fue cumplida en su totalidad en el 1er Cuatrimestre.  Sin embargo, esta actividad continua vigente en el SVE adjuntando los mismos soportes para el 2do, 3er y 4to trimestre (Teniendo en cuenta que la fecha de finalización es 20/12/22).  Por lo anterior se recomienda realizar los ajustes en cuanto a la periodicidad.</t>
  </si>
  <si>
    <r>
      <t xml:space="preserve">Se realizó el monitoreo a la materialización de los riesgos y ejecución de controles en los niveles de Sede de la Dirección General, Direcciones Regionales y Centros Zonales.
</t>
    </r>
    <r>
      <rPr>
        <b/>
        <sz val="10"/>
        <rFont val="Arial"/>
        <family val="2"/>
      </rPr>
      <t xml:space="preserve">Evidencias </t>
    </r>
    <r>
      <rPr>
        <sz val="10"/>
        <rFont val="Arial"/>
        <family val="2"/>
      </rPr>
      <t xml:space="preserve">
En el siguiente enlace se encuentra el reporte de la sede de la dirección general: https://icbfgob.sharepoint.com/sites/GestionDeRiesgos/Documentos compartidos/Forms/AllItems.aspx?id=/sites/GestionDeRiesgos/Documentos compartidos/2022/SDG/MON-MAT-CONT&amp;viewid=b91b463e-78d8-4ed5-9b2c-713967732268
En el siguiente enlace encuentra cada carpeta con regional y cada centro zonal dentro se encuentra el reporte en MON-MAT-CONT https://icbfgob.sharepoint.com/sites/GestionDeRiesgos/Documentos compartidos/Forms/AllItems.aspx?id=/sites/GestionDeRiesgos/Documentos compartidos/2022/Amazonas&amp;viewid=b91b463e-78d8-4ed5-9b2c-71396773226
</t>
    </r>
  </si>
  <si>
    <r>
      <t xml:space="preserve">Se realizó el monitoreo a los controles en los niveles de Sede de la Dirección General, Direcciones Regionales y Centros Zonales.
</t>
    </r>
    <r>
      <rPr>
        <b/>
        <sz val="10"/>
        <rFont val="Arial"/>
        <family val="2"/>
      </rPr>
      <t xml:space="preserve">Evidencias </t>
    </r>
    <r>
      <rPr>
        <sz val="10"/>
        <rFont val="Arial"/>
        <family val="2"/>
      </rPr>
      <t xml:space="preserve">
En el siguiente enlace se encuentra el reporte de la sede de la dirección general: https://icbfgob.sharepoint.com/sites/GestionDeRiesgos/Documentos compartidos/Forms/AllItems.aspx?id=/sites/GestionDeRiesgos/Documentos compartidos/2022/SDG/MON-MAT-CONT&amp;viewid=b91b463e-78d8-4ed5-9b2c-713967732268
En el siguiente enlace encuentra cada carpeta con regional y cada centro zonal dentro se encuentra el reporte en MON-MAT-CONT https://icbfgob.sharepoint.com/sites/GestionDeRiesgos/Documentos compartidos/Forms/AllItems.aspx?id=/sites/GestionDeRiesgos/Documentos compartidos/2022/Amazonas&amp;viewid=b91b463e-78d8-4ed5-9b2c-71396773226
</t>
    </r>
  </si>
  <si>
    <r>
      <rPr>
        <sz val="10"/>
        <rFont val="Arial"/>
        <family val="2"/>
      </rPr>
      <t xml:space="preserve">Se evidenció reporte del aplicativo SIMEI indicador  PA-134  Porcentaje de avance del cumplimiento de Planes de Tratamiento de Riesgos para la SDG y, Regioanal y CZ  con corte al mes de abril 
</t>
    </r>
    <r>
      <rPr>
        <b/>
        <sz val="10"/>
        <rFont val="Arial"/>
        <family val="2"/>
      </rPr>
      <t xml:space="preserve">
Evidencias 
</t>
    </r>
    <r>
      <rPr>
        <sz val="10"/>
        <rFont val="Arial"/>
        <family val="2"/>
      </rPr>
      <t xml:space="preserve">Consulta-Resultado Indicadores. PA-134 Porcentaje de avance del cumplimiento de Planes de Tratamiento de Riesgos. Vigencia: 2022. Corte  abril </t>
    </r>
  </si>
  <si>
    <r>
      <t xml:space="preserve">Se cuenta con el contrato 1378 del 11/07/19 - con certificación de vigencias futuras como soporte para los años 2020-2022 (para el año 2022  se cuenta con un presupuesto de $2.851.542.211)  cuyo objeto es prestar el de  "Prestar el servicio de apoyo logístico necesario para la organización y realización de eventos institucionales de sensibilización, divulgación e implementación de las diferentes estrategias del ICBF" Por medio del cual se atendieron las siguientes Mesas Públicas y ejercicios de Rendición de  Cuentas a través del contrato del Operador Logístico.
</t>
    </r>
    <r>
      <rPr>
        <b/>
        <sz val="10"/>
        <rFont val="Arial"/>
        <family val="2"/>
      </rPr>
      <t xml:space="preserve">
Eventos:
</t>
    </r>
    <r>
      <rPr>
        <sz val="10"/>
        <rFont val="Arial"/>
        <family val="2"/>
      </rPr>
      <t xml:space="preserve">
Mayo
12 de mayo/22 "MESA PUBLICA DE LA REGIONAL SAN ANDRÉS ISLA
16 de mayo/22 "RENDICIÓN PÚBLICA DE CUENTAS		
18 de mayo/22 RENDICION PUBLICA DE CUENTAS, PARA SOCIALIZRA LA EJECUCIÓN DE LOS PROGRAMAS DEL ICBF POR LA REGIONAL  BOGOTÁ EN LA VIGENCIA 2021. / EVENTO DE LA MESA PÚBLICA
Junio
15 de junio RENDICION DE CUENTAS SECTOR DE LA INCLUSIÓN SOCIAL 
</t>
    </r>
  </si>
  <si>
    <r>
      <t xml:space="preserve">Se evidenció avance de la actividad mediante la publicación de información de riesgos de corrupción  mediante  el Boletín Vive ICBF de los  meses de Mayo,  junio y julio </t>
    </r>
    <r>
      <rPr>
        <b/>
        <sz val="10"/>
        <rFont val="Arial"/>
        <family val="2"/>
      </rPr>
      <t xml:space="preserve">
Evidencias</t>
    </r>
    <r>
      <rPr>
        <sz val="10"/>
        <rFont val="Arial"/>
        <family val="2"/>
      </rPr>
      <t xml:space="preserve">
Boletín Vive ICBF N° 199  del 6  de Mayo 2022  Articulo: Recuerda el objetivo del Sistema de Gestión
de Calidad (..la gestión de los riesgos y el cumplimiento...)
Boletín Vive ICBF N° 203 del  3 de Junio  Articulo:COMPONENTES DEL MODELO ESTANDAR DE CONTROL INTERNO. (Evaluación del riesgo (Gestión))
Boletín Vive ICBF N° 207  del  1 de Julio de 2022.  Articulo:  Recuerda que el ICBF cuenta con una Política de Riesgos
Nota: Se recomienda revisar la actividad con respecto a la meta puesto que desde el Boletín vive ICBF no es posible divulgar información sobre la gestión de riesgos de corrupción a todas las partes interesadas de la Entidad (Usuarios, Operadores de Servicio, Goberno Nacional, etc....)</t>
    </r>
  </si>
  <si>
    <r>
      <t xml:space="preserve">Se evidenció la publicación de la información del Presupuesto General de Ingresos, la Ejecución Presupuestal y Estados Financieros en la página web del ICBF.
</t>
    </r>
    <r>
      <rPr>
        <b/>
        <sz val="10"/>
        <rFont val="Arial"/>
        <family val="2"/>
      </rPr>
      <t>Evidencias:</t>
    </r>
    <r>
      <rPr>
        <sz val="10"/>
        <rFont val="Arial"/>
        <family val="2"/>
      </rPr>
      <t xml:space="preserve">
Presupuesto general de ingresos 2022 ABRIL, fecha de publicación: 18/Mayo/2022
Presupuesto general de ingresos 2022- Mayo 31, fecha de publicación: 15/Jul/2022
Presupuesto general de ingresos junio 2022, fecha de publicación: 15/Jul/2022
Ruta: https://www.icbf.gov.co/informacion-financiera/presupuesto-general
</t>
    </r>
    <r>
      <rPr>
        <b/>
        <sz val="10"/>
        <rFont val="Arial"/>
        <family val="2"/>
      </rPr>
      <t xml:space="preserve">Ejecución Presupuestal: 
</t>
    </r>
    <r>
      <rPr>
        <sz val="10"/>
        <rFont val="Arial"/>
        <family val="2"/>
      </rPr>
      <t xml:space="preserve">- bd_ejecucion_vigencia_a_abril_areas_cierre_definitivo_2022.xlsx
- bd_ejecucion_vigencia_a_abril_cierre_sin_areas_definitivo_2022.xlsx
- bd_ejecucion_vigencia_a_mayo_areas_cierre_definitivo_2022.xlsx
- bd_ejecucion_vigencia_a_mayo_cierre_sin_areas_definitivo_2022.xlsx
- bd_ejecucion_vigencia_a_junio_areas_cierre_definitivo_2022.xlsx
- bd_ejecucion_vigencia_a_junio_cierre_sin_areas_definitivo_2022.xlsx
- bd_ejecucion_vigencia_a_julio_areas_cierre_definitivo_2022.xlsx
- bd_ejecucion_vigencia_a_julio_cierre_sin_areas_definitivo_2022.xlsx
Portal web ruta: https://www.icbf.gov.co/informacion-financiera/ejecucion-presupuestal-historica
</t>
    </r>
    <r>
      <rPr>
        <b/>
        <sz val="10"/>
        <rFont val="Arial"/>
        <family val="2"/>
      </rPr>
      <t>Estados Financieros</t>
    </r>
    <r>
      <rPr>
        <sz val="10"/>
        <rFont val="Arial"/>
        <family val="2"/>
      </rPr>
      <t xml:space="preserve">: 
- ESTADOS FINANCIEROS CON CORTE DE 30 DE ABRIL DE 2022, Fecha de Publicación: 26/Mayo/2022
  NOTAS ESTADOS FINANCIEROS CON CORTE DE 30 DE ABRIL DE 2022
- ESTADOS FINANCIEROS CON CORTE DEL 31 DE MAYO DE 2022, Fecha de Publicación: 30/Jun/2022
  NOTAS ESTADOS FINANCIEROS CON CORTE DEL 31 DE MAYO DE 2022
- NOTAS ESTADOS FINANCIEROS CON CORTE DE 30 DE JUNIO DE 2022, Fecha de Publicación: 29/Jul/2022
  ESTADOS FINANCIEROS CON CORTE 30 DE JUNIO DE 2022
- ESTADOS FINANCIEROS CON CORTE DE 31 DE JULIO DE 2021, Fecha de Publicación: 26/Ago/2022
  NOTAS ESTADOS FINANCIEROS CON CORTE 31 DE JULIO DE 2022
Portal </t>
    </r>
    <r>
      <rPr>
        <i/>
        <sz val="10"/>
        <rFont val="Arial"/>
        <family val="2"/>
      </rPr>
      <t>web</t>
    </r>
    <r>
      <rPr>
        <sz val="10"/>
        <rFont val="Arial"/>
        <family val="2"/>
      </rPr>
      <t xml:space="preserve"> ruta: https://www.icbf.gov.co/informacion-financiera/estados-financieros
Estados financieros de abril, mayo, junio y julio 2022.
</t>
    </r>
    <r>
      <rPr>
        <b/>
        <sz val="10"/>
        <rFont val="Arial"/>
        <family val="2"/>
      </rPr>
      <t>Recomendación:</t>
    </r>
    <r>
      <rPr>
        <sz val="10"/>
        <rFont val="Arial"/>
        <family val="2"/>
      </rPr>
      <t xml:space="preserve">
Complementar la información de la actividad en el SVE documentando la ruta donde está publicada la información.
</t>
    </r>
  </si>
  <si>
    <t>Seguimiento 3 OCI
Componente 1: GESTION DEL RIESGO</t>
  </si>
  <si>
    <t>16/01/2023 (CORTE 31 DICIEMBRE 2022)</t>
  </si>
  <si>
    <t xml:space="preserve"> Fecha seguimiento: 31/12/2022</t>
  </si>
  <si>
    <t>Fecha seguimiento: 31/12/2022</t>
  </si>
  <si>
    <t>SEGUIMIENTO 31 DE DICIEMBRE DE 2022
(Oficina de Control Interno)</t>
  </si>
  <si>
    <t>Actividad Cumplida en el segundo cuatrimestre.</t>
  </si>
  <si>
    <t>Se evidencia publicación del Boletín de Peticiones, Quejas, Reclamos, Sugerencias y Reportes de Amenaza o Vulneración de Derechos. 
Evidencias:
El Boletín de Peticiones, Quejas, Reclamos, Sugerencias y Reportes de Amenaza o Vulneración de Derechos, de los meses Agosto, septiembre, octubre y noviembre 2022.
https://www.icbf.gov.co/servicios/informes-boletines-pqrds</t>
  </si>
  <si>
    <r>
      <t>Se evidecia calendario de eventos de mesas públicas y rendición pública de cuentas para la vigencia 2022.</t>
    </r>
    <r>
      <rPr>
        <b/>
        <sz val="10"/>
        <rFont val="Arial"/>
        <family val="2"/>
      </rPr>
      <t xml:space="preserve">
Evidencia: </t>
    </r>
    <r>
      <rPr>
        <sz val="10"/>
        <rFont val="Arial"/>
        <family val="2"/>
      </rPr>
      <t xml:space="preserve">
Pantallazos de Calendario de eventos de mesas públicas y rendición de cuentas por cada departamento en el enlace: https://www.icbf.gov.co/rendicion-de-cuentas-icbf#rc2</t>
    </r>
  </si>
  <si>
    <t xml:space="preserve">Se evidencia socialización de temas de trasparencia en Boletines ICBF:
Boletín 200  13 mayo/22  "Definición de temas de las Mesas Públicas de los centros zonales del ICBF"
Boletín 204 del 10/06/22 con la  "Rendición de cuentas 2022 - Bienestar Curso de Vida - Fueron priorizadas las regionales Antioquia, Atlántico,
Bogotá, Norte de Santander y Valle del Cauca"
</t>
  </si>
  <si>
    <r>
      <rPr>
        <sz val="10"/>
        <rFont val="Arial"/>
        <family val="2"/>
      </rPr>
      <t xml:space="preserve">Se evidencia divulgación en medios institucionales y redes sociales respecto a la implemetación de los acuerdos de Paz.  </t>
    </r>
    <r>
      <rPr>
        <b/>
        <sz val="10"/>
        <rFont val="Arial"/>
        <family val="2"/>
      </rPr>
      <t xml:space="preserve">
Evidencia:
MAYO</t>
    </r>
    <r>
      <rPr>
        <sz val="10"/>
        <rFont val="Arial"/>
        <family val="2"/>
      </rPr>
      <t xml:space="preserve">
ICBF avanza con la atención de niños, adolescentes y jóvenes en municipios PDET en Tolima -25/05/22
</t>
    </r>
    <r>
      <rPr>
        <b/>
        <sz val="10"/>
        <rFont val="Arial"/>
        <family val="2"/>
      </rPr>
      <t>JUNIO</t>
    </r>
    <r>
      <rPr>
        <sz val="10"/>
        <rFont val="Arial"/>
        <family val="2"/>
      </rPr>
      <t xml:space="preserve">
ICBF atiende más de 14 mil niños, adolescente y jóvenes en municipios PDET en Norte de Santander 01/06/22
ICBF fortalece política pública de infancia y adolescencia en municipios PDET de La Guajira -01/06/22
ICBF brinda atención psicosocial a familias ubicadas en municipios PDET de Sucre- 23/06/22
</t>
    </r>
    <r>
      <rPr>
        <b/>
        <sz val="10"/>
        <rFont val="Arial"/>
        <family val="2"/>
      </rPr>
      <t>JULIO</t>
    </r>
    <r>
      <rPr>
        <sz val="10"/>
        <rFont val="Arial"/>
        <family val="2"/>
      </rPr>
      <t xml:space="preserve">
ICBF fortalece la atención a la primera infancia en los municipios PDET en Guaviare - 11/07/22
ICBF fortalece atención a niñez en municipios PDET de Chocó - 12/07/22
ICBF avanza en la atención brindada a niñas, niños, adolescentes y jóvenes en territorios PDET - 21/07/22
AGOSTO.  No se presentaron evidencias.</t>
    </r>
    <r>
      <rPr>
        <b/>
        <sz val="10"/>
        <rFont val="Arial"/>
        <family val="2"/>
      </rPr>
      <t xml:space="preserve">
</t>
    </r>
    <r>
      <rPr>
        <sz val="10"/>
        <rFont val="Arial"/>
        <family val="2"/>
      </rPr>
      <t>Redes
https://twitter.com/ICBFColombia/status/1524428787508723713?s=20&amp;t=7_iFESyV4SVbASbHObkDwQ
https://twitter.com/ICBFColombia/status/1513208218515869696?s=20&amp;t=7_iFESyV4SVbASbHObkDwQ
https://twitter.com/ICBFColombia/status/1517245935360823297?s=20&amp;t=7_iFESyV4SVbASbHObkDwQ
https://twitter.com/ICBFColombia/status/1517526274444570624?s=20&amp;t=7_iFESyV4SVbASbHObkDwQ
https://twitter.com/icbfcolombia/status/1542903366350684169?s=24&amp;t=9U5s3Ve8kKbWdbAaH03S-Q
https://twitter.com/ICBFColombia/status/1532810385082007553?s=20&amp;t=NIg-X3oGrbbmrdq-HUi9jA
https://twitter.com/ICBFColombia/status/1537429745515782144?s=20&amp;t=UGH3tQuz3d6syHPw2KvCxA
https://www.facebook.com/ICBFColombia/posts/pfbid0qzSEtjJVvUKeHARn6vJCqHWVSPAJikGPtiADN239Sy57iRQYjktMfaomerCxev9pl
https://www.facebook.com/ICBFColombia/posts/pfbid0hdsUpjBaasLQ9JguoMbRtFghPweovJtK5NiQefQSz6DZL5WuTdqQdJ4VXHx8cfVgl
https://www.facebook.com/ICBFColombia/posts/pfbid029oLyTZavSenkekv7dyYfqqtur7KP1THPvWZ9gGRmRDsTerVmFTyZxZB3XEAH7Mp4l
En el SVE aparece Actividad NO APROBADA.</t>
    </r>
  </si>
  <si>
    <t>MATRIZ DE PLANEACIÓN DEL PLAN DE PARTICIPACIÓN CIUDADANA - PPC 2022</t>
  </si>
  <si>
    <t>ENERO</t>
  </si>
  <si>
    <t xml:space="preserve">OBSERVACIONES MONITOREO DYSA PERIODO: </t>
  </si>
  <si>
    <t xml:space="preserve">CALCULO AVANCE PPC </t>
  </si>
  <si>
    <t>FEBRERO</t>
  </si>
  <si>
    <t>MARZO</t>
  </si>
  <si>
    <t>ABRIL</t>
  </si>
  <si>
    <t>MAYO</t>
  </si>
  <si>
    <t>JUNIO</t>
  </si>
  <si>
    <t>JULIO</t>
  </si>
  <si>
    <t>AGOSTO</t>
  </si>
  <si>
    <t>SEPTIEMBRE</t>
  </si>
  <si>
    <t xml:space="preserve">SEGUIMIENTO OCI
SEPTIEMBRE </t>
  </si>
  <si>
    <t xml:space="preserve">EVIDENCIA
SEPTIEMBRE </t>
  </si>
  <si>
    <t>OCTUBRE</t>
  </si>
  <si>
    <t xml:space="preserve">SEGUIMIENTO OCI
OCTUBRE </t>
  </si>
  <si>
    <t>EVIDENCIA
OCTUBRE</t>
  </si>
  <si>
    <t xml:space="preserve">Noviembre </t>
  </si>
  <si>
    <t xml:space="preserve">SEGUIMIENTO OCI
NOVIEMBRE </t>
  </si>
  <si>
    <t xml:space="preserve">EVIDENCIA
NOVIEMBRE  </t>
  </si>
  <si>
    <t xml:space="preserve">Diciembre </t>
  </si>
  <si>
    <t xml:space="preserve">SEGUIMIENTO OCI
DICIEMBRE </t>
  </si>
  <si>
    <t xml:space="preserve">EVIDENCIA
DICIEMBRE </t>
  </si>
  <si>
    <t>CONCLUSIÓN SEGUIMIENTO OCI
CORTE DICIEMBRE  2022</t>
  </si>
  <si>
    <t>EVIDENCIAS</t>
  </si>
  <si>
    <t>ESTADO</t>
  </si>
  <si>
    <t>Reporte de avance en el cumplimiento de la meta</t>
  </si>
  <si>
    <t>Reporte de gestión</t>
  </si>
  <si>
    <t xml:space="preserve">No. </t>
  </si>
  <si>
    <t xml:space="preserve">NOMBRE DE LA ACTIVIDAD </t>
  </si>
  <si>
    <t>DESCRIPCIÓN DE LA ACTIVIDAD O ESTRATEGIA DE PARTICIPACIÓN</t>
  </si>
  <si>
    <t>OBJETIVO ESTRATÉGICO RELACIONADO</t>
  </si>
  <si>
    <t xml:space="preserve">NIVEL DE INCIDENCIA  </t>
  </si>
  <si>
    <t xml:space="preserve">MOMENTO DEL CICLO DE GESTIÓN  </t>
  </si>
  <si>
    <t>GRUPO DE VALOR OBJETIVO</t>
  </si>
  <si>
    <t>ALCANCE</t>
  </si>
  <si>
    <t>DEPENDENCIA RESPONSABLE</t>
  </si>
  <si>
    <t>PROGRAMA</t>
  </si>
  <si>
    <t>UNIDAD DE MEDIDA</t>
  </si>
  <si>
    <t>FECHA INICIO</t>
  </si>
  <si>
    <t xml:space="preserve">FECHA FINALIZACIÓN </t>
  </si>
  <si>
    <t>ESPACIO</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</si>
  <si>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</si>
  <si>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</si>
  <si>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</si>
  <si>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</si>
  <si>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</si>
  <si>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</si>
  <si>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</si>
  <si>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</si>
  <si>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</si>
  <si>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</si>
  <si>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</si>
  <si>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</si>
  <si>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</si>
  <si>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</si>
  <si>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 xml:space="preserve">Número </t>
  </si>
  <si>
    <t>Incentivar la apropiación de conocimientos sobre la importancia de la participación ciudadana y del control social a los servicios de primera infancia. (periodicidad bimestral)</t>
  </si>
  <si>
    <t xml:space="preserve">Realizar asistencia técnica, a enlaces correspondientes de las 33 regionales, sobre participación ciudadana y control social  a los servicios de primera infancia, y temas relacionados, en articulación con entidades estatales y educativas.  </t>
  </si>
  <si>
    <t xml:space="preserve">Promover de manera efectiva la conformación de grupos de control social y/o veedurías ciudadanas. </t>
  </si>
  <si>
    <t xml:space="preserve">Control, evaluación y ejecución participativa </t>
  </si>
  <si>
    <t xml:space="preserve">Ejecución/implementación participativa y evaluación y control ciudadano </t>
  </si>
  <si>
    <t xml:space="preserve">Enlaces de Control social, beneficiarios y grupos de control social </t>
  </si>
  <si>
    <t xml:space="preserve">Nacional </t>
  </si>
  <si>
    <t xml:space="preserve">Dirección Primera Infancia </t>
  </si>
  <si>
    <t xml:space="preserve">Número de asistencias técnicas realizadas a las regionales y  líderes representantes de comités y veedurías ciudadanas de control social. </t>
  </si>
  <si>
    <t>17 de febrero</t>
  </si>
  <si>
    <t>12 de diciembre</t>
  </si>
  <si>
    <t xml:space="preserve"> Virtual</t>
  </si>
  <si>
    <t>Esta actividad con las regionales empezará el 17 de febrero de 2022.</t>
  </si>
  <si>
    <t>Se realizan dos sesiones de la primera asistencia técnica-AT a enlaces de control social regionales (y de centros zonales).</t>
  </si>
  <si>
    <t xml:space="preserve">1. Se organiza la agenda y diapositivas para el desarrollo de las dos sesiones de AT.
2. Se crean los dos links en Forms para el registro de asistentes.
3. Se realiza el acta que consolida la información presentada en las dos sesiones de AT, así como las y los enlaces que asistieron en representación de cada regional. 
</t>
  </si>
  <si>
    <t xml:space="preserve">Enlaces regionales y zonales de control social. </t>
  </si>
  <si>
    <t>25 enlaces regionales</t>
  </si>
  <si>
    <t xml:space="preserve">Envío de material y gestión de información. </t>
  </si>
  <si>
    <t>Envío de piezas sobre participación y control social a los servicios a las regionales para su difusión por medio de los canales de comunicación establecidos con las familias usuarias.</t>
  </si>
  <si>
    <t>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201%20de%20la%20Matriz%2F02%2EFebrero%20evidencias&amp;viewid=848cd329%2D4628%2D438a%2Db7b1%2D175890936859</t>
  </si>
  <si>
    <t>evidencia acorde</t>
  </si>
  <si>
    <t>En avance</t>
  </si>
  <si>
    <t>No aplica</t>
  </si>
  <si>
    <t xml:space="preserve">Esta actividad se realizará el 21 de abril, dada su periodicidad bimestral.  </t>
  </si>
  <si>
    <t>Desarrollo de las dos sesiones de AT el 21 de abril (10am-12pm y 2pm-4pm) con las y los enlaces de control social de las regionales (y los centros zonales).</t>
  </si>
  <si>
    <t xml:space="preserve">1. Se lleva a cabo la segunda asistencia técnica-AT a los dos grupos de regionales establecidos.
2. Se brinda AT vía correo electrónico y otros medios (llamadas, mensajes de WhatsApp).
3. Se realiza inducción a nuevos enlaces regionales de control social.
4. Se efectúa reunión con enlace de un centro zonal para brindar orientaciones sobre el diligenciamiento del formato de seguimiento a la socialización de los servicios de educación inicial. </t>
  </si>
  <si>
    <t>31 enlaces regionales</t>
  </si>
  <si>
    <t xml:space="preserve">Gestión de comunicado sobre el momento la realización de la segunda socialización de los servicios de educación inicial (contrato firmado por los operadores de servicios), y gestión de información en regionales y centros zonales. </t>
  </si>
  <si>
    <t>https://icbfgob.sharepoint.com/sites/MICROSITIOPLANANTICORRUPCINYDEATENCINALCIUDADANO2021/Documentos%20compartidos/Forms/AllItems.aspx?OR=OWA%2DNT&amp;CT=1654614433103&amp;sourceId=&amp;params=%7B%22AppName%22%3A%22Teams%2DDesktop%22%2C%22AppVersion%22%3A%221415%2F22010300409%22%7D&amp;CID=aec41bca%2D1092%2D44a1%2D68f0%2D4f5e07734ce2&amp;id=%2Fsites%2FMICROSITIOPLANANTICORRUPCINYDEATENCINALCIUDADANO2021%2FDocumentos%20compartidos%2FPAAC%202022%2FCOMPONENTE%206%20PLAN%20DE%20PARTICIPACI%C3%93N%20CIUDADANA%202022%2FDependencias%20a%20Nivel%20Nacional%2FDirecci%C3%B3n%20de%20Primera%20Infancia%2FActividad%201%20de%20la%20Matriz%2F04%2EAbril%20evidencias&amp;viewid=848cd329%2D4628%2D438a%2Db7b1%2D175890936859</t>
  </si>
  <si>
    <t xml:space="preserve">Realización de 5 talleres como asistencia técnica para analizar la situación del control social a los servicios de la primera infancia a nivel territorial, mediante la metodología del árbol de problemas, con participación de regionales de cada macro región, como insumo para la construcción del plan de acción que se implementará en el marco de la gestión del control social a los servicios de la primera infancia. </t>
  </si>
  <si>
    <t>Desarrollo de un taller por cada macro: Caribe; Centro; Eje cafetero y Antioquia; Pacífico; Orinoquía y Amazonía.</t>
  </si>
  <si>
    <t>"Fue un ejercicio pedagógico y participativo".
"Excelente este trabajo en grupo  permitió  escuchar otras  situaciones  en otras regionales".</t>
  </si>
  <si>
    <t xml:space="preserve">Establecer de forma participativa el plan de acción por macro a implementar desde el liderazgo de cada enlace regional para contribuir con el fortalecimiento del ejercicio del control social a los servicios de la primera infancia. 
Culminación de taller en dos macros en las cuales no alcanzó el tiempo por factores como muchas participaciones o inconvenientes de conexión a internet o falta de audífonos en los equipos. </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</si>
  <si>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201%20de%20la%20Matriz%2F05%2EMayo%20evidencias&amp;viewid=848cd329%2D4628%2D438a%2Db7b1%2D175890936859</t>
  </si>
  <si>
    <t>Cumplida</t>
  </si>
  <si>
    <t>1. Desarrollo de la segunda parte del taller sobre el árbol de problemas en dos macros (Orinoquía y Amazonía; Caribe) en las cuales no alcanzó el tiempo en las sesiones realizadas en el mes de mayo. 
2. Realización de asistencia técnica sobre: (i) participación desde la primera infancia, con el apoyo de la psicóloga Ángela María Rojas Martínez, experta en aspectos relacionados con este tema; (2) presentación de resultados generales de las evaluaciones a las primeras socializaciones de los servicios reportadas por las EAS y de las evaluaciones a los eventos de control social (a cargo metodológicamente de colaboradores del ICBF y logísticamente de las EAS en categoría 4 y 5).</t>
  </si>
  <si>
    <t xml:space="preserve">1. Culminación de dos talleres sobre el árbol de problemas que refleja la situación frente al control social de los servicios en los territorios en las macros Orinoquía y Amazonía, y Caribe.
2. De llevan a cabo dos sesiones de asistencia técnica (10am-12pm y 2pm-4pm), cada una desarrollada en dos momentos para la presentación de los dos puntos centrales de la agenda, creando espacios para que las y los asistentes participaran compartiendo preguntas, las cuales fueron resueltas durante cada sesión.
 </t>
  </si>
  <si>
    <t>1. Acerca de los dos talleres: 
"Muy enriquecedor"
"Que los demás participantes estén al tanto del ejercicio" (Respecto a quienes no pudieron conectarse para la culminación del taller).
"Muy nutritiva y constructiva conocer las opiniones de las demás compañeras de enlaces regionales."
"Excelente y práctica"
2. Sobre la asistencia técnica: 
"Excelente entrada muy reflexiva sobre la necesidad de posibilitar la participación"
"gracias doctora ángela, genial el espacio y el tema. Personalmente me conecté mucho con este tema."
"excelente la intervención"
"Gracias super el tema"</t>
  </si>
  <si>
    <t>1. Programar el taller final para establecer el plan de acción conjunto en cada macro región con actividades concretas orientadas a contribuir con el fortalecimiento de los comités de control social y veedurías ciudadanas, según el árbol de problemas construido en cada macro.</t>
  </si>
  <si>
    <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201%20de%20la%20Matriz%2F06%2EJunio%20evidencias&amp;viewid=848cd329%2D4628%2D438a%2Db7b1%2D175890936859</t>
  </si>
  <si>
    <t xml:space="preserve">Continuación de la segunda y última fase de talleres sobre el análisis del proceso de control social en cuatro macro regiones. </t>
  </si>
  <si>
    <t xml:space="preserve">Se realizaron talleres por macro regiones para presentar el consolidado de las necesidades identificadas frente al control social a los servicios en territorio, diligenciar la matriz DOFA, (una vez se brindaron orientaciones conceptuales sobre esta herramienta de evaluación), y presentar las necesidades priorizadas para articular en el plan de acción. </t>
  </si>
  <si>
    <t xml:space="preserve">Acordar entre macros los contenidos de un taller estructurado por fases dirigidos a los miembros de comités de control social y veedurías ciudadanas, con el fin de facilitar los procesos de capacitación a estos grupos de interés. 
</t>
  </si>
  <si>
    <t xml:space="preserve">Definir un canal de fácil acceso para los reportes de control social generados por los comités y veedurías ciudadanas, que permita realizar seguimiento efectivo desde los centros zonales, regionales y revisión a nivel nacional. </t>
  </si>
  <si>
    <t>https://icbfgob.sharepoint.com/sites/MICROSITIOPLANANTICORRUPCINYDEATENCINALCIUDADANO2021/Documentos%20compartidos/Forms/AllItems.aspx?OR=OWA%2DNT&amp;CT=1659720561614&amp;sourceId=&amp;params=%7B%22AppName%22%3A%22Teams%2DDesktop%22%2C%22AppVersion%22%3A%221415%2F22010300409%22%7D&amp;CID=4bb9ad35%2D0ca5%2Dbf36%2D5ea2%2D16c21c83312f&amp;id=%2Fsites%2FMICROSITIOPLANANTICORRUPCINYDEATENCINALCIUDADANO2021%2FDocumentos%20compartidos%2FPAAC%202022%2FCOMPONENTE%206%20PLAN%20DE%20PARTICIPACI%C3%93N%20CIUDADANA%202022%2FDependencias%20a%20Nivel%20Nacional%2FDirecci%C3%B3n%20de%20Primera%20Infancia%2FActividad%201%20de%20la%20Matriz%2F07%2EJulio%20evidencias&amp;viewid=848cd329%2D4628%2D438a%2Db7b1%2D175890936859</t>
  </si>
  <si>
    <t xml:space="preserve">cumplida </t>
  </si>
  <si>
    <t>Meta cumplida, pero se continúan desarrollando otras actividades adicionales según necesidades identificadas, y las evidencias se continúan cargando.</t>
  </si>
  <si>
    <t>https://icbfgob.sharepoint.com/:f:/r/sites/MICROSITIOPLANANTICORRUPCINYDEATENCINALCIUDADANO2021/Documentos%20compartidos/PAAC%202022/COMPONENTE%206%20PLAN%20DE%20PARTICIPACI%C3%93N%20CIUDADANA%202022/Dependencias%20a%20Nivel%20Nacional/Direcci%C3%B3n%20de%20Primera%20Infancia/Actividad%201%20de%20la%20Matriz/08.Agosto%20evidencias?csf=1&amp;web=1&amp;e=HHvMwh</t>
  </si>
  <si>
    <t xml:space="preserve">Meta cumplida, pero se continúan desarrollando otras actividades adicionacionales, correspondientes a taller para socializar las orientaciones enfocadas en la construcción de la propuesta de fortalecimiento dirigida a los comités de control social y veedurías ciudadanas, de acuerdo con el plan de acción establecido para la implementación de la Estrategia de movilización y control social a los servicios. Se cargan las evidencias en la carpeta respectiva. </t>
  </si>
  <si>
    <t xml:space="preserve">Disponer contenidos orientados al aumento de conocimientos y habilidades para la realización del control social a los servicios de la primera infancia. </t>
  </si>
  <si>
    <t>https://icbfgob.sharepoint.com/:f:/r/sites/MICROSITIOPLANANTICORRUPCINYDEATENCINALCIUDADANO2021/Documentos%20compartidos/PAAC%202022/COMPONENTE%206%20PLAN%20DE%20PARTICIPACI%C3%93N%20CIUDADANA%202022/Dependencias%20a%20Nivel%20Nacional/Direcci%C3%B3n%20de%20Primera%20Infancia/Actividad%201%20de%20la%20Matriz/09.Septiembre%20evidencias?csf=1&amp;web=1&amp;e=aTYCxL</t>
  </si>
  <si>
    <r>
      <t>Actividad cumplida desde el mes de marzo de 2022
Sin embargo se observó correo electronico del 28/09/2022, remitiendo documento con "</t>
    </r>
    <r>
      <rPr>
        <i/>
        <sz val="11"/>
        <color theme="1"/>
        <rFont val="Arial"/>
        <family val="2"/>
      </rPr>
      <t xml:space="preserve">Orientaciones para la propuesta de fortalecimiento de los comités y veedurías ciudadanas construida por cada macro región"; asi mismo se evidencio </t>
    </r>
    <r>
      <rPr>
        <sz val="11"/>
        <color theme="1"/>
        <rFont val="Arial"/>
        <family val="2"/>
      </rPr>
      <t xml:space="preserve">presentación sobre el Uso de la teoría del comportamiento realizada el 27/09/2022. </t>
    </r>
  </si>
  <si>
    <r>
      <t xml:space="preserve">*Pdf correo electrónico del 28/09/2022- Asunto: </t>
    </r>
    <r>
      <rPr>
        <i/>
        <sz val="11"/>
        <color theme="1"/>
        <rFont val="Arial"/>
        <family val="2"/>
      </rPr>
      <t>":Orientaciones para la propuesta de fortalecimiento de los comités y veedurías ciudadanas construida por cada macro región"
*</t>
    </r>
    <r>
      <rPr>
        <sz val="11"/>
        <color theme="1"/>
        <rFont val="Arial"/>
        <family val="2"/>
      </rPr>
      <t xml:space="preserve">Excel Listado de asistencia  </t>
    </r>
    <r>
      <rPr>
        <i/>
        <sz val="11"/>
        <color theme="1"/>
        <rFont val="Arial"/>
        <family val="2"/>
      </rPr>
      <t xml:space="preserve"> "Taller sobre aspectos conceptuales Comportamiento teoría propuesta de fortalecimiento - Control social" </t>
    </r>
    <r>
      <rPr>
        <sz val="11"/>
        <color theme="1"/>
        <rFont val="Arial"/>
        <family val="2"/>
      </rPr>
      <t>del  27/0</t>
    </r>
    <r>
      <rPr>
        <i/>
        <sz val="11"/>
        <color theme="1"/>
        <rFont val="Arial"/>
        <family val="2"/>
      </rPr>
      <t>9/</t>
    </r>
    <r>
      <rPr>
        <sz val="11"/>
        <color theme="1"/>
        <rFont val="Arial"/>
        <family val="2"/>
      </rPr>
      <t>2022.
*Pdf presentación - tema Orientaciones sobre el uso de la teoria del comportamiento.</t>
    </r>
  </si>
  <si>
    <t xml:space="preserve">Meta cumplida, pero se realiza la última asistencia técnica bimetral dirigida a enlaces de control social, supervisores de contratos, y enlaces financieros, con el fin de promover e incentivar la articulación entre estos profesionales de cada al proceso de apoyo al control social de los servicios de la primera infancia. </t>
  </si>
  <si>
    <t xml:space="preserve"> Enlaces de control social, supervisores de contratos, y enlaces financieros</t>
  </si>
  <si>
    <t>https://icbfgob.sharepoint.com/:f:/r/sites/MICROSITIOPLANANTICORRUPCINYDEATENCINALCIUDADANO2021/Documentos%20compartidos/PAAC%202022/COMPONENTE%206%20PLAN%20DE%20PARTICIPACI%C3%93N%20CIUDADANA%202022/Dependencias%20a%20Nivel%20Nacional/Direcci%C3%B3n%20de%20Primera%20Infancia/Actividad%201%20de%20la%20Matriz/10.Octubre%20evidencias?csf=1&amp;web=1&amp;e=arKMbZ</t>
  </si>
  <si>
    <r>
      <t xml:space="preserve">Actividad cumplida desde el mes de marzo de 2022
Sin embargo se observó diapositivas de reunión de asistencia tecnica conel objetivo de </t>
    </r>
    <r>
      <rPr>
        <i/>
        <sz val="10"/>
        <color theme="1"/>
        <rFont val="Arial"/>
        <family val="2"/>
      </rPr>
      <t xml:space="preserve"> " Reforzar la  importancia  de  la articulación en  Regionales y  Centros  zonales para el  apoyo  al  proceso  de participación ciudadana y control  social a los servicios, en el marco del seguimiento al cumplimiento de las obligaciones contractuales relacionadas con el estándar siete de los manuales operativos", </t>
    </r>
    <r>
      <rPr>
        <sz val="10"/>
        <color theme="1"/>
        <rFont val="Arial"/>
        <family val="2"/>
      </rPr>
      <t xml:space="preserve">realizada el </t>
    </r>
    <r>
      <rPr>
        <sz val="11"/>
        <color theme="1"/>
        <rFont val="Arial"/>
        <family val="2"/>
      </rPr>
      <t>03/11/2022.</t>
    </r>
  </si>
  <si>
    <t>* Pdf -presentación 2-AT-Webinar Equipo de movilización y CS- DPI del 03/11/2022
*Excel Listado de asistencia reunión del 03/11/2022</t>
  </si>
  <si>
    <t>Actividad Cumplida al 100%</t>
  </si>
  <si>
    <t xml:space="preserve">No aplica </t>
  </si>
  <si>
    <r>
      <rPr>
        <b/>
        <sz val="11"/>
        <color theme="1"/>
        <rFont val="Arial"/>
        <family val="2"/>
      </rPr>
      <t xml:space="preserve">Actividad Cumplida desde el mes de marzo de 2022
</t>
    </r>
    <r>
      <rPr>
        <sz val="11"/>
        <color theme="1"/>
        <rFont val="Arial"/>
        <family val="2"/>
      </rPr>
      <t xml:space="preserve">
Sin embargo se observó correo electrónico del 28/09/2022, remitiendo documento con "Orientaciones para la propuesta de fortalecimiento de los comités y veedurías ciudadanas construida por cada macro región"; así mismo se evidencio presentación sobre el Uso de la teoría del comportamiento realizada el 27/09/2022; Adicionalmente, se evidenció  reunión de asistencia técnica con el objetivo de  " Reforzar la  importancia  de  la articulación en  Regionales y  Centros  zonales para el  apoyo  al  proceso  de participación ciudadana y control  social a los servicios, en el marco del seguimiento al cumplimiento de las obligaciones contractuales relacionadas con el estándar siete de los manuales operativos", realizada el 03/11/2022.</t>
    </r>
  </si>
  <si>
    <r>
      <rPr>
        <b/>
        <sz val="11"/>
        <color theme="1"/>
        <rFont val="Arial"/>
        <family val="2"/>
      </rPr>
      <t>Septiembre 2022</t>
    </r>
    <r>
      <rPr>
        <sz val="11"/>
        <color theme="1"/>
        <rFont val="Arial"/>
        <family val="2"/>
      </rPr>
      <t xml:space="preserve">
*Pdf correo electrónico del 28/09/2022- Asunto: ":Orientaciones para la propuesta de fortalecimiento de los comités y veedurías ciudadanas construida por cada macro región"
*Excel Listado de asistencia   "Taller sobre aspectos conceptuales Comportamiento teoría propuesta de fortalecimiento - Control social" del  27/09/2022.
*Pdf presentación - tema Orientaciones sobre el uso de la teoria del comportamiento.
</t>
    </r>
    <r>
      <rPr>
        <b/>
        <sz val="11"/>
        <color theme="1"/>
        <rFont val="Arial"/>
        <family val="2"/>
      </rPr>
      <t xml:space="preserve">
Octubre 2022
</t>
    </r>
    <r>
      <rPr>
        <sz val="11"/>
        <color theme="1"/>
        <rFont val="Arial"/>
        <family val="2"/>
      </rPr>
      <t>* Pdf -presentación 2-AT-Webinar Equipo de movilización y CS- DPI del 03/11/2022
*Excel Listado de asistencia reunión del 03/11/2022</t>
    </r>
  </si>
  <si>
    <t>"Desarrollar las actividades planteadas en el calendario de participación ciudadana 2022, priorizando la participación de comunidades étnicas."</t>
  </si>
  <si>
    <t>Garantizar respuestas eficaces y oportunas a cada una de las quejas, reclamos y sugerencias presentadas por la ciudadanía.</t>
  </si>
  <si>
    <t xml:space="preserve">Participación en la información </t>
  </si>
  <si>
    <t>Participación en la identificación de necesidades o diagnóstico</t>
  </si>
  <si>
    <t>Beneficiarios, grupos de control social y público general.</t>
  </si>
  <si>
    <t>Número de actividades realizadas dirigidas a integrantes de comités, veedurías ciudadanas y público general.</t>
  </si>
  <si>
    <t xml:space="preserve">13 de mayo </t>
  </si>
  <si>
    <t>31 de octubre</t>
  </si>
  <si>
    <t>Virtual</t>
  </si>
  <si>
    <t xml:space="preserve">El inicio de estas actividades está previsto para el 13 de mayo de 2022. </t>
  </si>
  <si>
    <t xml:space="preserve">No Aplica </t>
  </si>
  <si>
    <t>No iniciado</t>
  </si>
  <si>
    <t>El inicio de la primera actividad está previsto para el 13 de mayo de 2022, dada la fase de socialización de los servicios que continúa en territorio.</t>
  </si>
  <si>
    <t>Avance en planeación del primer encuentro con líderes de comités y veedurías ciudadadas de la macro región Centro.</t>
  </si>
  <si>
    <t xml:space="preserve">1. Se continúan gestiones para el desarrollo del encuentro entre lideresas y líderes de comités y veedurías ciudadanas, proyectado para el 13 de mayo de 2022 con las regionales de la macro centro. 
2. Se diseña y produce invitación para el encuentro en conjunto con la Oficina Asesora de Comunicaciones. 
3. Gestión de reporte de lideresas y líderes de comités y veedurías que se conectarán al encuentro del 13 de mayo. 
4. Solicitud y seguimiento al envío de los mensajes a modo recordatorio para las lideresas y líderes. 
5. Envío de mensaje por correo electrónico a las lideresas y líderes reportados por las regionales, con el fin de reforzar el acceso a la información sobre el encuentro del próximo 13 de mayo. </t>
  </si>
  <si>
    <t>Miembros de comités de control social y veedurías ciudadanas.</t>
  </si>
  <si>
    <t>Miembros de comités y veedurías ciudadanas de siete regionales (macro Centro)</t>
  </si>
  <si>
    <t xml:space="preserve">Gestión para el registro en el link de Forms construido para incluir a las lideresas y líderes que representarán los comités y veedurías ciudadadanas en cada centro zonal, con el fin de participar en el primer encuentro de este año, que se realizará con las 7 regionales de la macro centro. </t>
  </si>
  <si>
    <t>Desarrollar el primer encuentro de lideresas y líderes comités de control social y veedurías ciudadanas en articulación con el Grupo de participación ciudadana de la Dirección para la democracia,
la participación ciudadana y la acción comunal del Ministerio del Interior.</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</si>
  <si>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04%2EAbril%20evidencias&amp;viewid=848cd329%2D4628%2D438a%2Db7b1%2D175890936859</t>
  </si>
  <si>
    <t>1. Realización del primer encuentro entre miembros de comités de control social y veedurías ciudadanas de las regionales Bogotá D.C, Boyacá, Cundinamarca, Huila, Norte de Santander, Santander y Tolima. 
2. Envío de solicitud vía correo a la Oficina Asesora de Comunicaciones para el diseño de próximas dos invitaciones que se usarán en la convocatoria del segundo y tercer encuentro entre miembros de comités de control social y veedurías ciudadanas en el mes de julio.</t>
  </si>
  <si>
    <t xml:space="preserve">1. Se realiza primer encuentro con miembros de grupos de valor con el apoyo del Grupo de participación ciudadana de la Dirección para la democracia, la participación ciudadana y la acción comunal del Ministerio del Interior.
2. Gestión de invitaciones para promover la participación en el segundo y tercer encuentro que se realizarán respectivamente con las macros Caribe y Pacífico en el mes de julio. </t>
  </si>
  <si>
    <t>Algunos de los comentarios compartidos mediante el chat de la reunión: 
1. "Muchas gracias por esta charla 👍 excelente capacitación soy del departamento de boyaca municipio de Soracá CDI Semillas del saber.".
2. "Que rico que estás reuniones se hicieran cada 2 meses para que nos capacitarán más a las mamitas mil gracias y Dios los bendiga".
3. "Hogar infantil el Principito del Centro Zonal Rafael Uribe Uribe les agradece el espacio de fortalecimiento que nos empodera para realizar un control social con conocimiento  y todos vamos por un mismo norte por el bienestar de los niños y niñas de primera infancia todos unidos por un trabajo con transparencia".
4. "Muchas gracias que propicien estos espacios, son importantes porque como lo dijeron, si uno no conoce pues no puede hacer una buena veeduría".</t>
  </si>
  <si>
    <t xml:space="preserve">Gestionar otros espacios mediante articulaciones con entidades o actores locales y nacionales orientados a contribuir con el desarrollo de capacitaciones para el ejercicio del control social por parte de los miembros de comités y veedurías ciudadanas de la macro Centro. </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</si>
  <si>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05%2EMayo%20evidencias&amp;viewid=848cd329%2D4628%2D438a%2Db7b1%2D175890936859</t>
  </si>
  <si>
    <t xml:space="preserve">Avance en la gestión de invitado externo para el desarrollo de los dos encuentros con miembros de comités de control social y veedurías ciudadanas. </t>
  </si>
  <si>
    <t xml:space="preserve">Se gestiona y realiza reunión con el presidente de la Red de veedurías de Colombia Pablo Bustos, para socializar el proceso mediante el cual se contribuye con la promoción de la participación y el control social a los servicios de la primera infancia, con el fin de contar con su participación como invitado externo en los próximos cinco encuentros que se realizarán en cada macro región. </t>
  </si>
  <si>
    <t xml:space="preserve">Generación de acuerdos frente a los temas que se abordarán en los encuentros. </t>
  </si>
  <si>
    <t xml:space="preserve">Establecimiento de procesos conjuntos para planear y coordinar actividades estructurales en función del fortalecimiento de los comités de control social y veedurías ciudadanas, contribuyendo para la generación de redes entre estas instancias en cada territorio, con el apoyo de veedoras-es de la Red de veedurías de Colombia representantes de cada departamento. </t>
  </si>
  <si>
    <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202%20de%20la%20Matriz%2F06%2EJunio%20evidencias&amp;viewid=848cd329%2D4628%2D438a%2Db7b1%2D175890936859</t>
  </si>
  <si>
    <t xml:space="preserve">Se efectúan gestiones para el proceso de convocatoria y desarrollo de los encuentros del 12 y 19 de agosto dirigidos a los miembros de comités y veedurías ciudadanas. </t>
  </si>
  <si>
    <t xml:space="preserve">
1. Solicitud a la Oficina Asesora de Comunicaciones del diseño de las dos invitaciones para los próximos dos encuentros dirigidos a miembros de comités de control social y veedurías ciudadanas, incluyendo los links de los Webinars.
2. Se comparten las dos invitaciones de los encuentros a las regionales correspondientes, con el fin de lograr su apoyo en el proceso de convocatoria, difundiendo la información a los centros zonales para que la información sea accesible a los miembros de comités de control social y veedurías ciudadanas, así como a representantes de las familias usuarias y personas de la comunidad interesadas. </t>
  </si>
  <si>
    <t>Desarrollo de los encuentros virtuales programados.</t>
  </si>
  <si>
    <t>https://icbfgob.sharepoint.com/sites/MICROSITIOPLANANTICORRUPCINYDEATENCINALCIUDADANO2021/Documentos%20compartidos/Forms/AllItems.aspx?OR=OWA%2DNT&amp;CT=1659720371415&amp;sourceId=&amp;params=%7B%22AppName%22%3A%22Teams%2DDesktop%22%2C%22AppVersion%22%3A%221415%2F22010300409%22%7D&amp;CID=1b03e064%2D9eed%2D5b81%2D8cc3%2Dc20ce2bf90d8&amp;id=%2Fsites%2FMICROSITIOPLANANTICORRUPCINYDEATENCINALCIUDADANO2021%2FDocumentos%20compartidos%2FPAAC%202022%2FCOMPONENTE%206%20PLAN%20DE%20PARTICIPACI%C3%93N%20CIUDADANA%202022%2FDependencias%20a%20Nivel%20Nacional%2FDirecci%C3%B3n%20de%20Primera%20Infancia%2FActividad%202%20de%20la%20Matriz%2F07%2EJulio%20evidencias&amp;viewid=848cd329%2D4628%2D438a%2Db7b1%2D175890936859</t>
  </si>
  <si>
    <t xml:space="preserve">Se avanza en el desarrollo de los dos encuentros virtuales programados para este mes y se realizan gestiones para la realización de los próximos encuentros. </t>
  </si>
  <si>
    <t xml:space="preserve">1. Se gestiona agendamiento del cuarto y quinto Webinar desde la Mesa Informática de Soluciones-MIS.
2. Gestión de producción de las invitaciones para el proceso de convocatoria del cuarto y quinto encuentro virtual. 
2. Se comparten invitaciones a regionales de las macros Caribe y Pacífico para el proceso de convocatoria a miembros de comités de control social y veedurías ciudadanas. 
3. Se comparten invitaciones a las regionales correspondientes para el proceso de convocatoria a grupos de valor para su asistencia virtual al cuarto y quinto encuentro sobre control social. 
4. Se efectúa el segundo y tercer encuentro virtual con miembros de grupos de valor (comités y veedurías ciudadanas) de las macros Caribe y Pacífico. 
</t>
  </si>
  <si>
    <t xml:space="preserve">Algunos de los comentarios fueron: 
"Muchas gracias por toda su información y ayudarnos a fortalecer más nuestro conocimiento y poder así seguir defendiendo los derechos de nuestros niños y niñas. Bendiciones 🙏 Dios les bendiga..."
"Buenas tarde me dejó una gran experiencia, muy interesante la reunión y  muy explicativa sus temas, gracias por este espacio."
"Me alegra mucho ojalá fuera más amenuda ya que nos ayuda algunas dudas o inquietud que uno tiene "
"Fue muy importante está charla,ya que nos informaron de muchas cosas que no sabíamos "
"Nos quedo más claro sobre que es control social"
</t>
  </si>
  <si>
    <t>Continuar realizando más encuentros sobre control social.</t>
  </si>
  <si>
    <t>https://icbfgob.sharepoint.com/:f:/r/sites/MICROSITIOPLANANTICORRUPCINYDEATENCINALCIUDADANO2021/Documentos%20compartidos/PAAC%202022/COMPONENTE%206%20PLAN%20DE%20PARTICIPACI%C3%93N%20CIUDADANA%202022/Dependencias%20a%20Nivel%20Nacional/Direcci%C3%B3n%20de%20Primera%20Infancia/Actividad%202%20de%20la%20Matriz?csf=1&amp;web=1&amp;e=QAFvso</t>
  </si>
  <si>
    <t xml:space="preserve">Se desarrollan los últimos dos encuentros virtuales macroregionales del ciclo de eventos programados durante la vigencia.  </t>
  </si>
  <si>
    <t xml:space="preserve">1. Se gestiona agendamiento del cuarto y quinto Webinar con la Mesa Informática de Soluciones-MIS.
2. Gestión de producción de las invitaciones para el proceso de convocatoria del cuarto y quinto encuentro virtual. 
3. Se comparten invitaciones diseñadas por la Oficina Asesora de Comunicaciones a regionales de a las macro regiones "Eje cafetero y Antioquia", y "Orinoquía y Amazonía", para el proceso de convocatoria a miembros de comités de control social y veedurías ciudadanas. 
4. Se efectúa el cuarto y quinto encuentro virtual con miembros de grupos de valor (comités y veedurías ciudadanas) de las macros correspondientes. </t>
  </si>
  <si>
    <t>"De manera particular me encantaría que, en alguno de nuestros encuentros de control social, el ICBF nos acompañara para que viera la dinámica y nos retroalimentara en caso de que fuese necesario. Muchas Gracias por compartir esta información tan importante para nosotros y por el bienestar de los niños y niñas de primera infancia."
"Muchas gracias por la reunión muy importante los temas..."
"Les doy gracias por este espacio de aprendizaje para nosotros como padres"
"Buenas tardes, desde la modalidad familiar en Puerto Asís les agradecemos por estos espacios que nos permite aclarar muchos aspectos importantes para el control social"</t>
  </si>
  <si>
    <t xml:space="preserve">Llevar a cabo un evento virtual de cierre en el mes de noviembre dirigido a madres comunitarias y agentes educativos, miembros de comités y veedurías ciudadanas, así como ciudadanía interesada para orientar sobre la responsabilidad que tiene el talento humano de las UDS/UCA frente a facilitar y apoyar el control social  a los servicios de la primera infancia. </t>
  </si>
  <si>
    <t>https://icbfgob.sharepoint.com/:f:/r/sites/MICROSITIOPLANANTICORRUPCINYDEATENCINALCIUDADANO2021/Documentos%20compartidos/PAAC%202022/COMPONENTE%206%20PLAN%20DE%20PARTICIPACI%C3%93N%20CIUDADANA%202022/Dependencias%20a%20Nivel%20Nacional/Direcci%C3%B3n%20de%20Primera%20Infancia/Actividad%202%20de%20la%20Matriz/09.Septiembre%20evidencias?csf=1&amp;web=1&amp;e=69vdso</t>
  </si>
  <si>
    <t>Se observa invitación al "Cuarto y quinto  encuentro 2022 entre miembros de comités y veedurías ciudadanas para el control social a los servicios de la primera infancia" a realizarse el 16/09/2022 (regionales  Antioquia, Caldas, Quindío y Risaralda)  y el 23/09/2022 respectivamente (Regionales Amazonas, Arauca, Caquetá, Casanare, Guainía, Guaviare, Meta, Putumayo, Vaupés, Vichada),  via virtual.</t>
  </si>
  <si>
    <t>*Pdf - invitaciones al "Cuarto y quinto  encuentro 2022 entre miembros de comités y veedurías ciudadanas para el control social a los servicios de la primera infancia"  a realizarse el 16/09/2022 y 23/09/2022 respectivamente.
*Excel Listado de asistencia encuentro del 16 y 23/09/2022.</t>
  </si>
  <si>
    <t xml:space="preserve">Se realizan los dos encuentros virtuales con miembros de comités de control social y veedurías ciudadanas priorizando comunidades étnicas de las Regionales Amazonía y  Chocó. </t>
  </si>
  <si>
    <t>Ambos encuentros se realizan de forma virtual, en articulación con enlaces regionales de control social y otros profesionales de este nivel.</t>
  </si>
  <si>
    <t>Miembros de comités de control social y veedurías ciudadanas</t>
  </si>
  <si>
    <t>Que las capacitaciones "...sean presenciales "; "Un encuentro muy bueno, son temas que nos ayudan a mejorar la calidad en el desarrollo de las actividades.";  "Estas capacitaciones con mas frecuencias"; "muy frutifero y de mucha importancia los temas tratados"; "Excelente,mil gracias por informarnos de todo lo que tiene que ver con el control social".</t>
  </si>
  <si>
    <t xml:space="preserve">Continuar realizando encuentros orientados a brindar orientaciones sobre el control social a los servicios de la primera infancia. </t>
  </si>
  <si>
    <t xml:space="preserve">https://icbfgob.sharepoint.com/:f:/r/sites/MICROSITIOPLANANTICORRUPCINYDEATENCINALCIUDADANO2021/Documentos%20compartidos/PAAC%202022/COMPONENTE%206%20PLAN%20DE%20PARTICIPACI%C3%93N%20CIUDADANA%202022/Dependencias%20a%20Nivel%20Nacional/Direcci%C3%B3n%20de%20Primera%20Infancia/Actividad%202%20de%20la%20Matriz/10.Octubre%20evidencias?csf=1&amp;web=1&amp;e=wZlitV
</t>
  </si>
  <si>
    <r>
      <t xml:space="preserve">Se evidenció presentación del encuentro realizado con  miembros de comités de control social y veedurías ciudadanas para los servicios de la primera infancia del ICBF, Regional Chocó el 20/10/2022 y Regional Amazonas el 21/10/2022; Adicionalmente se observó presentación sobre </t>
    </r>
    <r>
      <rPr>
        <i/>
        <sz val="11"/>
        <color theme="1"/>
        <rFont val="Arial"/>
        <family val="2"/>
      </rPr>
      <t>"Alimentación y nutrición en los servicios de Primera Infancia" (minuta patron por modalida</t>
    </r>
    <r>
      <rPr>
        <i/>
        <sz val="10"/>
        <color theme="1"/>
        <rFont val="Arial"/>
        <family val="2"/>
      </rPr>
      <t>d d</t>
    </r>
    <r>
      <rPr>
        <i/>
        <sz val="11"/>
        <color theme="1"/>
        <rFont val="Arial"/>
        <family val="2"/>
      </rPr>
      <t xml:space="preserve">e servicio). </t>
    </r>
  </si>
  <si>
    <r>
      <t>*Pdf- presentación "1.1 Presentación_20102022-</t>
    </r>
    <r>
      <rPr>
        <i/>
        <sz val="10"/>
        <color theme="1"/>
        <rFont val="Arial"/>
        <family val="2"/>
      </rPr>
      <t>ENCUENTRO CHOCÓ COMITÉS DE CONTROL SOCIAL Y VEEDURÍAS CIUDADANAS.</t>
    </r>
    <r>
      <rPr>
        <sz val="11"/>
        <color theme="1"/>
        <rFont val="Arial"/>
        <family val="2"/>
      </rPr>
      <t xml:space="preserve">
*Pdf " Presentación_21102022-</t>
    </r>
    <r>
      <rPr>
        <i/>
        <sz val="10"/>
        <color theme="1"/>
        <rFont val="Arial"/>
        <family val="2"/>
      </rPr>
      <t>ENCUENTRO AMAZONAS COMITÉS DE CONTROL SOCIAL Y VEEDURÍAS CIUDADANAS</t>
    </r>
    <r>
      <rPr>
        <sz val="11"/>
        <color theme="1"/>
        <rFont val="Arial"/>
        <family val="2"/>
      </rPr>
      <t>"
*Listados de asistencia de encuentros del 20 y 21/10/2022.</t>
    </r>
  </si>
  <si>
    <r>
      <rPr>
        <sz val="11"/>
        <color theme="1"/>
        <rFont val="Arial"/>
        <family val="2"/>
      </rPr>
      <t xml:space="preserve">Se observa invitación al "Cuarto y quinto encuentro 2022 entre miembros de comités y veedurías ciudadanas para el control social a los servicios de la primera infancia" a realizarse el 16/09/2022 (regionales  Antioquia, Caldas, Quindío y Risaralda)  y el 23/09/2022 respectivamente (Regionales Amazonas, Arauca, Caquetá, Casanare, Guainía, Guaviare, Meta, Putumayo, Vaupés, Vichada),  vía virtual.  Adicionalmente, se evidenció presentaciones de los encuentros realizados con los miembros de comités de control social y veedurías ciudadanas para los servicios de la primera infancia del ICBF, Regional Chocó el 20/10/2022 y Regional Amazonas el 21/10/2022.
Finalmente, se encontró presentación sobre "Alimentación y nutrición en los servicios de Primera Infancia" la cual contine las minutas patrón por modalidad de servicio de Primera infancia.
</t>
    </r>
    <r>
      <rPr>
        <b/>
        <sz val="11"/>
        <color theme="1"/>
        <rFont val="Arial"/>
        <family val="2"/>
      </rPr>
      <t xml:space="preserve">
Actividad Cumplida desde el mes de Octubre  de 2022</t>
    </r>
  </si>
  <si>
    <r>
      <rPr>
        <b/>
        <sz val="11"/>
        <color theme="1"/>
        <rFont val="Arial"/>
        <family val="2"/>
      </rPr>
      <t>Septiembre de 2022:</t>
    </r>
    <r>
      <rPr>
        <sz val="11"/>
        <color theme="1"/>
        <rFont val="Arial"/>
        <family val="2"/>
      </rPr>
      <t xml:space="preserve">
*Pdf - invitaciones al "Cuarto y quinto encuentro 2022 entre miembros de comités y veedurías ciudadanas para el control social a los servicios de la primera infancia" a realizarse el 16/09/2022 y 23/09/2022 respectivamente.
*Excel Listado de asistencia encuentro del 16 y 23/09/2022."
</t>
    </r>
    <r>
      <rPr>
        <b/>
        <sz val="11"/>
        <color theme="1"/>
        <rFont val="Arial"/>
        <family val="2"/>
      </rPr>
      <t xml:space="preserve">Octubre de 2022: </t>
    </r>
    <r>
      <rPr>
        <sz val="11"/>
        <color theme="1"/>
        <rFont val="Arial"/>
        <family val="2"/>
      </rPr>
      <t xml:space="preserve">
*Pdf- presentación </t>
    </r>
    <r>
      <rPr>
        <i/>
        <sz val="10"/>
        <color theme="1"/>
        <rFont val="Arial"/>
        <family val="2"/>
      </rPr>
      <t>ENCUENTRO CHOCÓ COMITÉS DE CONTROL SOCIAL Y VEEDURÍAS CIUDADANAS</t>
    </r>
    <r>
      <rPr>
        <sz val="11"/>
        <color theme="1"/>
        <rFont val="Arial"/>
        <family val="2"/>
      </rPr>
      <t xml:space="preserve"> del 20/10/2022-.
*Pdf  Presentación_-</t>
    </r>
    <r>
      <rPr>
        <i/>
        <sz val="10"/>
        <color theme="1"/>
        <rFont val="Arial"/>
        <family val="2"/>
      </rPr>
      <t>ENCUENTRO AMAZONAS COMITÉS DE CONTROL SOCIAL Y VEEDURÍAS CIUDADANAS</t>
    </r>
    <r>
      <rPr>
        <sz val="11"/>
        <color theme="1"/>
        <rFont val="Arial"/>
        <family val="2"/>
      </rPr>
      <t xml:space="preserve"> del 21/10/2022
*Listados de asistencia de encuentros del 20 y 21/10/2022."</t>
    </r>
  </si>
  <si>
    <t> Diseñar y actualizar piezas informativas para su difusión en canales de comunicación con padres, madres, cuidadoras-es, comités y veedurías ciudadanas.</t>
  </si>
  <si>
    <t>Publicar piezas (infografías, videoclips, entre otros) con el propósito de incentivar la participación de padres madres y cuidadoras-es en el control social a los servicios de primera infancia.</t>
  </si>
  <si>
    <t>Participación en la información</t>
  </si>
  <si>
    <t>Número de piezas informativas construidas y difundidas en las regionales para la socialización en redes sociales, canales de comunicación con agentes educativos, madres y padres comunitarios, familias usuarias, comités, veedurías ciudadanas de control social y unidades de atención.</t>
  </si>
  <si>
    <t>Febrero</t>
  </si>
  <si>
    <t>30 de noviembre</t>
  </si>
  <si>
    <t>Piezas digitales y físicas</t>
  </si>
  <si>
    <t>Se adjuntan los videoclips producidos en la carpeta de evidencias respectivas.</t>
  </si>
  <si>
    <t xml:space="preserve">Se comparten piezas diseñadas para contribuir con la promoción del control social a los servicios de la primera infancia. </t>
  </si>
  <si>
    <t>Envío de los siguientes piezas a los enlaces regionales de control social: 
1. Cuña sobre el control social a los servicios de la primera infancia.
2. Videoclip sobre la importancia del control social a los servicios.
3. Videoclips sobre la participación de la primera infancia en el control social a los servicios. 
4. Infografía conceptual sobre el control social.
5. Infografía con datos sobre la atención (número de contrato, valor, entre otros).</t>
  </si>
  <si>
    <t>Enlaces regionales de control social.</t>
  </si>
  <si>
    <t xml:space="preserve">Envío de videoclips al grupo de WhatsApp de control social creado con las y los enlaces regionales. </t>
  </si>
  <si>
    <t xml:space="preserve">Seguimiento a la difusión de las piezas dirigidas a las familias usuarias y comunidad. </t>
  </si>
  <si>
    <t>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203%20de%20la%20Matriz%2F02%2EFebrero%20evidencias&amp;viewid=848cd329%2D4628%2D438a%2Db7b1%2D175890936859</t>
  </si>
  <si>
    <t xml:space="preserve">Ajuste del pendón sobre aspectos conceptuales del control social y los comités, que incluye mensajes orientador a persuadir frente a la participación en el control social a los servicios de la primera infancia. </t>
  </si>
  <si>
    <t>Se comparte un (1) pendón a las regionales para su ubicación en las unidades de servicio-UDS de la modalidad institucional, dado que hace parte del valor técnico agregado establecido para control social.</t>
  </si>
  <si>
    <t>Envío de la pieza actualizada por medio de WhatsApp.</t>
  </si>
  <si>
    <t>Seguimiento a la ubicación del pendón en las unidades de servicios-UDS, con el fin de que  miembros de las familias usuarias y comunidad puedan tener acceso a la información.</t>
  </si>
  <si>
    <t>https://icbfgob.sharepoint.com/:f:/r/sites/MICROSITIOPLANANTICORRUPCINYDEATENCINALCIUDADANO2021/Documentos%20compartidos/PAAC%202022/COMPONENTE%206%20PLAN%20DE%20PARTICIPACI%C3%93N%20CIUDADANA%202022/Dependencias%20a%20Nivel%20Nacional/Direcci%C3%B3n%20de%20Primera%20Infancia/Actividad%203%20de%20la%20Matriz/03.Marzo%20evidencias?csf=1&amp;web=1&amp;e=aMBoJK</t>
  </si>
  <si>
    <t xml:space="preserve">Proyección de pieza, así como gestiones para el diseño, ajuste y producción de piezas orientadas a la promoción del control social de los servicios de educación inicial. </t>
  </si>
  <si>
    <t>Se avanza en proyección de maqueta borrador para la producción de pieza animada enfocada en la producción de pieza animada por parte de la Oficina Asesora de Comunicaciones para socializar el número de comités de control social y veedurías ciudadanas conformadas en el 2022 y algunos tips sobre el proceso de control social.</t>
  </si>
  <si>
    <t xml:space="preserve">Gestión y verificación en territorio de la difusión de las piezas enviadas en febrero. </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</si>
  <si>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04%2EAbril%20evidencias&amp;viewid=848cd329%2D4628%2D438a%2Db7b1%2D175890936859</t>
  </si>
  <si>
    <t>Gestión del diseño y producción de pieza animada sobre el número de comités de control social y veedurías ciudadanas por parte de la Oficina Asesora de Comunicaciones.</t>
  </si>
  <si>
    <t xml:space="preserve">Se envía correo con guión para la producción de la pieza sobre los comités de control social acordada con la Oficina Asesora de Comunicaciones para revisión y ajustes pertinentes. </t>
  </si>
  <si>
    <t xml:space="preserve">Generación y difusión de piezas orientadas a socializar información sobre el control social a los servicios y promover el control social. </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</si>
  <si>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05%2EMayo%20evidencias&amp;viewid=848cd329%2D4628%2D438a%2Db7b1%2D175890936859</t>
  </si>
  <si>
    <t xml:space="preserve">Publicación de pieza sobre entrevista enfocada en aspectos relacionados con la participación desde la primera infancia. </t>
  </si>
  <si>
    <t>Ajustes finales a pieza correspondiente a entrevista realizada a la doctora Ángela María Rojas sobre la participación desde la primera infancia, que fue publicada en el menú Participa, y compartida a las regionales para su difusión a miembros de comités de control social, de veedurías ciudadanas y de familias usuarias de los servicios.</t>
  </si>
  <si>
    <t xml:space="preserve">Pendiente que regionales compartan observaciones, recomendaciones o comentarios desde miembros de comités, veedurías ciudadanas y familias usuarias de los servicios, una vez la pieza se difunda y reciban dicha información, por medio de las gestiones que realicen. </t>
  </si>
  <si>
    <t xml:space="preserve">Continuar con el diseño, producción y difusión de las piezas programadas en el plan de trabajo para aportar con el fortalecimiento del menú Participa. </t>
  </si>
  <si>
    <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203%20de%20la%20Matriz%2F06%2EJunio%20evidencias&amp;viewid=848cd329%2D4628%2D438a%2Db7b1%2D175890936859</t>
  </si>
  <si>
    <t xml:space="preserve">Actividad cumplida desde el mes de Agosto del 2022 </t>
  </si>
  <si>
    <t>Actividad Cumplida desde el mes de Agosto de 2022</t>
  </si>
  <si>
    <t>Uso y apropiación de herramientas tecnológicas que coadyuven a la participación ciudadana.</t>
  </si>
  <si>
    <t>Realizar transferencias de conocimiento en las herramientas tecnológicas que promueven las actividades para la participación ciudadana de acuerdo con lo establecido en el propósito empoderamiento ciudadano de la Política de Gobierno Digital.</t>
  </si>
  <si>
    <t>Promover de manera efectiva la conformación de grupos de control social y/o veedurías ciudadanas.</t>
  </si>
  <si>
    <t>Consulta</t>
  </si>
  <si>
    <t>Identificación de necesidades ó diagnóstico</t>
  </si>
  <si>
    <t>Colaboradores ICBF</t>
  </si>
  <si>
    <t>Transferencias de conocimiento realizadas</t>
  </si>
  <si>
    <t>Abril de 2022</t>
  </si>
  <si>
    <t>21 de noviembre</t>
  </si>
  <si>
    <t>Presencial y/o virtual</t>
  </si>
  <si>
    <t>La tarea tiene como fecha de inicio el mes de abril de 2022</t>
  </si>
  <si>
    <t>Se realizaron dos (2) presentaciones para el uso y apropiación de las herramientas tecnológicas que coadyuden a la participación ciudadana.</t>
  </si>
  <si>
    <t>Se realizaron las dos (2) presentaciones de uso y apropiación</t>
  </si>
  <si>
    <t>Colaboradores de la entidad</t>
  </si>
  <si>
    <t>Dos (2) presentaciones de uso y apropiación</t>
  </si>
  <si>
    <t>Se realizaron los ajustes de las dos (2) presentaciones para el uso y apropiación de las herramientas tecnológicas que coadyuden a la participación ciudadana.</t>
  </si>
  <si>
    <t>Se realizaron los ajustes de las dos (2) presentaciones de uso y apropiación</t>
  </si>
  <si>
    <t>No iniciada</t>
  </si>
  <si>
    <t>Se realizaron ajustes de las dos (2) presentaciones de uso y apropiación teniendo en cuenta la actualización de la Política de Gobierno Digital - Decreto 767 de 2022.</t>
  </si>
  <si>
    <t>0
%</t>
  </si>
  <si>
    <t>Se realizaron las dos (2) sesiones de Participación Ciudadana a través de Herramientas Digitales programadas para la vigencia 2022.</t>
  </si>
  <si>
    <t>Se realizaron las dos (2) sesiones de Participación Ciudadana a través de Herramientas Digital con una exitosa participación por parte de los colaboradores de la entidad, el 12 de julio de 2022 y el 27 de julio de 2022.</t>
  </si>
  <si>
    <t>Están relacionadas en los resultados de las encuestas de satisfacción de cada uno de los eventos (Se relacionan como evidencia)</t>
  </si>
  <si>
    <t>1. Links con los videos de las sesiones
2. Resultados de las encuestas de satisfacción
3. Listas de asistencia</t>
  </si>
  <si>
    <t xml:space="preserve">Actividad cumplida desde el mes de Julio del 2022 </t>
  </si>
  <si>
    <t>Publicación de acciones de Participación Ciudadana en la gestión institucional.</t>
  </si>
  <si>
    <t>Contribuir con el posicionamiento de la Cultura de la Participación Ciudadana, publicando acciones de Participación del ICBF, en la divulgación de la información de interés para la ciudadanía, como piezas gráficas, transmisiones en vivo, etc.</t>
  </si>
  <si>
    <t>Evaluación y control ciudadano</t>
  </si>
  <si>
    <t>Ciudadanía en general</t>
  </si>
  <si>
    <t>Publicaciones realizadas en Redes sociales o Página Web o Boletin interno o correo masivo</t>
  </si>
  <si>
    <t>No se requiere en este periodo</t>
  </si>
  <si>
    <t>El 11 de febrero se realiza transmisión de stremeng publica por redes sociales como Facebook y Youtube, teniendo la participación de la ciudadanía en general, con preguntas y comentarios en vivo sobre:
#AUnClicDel #Conversatorio "Género y desarrollo: la importancia de las mujeres en la ciencia", una iniciativa de la Directora General del #ICBF, Lina Arbeláez en el marco de la conmemoración del Día Internacional de la #MujerYLaNiñaEnLaCiencia #Conéctate Desde Maloka Museo Interactivo</t>
  </si>
  <si>
    <t>Ciudadanía en General</t>
  </si>
  <si>
    <t>Publicacion de post trasnmisión Redes sociales</t>
  </si>
  <si>
    <t>El 28 de marzo de 2022 se publica en Redes sociales y página web pieza de Rendición de Cuentas para participación de la ciudadanía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https://twitter.com/ICBFColombia/status/1508528992583835654?cxt=HHwWjICzhYrIr-8pAAAA</t>
  </si>
  <si>
    <t>Publicación en Redes sociales</t>
  </si>
  <si>
    <t>si</t>
  </si>
  <si>
    <t>El 13 de abril de 2022 se publica pieza en Twitter, Facebook y boletín Interno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https://twitter.com/ICBFColombia/status/1514276559921856513?cxt=HHwWgoC-3cOg5YMqAAAA</t>
  </si>
  <si>
    <t>ciudadanía en general</t>
  </si>
  <si>
    <t>n/a</t>
  </si>
  <si>
    <t>Publicaciones Redes sociales y Pag web</t>
  </si>
  <si>
    <t>Se realiza transmisión en vivo por Facebook Live el 13 de julio de 2022, teniendo participación de los beneficiarios y la ciudadanía en general sobre: Con el objetivo de visibilizar el programa de Hogares Sustitutos del ICBF, lanzamos la campaña Mi Hogar Abre las Puertas, con el fin de que más niños, niñas y adolescentes bajo protección tengan la posibilidad de estar en un hogar protector.</t>
  </si>
  <si>
    <t xml:space="preserve">Ciudadanía en general </t>
  </si>
  <si>
    <t>No se considera que se han evidencias relacionas con temas de gestión institucional</t>
  </si>
  <si>
    <t xml:space="preserve">El 22 de agosto, se realiza la publicación en redes sociales, Twitter y Facebook y en el Boletín interno Vive ICBF de pieza de participación ciudadana sobre: webinar Taller para establecer la Ruta de Control Social Dirigido a: ciudadanos o grupos de valor interesados, Organizado por: Dirección de Servicios y Atención - Lidera: Departamento Administrativo de la Función Pública (DAFP)
Dia: martes 20 de septiembre de 2022 
Hora: 3:00 p. m. a 5:00 p. m. 
Participa en el Taller para establecer la Ruta de Control Social.  
🗓20 de septiembre de 2022 de 3 a 5 p. m. 
Regístrate aquí: https://bit.ly/3BChzzK
https://twitter.com/ICBFColombia/status/1561757389795246088?cxt=HHwWkICywcmEvawrAAAA
</t>
  </si>
  <si>
    <t>Ciududadanía en general</t>
  </si>
  <si>
    <t>Publicación en redes sociales y boletín interno Vive ICBF</t>
  </si>
  <si>
    <t>Encuentros de Compras Locales</t>
  </si>
  <si>
    <t xml:space="preserve">Los encuentros de compras locales buscan apoyar el desarrollo y emprendimiento productivo de las familias y de las comunidades locales, propiciando espacios de encuentro entre los operadores ICBF y los productores locales, estableciendo relaciones comerciales voluntarias de mutuo beneficio.
La actividad está dirigida principalmente a los pequeños productores agropecuarios y a las industrias que procesan materias primas de origen agropecuario, que contribuyen a la seguridad alimentaria y nutricional, así como al fortalecimiento de las economías locales de Colombia.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 </t>
  </si>
  <si>
    <t>Ejecución o Implementación Participativa</t>
  </si>
  <si>
    <t xml:space="preserve">Organizaciones y Asociaciones Productoras
Operadores de Programas Institucionales
Entidades Gubernamentales del nivel Nacional 
Entidades Gubernamentales del nivel Territorial </t>
  </si>
  <si>
    <t>Estrategia de Compras Locales</t>
  </si>
  <si>
    <t>Número de encuentros realizados</t>
  </si>
  <si>
    <t>Según el cronograma de trabajo de la Mesa Técnica Nacional de Compras Públicas, definido en el mes de enero de 2022</t>
  </si>
  <si>
    <t>Durante el mes de enero no se realizó avance de gestión.</t>
  </si>
  <si>
    <t>El 8 de febrero de 2022 se realizó la primer mesa de trabajo con las Entidades del nivel nacional, integrantes de los circuitos cortos de comercialización, donde se definieron los departamentos donde se desarrollarán los encuentros de compras locales para la vigencia 2022.</t>
  </si>
  <si>
    <t>El 3 de marzo de 2022 se realizó capacitación a nivel nacional, dirigida a operadores y pequeños productores, como preparación para los encuentros de compras locales 2022. Se realizaron presentaciones por parte de la DIAN,  INVIMA y Ministerio de Agricultura y Desarrollo Rural.
Se realizaron reuniones con Entidades Departamentales y Municipales, para trabajar en el levantamiento de las bases de datos de pequeños productores, en los siguientes departamentos:
23 de marzo - Arauca  /  10 y 18 de marzo - Casanare
16 y 23 de marzo - Cauca /  4 y 11 de marzo - Nariño
10 de marzo - Norte de Santander / 11 de marzo - Putumayo
16 y 22 de marzo - Quindío / 8 de marzo - Santander
2, 9 y 17 de marzo - Sucre / 9, 16 y 23 de marzo - Tolima
11, 16 y 23 de marzo - Vichada / 15 y 23 de marzo - Meta
29 de marzo - Cesar / 25 de marzo - Valle del Cauca
28 de marzo - Córdoba</t>
  </si>
  <si>
    <t xml:space="preserve">Durante el mes de abril se realizaron reuniones con Entidades Departamentales y Municipales, para trabajar en el levantamiento de las bases de datos de pequeños productores y coordinación de los encuentros de compras locales, en los siguientes departamentos:
1 Arauca: Abril 6 de 2022 
2 Caquetá: Abril 5 de 2022 
3 Casanare: Abril 7, 21, 26 y 28 de 2022 
4 Cesar: Abril 7 de 2022 
5 Guaviare: Abril 6 de 2022 y Abril 20 de 2022
6 Nariño: Abril 8, 22 y 29 de 2022 
7 Norte de Santander: Abril 21 de 2022
8 Putumayo: Abril 1 y 22 de 2022 
9 Quindío: Abril 5 de 2022
10 Santander: Abril 5 de 2022 
11 Sucre: Abril 6 de 2022
12 Tolima: Abril 6 de 2022
</t>
  </si>
  <si>
    <t>Se realizaron encuentros de compras locales en los departamentos de Casanare, Tolima, Cundinamarca y Arauca</t>
  </si>
  <si>
    <t>1. Operadores
2. Productores
3. Entidades del nivel nacional y territorial</t>
  </si>
  <si>
    <t xml:space="preserve">1. (89)
2. (139)
3. (43) </t>
  </si>
  <si>
    <t>Ninguna</t>
  </si>
  <si>
    <t>Ninguno</t>
  </si>
  <si>
    <t>Acuerdos Protocolarios
Registro Fotográfico
Listado de Asistencia</t>
  </si>
  <si>
    <t>en avance</t>
  </si>
  <si>
    <t>Se realizó 1 encuentro de compras locales en el Departament del Valle del Cauca</t>
  </si>
  <si>
    <t xml:space="preserve">1. Operadores
2. Productores
</t>
  </si>
  <si>
    <t>1. (50) 
2. (91)</t>
  </si>
  <si>
    <t>Acuerdos Protocolarios
Registro Fotográfico
Listado de Inscripciones</t>
  </si>
  <si>
    <t>Se realizaron encuentros de compras locales en los departamentos de Antioquia, Putumayo y Cauca</t>
  </si>
  <si>
    <t>1. (50)
2. (96)
3. (46)</t>
  </si>
  <si>
    <t>Acuerdos Protocolarios
Registro Fotográfico
Listados de Asistencia</t>
  </si>
  <si>
    <t>Se realizó un encuentro de compras locales en el departamento del Bolívar</t>
  </si>
  <si>
    <t>1. Operadores
2. Productores
3. Entidades del nivel nacional y territorial</t>
  </si>
  <si>
    <t>1. (26)
2. (58)
3. (15)</t>
  </si>
  <si>
    <t xml:space="preserve">Gestión de Quejas, Reclamos y Sugerencias (QRS) de la Ciudadanía, sobre la gestión de la Entidad. </t>
  </si>
  <si>
    <t>Control y evaluación</t>
  </si>
  <si>
    <t>Ciudadanía (Peticionarios) usuaria de los canales de atención del ICBF</t>
  </si>
  <si>
    <t>Nacional (Todos los procesos de la entidad)</t>
  </si>
  <si>
    <t xml:space="preserve">Reportes de Gestión de PQRS realizados </t>
  </si>
  <si>
    <t xml:space="preserve">Febrero </t>
  </si>
  <si>
    <t>Diciembre 15 (control permanente durante toda la vigencia)</t>
  </si>
  <si>
    <t>Presencial, virtual, telefónico y escrito</t>
  </si>
  <si>
    <t>Segun los tiempos establecidos para el desarrollo de esta actividad, para el mes de enero aún no se ha iniciado con esta actividad</t>
  </si>
  <si>
    <t>El reporte del avance inicia con la medición del mes de Febrero</t>
  </si>
  <si>
    <t>NA</t>
  </si>
  <si>
    <t>El indicador de Derechos de Petición para el mes de Enero de 2022 disminuyó respecto al resultado del mes de Diciembre 2021, con un resultado final para esta vigencia del 98,1%, su estado para este periodo es En Riesgo con un porcentaje medio de cumplimiento.</t>
  </si>
  <si>
    <t>Para el mes de Enero de 2022 quedaron 419 peticiones ciudadanas pendientes por gestión, atendidas fuera de términos o sin evidencia de una respuesta oportuna y congruente al ciudadano a nivel nacional donde las regionales que obtuvieron el resultado más bajo fueron:
En Critico las Regionales Vichada (84,1%)y Antioquía (86,8%). En Riesgo las Regionales Casanare, Cundinamarca, bogotá, Valle, Quindío, Cesar, Arauca, Nariño, Atálntico, Córdoba y Cauca.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</si>
  <si>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Febrero - Actividad 7</t>
  </si>
  <si>
    <t xml:space="preserve">Resultado indicador de oportunidad de febrero de 2022 </t>
  </si>
  <si>
    <t>El indicador de Derechos de Petición para el mes de febrero de 2022 aumentó respecto al resultado del mes de enero, con un resultado final para esta vigencia del 98,5%, su estado para este periodo es En Riesgo con un porcentaje medio de cumplimiento.                                                                                     Para el mes de febrero de 2022 de las peticiones ciudadana recibidas por la entidad, quedaron 475 peticiones pendientes por gestión, atendidas fuera de términos o sin evidencia de una respuesta oportuna y congruente al ciudadano a nivel nacional donde las regionales que obtuvieron el resultado más bajo fueron:
En Critico las Regionales San Andres (86,a%)y Antioquía (92,5%). En Riesgo las Regionales Vichada, Amazonas, Cundinamarca, Casanare, Valle, Arauca, Bogotá, Quindío, Tolima, Caldas, Atlántico, Sucre, Boyacá, Risaralda, Cesar, Meta y Bolívar.</t>
  </si>
  <si>
    <t xml:space="preserve">Peticionarios </t>
  </si>
  <si>
    <t>31.186 peticiones ciudadanas</t>
  </si>
  <si>
    <t>Marzo - Actividad 7</t>
  </si>
  <si>
    <t xml:space="preserve">Resultado indicador de oportunidad de marzo de 2022 </t>
  </si>
  <si>
    <t>Para el mes de marzo de 2022 quedaron 532 peticiones ciudadanas pendientes por gestión, atendidas fuera de términos o sin evidencia de una respuesta oportuna y congruente al ciudadano a nivel nacional donde las regionales que obtuvieron el resultado más bajo fueron:
En Critico la Regional Guaninía (92,9%). En Riesgo las Regionales San Andres, Meta, Antioquía, Cundinamarca, Casanare, Vichada, Quindío, Valle, Guajira, Bogotá, Arauca, Atlántico, Sucre, Caldas, Boyacá,Choco, Tolima, Risaralda, Cauca, Córdoba y Bolívar.</t>
  </si>
  <si>
    <t>33.789 peticiones ciudadanas</t>
  </si>
  <si>
    <t>Abril - Actividad 7</t>
  </si>
  <si>
    <t xml:space="preserve">Resultado indicador de oportunidad de abril de 2022 </t>
  </si>
  <si>
    <t>Para el mes de abril de 2022 quedaron 964 peticiones ciudadanas pendientes por gestión, atendidas fuera de términos o sin evidencia de una respuesta oportuna y congruente al ciudadano a nivel nacional donde las regionales que obtuvieron el resultado más bajo fueron:
En Critico las Regionales Antioquía (81,1%), Guainía (88,9%) y Casanare (92,8). En Riesgo las Regionales Arauca, Vaupés, Cundinamarca, Vichada, Bogotá, Atlántico, Caldas, Amazonas, Córdoba, Valle del Cauca, Magdalena, Quindío, Risaralda, Sucre, Tolima, Boyacá, Bolívar, Norte de Santander, Nariño y Santander.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</si>
  <si>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34.239 peticiones ciudadanas</t>
  </si>
  <si>
    <t>Mayo - Actividad 7</t>
  </si>
  <si>
    <t xml:space="preserve">Resultado indicador de oportunidad de mayo de 2022 </t>
  </si>
  <si>
    <t>Para el mes de mayo de 2022 quedaron 715 peticiones ciudadanas pendientes por gestión, atendidas fuera de términos o sin evidencia de una respuesta oportuna y congruente al ciudadano a nivel nacional donde las regionales que obtuvieron el resultado más bajo fueron:
En Critico las Regionales Antioquía (87,4%)y Arauca (89,2%). En Riesgo las Regionales San Andres, Casanare, Cundinamarca, Vichada, Bogotá, Atlántico, Quindío, Bolívar, Valle del Cauca, Caldas, Santander, Caquetá, Meta, Risaralda, Boyacá, Córdoba y Tolima.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</si>
  <si>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36.250 peticiones ciudadanas</t>
  </si>
  <si>
    <t>Junio - Actividad 7</t>
  </si>
  <si>
    <t xml:space="preserve">Resultado indicador de oportunidad de junio de 2022 </t>
  </si>
  <si>
    <t>Para el mes de junio de 2022 quedaron 605 peticiones ciudadanas pendientes por gestión, atendidas fuera de términos o sin evidencia de una respuesta oportuna y congruente al ciudadano a nivel nacional donde las regionales que obtuvieron el resultado más bajo fueron:
En Critico la Regional Casanare (92,4%). En Riesgo las Regionales Antioquía, Vichada, Amazonas, Cundinamarca, Arauca, Bogotá, Córdoba, Atlántico, Valle del Cauca, Guainía, Quindío, Risaralda, Norte de Santander, La Guajira, Boyacá, Tolima, Cauca, Cesar y Santander.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</si>
  <si>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33.939 peticiones ciudadanas</t>
  </si>
  <si>
    <t>Julio - Actividad 7</t>
  </si>
  <si>
    <t xml:space="preserve">Resultado indicador de oportunidad de julio de 2022 </t>
  </si>
  <si>
    <t>Para el mes de julio de 2022 quedaron 354 peticiones ciudadanas pendientes por gestión, atendidas fuera de términos o sin evidencia de una respuesta oportuna y congruente al ciudadano a nivel nacional donde las regionales que obtuvieron el resultado más bajo fueron:
En Critico las Regionales San Andrés (90,5%) y Arauca (92,7%). En Riesgo las Regionales Antioquía, Casanare, Cundinamarca, Atlántico, Bogotá, Córdoba, Valle del Cauca, Tolima, Quindío, Caldas, Sucre, Meta y Boyacá.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</si>
  <si>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30.602 peticiones ciudadanas</t>
  </si>
  <si>
    <t>Agosto - Actividad 7</t>
  </si>
  <si>
    <t>Resultado indicador de oportunidad de agosto de 2022</t>
  </si>
  <si>
    <t>Para el mes de agosto de 2022 quedaron 375 peticiones ciudadanas pendientes por gestión, atendidas fuera de términos o sin evidencia de una respuesta oportuna y congruente al ciudadano a nivel nacional donde las regionales que obtuvieron el resultado más bajo fueron:
En Critico las Regionales Casanare (90,1%) y Antioquia (91,4%). En Riesgo las Regionales Vichada, Valle del Cauca, Arauca, Quindío, Norte de Santander, La Guajira, Bogotá, Boyacá, Cauca, Tolima, Cesar, Cundinamarca, Caldas y Santander.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</si>
  <si>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37.196 peticiones ciudadanas</t>
  </si>
  <si>
    <t>Septiembre - Actividad 7</t>
  </si>
  <si>
    <t>Se observó correo electrónico del 21/09/2022  remitido a los responsables de SYA en las Regionales, Centros Zonales y enlaces SIM con los resultados del mes de Agosto de 2022 de los Indicadores del Proceso Relación con el Ciudadano donde se incluye información del indicador PA - 131 "Porcentaje de peticiones ciudadanas atendidas oportunamente" ; A10-PT1-06 “Porcentaje de oportunidades den la asignación de la primera boleta de citación a través del SEAC y A10-PT1-07 "Porcentaje acumulado de derechos de petición, con el fin de realizar los gestiones correspondientes con base en los datos presentados.</t>
  </si>
  <si>
    <t>* Correo electrónico del 21/09/2022 -Asunto: INDICADORES RELACIÓN CON EL CIUDADANO AGOSTO  2022 (FINAL)
*Reporte Indicador PA-131 – Agosto 2022
*Reporte Indicador A10-PT1-06 -Agosto 2022
Reporte Indicador A10-PT1-06 -Agosto 2022</t>
  </si>
  <si>
    <t>Resultado indicador de oportunidad de septiembre de 2022</t>
  </si>
  <si>
    <t>Para el mes de septiembre de 2022 quedaron 680 peticiones ciudadanas pendientes por gestión, atendidas fuera de términos o sin evidencia de una respuesta oportuna y congruente al ciudadano a nivel nacional donde las regionales que obtuvieron el resultado más bajo fueron: En Critico las Regionales Antioquia (83,5%) y Casanare (91,5%). En Riesgo las Regionales Vichada, Guainia, Quindío, Amazonas, Arauca, Cundinamarca, Tolima, Bogotá, Santander, Putumayo, Risaralda, Caldas, Cesar, Sucre, Nariño, Valle del Cauca, Bolívar y Atlántico.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
Las dependencias de la sede de la Dirección General que obtuvieron el resultado más bajo fueron, la Oficina de Control Interno Disciplinario (94,1%)  y la Dirección de Protección (95,5%) con un estado "En Riesgo". En total quedaron 5 peticiones ciudadanas pendientes por gestión o que fueron atendidas fuera de los términos establecidos por la ley, en las diferentes Dependencias de la Sede de la Dirección General.</t>
  </si>
  <si>
    <t>38.944 peticiones ciudadanas</t>
  </si>
  <si>
    <t>Octubre - Actividad 7</t>
  </si>
  <si>
    <t>Se observó correo electrónico del 24/10/2022  remitido a los responsables de SYA en las Regionales, Centros Zonales y enlaces SIM con los resultados del mes de septiembre de 2022 de los Indicadores del Proceso Relación con el Ciudadano donde se incluye información del indicador PA - 131 "Porcentaje de peticiones ciudadanas atendidas oportunamente" ; A10-PT1-06 “Porcentaje de oportunidades den la asignación de la primera boleta de citación a través del SEAC y A10-PT1-07 "Porcentaje acumulado de derechos de petición, con el fin de realizar los gestiones correspondientes con base en los datos presentados.</t>
  </si>
  <si>
    <t>* Correo electrónico del 24/10/2022 -Asunto: INDICADORES RELACIÓN CON EL CIUDADANO SEPTIEMBRE 2022 (FINAL)
*Reporte Indicador PA-131 –Septiembre 2022
*Reporte Indicador A10-PT1-06 -septiembre 2022
Reporte Indicador A10-PT1-06 -Septiembre 2022</t>
  </si>
  <si>
    <t>Resultado indicador de oportunidad de octubre de 2022</t>
  </si>
  <si>
    <t>Para el mes de noviembre 2022 se realizaron 16.787 encuestas de satisfacción de los canales telefónicos y virtuales.
Canal Chat: Cantidad de encuestas 392 / Nivel de satisfacción: 97,70%
Canal Telefónico Adultos - Línea 141: Cantidad de encuestas 14.193 / Nivel de satisfacción: 98,72%
Canal Telefónico Adultos – Línea nacional: Cantidad de encuestas 443 / Nivel de satisfacción:  98,58%
Canal 141 NNA: Cantidad de encuestas 705 / Nivel de satisfacción:  94,75%
Videollamada: Cantidad de encuestas 67 / Nivel de satisfacción: 100%.
Teléfono Verde (Línea Verde): Cantidad de encuestas 987 / Nivel de satisfacción: 99,70%.
Adicional, del segmento de encuestas de satisfacción del canal presencial se realizaron 1.497 encuestas, y se escalaron a las regionales 226 alertas.</t>
  </si>
  <si>
    <t>35.751 peticiones ciudadanas</t>
  </si>
  <si>
    <t>Noviembre - Actividad 7</t>
  </si>
  <si>
    <t>Se observó correo electrónico del 21/11/2022  remitido a los responsables de SYA en las Regionales, Centros Zonales y enlaces SIM con los resultados del mes de octubre de 2022 de los Indicadores del Proceso Relación con el Ciudadano donde se incluye información del indicador PA - 131 "Porcentaje de peticiones ciudadanas atendidas oportunamente" ; A10-PT1-06 “Porcentaje de oportunidades den la asignación de la primera boleta de citación a través del SEAC y A10-PT1-07 "Porcentaje acumulado de derechos de petición, con el fin de realizar los gestiones correspondientes con base en los datos presentados.</t>
  </si>
  <si>
    <t>* Correo electrónico del 21/11/2022 -Asunto: INDICADORES RELACIÓN CON EL CIUDADANO OCTUBRE 2022 (FINAL)
*Reporte Indicador PA-131 –octubre 2022
*Reporte Indicador A10-PT1-06 -octubre 2022
Reporte Indicador A10-PT1-06 -octubre 2022</t>
  </si>
  <si>
    <t xml:space="preserve">Actividad cumplida desde el mes de Noviembre del 2022 </t>
  </si>
  <si>
    <r>
      <t xml:space="preserve">Se evidenciaron los correos electrónicos remitidos a los Responsables de SYA en las Regionales, Centros Zonales y enlaces SIM con los resultados del mes de Agosto, Septiembre y Octubre de 2022  de los Indicadores del Proceso Relación con el Ciudadano donde se incluye información del indicador PA - 131 "Porcentaje de peticiones ciudadanas atendidas oportunamente",  A10-PT1-06 “Porcentaje de oportunidades den la asignación de la primera boleta de citación a través del SEAC y y A10-PT1-07 "Porcentaje acumulado de derechos de petición, con el fin de realizar los gestiones correspondientes con base en los datos presentados. con el fin de realizar los gestiones correspondientes con base en los datos presentados.
</t>
    </r>
    <r>
      <rPr>
        <b/>
        <sz val="11"/>
        <rFont val="Arial"/>
        <family val="2"/>
      </rPr>
      <t xml:space="preserve">
Actividad Cumplida en el mes de Noviembre  de 2022</t>
    </r>
  </si>
  <si>
    <r>
      <t xml:space="preserve">Septiembre 2022
</t>
    </r>
    <r>
      <rPr>
        <sz val="11"/>
        <color theme="1"/>
        <rFont val="Arial"/>
        <family val="2"/>
      </rPr>
      <t xml:space="preserve">* Correo electrónico del 21/09/2022 -Asunto: INDICADORES RELACIÓN CON EL CIUDADANO AGOSTO  2022 (FINAL)
*Reporte Indicador PA-131 – Agosto 2022
*Reporte Indicador A10-PT1-06 -Agosto 2022
Reporte Indicador A10-PT1-06 -Agosto 2022
</t>
    </r>
    <r>
      <rPr>
        <b/>
        <sz val="11"/>
        <color theme="1"/>
        <rFont val="Arial"/>
        <family val="2"/>
      </rPr>
      <t xml:space="preserve">
Octubre 2022
</t>
    </r>
    <r>
      <rPr>
        <sz val="11"/>
        <color theme="1"/>
        <rFont val="Arial"/>
        <family val="2"/>
      </rPr>
      <t xml:space="preserve">* Correo electrónico del 24/10/2022 -Asunto: INDICADORES RELACIÓN CON EL CIUDADANO SEPTIEMBRE 2022 (FINAL)
*Reporte Indicador PA-131 –Septiembre 2022
*Reporte Indicador A10-PT1-06 -septiembre 2022
Reporte Indicador A10-PT1-06 -Septiembre 2022
</t>
    </r>
    <r>
      <rPr>
        <b/>
        <sz val="11"/>
        <color theme="1"/>
        <rFont val="Arial"/>
        <family val="2"/>
      </rPr>
      <t xml:space="preserve">
Noviembre 2022
</t>
    </r>
    <r>
      <rPr>
        <sz val="11"/>
        <color theme="1"/>
        <rFont val="Arial"/>
        <family val="2"/>
      </rPr>
      <t>* Correo electrónico del 21/11/2022 -Asunto: INDICADORES RELACIÓN CON EL CIUDADANO OCTUBRE 2022 (FINAL)
*Reporte Indicador PA-131 –octubre 2022
*Reporte Indicador A10-PT1-06 -octubre 2022
Reporte Indicador A10-PT1-06 -octubre 2022</t>
    </r>
  </si>
  <si>
    <t xml:space="preserve">Aplicar encuestas de satisfacción a los usuarios (peticionarios) de los canales de atención del ICBF </t>
  </si>
  <si>
    <t xml:space="preserve">Realizar mediciones de satisfacción, con el fin de mejorar continuamente los canales de atención del ICBF. 
</t>
  </si>
  <si>
    <t>Reportes de medición de la satisfacción realizadas</t>
  </si>
  <si>
    <t>Para el mes de enero 2022 se realizaron 15.281 encuestas de satisfacción de los canales telefónicos y virtuales, y del segmento de encuestas de satisfacción del canal presencial, se realizaron 712 encuestas efectivas y se escalaron a las regionales 119 alertas.</t>
  </si>
  <si>
    <t>Para el mes de enero 2022 se realizaron 15.281 encuestas de satisfacción de los canales telefónicos y virtuales.
Canal Chat: Cantidad de encuestas 446 / Nivel de satisfacción: 92,38%
Canal Telefónico Adultos - Línea 141: Cantidad de encuestas 13.061 / Nivel de satisfacción: 99,21%
Canal Telefónico Adultos – Línea nacional: Cantidad de encuestas 585 / Nivel de satisfacción:  99,15%
Canal 141 NNA: Cantidad de encuestas 1.091 / Nivel de satisfacción:  94,33%
Videollamada: Cantidad de encuestas 98 / Nivel de satisfacción: 98,98%
Adicional, del segmento de encuestas de satisfacción del canal presencial, se realizaron 712 encuestas efectivas y se escalaron a las regionales 119 alertas.</t>
  </si>
  <si>
    <t>15.281 encuestas de satisfacción de los canales telefónicos y virtuales, y 712 encuestas de satisfacción del canal presencial</t>
  </si>
  <si>
    <t>informe de encuestas de satisfacción</t>
  </si>
  <si>
    <t xml:space="preserve">Para el mes de febrero 2022 se realizaron 17.315 encuestas de satisfacción de los canales telefónicos y virtuales.
Canal Chat: Cantidad de encuestas 494 / Nivel de satisfacción: 93,52%
Canal Telefónico Adultos - Línea 141: Cantidad de encuestas 15.170 / Nivel de satisfacción: 98,78%
Canal Telefónico Adultos – Línea nacional: Cantidad de encuestas 621 / Nivel de satisfacción:  99,36%
Canal 141 NNA: Cantidad de encuestas 935 / Nivel de satisfacción:  95,08%
Videollamada: Cantidad de encuestas 95 / Nivel de satisfacción: 98,95%
Adicional, del segmento de encuestas de satisfacción del canal presencial se realizaron 956 encuestas y se escalaron a las regionales 176 alertas.
</t>
  </si>
  <si>
    <t>Peticionarios que se acercan a un punto de atencion por informacion y orientacion, o se comunican al ICBF por sus medios de atencion telefonicos y virtuales</t>
  </si>
  <si>
    <t>17.315 encuestas de satisfacción de los canales telefónicos y virtuales, y 956 encuestas de satisfacción del canal presencial</t>
  </si>
  <si>
    <t>Infome de resultados del mes de febrero</t>
  </si>
  <si>
    <t>Se realizó desde el centro de contacto encuestas telefonicas donde se evalua el canal presencial. En cuanto a los demás canales se cuenta con la calificacion del ciudadano luego de terminar con la interaccion con el agente.</t>
  </si>
  <si>
    <t xml:space="preserve"> Para el mes de marzo 2022 se realizaron 18.670 encuestas de satisfacción de los canales telefónicos y virtuales.
Canal Chat: Cantidad de encuestas 560 / Nivel de satisfacción: 97,5%
Canal Telefónico Adultos - Línea 141: Cantidad de encuestas 16.388 / Nivel de satisfacción: 98,96%
Canal Telefónico Adultos – Línea nacional: Cantidad de encuestas 665 / Nivel de satisfacción:  98,8%
Canal 141 NNA: Cantidad de encuestas 1.011 / Nivel de satisfacción:  93,87%
Videollamada: Cantidad de encuestas 46 / Nivel de satisfacción: 100%
Adicional, del segmento de encuestas de satisfacción del canal presencial se realizaron 1.213 encuestas, y se escalaron a las regionales 160 alertas.
</t>
  </si>
  <si>
    <t>Peticionarios que se comunican con el ICBF mediante los canales de atencion telefonico y virtual, y los que son atendidos en los puntos de atencion presencial.</t>
  </si>
  <si>
    <t>19.883 encuestas en total</t>
  </si>
  <si>
    <t>Informe de resultado de encuestas de satisfaccion mensual de marzo canal telefonico y virtual. Informe de resultado de encuestas de satisfaccion mensual de marzo canal presencial</t>
  </si>
  <si>
    <t xml:space="preserve">Para el mes de abril 2022 se realizaron 17.687 encuestas de satisfacción de los canales telefónicos y virtuales.
Canal Chat: Cantidad de encuestas 432 / Nivel de satisfacción: 98,38%
Canal Telefónico Adultos - Línea 141: Cantidad de encuestas 15.024 / Nivel de satisfacción: 98,97%
Canal Telefónico Adultos – Línea nacional: Cantidad de encuestas 575 / Nivel de satisfacción:  99,13%
Canal 141 NNA: Cantidad de encuestas 926 / Nivel de satisfacción:  93,95%
Videollamada: Cantidad de encuestas 80 / Nivel de satisfacción: 96,25%.
Teléfono Verde (Línea Verde): Cantidad de encuestas 650 / Nivel de satisfacción: 99,08%. *
Adicional, del segmento de encuestas de satisfacción del canal presencial se realizaron 969 encuestas, y se escalaron a las regionales 116 alertas.
* Desde el mes de de abril se incluye en la medición el teléfono verde, el cual es una línea de atención del centro de contacto que se brinda a los ciudadanos que se acercan a los puntos de atención presencial del ICBF
</t>
  </si>
  <si>
    <t>18.656 encuestas en total</t>
  </si>
  <si>
    <t>Informe de resultado de encuestas de satisfaccion mensual de abril canal telefonico y virtual. Informe de resultado de encuestas de satisfaccion mensual de abril canal presencial</t>
  </si>
  <si>
    <t>Para el mes de mayo 2022 se realizaron 17.500
 encuestas de satisfacción de los canales telefónicos y virtuales.
Canal Chat: Cantidad de encuestas 503 / Nivel de satisfacción: 96,42%
Canal Telefónico Adultos - Línea 141: Cantidad de encuestas 15.159 / Nivel de satisfacción: 99,05%
Canal Telefónico Adultos – Línea nacional: Cantidad de encuestas 567 / Nivel de satisfacción:  99,65%
Canal 141 NNA: Cantidad de encuestas 900 / Nivel de satisfacción:  94,11%
Videollamada: Cantidad de encuestas 102 / Nivel de satisfacción: 97,06%.
Teléfono Verde (Línea Verde): Cantidad de encuestas 772 / Nivel de satisfacción: 99,22%. *
Adicional, del segmento de encuestas de satisfacción del canal presencial se realizaron 821 encuestas, y se escalaron a las regionales 107 alertas.</t>
  </si>
  <si>
    <t>18.321 encuestas en total</t>
  </si>
  <si>
    <t>Informe de resultado de encuestas de satisfaccion mensual de mayo canal telefonico y virtual. Informe de resultado de encuestas de satisfaccion mensual de mayo canal presencial</t>
  </si>
  <si>
    <t>Para el mes de junio 2022 se realizaron 16.045 encuestas de satisfacción de los canales telefónicos y virtuales.
Canal Chat: Cantidad de encuestas 439 / Nivel de satisfacción: 97,27%
Canal Telefónico Adultos - Línea 141: Cantidad de encuestas 13.279 / Nivel de satisfacción: 98,90%
Canal Telefónico Adultos – Línea nacional: Cantidad de encuestas 486 / Nivel de satisfacción:  99,18%
Canal 141 NNA: Cantidad de encuestas 827 / Nivel de satisfacción:  94,68%
Videollamada: Cantidad de encuestas 95 / Nivel de satisfacción: 100%.
Teléfono Verde (Línea Verde): Cantidad de encuestas 919 / Nivel de satisfacción: 99,56%.
Adicional, del segmento de encuestas de satisfacción del canal presencial se realizaron 927 encuestas, y se escalaron a las regionales 118 alertas.</t>
  </si>
  <si>
    <t>16.972 encuestas en total</t>
  </si>
  <si>
    <t>Informe de resultado de encuestas de satisfaccion mensual de junio canal telefonico y virtual. Informe de resultado de encuestas de satisfaccion mensual de junio canal presencial</t>
  </si>
  <si>
    <t>Para el mes de julio 2022 se realizaron 15.556 encuestas de satisfacción de los canales telefónicos y virtuales.
Canal Chat: Cantidad de encuestas 474 / Nivel de satisfacción: 97,26%
Canal Telefónico Adultos - Línea 141: Cantidad de encuestas 13.692 / Nivel de satisfacción: 98,8%
Canal Telefónico Adultos – Línea nacional: Cantidad de encuestas 431 / Nivel de satisfacción:  99,54%
Canal 141 NNA: Cantidad de encuestas 891 / Nivel de satisfacción:  95,62%
Videollamada: Cantidad de encuestas 68 / Nivel de satisfacción: 97,06%.
Teléfono Verde (Línea Verde): Cantidad de encuestas 982 / Nivel de satisfacción: 99,39%.
Adicional, del segmento de encuestas de satisfacción del canal presencial se realizaron 867 encuestas, y se escalaron a las regionales 125 alertas.</t>
  </si>
  <si>
    <t>16.423 encuestas en total</t>
  </si>
  <si>
    <t>Informe de resultado de encuestas de satisfaccion mensual de julio canal telefonico y virtual. Informe de resultado de encuestas de satisfaccion mensual de julio canal presencial</t>
  </si>
  <si>
    <t>Para el mes de Agosto 2022 se realizaron 16.759 encuestas de satisfacción de los canales telefónicos y virtuales.
Canal Chat: Cantidad de encuestas 521 / Nivel de satisfacción: 99,04%
Canal Telefónico Adultos - Línea 141: Cantidad de encuestas 15.026 / Nivel de satisfacción: 99,04%
Canal Telefónico Adultos – Línea nacional: Cantidad de encuestas 334 / Nivel de satisfacción:  99,10%
Canal 141 NNA: Cantidad de encuestas 759 / Nivel de satisfacción:  95,64%
Videollamada: Cantidad de encuestas 119 / Nivel de satisfacción: 99,16%.
Teléfono Verde (Línea Verde): Cantidad de encuestas 743 / Nivel de satisfacción: 98,38%.
Adicional, del segmento de encuestas de satisfacción del canal presencial se realizaron 891 encuestas, y se escalaron a las regionales 183 alertas.</t>
  </si>
  <si>
    <t>17.863 encuestas en total</t>
  </si>
  <si>
    <t>Informe de resultado de encuestas de satisfaccion mensual de agosto canal telefonico y virtual. Informe de resultado de encuestas de satisfaccion mensual de agosto canal presencial</t>
  </si>
  <si>
    <t>Para el mes de septiembre 2022 se realizaron 16.260 encuestas de satisfacción de los canales telefónicos y virtuales.
- Canal Chat: Cantidad de encuestas 503 / Nivel de satisfacción: 97,22%
Canal Telefónico Adultos - Línea 141: Cantidad de encuestas 13.518 / Nivel de satisfacción: 98,86%
- Canal Telefónico Adultos – Línea nacional: Cantidad de encuestas 460 / Nivel de satisfacción:  99,13%
- Canal 141 NNA: Cantidad de encuestas 597 / Nivel de satisfacción:  95,48%
- Videollamada: Cantidad de encuestas 122 / Nivel de satisfacción: 98,36%.
- Teléfono Verde (Línea Verde): Cantidad de encuestas 1.060 / Nivel de satisfacción: 99,15%.
Adicional, del segmento de encuestas de satisfacción del canal presencial se realizaron 960 encuestas, y se escalaron a las regionales 162 alertas.</t>
  </si>
  <si>
    <t>17.220 encuestas en total</t>
  </si>
  <si>
    <t>Informe de resultado de encuestas de satisfaccion mensual de septiembre canal telefonico y virtual. Informe de resultado de encuestas de satisfaccion mensual de septiembre canal presencial</t>
  </si>
  <si>
    <t>Se observó el 9° informe de las encuestas aplicadas por el Centro de Contacto correspondiente al mes de Septiembre de 2022 -  donde se describen los resultados de nivel de satisfacción de canal -chat; Top Agentes Evaluados Encuestas de Satisfacción; canal telefonico; canal video llamada,</t>
  </si>
  <si>
    <t>*Pdf presentación informe Encuestas puntos de atención ICBF- septiembre de 2022.
*Pdf presentación informe preliminar Encuestas puntos de atención ICBF- septiembre de 2022.</t>
  </si>
  <si>
    <t xml:space="preserve">Para el mes de octubre 2022 se realizaron 17.027 encuestas de satisfacción de los canales telefónicos y virtuales.
Canal Chat: Cantidad de encuestas 464 / Nivel de satisfacción: 97,84%
Canal Telefónico Adultos - Línea 141: Cantidad de encuestas 14.466 / Nivel de satisfacción: 98,89%
Canal Telefónico Adultos – Línea nacional: Cantidad de encuestas 439 / Nivel de satisfacción:  99,77%
Canal 141 NNA: Cantidad de encuestas 681 / Nivel de satisfacción:  95,15%
Videollamada: Cantidad de encuestas 75 / Nivel de satisfacción: 98,67%.
Teléfono Verde (Línea Verde): Cantidad de encuestas 902 / Nivel de satisfacción: 99,11%.
Adicional, del segmento de encuestas de satisfacción del canal presencial se realizaron 1.324 encuestas, y se escalaron a las regionales 149 alertas.
 </t>
  </si>
  <si>
    <t>18.351 encuestas en total</t>
  </si>
  <si>
    <t>Informe de resultado de encuestas de satisfaccion mensual de octubre canal telefonico y virtual. Informe de resultado de encuestas de satisfaccion mensual de octubre canal presencial</t>
  </si>
  <si>
    <r>
      <t xml:space="preserve">Se observó el 10° informe de las encuestas aplicadas por el Centro de Contacto correspondiente al mes de Octubre de 2022 -  donde se describen los resultados de nivel de satisfacción por canales-chat; Top Agentes Evaluados Encuestas de Satisfacción; canal telefonico; canal video llamada,
</t>
    </r>
    <r>
      <rPr>
        <b/>
        <sz val="11"/>
        <rFont val="Arial"/>
        <family val="2"/>
      </rPr>
      <t>Actividad cumplida al 100%</t>
    </r>
  </si>
  <si>
    <t>*Pdf presentación informe Encuestas puntos de atención ICBF- Octubre  de 2022.
*Pdf presentación informe preliminar Encuestas puntos de atención ICBF- octubre de 2022.
*Excel de encuesta dominio del tema de octubre de 2022
*Excel encuentas de infraestructura Octubre de 2022</t>
  </si>
  <si>
    <t xml:space="preserve">Para el mes de noviembre 2022 se realizaron 16.787 encuestas de satisfacción de los canales telefónicos y virtuales.
Canal Chat: Cantidad de encuestas 392 / Nivel de satisfacción: 97,70%
Canal Telefónico Adultos - Línea 141: Cantidad de encuestas 14.193 / Nivel de satisfacción: 98,72%
Canal Telefónico Adultos – Línea nacional: Cantidad de encuestas 443 / Nivel de satisfacción:  98,58%
Canal 141 NNA: Cantidad de encuestas 705 / Nivel de satisfacción:  94,75%
Videollamada: Cantidad de encuestas 67 / Nivel de satisfacción: 100%.
Teléfono Verde (Línea Verde): Cantidad de encuestas 987 / Nivel de satisfacción: 99,70%.
Adicional, del segmento de encuestas de satisfacción del canal presencial se realizaron 1.497 encuestas, y se escalaron a las regionales 226 alertas.
 </t>
  </si>
  <si>
    <t>18.284 encuestas en total</t>
  </si>
  <si>
    <t>Informe de resultado de encuestas de satisfaccion mensual de noviembre canal telefonico y virtual. Informe de resultado de encuestas de satisfaccion mensual de noviembre canal presencial</t>
  </si>
  <si>
    <t xml:space="preserve">Actividad cumplida desde el mes de Octubre  del 2022 </t>
  </si>
  <si>
    <t xml:space="preserve">
Actividad Cumplida en el mes de Octubre de 2022 </t>
  </si>
  <si>
    <r>
      <t xml:space="preserve">Se evidenciaron los informes  (9 y 10) de las encuestas aplicadas por el Centro de Contacto correspondiente a los meses de septiembre y octubre donde se describen los resultados de los diferentes canales de atención; para el presencial se detalla información como: resumen consolidado y por Macro Regional de las Encuestas de Satisfacción, oportunidad de los tiempos de espera, duración de la atención, presentación personal del colaborador, nivel de Satisfacción, entre otros aspectos; y para chat, telefónico y video llamada: atención del asesor, la información del asesor se ajusta a su consulta, entre otros.
</t>
    </r>
    <r>
      <rPr>
        <b/>
        <sz val="11"/>
        <color theme="1"/>
        <rFont val="Arial"/>
        <family val="2"/>
      </rPr>
      <t xml:space="preserve">
Actividad Cumplida en el mes de Octubre de 2022</t>
    </r>
  </si>
  <si>
    <r>
      <t xml:space="preserve">Septiembre 2022:
</t>
    </r>
    <r>
      <rPr>
        <sz val="11"/>
        <color theme="1"/>
        <rFont val="Arial"/>
        <family val="2"/>
      </rPr>
      <t xml:space="preserve">*Pdf presentación informe Encuestas puntos de atención ICBF- septiembre de 2022.
*Pdf presentación informe preliminar Encuestas puntos de atención ICBF- septiembre de 2022.
</t>
    </r>
    <r>
      <rPr>
        <b/>
        <sz val="11"/>
        <color theme="1"/>
        <rFont val="Arial"/>
        <family val="2"/>
      </rPr>
      <t xml:space="preserve">
Octubre 2022:
</t>
    </r>
    <r>
      <rPr>
        <sz val="11"/>
        <color theme="1"/>
        <rFont val="Arial"/>
        <family val="2"/>
      </rPr>
      <t>*Pdf presentación informe Encuestas puntos de atención ICBF- Octubre de 2022.
*Pdf presentación informe preliminar Encuestas puntos de atención ICBF- octubre de 2022.
*Excel de encuesta dominio del tema de octubre de 2022
*Excel encuestas de infraestructura Octubre de 2022</t>
    </r>
  </si>
  <si>
    <t>Actualizar el calendario de  participacion ciudadana de la entidad</t>
  </si>
  <si>
    <t>Consolidar la información suministrada por las áreas para la actualización del calendario de participación ciudadana del Botón Participa</t>
  </si>
  <si>
    <t xml:space="preserve">Potenciar las capacidades de los grupos de valor, para el ejercicio incidente del derecho a la participación ciudadana, involucrándolos de manera real  en los momentos del ciclo la gestión institucional.  </t>
  </si>
  <si>
    <t>Dirección de Servicios y Atención (responsable de la consolidación)
Todas las áreas presentes en el PPC 2022 (responsables del reporte mensual)</t>
  </si>
  <si>
    <t xml:space="preserve">Reportes de actualizaciones </t>
  </si>
  <si>
    <t>las actividades dan incio en febrero de 2022</t>
  </si>
  <si>
    <t xml:space="preserve">Se recibe información desde el area de primera infancia (control social) para el desarrollo de 5 Encuentros virtuales de lideresas y líderes de comités y veedurías ciudadanas para el control social a los servicios de primera infancia. </t>
  </si>
  <si>
    <t xml:space="preserve">Generar un espacio de reflexión en torno a la importancia de la participación ciudadana y del control social a los servicios de la primera infancia, enfatizando en los retos de territorio, experiencias y sugerencias para el control social a los servicios de la primera infancia.1. Macro Central: 13 de mayo.
2. Macro Caribe:  17 de junio.
3. Macros Pacífico: 22 de julio.
4. Eje cafetero y Antioquia: 19 de agosto.
5. Macro Orinoquía y Amazonía: 23 de septiembre.
</t>
  </si>
  <si>
    <t xml:space="preserve">Lideresas y líderes de comités de control social, de veedurías ciudadanas, y otras personas interesadas, según las regionales de cada macro. </t>
  </si>
  <si>
    <t xml:space="preserve">flyer de invitación a los encuentros </t>
  </si>
  <si>
    <t>No se recibieron reportes en el calendario para publicar</t>
  </si>
  <si>
    <t>La dirección de Abastecimiento reporta que durante el mes de mayo  se proyecta la realización cuatro ruedas de negocio entre operadores de programas institucionales y productores de los siguientes Departamento: Casanare, Tolima y  Arauca y cundimarca</t>
  </si>
  <si>
    <t xml:space="preserve">Ruedas de negocio con el fin de establecer relaciones comerciales voluntarias de mutuo beneficio. </t>
  </si>
  <si>
    <t>Organizaciones y Asociaciones Productoras y Operadores de Programas Institucionales del Departamento del Casanare</t>
  </si>
  <si>
    <t>Fichas tecnicas publicadas</t>
  </si>
  <si>
    <t>Encuentro de compras locales en el Departamento del Valle del Cauca</t>
  </si>
  <si>
    <t>Realizar una rueda de negocios entre Operadores de Programas Institucionales y Productores del Departamento de Valle del cauca, con el fin de establecer relaciones comerciales voluntarias de mutuo beneficio.</t>
  </si>
  <si>
    <t>Se recibe correo electronico de solicitud y se publica en el calendario de actividades</t>
  </si>
  <si>
    <t xml:space="preserve">Se publicaron  3 encuentos de compras locales de la DA </t>
  </si>
  <si>
    <t>Se publicaron 2 flyer para encuentros de veedurías ciudadana de la DPI y 1 encuentro "taller del control social , dirigido a ciudadanos" por parte de la DSYA</t>
  </si>
  <si>
    <t>La DPI realizo dos encuentros de veedurías ciudadanas para el control social y se publico una convocatoria para el mes de Septiembre</t>
  </si>
  <si>
    <t xml:space="preserve">Veedurias cuidadanas y ciudadanía general </t>
  </si>
  <si>
    <t xml:space="preserve">Pantallazos de las publicaciones y de la confirmación de los eventos </t>
  </si>
  <si>
    <t>La DPI realizo dos encuentros de veedurías ciudadanas para el control social y  se realizó el evento del mes de Septiembre</t>
  </si>
  <si>
    <t xml:space="preserve">Ciudadanaia en general y entes de control social </t>
  </si>
  <si>
    <t>Pantallazos de los eventos publicados en el calendario de participación.</t>
  </si>
  <si>
    <r>
      <t xml:space="preserve">
</t>
    </r>
    <r>
      <rPr>
        <b/>
        <sz val="12"/>
        <rFont val="Arial"/>
        <family val="2"/>
      </rPr>
      <t xml:space="preserve">Actividad cumplida desde el mes de Junio de 2022.
</t>
    </r>
    <r>
      <rPr>
        <sz val="12"/>
        <rFont val="Arial"/>
        <family val="2"/>
      </rPr>
      <t xml:space="preserve">
Sin embargo, se observó correo electrónico del 02/09/2022 compartiendo las invitaciones para 4° y 5° encuentros macro regionales con miembreos de comités y veedurías ciudadanas, con el fin de que sean publicados en el menú de participación de la pagina institucional.
Así mismo se evidencia pantallazo de la publicación del cuarto encuentro a realizarse el 16/09/2022 y la publicación del quinto encuentro a realizarse el 23/09/2022.
Adicionalmente, se evidencia pantallazo de la publicación en la pagina web ICBF del "Taller para establecer la ruta de control social"</t>
    </r>
  </si>
  <si>
    <t>*Pantallazo del correo electronico del 02/09/2022- Asunto: Invitación del cuarto y quinto encuentro macro regional con miembros de comités y veedurias ciudadanas.
*Pantallazo de la publicación del cuarto encuentro de control social del 16/09/2022
*Pantallazo de la publicación del cuarto encuentro de control social del 23/09/2022
*Pantallazo de la publicación en la pagina web ICBF de la información del Taller para establecer la ruta de control social -20/09/2022.</t>
  </si>
  <si>
    <t>Actividad cumplida en el mes de Junio de 2022</t>
  </si>
  <si>
    <r>
      <rPr>
        <b/>
        <sz val="11"/>
        <color theme="1"/>
        <rFont val="Arial"/>
        <family val="2"/>
      </rPr>
      <t>Actividad cumplida desde el mes de Junio de 2022.</t>
    </r>
    <r>
      <rPr>
        <sz val="11"/>
        <color theme="1"/>
        <rFont val="Arial"/>
        <family val="2"/>
      </rPr>
      <t xml:space="preserve">
Sin embargo, se observó correo electrónico del 02/09/2022 compartiendo las invitaciones para 4° y 5° encuentros macro regionales con miembros de comités y veedurías ciudadanas, con el fin de que sean publicados en el menú de participación de la página institucional.  Así mismo se evidencia pantallazo de la publicación del cuarto encuentro a realizarse el 16/09/2022 y la publicación del quinto encuentro a realizarse el 23/09/2022.
Adicionalmente, se evidencia pantallazo de la publicación en la pagina web ICBF del "Taller para establecer la ruta de control social"
</t>
    </r>
  </si>
  <si>
    <r>
      <rPr>
        <b/>
        <sz val="11"/>
        <color theme="1"/>
        <rFont val="Arial"/>
        <family val="2"/>
      </rPr>
      <t>Septiembre 2022</t>
    </r>
    <r>
      <rPr>
        <sz val="11"/>
        <color theme="1"/>
        <rFont val="Arial"/>
        <family val="2"/>
      </rPr>
      <t xml:space="preserve">
*Pantallazo del correo electrónico del 02/09/2022- Asunto: Invitación del cuarto y quinto encuentro macro regional con miembros de comités y veedurías ciudadanas.
*Pantallazo de la publicación del cuarto encuentro de control social del 16/09/2022
*Pantallazo de la publicación del cuarto encuentro de control social del 23/09/2022
*Pantallazo de la publicación en la página web ICBF de la información del Taller para establecer la ruta de control social -20/09/2022.</t>
    </r>
  </si>
  <si>
    <t>Encuentros de promoción de la participación de niñas y niños y el control social</t>
  </si>
  <si>
    <t>Promoción de espacios y ejercicios de participación de niñas y niños y el control social sobre la oferta programática de la Dirección de Infancia con modalidades Tú a Tu dirigida a niñas y niños con discpacidad; programa Étnicos con Bienestar y modalidad Katünaa-Generaciones Explora dirigidos a ciudadanía en general.</t>
  </si>
  <si>
    <t>Promover de manera efectiva la conformación de grupos de control social y/o veedurías ciudadanas</t>
  </si>
  <si>
    <t xml:space="preserve">1. Consulta  </t>
  </si>
  <si>
    <t>1.Participación en la identificación de necesidades o diagnóstico</t>
  </si>
  <si>
    <t>Beneficiarios</t>
  </si>
  <si>
    <t>Dirección de Infancia</t>
  </si>
  <si>
    <t>Oferta programática de la Dirección de infancia.</t>
  </si>
  <si>
    <t xml:space="preserve">Número de encuentros Encuentros de promoción de la participación de niñas y niños y el control social </t>
  </si>
  <si>
    <t>La Dirección de Infancia realiza el primer reporte, a corte de febrero con:   84 encuentros de participación y control social de niñas, niños con Discapacidad  y sus familias que asisten a la Modalidad De Tú a Tú  (con enfoque diferencial). Así como de 422 encuentros de de participación y control social  de niñas, niños  y sus familias beneficiarios del Programa Generaciones Explora</t>
  </si>
  <si>
    <t>Primer reporte de la Dirección de Infancia sobre número de encuentros de participación y control social de la oferta programática dirigida a población con Discapacidad con la Modalidad De Tú  a Tú y con el Programa Generación Explora.</t>
  </si>
  <si>
    <t xml:space="preserve">Niñas (318), niños (466)	  con discapacidad y sus familias (439)M De Tú a Tú    	
En Generación Explora: Niñas (3291); Niños	(2807); Familias con Mujeres adultas (2943)	y hombres adultos (495)
</t>
  </si>
  <si>
    <t>Modalidad De Tú a Tú 1323. Generación Explora 10531. Total: 11854</t>
  </si>
  <si>
    <t>Fortalecer la gestión y articulación con instancias de participación y entes territoriales con el propósito de fortalecer los espacios de participación de los NN y sus familias.</t>
  </si>
  <si>
    <t>Realización de dos encuentros de participación y control social para esta vigencia de primer semestre del 2022</t>
  </si>
  <si>
    <t>Enlace a carpeta compartida de evidencias (acta-asistencia-excel sintesis-archivo fotográfico) de Generación Explora: https://icbfgob.sharepoint.com/:f:/s/DirecciondeInfancia/EgPVsF-CU_5FmLum3E9VZ4cBrPWiTIgnpFCTjMrtbNvIBA?e=JBSTCe                              Enlace de evidencias (acta-asistencia-excel sintesis-archivo fotográfico) Modalidad De Tú  a Tú: https://icbfgob.sharepoint.com/:f:/s/DirecciondeInfancia/EqF0fl1euyZGvvMRt5T2XNYBccnvxImzS7BSE1_iaXuM1g?e=VXXrIW</t>
  </si>
  <si>
    <t>A corte de mes de marzo el reporte de encuentros de participación de niñas, niños y sus familias a través de los encuentros de control social se desarrollaron con: a) el Programa Generaciones Étnicas con Bienstar con un total de 87 ,a nivel nacional, resultado consolidado de las Regionales y aliados que implementan y b) En esta línea, con la Modalidad Katünaa con un total de 89 reportes. A manera de evidencia a través de carpetas compartidas y públicas se cuentan con actas-asistencias; evidencias fotográficas, sonoras y consolidado excel por aliado/Regional, para un total de 176 encuentros implementados de participación y control social.</t>
  </si>
  <si>
    <t>La Dirección de infancia vincula los encuentros de participación y control social para que se lleven a cabo en la implementación de Programas y Modalidades, de tal forma busca la valoración de los comités de control social puedan aportar elementos sobre logros, dificultades y recomendaciones que suman a la toma de deciones para el mejoramiento de la oferta.</t>
  </si>
  <si>
    <t>niñas, niños, familias con representación de mujeres adultas y hombres adultos.</t>
  </si>
  <si>
    <t>1188 Katünaa   1029 en GÉtnicas</t>
  </si>
  <si>
    <t xml:space="preserve">1. Articular espacios y/o actividades con entidades del territorio con el fin de fortalecer procesos de participación de los niños y las niñas.                                    2. Acompañamiento por parte de autoridades indígenas en el desarrollo de encuentros de participación social.               3. Vinculación de los niños y las niñas en mingas de pensamiento de la comunidad que permita compartir las experiencias desde los encuentros de control social. </t>
  </si>
  <si>
    <t>Katünaa https://icbfgob.sharepoint.com/:f:/s/DirecciondeInfancia/Eqst2bid1jRKmr3keOMI1A0BVyTeHUeJBdTFyVQX89wjHg?e=hKEVcD                        Étnicos       https://icbfgob.sharepoint.com/:f:/s/DirecciondeInfancia/En8wuD0sqCFMmztclePL0jMB7eI5CaM3ZefIICtVoyNFkg?e=TZ7FjC</t>
  </si>
  <si>
    <t>cumplido</t>
  </si>
  <si>
    <t>El reporte de abril de encuentros de participación de niñas, niños y ejercicios de control social se realiza con: a) la Modalidad De Tú a Tú, orientada a la atención con enfoque diferencial con infancia con discapacidad, con ciento ocho (108); b) Se suman los encuentros del Programa Explora con doscientos sesenta (260), buscando que se articulen a la formulación de iniciativas e incidencia desde las voces, intereses y recomendaciones para identificar logros, dificultades en la oferta. En conjunto la oferta reporta 368 encuentros de control social.</t>
  </si>
  <si>
    <t>niñas, niños, familias</t>
  </si>
  <si>
    <t>Enlace De Tú a Tú https://icbfgob.sharepoint.com/:f:/s/DirecciondeInfancia/EqF0fl1euyZGvvMRt5T2XNYBccnvxImzS7BSE1_iaXuM1g?e=HCFqbV		
Enlace Explora https://icbfgob.sharepoint.com/:f:/s/DirecciondeInfancia/EgPVsF-CU_5FmLum3E9VZ4cBrPWiTIgnpFCTjMrtbNvIBA?e=1RNodz</t>
  </si>
  <si>
    <t>cumplida</t>
  </si>
  <si>
    <t>Actividad cumplida desde el mes de mayo  de 2022.</t>
  </si>
  <si>
    <t>Encuentros del Consejo Asesor y consultivo de Niñas, niños y adolescentes</t>
  </si>
  <si>
    <t xml:space="preserve">Encuentros de diálogos y escucha activa entre pares, intergeneracionales y con autoridades o decisores de política pública alrededor de temáticas de interés sobre sus derechos, y prevención de violencias; fortaleciendo sus capacidades ciudadanas para aportar a su voz, su consejo y experiencia.
</t>
  </si>
  <si>
    <t xml:space="preserve">3. Contribuir con la transformación de realidades negativas que afectan el desarrollo integral y el bienestar de los NNA y las familias. </t>
  </si>
  <si>
    <t>Público en general</t>
  </si>
  <si>
    <t>Número de encuentros del Consejo Asesor y consultivo de niñas, niños y adolescentes</t>
  </si>
  <si>
    <t>Marzo</t>
  </si>
  <si>
    <t>las actividades dan incio en marzo de 2022</t>
  </si>
  <si>
    <t>Durante el mes de febrero se realizaron dos (2) encuentros de integrantes del Consejo Asesor y consultivo de niñas, niños y adolescentes con el objetivo de contar con sus valoraciones y balance de las atenciones de la Política de Infancia y adolescencia a partir de metodologías centradas en construir sus propios relatos de realiades a partir de sus experiencias y lecturas de territorio. En articulación con PNUD se llevaron a cabo en el marco del componente de participación infantil que realiza esta consulta en 90 entidades territoriales y que cuenta con un espacio dirigido a este sujeto colectivo de derechos, integrado por 13 participantes representantes de macroregiones,  que es acompañado por la Dirección de Infancia.</t>
  </si>
  <si>
    <t>El 10 y 25 de febrero de 5 a 7 pm. se realizaron dos encuentros, con una participación de varios integrantes del Consejo, que han mostrado mayor interés de contar sus valoraciones o historias de participación en la valoración del goce efectivo de atenciones  o de las barreras que enfrentan en sus territorios. Por ejemplo, la ausencia de oportunidades para acceder a la educación en zonas rurales dispersas o el efecto del conflicto armado.</t>
  </si>
  <si>
    <t>Adolescentes Consejeras-os del Cacnna</t>
  </si>
  <si>
    <t>Devolución de resultados de los talleres presenciales con niñas y niños para organizar el plan de trabajo del Cacnna con base en esta escucha activa de la valoración de la PIA.</t>
  </si>
  <si>
    <t>Carpeta de este micrositio que contiene: grabaciones; impresiones de pantalla de los encuentros y correo de citación a consejeras-os del Cacnna.</t>
  </si>
  <si>
    <t>Incluir actas y listados de asistencia</t>
  </si>
  <si>
    <t>Integrantes del Consejo asesor y consultivo del ICBF se reunieron para continuar con el pilotaje y la valoración de metodologías sobre las realizaciones de sus derechos en el marco de la Política de infancia y adolescencia para implementar en entidades territoriales, para lo cual se acude a lenguajes de expresión artística y el desarrollo de las fichas de taller.</t>
  </si>
  <si>
    <t>El Consejo realiza en su rol como sujeto colectivo de derechos, el de aconsejar o recomendar a la Dirección de infancia. En este caso, sobre la valoración de las metodologías implementadas para la valoración de la RIA en entidades territoriales. De esta manera, contar con su voz para fortalecer estas fichas, al tiempo que dan cuenta de su pertinencia a través de la implementación virtual.</t>
  </si>
  <si>
    <t>Integrantes adolescentes del CACNNA</t>
  </si>
  <si>
    <t>Contar con espacios de socialización de los resultados de los talleres de participación de niñas, niños y adolescentes a diferentes autoridades y al interior del ICBF para que sean base y orienten la toma de decisiones en el ajuste y construcción de la RIA en entidades territoriales. Continuar generando espacios de encuentro entre integrantes del Cacnna y otros niños y niñas para nutrir las comprensiones de las experiencias de fortalezas en realizaciones de derechos.</t>
  </si>
  <si>
    <t xml:space="preserve">grabación, correos de convocatoria </t>
  </si>
  <si>
    <t xml:space="preserve">Durante el mes de abril se realizó el 18 de abril en el Encuentro de Consejeras-os del Cacnna como parte del fortalecimiento de capacidades para la valoración, compartir reflexiones y formular preguntas orientadoras sobre la relación entre las Crianzas libres de violencias y el Derecho a expresar, a Ser sin miedo, como parte esencial de la participación. Espacio preparatorio para el webinar en conmemoración en contra del maltrato infantil.
</t>
  </si>
  <si>
    <t>El Cacnna como sujeto colectivo de derechos y como espacio de participación que acompaña la Dirección de infancia, se reúne para orientar el diálogo intergeneracional con autoridades y académicos en torno a las crianzas libres de violencias.</t>
  </si>
  <si>
    <t>Preguntas orientadoras para adultos sobre crianzas libres de violencias e identificación algunas situaciones en las que se vulneran el derecho a ser y expresar sin miedo en algunos entornos de desarrollo.</t>
  </si>
  <si>
    <t>Proyección de encuentro presencial en Btá con Directivos del ICBF para abordar las lecturas sobre los derechos de infancia y plan de acción sobre crianzas libres y participación</t>
  </si>
  <si>
    <t>Para corte del mes de mayo no se contó con el encuentro del Consejo asesor y consultivo, ya que se generó un espacio tipo webinar sobre crianzas libres de violencias con un experto invitado y la participación de 3 Consejeros del Cacnna abierto a público en gral, en el marco de la fecha en contra del maltrato infantil.</t>
  </si>
  <si>
    <t>Encuentro presencial de Consejeras(os) con la Directora Gral del Icbf en la ciudad de Bogotá</t>
  </si>
  <si>
    <t>Por primera vez se reunieron en forma presencial los consejer@s del Cacnna para llevar a cabo diálogos entre pares con niñas y niños de la zona rural de Usme y con beneficiarios del programa Explora de Ciudad Bolívar para validar los consejos y recomendaciones sobre 6 temáticas a presentar en el Encuentro Nal con Lina Árbelaez, la Directora Gral del ICBF.</t>
  </si>
  <si>
    <t>niñas, niños, adolescentes y directora gral del ICBF, funcionarios de la Dirección de Infancia.</t>
  </si>
  <si>
    <t>Los consejos del CACNNA proponen al ICBF una serie de acciones en torno a 6 temáticas que surgen de encuentros previos de participación infantil, siendo de interés: la garantía del derecho a la educación, en particular en zonas rurales dispersas; oportunidades para familias en situación de pobreza y con enfásis en espacios de promoción del arte, la cultura y el deporte para niñas y niños; acciones para la crianza libre de violencias; acompañamiento para que los derechos sexuales estén garantizados desde las primeras edades; favorecer la participación infantil con incidencia en los territorios y acciones para fortalecer el cuidado del ambiente y detener el cambio climático.</t>
  </si>
  <si>
    <t>no aplica</t>
  </si>
  <si>
    <t>boletines de prensa del ICBF, video de entrevista a consejer@s y acta de realización de evento, correo de invitación consejeros.</t>
  </si>
  <si>
    <t>Encuentro de consejeros con niñas, niños y adolescentes de mesas de participación, la red de Unicef y Ministerio del Interior.</t>
  </si>
  <si>
    <t>Niñas, niños, adolescentes y ciudadanía en general</t>
  </si>
  <si>
    <t>10 Niñas, niños y adolescentes 373 participantes en la transmisión en vivo por youtube.</t>
  </si>
  <si>
    <t>enlaces de video youtube de transmisión en vivo, y grabación team. Metodología, pieza de comunicación de invitación y  correo de invitación consejeros.</t>
  </si>
  <si>
    <r>
      <t xml:space="preserve">
</t>
    </r>
    <r>
      <rPr>
        <b/>
        <sz val="11"/>
        <color theme="1"/>
        <rFont val="Arial"/>
        <family val="2"/>
      </rPr>
      <t>Actividad cumplida desde el mes de julio de 2022.</t>
    </r>
    <r>
      <rPr>
        <sz val="11"/>
        <color theme="1"/>
        <rFont val="Arial"/>
        <family val="2"/>
      </rPr>
      <t xml:space="preserve">
Adicionalmente, se evidenció Correo electronico donde confirman asistencia  al  "CACNNA al Primer Encuentro Virtual del Comité Nacional de NNA de la Estrategia TAN (CONNATAN)" por parte de la Subdirección de Promoción y Fortalecimiento a la Infancia.
Así mismo se observa documento que contiene la metodología a desarrollar en el Primer encuentro virtual -Comité Nacional de Niñas, Niñas y Adolescentes de la Estrategia territorios amigos de la niñez- TAN a realizarse el 29/09/2022.
Finalmente, se encuentra la pieza comunicativa del Encuentro. </t>
    </r>
  </si>
  <si>
    <t xml:space="preserve">* Pdf- Correo Electrónico del 23/09/2022 - Asunto: Invitación al CACNNA al Primer encuentro virtual del Comité Nacional de NNSA de la estrategia TAN (CONNATAN)
*Pdf- Documento de la metodoligia aa desarrollar en el Primer encuentro virtual -Comité Nacional de Niñas, Niñas y Adolescentes de la Estrategia territorios amigos de la niñez- TAN a realizarse el 29/09/2022
*Imagen de la pieza comunicativa del Encuentro. </t>
  </si>
  <si>
    <t>Actividad cumplida desde el mes de Julio de 2022.</t>
  </si>
  <si>
    <r>
      <rPr>
        <b/>
        <sz val="11"/>
        <color theme="1"/>
        <rFont val="Arial"/>
        <family val="2"/>
      </rPr>
      <t>Septiembre 2022:</t>
    </r>
    <r>
      <rPr>
        <sz val="11"/>
        <color theme="1"/>
        <rFont val="Arial"/>
        <family val="2"/>
      </rPr>
      <t xml:space="preserve">
* Pdf- Correo Electrónico del 23/09/2022 - Asunto: Invitación al CACNNA al Primer encuentro virtual del Comité Nacional de NNSA de la estrategia TAN (CONNATAN)
*Pdf- Documento de la metodoligia aa desarrollar en el Primer encuentro virtual -Comité Nacional de Niñas, Niñas y Adolescentes de la Estrategia territorios amigos de la niñez- TAN a realizarse el 29/09/2022
*Imagen de la pieza comunicativa del Encuentro. </t>
    </r>
  </si>
  <si>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</si>
  <si>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</si>
  <si>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Dirección de protección</t>
  </si>
  <si>
    <t xml:space="preserve">Protección </t>
  </si>
  <si>
    <t>Mesas de diálogo realizada.</t>
  </si>
  <si>
    <t>Mesas programadas para los meses de marzo, mayo, julio y octubre de 2022</t>
  </si>
  <si>
    <t>N.A</t>
  </si>
  <si>
    <t>Se realiza mesa de participación de madres sustitutas el 24 de febrero como preparación para la mesa que se va a realizar en el mes de marzo.</t>
  </si>
  <si>
    <t>En la primera mesa se hace para organizar la mesa de marzo donde participará la Subdirectora de Restablecimiento de Derechos, de ser posible la Directora de Protección, se hace distriución de temas para exponer por parte de las madres sustitutas.</t>
  </si>
  <si>
    <t>Total asistentes 37 personas
Todas madres sustitutas
20 regionales de 33</t>
  </si>
  <si>
    <t>37 mujeres
Antioquia, Atlántico, Bogotá, Bolívar, Caldas, Casanare, Cauca, Cesar, Cundinamarca, Vichada, Guaviare, La Guajira, Meta, Nariño, Norte de Santander, Putumayo, San Andrés, Santander, Valle del Cauca y Tolima</t>
  </si>
  <si>
    <t>Revisar aumento cuota de sostenimiento, dotación escolar, personal y básica, Gastos de emergencia, Trato de los profesionales y código ético, supervisión, tema de cierres de unidades de servicio, nutrición en la modalidad y rotulado de alimentos.</t>
  </si>
  <si>
    <t>Reunión el 04 de marzo con las delegadas de madres sustitutas para preparación de la mesa.
Mesa nacional virtual el 07 de marzo</t>
  </si>
  <si>
    <t>Acta, lista de asistencia, proposiciones, carta y presentación utilizada</t>
  </si>
  <si>
    <t>La segunda mesa de participación de madres sustitutas se realiza el 07 de marzo como segunda del año 2022.</t>
  </si>
  <si>
    <t>La segunda mesa para revisión de propuestas realizadas por las representantes de las familias sustitutas, se contó con la participación de la Subdirectora de Restablecimiento de Derechos.</t>
  </si>
  <si>
    <t>Total asistentes 102 personas
Representantes de las madres sustitutas, enlaces regionales y nacionales de la modalidad.
28 regionales de 33</t>
  </si>
  <si>
    <t>93 mujeres
9 hombres
Antioquia, Atlántico, Arauca Bogotá, Bolívar, Caldas, Casanare, Cauca, Caquetá, Cesar, Córdoba Cundinamarca, Vichada, Guainía, Guaviare, La Guajira, Magdalena, Meta, Nariño, Norte de Santander, Quindío, Risaralda, Sucre, Vaupés, Putumayo, Santander, Valle del Cauca y Tolima</t>
  </si>
  <si>
    <t>Realizan proposiciones a la Subdirectora de Restablecimiento de Derechos para revisión y ajustes de los siguientes temas: Cuota de sostenimiento, Dotación, Gastos de Emergencia, Trato y Código Ético, Supervisión, Proceso de Cierres y Nutrición y Rotulado.</t>
  </si>
  <si>
    <t xml:space="preserve">Trabajar con regionales en el procedimiento de la Resolución 5062/21.
Retomar en el desarrollo de las próximas mesa cada uno de los puntos tratados en esta mesa nacional.
Citar nueva mesa nacional en mayo 27. </t>
  </si>
  <si>
    <t>Acta, lista de asistencia y presentación utilizada</t>
  </si>
  <si>
    <t>La tercera mesa se tiene programada para el 27 de mayo, no aplica reporte al mes de abril</t>
  </si>
  <si>
    <t>La tercera mesa de participación de madres sustitutas se realiza el 27 de mayo de 2022.</t>
  </si>
  <si>
    <t>La tercera mesa se realiza de forma mixta, una parte presencial en el auditorio de la sede nacional del ICBF y la otra virtual con las personas que no pudieron asistir, se contó con la participación de la Subdirectora de Restablecimiento de Derechos.</t>
  </si>
  <si>
    <t>Total asistentes 96 personas. 65 virtual y 31 presencial
Representantes de las madres sustitutas, enlaces regionales y nacionales de la modalidad.
29 regionales de 33</t>
  </si>
  <si>
    <t>65 virtual de las cuales 62 mujeres y 3 hombres. Presencial 31 mujeres
De forma virtual las regionales presentes fueron: Antioquia, Amazonas, Atlántico, Arauca, Bogotá, Bolívar, Boyacá, Caldas, Casanare, Cauca, Caquetá, Cesar, Córdoba Cundinamarca, Guaviare, La Guajira, Magdalena, Meta, Nariño, Putumayo, Quindío, Risaralda, San Andrés, Sucre, Valle del Cauca y Tolima.
De forma presencial las regionales presentes fueron: Santander, Norte de Santander, Caquetá, Antioquia, Nariño, Cauca, Tolima, Valle del Cauca, Meta, Casanare, Cundinamarca, Vichada, Atlántico, Putumayo, Boyacá y La Guajira.</t>
  </si>
  <si>
    <t>Realizan proposiciones a la Subdirectora de Restablecimiento de Derechos para revisión y ajustes de los siguientes temas: Cuota de sostenimiento, Dotación, Línea técnica para la reposición de elementos que la población daña y pertenecen al hogar sustituto, solicitan asistencia técnica dirigida a las familias sustitutas sobre la Res 5062. Proponen acompañamiento presencial en las mesas regionales</t>
  </si>
  <si>
    <t xml:space="preserve">Asistencia técnica para familias sustitutas sobre la Resolución 5062/21.
Revisar una ruta para los daños de los elementos de los hogares sustitutos realizado por la población.
Reunión y articulación con el área de Proyectos Sueños.
Continuación de mesa  nacional de forma virtual para el 9 de junio a las 3:00 pm. </t>
  </si>
  <si>
    <t>Acta, lista de asistencia presencial y virtual y presentación utilizada</t>
  </si>
  <si>
    <t>Para el mes de junio no se realizaron acciones para esta actividad, no se tenían planeadas.</t>
  </si>
  <si>
    <t>Para el mes de julio no se realizaron acciones para esta actividad, no se tenían planeadas.</t>
  </si>
  <si>
    <t>Para el mes de agosto no se realizaron acciones para esta actividad, no se tenían planeadas.</t>
  </si>
  <si>
    <t>No se reportó avance de la actividad por parte del responsable.</t>
  </si>
  <si>
    <t> </t>
  </si>
  <si>
    <t>Total de asistentes 235 participantes.
De las 33 regionales convocadas, participaron 29 regionales con presencia de representantes de madres sustitutas.  Regionales participantes de madres sustitutas: Antioquia, Cundinamarca, Casanare, Nariño, Norte de Santander, Santander, Atlántico, Huila, Cauca, Sucre, Magdalena, Amazonas, Guainía, Guaviare, Putumayo, San Andrés, Vichada, Caldas, Valle del Cauca, Boyacá, Arauca, Cesar, Meta, Bolívar, Chocó, Guajira, Risaralda, Tolima y Bogotá.
183 participantes fueron madres sustitutas y 52 parte del talento humano del ICBF y operadores.</t>
  </si>
  <si>
    <t>Las madres sustitutas presentan un documento que posteriormente fue enviado oficialmente por correo electrónico con los siguientes temas: cuentas maestras, gastos de emergencia, acompañamiento hospitalario, traslados y viáticos, leches de continuación, pago de cuota de sostenimiento, dotación en navidad, cierre de unidades de servicio, regulación de cupos de vuñneración y discapacidad, cuadreno de experiencias, postulación a subsidio pensional, celebración de cumpleñaos, minuta patrón, dotación personal y escolar,pañales, cuotas moderadoras,actividades extracurriculares, pago a redes de apoyo.</t>
  </si>
  <si>
    <t>Realizar reunión virtual con la Regional Vichada para seguimiento a la atención en salud de población migrante y refugiada.
Realización de mesas regionales de madres sustitutas en las regionales faltantes.
Por parte de las madres sustitutas deben enviar el documento vía correo electrónico.
Envío por parte de la Subdirección de Restablecimiento de Derechos a los enlaces regionales la presentación utilizada, lista de asistencia y el documentos con solicitudes de las madres sustitutas.</t>
  </si>
  <si>
    <t>Acta, lista de asistencia virtual, presentación utilizada y documento de solicitudes por parte de las madres sustitutas.</t>
  </si>
  <si>
    <r>
      <t xml:space="preserve">Se evidenció Acta del 17/11/2022 de la Mesa Nacional de Madres sustitutas 2022, con la participación de las regionales Antioquia; Cundinamarca; Casanare; Nariño; Norte de Santander; Santander; Atlántico; Huila; Cauca; Sucre; Magdalena; Amazonas; Guainía; Guaviare; Putumayo; San Andrés y Vichada, donde se presenta resultados y estadisticas de los HS activos por Regional; incremeto del valor cupo a octubre de 2022; así mismo se realiza contextualización de las inquietudes que han surgido entre las madres sustitutas del país debido al incremento en el valor de la cuota de sotenimiento, entre otros.
</t>
    </r>
    <r>
      <rPr>
        <b/>
        <sz val="11"/>
        <color theme="1"/>
        <rFont val="Arial"/>
        <family val="2"/>
      </rPr>
      <t>Con esta Evidencia se da cumplimiento a la Actividad dentro del termino.</t>
    </r>
  </si>
  <si>
    <t>*pdf- Acta de reunión del 17/11/2022 - Objetivo: Realizar la mesa nacional de madres sustitutas, en cumplimiento del Manual Operativo  de  Hogares  Sustitutos en ítemde participaciónde  los  actores involucrados en el proceso de atención.</t>
  </si>
  <si>
    <t xml:space="preserve">Actividad cumplida en el mes de Noviembre del 2022. </t>
  </si>
  <si>
    <r>
      <t xml:space="preserve">Se evidencia Acta del 17/11/2022 de la Mesa Nacional de Madres sustitutas 2022, con la participación de las regionales Antioquia; Cundinamarca; Casanare; Nariño; Norte de Santander; Santander; Atlántico; Huila; Cauca; Sucre; Magdalena; Amazonas; Guainía; Guaviare; Putumayo; San Andrés y Vichada, donde se presenta resultados y estadisticas de los HS activos por Regional; incremeto del valor cupo a octubre de 2022; así mismo se realiza contextualización de las inquietudes que han surgido entre las madres sustitutas del país debido al incremento en el valor de la cuota de sotenimiento, entre otros.
</t>
    </r>
    <r>
      <rPr>
        <b/>
        <sz val="11"/>
        <color theme="1"/>
        <rFont val="Arial"/>
        <family val="2"/>
      </rPr>
      <t>Actividad Cumplida en el mes de Noviembre del 2022.</t>
    </r>
  </si>
  <si>
    <r>
      <rPr>
        <b/>
        <sz val="11"/>
        <color theme="1"/>
        <rFont val="Arial"/>
        <family val="2"/>
      </rPr>
      <t>Noviembre 2022</t>
    </r>
    <r>
      <rPr>
        <sz val="11"/>
        <color theme="1"/>
        <rFont val="Arial"/>
        <family val="2"/>
      </rPr>
      <t xml:space="preserve">
*pdf- Acta de reunión del 17/11/2022 - Objetivo: Realizar la mesa nacional de madres sustitutas, en cumplimiento del Manual Operativo  de  Hogares  Sustitutos en ítemde participaciónde  los  actores involucrados en el proceso de atención.</t>
    </r>
  </si>
  <si>
    <t xml:space="preserve">Mesas de participación de adolescentes y jóvenes en Hogares Sustitutos. </t>
  </si>
  <si>
    <t xml:space="preserve">Realizar espacios de encuentro y control social sobre los servicios y atención de adolescentes y jóvenes en hogares sustitutos.
Socializar los siguientes temas:
* Lineamiento técnico de modalidades
* PARD
* Fortalecimiento del proceso de atención en hogares sustitutos
* Liderazgo
</t>
  </si>
  <si>
    <t xml:space="preserve">Mesa de participación realizada. </t>
  </si>
  <si>
    <t>Mesa programada para los meses de abril y noviembre de 2022</t>
  </si>
  <si>
    <t>Se debió reprogramar para el mes de mayo, se tiene proyectada realizar el 04 de mayo.</t>
  </si>
  <si>
    <t>Primera mesa de participación de niños, niñas y adolescentes ubicados en la modalidad hogar sustituto.</t>
  </si>
  <si>
    <t>De forma virtual se lleva a cabo la primera mesa de participación de niños, niñas, adolescentes y jóvenes ubicados en la modalidad, tuvo la participación de la Subdirectora de Restablecimiento de Derechos y el apoyo de la Subdirección de Adopciones</t>
  </si>
  <si>
    <t>Total de asistentes 68 personas
24 regionales de 33 regionales</t>
  </si>
  <si>
    <t>52 mujeres, 15 hombres y 1 persona que no se identifica con sexo.
Regionales participantes: Caldas, Casanare, Caquetá, Bogotá, Vichada, Magdalena, Tolima, Risaralda, Guaviare, Córdoba, Huila, Sucre, Boyacá, Valle del Cauca, Santander, Putumayo, Bolívar, Nariño, Cundinamarca, Atlántico, Quindío, Arauca, Cesar y Norte de Santander.</t>
  </si>
  <si>
    <t>Se socializa con apoyo de la Subdirección de Adopciones, la estrategia Padrinos de Corazón, los asistentes informan que no en todas ls regionales es conocida, que consideran que cuando las personas que se vinculan a la estrategia y deciden no van a continuar le puedan comunicar las razones a los niños, niñas y adolescentes.</t>
  </si>
  <si>
    <t>Realizar articulación con todas las regionales para crear estrategias de divulgación de Padrinos de Corazón.
Realizar seguimiento cada dos meses a las regionales para determinar acciones a seguir y fortalecer la estrategia en las regionales.
Realización de la segunda mesa de participación en el último trimestre del año 2022.</t>
  </si>
  <si>
    <t>Acta, lista de asistencia virtual y presentación utilizada.</t>
  </si>
  <si>
    <t>Total de asistentes 96 adolescentes y jóvenes.
26 regionales de las 33 regionales del ICBF</t>
  </si>
  <si>
    <t>55 mujeres, 41 hombres
Regionales participantes: Caldas, Casanare, Bogotá, Magdalena, Risaralda, Guaviare, Córdoba, Huila, Sucre, Boyacá, Valle del Cauca, Santander, Putumayo, Bolívar, Nariño, Cundinamarca, Atlántico, Quindío, Arauca, Cesar, Norte de Santander, Vaupés, Cauca, Amazonas, Guainía y Antioquia.</t>
  </si>
  <si>
    <t>A pesar que los participantes les parece positivo la realización de estos espacios, dentro de sus recomendaciones y propuesta se encuentra que se realicen de forma presencial.</t>
  </si>
  <si>
    <t>Realizar una infografía con las reflexiones realizadas por los participantes y enviarla para que la tengan como memoria de los encuentros.</t>
  </si>
  <si>
    <r>
      <t>Se observó Acta de Reunión No. 02 del 29/11/2022 de la segunda mesa de participación de los niños, niñas, adolescentes y jovenes ubicados en la modalidad Hogar Sustituto, la actividad realizada fue denominada "</t>
    </r>
    <r>
      <rPr>
        <b/>
        <sz val="11"/>
        <rFont val="Arial"/>
        <family val="2"/>
      </rPr>
      <t xml:space="preserve">¿Quién soy yo?, la cual se desarrollo con un ejercicio de participación y dinamica. </t>
    </r>
    <r>
      <rPr>
        <sz val="11"/>
        <color theme="1"/>
        <rFont val="Arial"/>
        <family val="2"/>
      </rPr>
      <t xml:space="preserve">
con una participación de 96 personas de 26 Regionales ((Santander, Nariño, Caldas, Arauca, Boyacá, Guaviare, Vaupés, Cauca, Atlántico, Amazonas, Putumayo, Risaralda, Córdoba, Cundinamarca, Bolívar, Cesar, Guainía, Antioquia, Huila, Bogotá, Norte de Santander, Casanare, Guajira, Magdalena, Quindío, Sucre y Valle del Cauca). 
</t>
    </r>
    <r>
      <rPr>
        <b/>
        <sz val="11"/>
        <color theme="1"/>
        <rFont val="Arial"/>
        <family val="2"/>
      </rPr>
      <t>Con esta Evidencia se da cumplimiento a la Actividad dentro del termino.</t>
    </r>
  </si>
  <si>
    <t>*pdf- Acta de reuión No. 02 del 29/11/2022 - Objetivo: "Realizar la segunda mesa de participación de niños, niñas, adolescentes y jóvenes ubicados en la modalidad hogar sustituto".
*pdf. Presentación de la mesa de participación Adolescente y Jovenes -Hogar Sustituto y listados de asistencia.</t>
  </si>
  <si>
    <r>
      <t>Se observó Acta de Reunión No. 02 del 29/11/2022 de la segunda mesa de participación de los niños, niñas, adolescentes y jovenes ubicados en la modalidad Hogar Sustituto, la actividad realizada fue denominada "</t>
    </r>
    <r>
      <rPr>
        <b/>
        <sz val="11"/>
        <rFont val="Arial"/>
        <family val="2"/>
      </rPr>
      <t xml:space="preserve">¿Quién soy yo?, la cual se desarrollo con un ejercicio de participación y dinamica. </t>
    </r>
    <r>
      <rPr>
        <sz val="11"/>
        <color theme="1"/>
        <rFont val="Arial"/>
        <family val="2"/>
      </rPr>
      <t xml:space="preserve">
con una participación de 96 personas de 26 Regionales ((Santander, Nariño, Caldas, Arauca, Boyacá, Guaviare, Vaupés, Cauca, Atlántico, Amazonas, Putumayo, Risaralda, Córdoba, Cundinamarca, Bolívar, Cesar, Guainía, Antioquia, Huila, Bogotá, Norte de Santander, Casanare, Guajira, Magdalena, Quindío, Sucre y Valle del Cauca). 
</t>
    </r>
    <r>
      <rPr>
        <b/>
        <sz val="11"/>
        <color theme="1"/>
        <rFont val="Arial"/>
        <family val="2"/>
      </rPr>
      <t>Actividad Cumplida en el mes de Noviembre del 2022.</t>
    </r>
  </si>
  <si>
    <r>
      <rPr>
        <b/>
        <sz val="11"/>
        <rFont val="Arial"/>
        <family val="2"/>
      </rPr>
      <t>Noviembre 2022.</t>
    </r>
    <r>
      <rPr>
        <sz val="11"/>
        <rFont val="Arial"/>
        <family val="2"/>
      </rPr>
      <t xml:space="preserve">
*pdf- Acta de reuión No. 02 del 29/11/2022 - Objetivo: "Realizar la segunda mesa de participación de niños, niñas, adolescentes y jóvenes ubicados en la modalidad hogar sustituto".
*pdf. Presentación de la mesa de participación Adolescente y Jovenes -Hogar Sustituto y listados de asistencia.</t>
    </r>
  </si>
  <si>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</si>
  <si>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</si>
  <si>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Ejecución o implementación participativa</t>
  </si>
  <si>
    <t>Número de referentes afectivos fortalecidos</t>
  </si>
  <si>
    <t>Inicio de actividad programada para el mes de marzo.</t>
  </si>
  <si>
    <r>
      <rPr>
        <sz val="11"/>
        <color rgb="FF000000"/>
        <rFont val="Calibri"/>
      </rPr>
      <t xml:space="preserve">Se desarrollo el </t>
    </r>
    <r>
      <rPr>
        <b/>
        <sz val="11"/>
        <color rgb="FF000000"/>
        <rFont val="Calibri"/>
      </rPr>
      <t>taller N°1</t>
    </r>
    <r>
      <rPr>
        <sz val="11"/>
        <color rgb="FF000000"/>
        <rFont val="Calibri"/>
      </rPr>
      <t xml:space="preserve"> Generalidades, desde la Subdirección de Adopciones 3 y 25 de marzo.
Igualmnete se desarrollo el
Taller N° 2 por parte de las Regionales Santander 4  de marzo, Valle del Cauca 19 de marzo, Boyacá 23 de marzo y Bogotá 29 de marzo.</t>
    </r>
  </si>
  <si>
    <r>
      <t>El taller N° 1</t>
    </r>
    <r>
      <rPr>
        <sz val="11"/>
        <color rgb="FF000000"/>
        <rFont val="Calibri"/>
        <family val="2"/>
      </rPr>
      <t xml:space="preserve"> busca brindar información general a las familias que desean hacer parte de la estrategia padrinos de corazón, resolver sus inquietudes y ofrecer directrices para dar cumplimiento con la siguiente fase del proceso de vinculación a la estrategia.</t>
    </r>
    <r>
      <rPr>
        <b/>
        <sz val="11"/>
        <color rgb="FF000000"/>
        <rFont val="Calibri"/>
        <family val="2"/>
      </rPr>
      <t xml:space="preserve">
Taller N° 2</t>
    </r>
    <r>
      <rPr>
        <sz val="11"/>
        <color rgb="FF000000"/>
        <rFont val="Calibri"/>
        <family val="2"/>
      </rPr>
      <t xml:space="preserve"> conceptos: hace parte de la preparación a las familias donde se abordan temas de apego, discapacidad, herramientas de comunicación entre otros vitales para que las familias estén preparadas para su primer contacto con los NNAJ que van a acompañar como referentes afectivos.</t>
    </r>
  </si>
  <si>
    <t>Comunicar la aceptación o no de la postulación de cada participante, dar continuidad con el tramite de acuerdo con lo estipulado en el  Lineamiento Técnico Administrativo de las estrategias que promueven la adopción</t>
  </si>
  <si>
    <t>Asistencia Formulario Forms</t>
  </si>
  <si>
    <t xml:space="preserve">Se desarrollo el taller N°1 Generalidades para las familias que cumplieron con los requisitos.
Se desarrollo para complentar la fase de formación el  taller N° 2 conceptos. </t>
  </si>
  <si>
    <t xml:space="preserve">El taller N° 1 busca brindar información general a las familias que desean hacer parte de la estrategia padrinos de corazón, resolver sus inquietudes y ofrecer directrices para dar cumplimiento con la siguiente fase del proceso de vinculación a la estrategia.
EL taller N° 2 busca formar a las familias en conceptos claves para la interacción con los NNAJ desarrollado por las Regionales. </t>
  </si>
  <si>
    <t xml:space="preserve">1. Se desarrolló la actividad de fortalecimiento en Medellín con el fin de brindar herramientas y espacios de interacción entre el NNAJ y su referente afectivo y de esta manera aportar al fortalecimiento de la relación.
Se desarrollo el taller N°1 Generalidades para las familias que cumplieron con los requisitos.
2, </t>
  </si>
  <si>
    <t>El taller N° 1 busca brindar información general a las familias que desean hacer parte de la estrategia padrinos de corazón, resolver sus inquietudes y ofrecer directrices para dar cumplimiento con la siguiente fase del proceso de vinculación a la estrategia.
El evento de fortalecimiento busca promover la interacción entre familias y NNAJ con el fin de aportar al establecimiento del vínculo.</t>
  </si>
  <si>
    <t>Se desarrollo el taller N° 1 Generalidades desde este mes dado la disponibilidad de la profesional a cargo y el número de familias en lista de espera</t>
  </si>
  <si>
    <t>El taller N° 1 busca brindar información general a las familias que desean hacer parte de la estrategia padrinos de corazón, resolver sus inquietudes y ofrecer directrices para dar cumplimiento con la siguiente fase del proceso de vinculación a la estrategia.</t>
  </si>
  <si>
    <t>Se desarrollo el taller N° 1  el 05 y el 31 de agosto, en el cual se brindan generalidades de la estrategia, teniendo en cuenta la disponibilidad de la profesional a cargo y el número de familias en lista de espera. Se desarrolló también el taller No. 2 con una familia de la regional Risaralda ya que no hay designación de profesional lider de la estrategia en la misma</t>
  </si>
  <si>
    <t>El taller N° 1 busca brindar información general a las familias que desean hacer parte de la estrategia padrinos de corazón, resolver sus inquietudes y ofrecer directrices para dar cumplimiento con la siguiente fase del proceso de vinculación a la estrategia. Por otro lado, el taller No. 2 tiene como objetivo brindar herramientas de interacción hacia los NNA que se benefician de la estrategia, así como brindar información a profundidad sobre la dinámica de la misma.  El 05/08/2022 asistieron 26 personas
El 31/08/2022 asistieron 20 personas
El taller No. 2 se realizó con una sola persona postulada desde la regional Risaralda</t>
  </si>
  <si>
    <t>Asistencia Formulario Forms
Evaluación Taller No.2</t>
  </si>
  <si>
    <t>Se desarrollo el taller N° 1  en el cual se brindan Generalidades sobre la estrategia, teniendo en cuenta  la disponibilidad de la profesional a cargo y el número de familias en lista de espera. Este mes se realizó en dos franjas horarias el mismo día para favorecer la participación de la mayor cantidad de familias. Así mismo, se desarrolló el taller N°2, en el cual se brindan conceptos necesarios para continuar con el proceso de vinculación para una familia de la regional Risaralda</t>
  </si>
  <si>
    <t>El taller N° 1 busca brindar información general a las familias que desean hacer parte de la estrategia padrinos de corazón, resolver sus inquietudes y ofrecer directrices para dar cumplimiento con la siguiente fase del proceso de vinculación a la estrategia. Mientras que el taller N°2 pretende aclarar expectativas y brindar herramientas de interacción para favorecer la vinculación con los NNAJ, así mismo se aclaran rutas y mecanismos de comunicación para cuando la vinculación se efectúe</t>
  </si>
  <si>
    <t>49 asistentes al Taller N°1
1 Familia asistente a Taller N°2</t>
  </si>
  <si>
    <t>Se observa registro de asistencia al taller virtual "Padrinos de corazón" realizado el 21/09/2022; así mismo se evidencia listado de asistencia del taller de orientación inicial realizado el 21/09/2022 jornada mañana y tarde, Finalmente se observó el Listado de asistencia al taller No. 2 de padrinos de corazón realizado el 19/09/2022.</t>
  </si>
  <si>
    <t>*Excel Listado de asistencia Taller 2 " tema: Padrinos de corazón del 19/09/2022
*Excel Listado de asistencia taller virtual -Tema "Padrinos de Corazón del 21/09/2022 
*Excel Listado de asistencia taller virtual -Tema "Orientación inicial del 21/09/2022 jornada mañana y tarde</t>
  </si>
  <si>
    <t>Se desarrolló el taller N° 1  en el cual se brindan Generalidades sobre la estrategia, teniendo en cuenta  la disponibilidad de la profesional a cargo y el número de familias en lista de espera. Este mes se realizó en dos fechas diferentes y en una se habilitaron dos franjas horarias el mismo día para favorecer la participación de la mayor cantidad de familias. 20 asistentes al Taller N°1, el
13/10/2022 asisten 13 postulantes y el 26/10/2022 asisten 7 postulantes</t>
  </si>
  <si>
    <t>20 asistentes al Taller N°1</t>
  </si>
  <si>
    <t>Se observa registro de asistencia al taller virtual "Padrinos de corazón" realizado el 13/10/2022; el 19/10/2022; el 26/10/2022; el 28/10/2022; así mismo se evidencia registro de asistencia del taller de orientación inicial padrinos de corazón realizados el 13/10/2022; el 26/10/2022 jornada mañana y tarde,</t>
  </si>
  <si>
    <t>*Excel Listado de asistencia Taller 2 " tema: Padrinos de corazón del 13/10/2022; 19/10/2022; 26/10/2022; y  28/10/2022
*Excel Listado de asistencia taller virtual -Tema "Orientación inicial padrinos de corazón del 13/10/2022 y  26/10/2022 jornada mañana y tarde</t>
  </si>
  <si>
    <t xml:space="preserve">Se desarrollo el taller N°1 Generalidades para las familias que cumplieron con los requisitos. Asistieron y formalizaron su proceso de inscripción 16 participantes
 </t>
  </si>
  <si>
    <r>
      <t>El taller N° 1</t>
    </r>
    <r>
      <rPr>
        <sz val="12"/>
        <color rgb="FF000000"/>
        <rFont val="Calibri"/>
      </rPr>
      <t xml:space="preserve"> busca brindar información general a las familias que desean hacer parte de la estrategia padrinos de corazón, resolver sus inquietudes y ofrecer directrices para dar cumplimiento con la siguiente fase del proceso de vinculación a la estrategia.</t>
    </r>
  </si>
  <si>
    <t xml:space="preserve">Se observa registro de asistencia al taller virtual "Padrinos de corazón" realizado el 31/10/2022; el 03/11/2022; el 10/11/2022; y  11/11/2022. </t>
  </si>
  <si>
    <t xml:space="preserve">*Excel Listado de asistencia Taller 2 " tema: Padrinos de corazón del  31/10/2022; el 03/11/2022; el 10/11/2022; y  11/11/2022. </t>
  </si>
  <si>
    <r>
      <rPr>
        <b/>
        <sz val="11"/>
        <color theme="1"/>
        <rFont val="Arial"/>
        <family val="2"/>
      </rPr>
      <t xml:space="preserve">Septiembre 2022
</t>
    </r>
    <r>
      <rPr>
        <sz val="11"/>
        <color theme="1"/>
        <rFont val="Arial"/>
        <family val="2"/>
      </rPr>
      <t xml:space="preserve">*Excel Listado de asistencia Taller 2 " tema: Padrinos de corazón del 19/09/2022
*Excel Listado de asistencia taller virtual -Tema "Padrinos de Corazón del 21/09/2022 
*Excel Listado de asistencia taller virtual -Tema "Orientación inicial del 21/09/2022 jornada mañana y tarde
</t>
    </r>
    <r>
      <rPr>
        <b/>
        <sz val="11"/>
        <color theme="1"/>
        <rFont val="Arial"/>
        <family val="2"/>
      </rPr>
      <t xml:space="preserve">
Octubre 2022
</t>
    </r>
    <r>
      <rPr>
        <sz val="11"/>
        <color theme="1"/>
        <rFont val="Arial"/>
        <family val="2"/>
      </rPr>
      <t xml:space="preserve">*Excel Listado de asistencia Taller 2 " tema: Padrinos de corazón del 13/10/2022; 19/10/2022; 26/10/2022; y  28/10/2022
*Excel Listado de asistencia taller virtual -Tema "Orientación inicial padrinos de corazón del 13/10/2022 y  26/10/2022 jornada mañana y tarde
</t>
    </r>
    <r>
      <rPr>
        <b/>
        <sz val="11"/>
        <color theme="1"/>
        <rFont val="Arial"/>
        <family val="2"/>
      </rPr>
      <t xml:space="preserve">
Noviembre 2022
</t>
    </r>
    <r>
      <rPr>
        <sz val="11"/>
        <color theme="1"/>
        <rFont val="Arial"/>
        <family val="2"/>
      </rPr>
      <t xml:space="preserve">*Excel Listado de asistencia Taller 2 " tema: Padrinos de corazón del 13/10/2022; 19/10/2022; 26/10/2022; y  28/10/2022
*Excel Listado de asistencia taller virtual -Tema "Orientación inicial padrinos de corazón del 13/10/2022 y  26/10/2022 jornada mañana y tarde
</t>
    </r>
  </si>
  <si>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</si>
  <si>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t>
  </si>
  <si>
    <t>Formulación participativa</t>
  </si>
  <si>
    <t xml:space="preserve">Dirección de Protección </t>
  </si>
  <si>
    <t xml:space="preserve"> Lineamientos construidos participativamente.</t>
  </si>
  <si>
    <t>Actividad programada para iniciar en el mes de febrero</t>
  </si>
  <si>
    <t>Se avanzó en la propuesta inicial de  cronograma para la actualización del lineamiento técnico de discapacidad en cumplimiento del P.14 PROCEDIMIENTO
PARA EL DISEÑO Y DESARROLLO DE SERVICIOS DEL ICBF.</t>
  </si>
  <si>
    <t xml:space="preserve">Cronograma de creación ajuste a documentos. </t>
  </si>
  <si>
    <t>En gestión</t>
  </si>
  <si>
    <t>Se publican en el portal web el MO1.P Manual Operativo de las Modalidades que Atienden Medidas y Sanciones del Proceso Judicial SRPA y el MO2.P Manual Operativo de las Modalidades que Atienden Medidas Complementarias y/o de Restablecimiento en Administración en Justicia.</t>
  </si>
  <si>
    <t>Se solicita la publicación en el portal web y se publican los el MO1.P Manual Operativo de las Modalidades que Atienden Medidas y Sanciones del Proceso Judicial SRPA y el MO2.P Manual Operativo de las Modalidades que Atienden Medidas Complementarias y/o de Restablecimiento en Administración en Justicia. Con el proósito que la ciudadania realice comentarios y observaciones.</t>
  </si>
  <si>
    <t>Correo electrónico con la solicitud de publicación y con la respuesta de publicación por parte de la Oficina de comunicaciones.</t>
  </si>
  <si>
    <t>Se coloca observacion, dado que aun la actividad no ha iniciado</t>
  </si>
  <si>
    <t>Actividad cumplida en el mes de Abril del 2022</t>
  </si>
  <si>
    <r>
      <t xml:space="preserve">Revisada la información registrada en los meses anteriores, se observó que, en la carpeta del mes de abril del 2022, se encontraron los documentos que dan cumplimiento a la actividad, los cuales fueron cargados en septiembre del 2022.
* Correo electrónico del 12/04/2022 de la Directora de Protección remitiendo a la jefe de la Oficina de Comunicaciones, solicitando publicación en la página web del instituto www.icbf.gov.co, para consulta y observaciones de la ciudadana, el “MANUAL OPERATIVO DE MEDIDAS COMPLEMENTARIAS Y ALTERNATIVAS AL PROCESO JUDICIAL SRPA – RESTABLECIMIENTO EN ADMINISTRACION DE JUSTICIA RAJ” y MANUAL OPERATIVO DE LAS MODALIDADES QUE ATIENDEN MEDIDAS Y SANCIONES DEL PROCESO JUDICIAL – SRPA” 
*Correo electrónico del 12/04/2022 de la Jefe de la Oficina de Comunicaciones indicando el link donde fueron publicados los documentos.  ruta: </t>
    </r>
    <r>
      <rPr>
        <sz val="8"/>
        <color rgb="FF0070C0"/>
        <rFont val="Arial"/>
        <family val="2"/>
      </rPr>
      <t>https://nam02.safelinks.protection.outlook.com/?url=https%3A%2F%2Fwww.icbf.gov.co%2Fnoticias%2Fconsulta-ciudadana-manuales-operativos-de-procesos-del-sistema-de-responsabilidad-penal&amp;data=05%7C01%7CXimena.Ramirez%40icbf.gov.co%7Cee690b8f3b3c4afbc3de08da1cd226e9%7C3d92a5f3bc7a4a798c5e5e483f7789bf%7C1%7C0%7C637853986170879236%7CUnknown%7CTWFpbGZsb3d8eyJWIjoiMC4wLjAwMDAiLCJQIjoiV2luMzIiLCJBTiI6Ik1haWwiLCJXVCI6Mn0%3D%7C3000%7C%7C%7C&amp;sdata=ytY7g2i7ZV5Xtm%2Fhp6PSxVZL98hrNY5LU9OJ3qxRVNo%3D&amp;reserved=0</t>
    </r>
    <r>
      <rPr>
        <sz val="11"/>
        <rFont val="Arial"/>
        <family val="2"/>
      </rPr>
      <t xml:space="preserve">
</t>
    </r>
    <r>
      <rPr>
        <b/>
        <sz val="11"/>
        <rFont val="Arial"/>
        <family val="2"/>
      </rPr>
      <t>Actividad cumplida en el mes de Abril del 2022</t>
    </r>
  </si>
  <si>
    <t>*Pdf- Correo electrónico del 12/04/2022 -Asunto: Manuales Operativos Responsabilidad Penal - Consulta Ciudadana
*Pdf-Correo electrónico del 12/04/2022 - Asunto:Publicación Manuales Operativos Responsabilidad Penal - Consulta Ciudadana</t>
  </si>
  <si>
    <t>Fortalecimiento en temas de participación y control social</t>
  </si>
  <si>
    <t>Apoyar las acciones de las Regionales ICBF en materia de capacitación, asistencia técnica y fortalecimiento en temas de participación y control social dirigidas a ciudadanía, a colaboradores ICBF y a operadores, en el marco de la gestión DFC.</t>
  </si>
  <si>
    <t>Potenciar las capacidades de los grupos de valor, para el ejercicio incidente del derecho a la participación ciudadana, involucrándolos de manera real en los momentos del ciclo la gestión institucional.</t>
  </si>
  <si>
    <t>Público en general
Colaboradores ICBF
Operadores ICBF</t>
  </si>
  <si>
    <t>Dirección de Familias y Comunidades</t>
  </si>
  <si>
    <t>Proyecto de Inversión -DFC: Fortalecimiento de las familias como agentes de transformación y desarrollo social a nivel nacional.</t>
  </si>
  <si>
    <t>Actividades de asistencia técnica</t>
  </si>
  <si>
    <t>Noviembre</t>
  </si>
  <si>
    <t>Si bien aún no se cumple la fecha de inicio de la actividad (prevista para marzo 2022), se ha realizado la solicitud de inclusión de este compromiso en el Plan de Asistencia Técnica DFC 2022.</t>
  </si>
  <si>
    <t xml:space="preserve">Se ha realizado la inclusión de este compromiso como parte del Plan de Asistencia Técnica DFC 2022 en la Línea Estratégica "Enfoque y Gestión del Conocimiento". Aún no se cumple la fecha de inicio de la actividad. </t>
  </si>
  <si>
    <t xml:space="preserve">Se prevé coordinar con las demás áreas del nivel nacional aquellas acciones de apoyo a las Regionales ICBF en materia de fortalecimiento en temas de participación y control social en el marco de la conformación y desarrollo del subgrupo de trabajo 1. “Fortalecimiento de capacidades”, propuesto por la DSyA en la Mesa Técnica de Participación del 31 de marzo, se prevé coordinar con las demás áreas del nivel nacional aquellas acciones de apoyo a las Regionales ICBF en materia de capacitación, asistencia técnica y fortalecimiento en temas de participación y control social dirigidas a ciudadanía, a colaboradores ICBF y a operadores. </t>
  </si>
  <si>
    <t>No Aplica</t>
  </si>
  <si>
    <t>El 20 de abril se realiza reunión con el director del área para delinear el alcance de las acciones en el marco de asistencia técnica y la organización en relación con el público al cual estarán dirigidas.</t>
  </si>
  <si>
    <t>Revisión de normatividad y literatura en preparación de las acciones de asistencia técnica a realizar.</t>
  </si>
  <si>
    <t>No hubo avances específicos.</t>
  </si>
  <si>
    <t>No Aplica.</t>
  </si>
  <si>
    <t xml:space="preserve">Se coloca observación relacionada con que la actividades no ha iniciado </t>
  </si>
  <si>
    <t>No hubo avances específicos dada la dedicación al cumplimiento de compromisos DFC del plan de trabajo alterno sobre el Menú Participa de la página Web de la entidad, con vencimiento a 30 de agosto.</t>
  </si>
  <si>
    <t>Mensaje HTML de fecha 30 de agosto con entrega respectiva.</t>
  </si>
  <si>
    <t>Actividades de asistencia técnica en temas de participación ciudadana y control social, ejecutadas y documentadas. Así: La primera, respecto de la Modalidad Mi Familia, con la Regional Boyacá. La segunda, respecto dela Modalidad Territorios Étnicos con Bienestar, con las Regionales Chocó, Nariño, Norte de Santander, Tolima y Valle del Cauca.</t>
  </si>
  <si>
    <t>Actividad 1: Colaboradores ICBF= 4; Personal del operador: 3. Subtotal = 7.
Actividad 2: Colaboradores ICBF = 19.
subtotal =19.
TOTAL = 26</t>
  </si>
  <si>
    <t>Consignadas en las "Ayudas Memoria" compartidas con los participantes.</t>
  </si>
  <si>
    <t>Archivos HTML. Mensajes de correo electrónico que incluyen "Ayudas de Memoria", PPT de apoyo y Asistencia (Se cargaron en la carpeta destinada a la DFC de la Ruta en SharePoint indicada).</t>
  </si>
  <si>
    <r>
      <t xml:space="preserve">Se observó correo electrónico del 28/09/2022, remitiendo la </t>
    </r>
    <r>
      <rPr>
        <b/>
        <sz val="11"/>
        <color theme="1"/>
        <rFont val="Arial"/>
        <family val="2"/>
      </rPr>
      <t>“Ayuda de Memoria”</t>
    </r>
    <r>
      <rPr>
        <sz val="11"/>
        <color theme="1"/>
        <rFont val="Arial"/>
        <family val="2"/>
      </rPr>
      <t xml:space="preserve">  de la actividad de asistencia técnica desarrollada el pasado jueves 22 de septiembre sobre el tema de Participación y Control Social;  conformación de Veedurías Ciudadanas en torno a la ejecución de la Modalidad Mi Familia ICBF – Regional Boyacá.
Así mismo se evidenció correo electrónico del 30/09/2022 remitiendo</t>
    </r>
    <r>
      <rPr>
        <b/>
        <sz val="11"/>
        <color theme="1"/>
        <rFont val="Arial"/>
        <family val="2"/>
      </rPr>
      <t xml:space="preserve"> "Ayuda de Memoria"</t>
    </r>
    <r>
      <rPr>
        <sz val="11"/>
        <color theme="1"/>
        <rFont val="Arial"/>
        <family val="2"/>
      </rPr>
      <t xml:space="preserve">  de la actividad de Asistencia Técnica desarrollada el 23 de septiembre sobre Participación Ciudadana y Control Social en el marco de la Modalidad Territorios Étnicos con Bienestar, en las Regionales Chocó, Nariño, Norte de Santander, Tolima y Valle del Cauca.</t>
    </r>
  </si>
  <si>
    <t>*Pdf - Correo electrónico del 28/09/2022 - Asunto: "Asistencia Técnica ICBF DFC - Gestión de conocimiento a partir de experiencia Veedurías Ciudadanas Modalidad Mi Familia ICBF Regional Boyacá" realizado el 22/09/2022.
*Pdf- Correo electrónico del 30/09/2022 - Asunto: Asistencia Técnica en Participación Ciudadana -Modalidad Territorios Étnicos con Bienestar</t>
  </si>
  <si>
    <t>Actividad de asistencia técnica en temas de participación ciudadana y control social, ejecutada y documentada. Dicha actividad fue realizada respecto de la Modalidad Territorios Étnicos con Bienestar, con las Regionales Sucre, Córdoba y Guainía.</t>
  </si>
  <si>
    <t>Actividad # 3: Regionales Sucre, Córdoba y Guainía. Colaboradores ICBF= 8; Personal del operador: 6. TOTAL: 14.</t>
  </si>
  <si>
    <t>Consignadas en la "Ayuda Memoria" compartida con los participantes.</t>
  </si>
  <si>
    <t>Archivo HTML con mensaje de correo electrónico de fecha octubre 24 que incluye "Ayuda de Memoria", PPT de apoyo y Asistencia (Se aloja en la carpeta destinada a la DFC de la Ruta en SharePoint indicada).</t>
  </si>
  <si>
    <r>
      <t xml:space="preserve">Se observó correo electrónico del 24/10/2022 remitiendo </t>
    </r>
    <r>
      <rPr>
        <b/>
        <sz val="11"/>
        <color theme="1"/>
        <rFont val="Arial"/>
        <family val="2"/>
      </rPr>
      <t xml:space="preserve">“Ayuda de Memoria” </t>
    </r>
    <r>
      <rPr>
        <sz val="11"/>
        <color theme="1"/>
        <rFont val="Arial"/>
        <family val="2"/>
      </rPr>
      <t xml:space="preserve"> de la actividad de Asistencia Técnica desarrollada el  21 de octubre de 2022 sobre Participación Ciudadana y Control Social en el marco de la Modalidad Territorios Étnicos con Bienestar,con la  participación de colaboradores de las Regionales Sucre, Córdoba y Guainía.
Con esta evidencias se da cumplimiento a la Actividad dentro del termino.</t>
    </r>
  </si>
  <si>
    <t>*Pdf- correo electrónico del 24/10/2022 -Asunto: "Asistencia Técnica Control Social y Participación Ciudadana Modalidad TEB"</t>
  </si>
  <si>
    <t>Compromiso cumplido al 100%  en el mes de Octubre de 2022.</t>
  </si>
  <si>
    <t>Actividades de asistencia técnica en temas de participación ciudadana y control social, ejecutadas y documentadas.</t>
  </si>
  <si>
    <t>Actividad Cumplida en el mes de Octubre de 2022</t>
  </si>
  <si>
    <r>
      <t xml:space="preserve">Se Evidenció correo del 28/09/2022, remitiendo la “Ayuda de Memoria” de la actividad de asistencia técnica desarrollada el pasado jueves 22 de septiembre sobre el tema de Participación y Control Social; conformación de Veedurías Ciudadanas en torno a la ejecución de la Modalidad Mi Familia ICBF – Regional Boyacá, igualmente, correo electrónico del 30/09/2022 remitiendo "Ayuda de Memoria"  de la actividad de Asistencia Técnica desarrollada el 23 de septiembre sobre Participación Ciudadana y Control Social en el marco de la Modalidad Territorios Étnicos con Bienestar, en las Regionales Chocó, Nariño, Norte de Santander, Tolima y Valle del Cauca.
Adicionalmente, se encontró correo electrónico del 24/10/2022 remitiendo “Ayuda de Memoria” de la actividad de Asistencia Técnica desarrollada el 21 de octubre de 2022 sobre Participación Ciudadana y Control Social en el marco de la Modalidad Territorios Étnicos con Bienestar, con la participación de colaboradores de las Regionales Sucre, Córdoba y Guainía.
</t>
    </r>
    <r>
      <rPr>
        <b/>
        <sz val="11"/>
        <color theme="1"/>
        <rFont val="Arial"/>
        <family val="2"/>
      </rPr>
      <t xml:space="preserve">
Actividad cumplida en el mes de octubre del 2022.</t>
    </r>
  </si>
  <si>
    <r>
      <rPr>
        <b/>
        <sz val="11"/>
        <color theme="1"/>
        <rFont val="Arial"/>
        <family val="2"/>
      </rPr>
      <t xml:space="preserve">Septiembre 2022:
</t>
    </r>
    <r>
      <rPr>
        <sz val="11"/>
        <color theme="1"/>
        <rFont val="Arial"/>
        <family val="2"/>
      </rPr>
      <t xml:space="preserve">*Pdf - Correo electrónico del 28/09/2022 - Asunto: "Asistencia Técnica ICBF DFC - Gestión de conocimiento a partir de experiencia Veedurías Ciudadanas Modalidad Mi Familia ICBF Regional Boyacá" realizado el 22/09/2022.
*Pdf- Correo electrónico del 30/09/2022 - Asunto: Asistencia Técnica en Participación Ciudadana -Modalidad Territorios Étnicos con Bienestar.
</t>
    </r>
    <r>
      <rPr>
        <b/>
        <sz val="11"/>
        <color theme="1"/>
        <rFont val="Arial"/>
        <family val="2"/>
      </rPr>
      <t xml:space="preserve">
Octubre 2022:
</t>
    </r>
    <r>
      <rPr>
        <sz val="11"/>
        <color theme="1"/>
        <rFont val="Arial"/>
        <family val="2"/>
      </rPr>
      <t>*Pdf- correo electrónico del 24/10/2022 -Asunto: "Asistencia Técnica Control Social y Participación Ciudadana Modalidad TEB"</t>
    </r>
  </si>
  <si>
    <t>Elaboración de propuesta técnica para la recolección y organización de observaciones ciudadanas sobre oferta y gestión ICBF.</t>
  </si>
  <si>
    <t>Elaborar insumos técnicos para la adecuada recolección y organización de observaciones ciudadanas respecto de la oferta y la gestión del ICBF, de manera que sea posible identificar grupos de interés conforme a las categorías del MEDD ICBF (Personas con Discapacidad, con pertenencia étnica o con integrantes con orientaciones sexuales e identidades de género diversas) y ofrecer desde la institucionalidad la realimentación pertinente.</t>
  </si>
  <si>
    <t xml:space="preserve">Público en general
Colaboradores ICBF
</t>
  </si>
  <si>
    <t>Propuesta técnica remitida.</t>
  </si>
  <si>
    <t>En marzo 15 se remite a los delegados de la MTP propuestas de ajuste de insumos previos necesarios para el cumplimiento de este compromiso a la luz de los dispuesto en lo referentes por la Secretaría General y la OGR. A saber: (i) Propuesta preliminar de ajuste al formato ICBF Listado de Asistencia - F8.P1.MI – versión 5, (ii) Elementos para la justificación de la solicitud de modificación de dicho formato (aporte para adelantar el trámite respectivo) y (iii) Sugerencias para la organización de los encuentros regionales de participación ciudadana. En la reunión de la MTP celebrada en marzo 31, desde la DFC se refieren estos avances y se reitera la preocupación del área ante la imposibilidad de avanzar en este compromiso hasta tanto no se cuente con la definición de los insumos previos ya mencionados por parte de las áreas responsables de los mismos.</t>
  </si>
  <si>
    <t>Mensaje HTML con propuestas de ajuste dirigido a delegados a la MTP con fechas Marzo 15.
Mensaje HTML dirigida a delegados con la presentación realizada por DFC en la MTP de Marzo 31</t>
  </si>
  <si>
    <t xml:space="preserve">El 18 de abril la DFC hace solicitud de ajuste del compromiso inicial ante el Comité de Desempeño Institucional, a través de la DSYA, allegando la justificación respectiva. El nuevo compromiso se plantea en términos de elaboración de propuesta técnica. En tal sentido, se avanza en la identificación y revisión de posibles variables.
</t>
  </si>
  <si>
    <t>Mensaje HTML con propuesta de ajuste de fecha 18 de abril.</t>
  </si>
  <si>
    <t xml:space="preserve">Se realiza socialización de avances en la elaboración de la propuesta de “Elementos para la recolección y organización de observaciones ciudadanas sobre oferta y gestión ICBF” con los delegados de las áreas del Subgrupo de “Ajustes a la línea técnica” de la Mesa Técnica de Participación, en el marco de la reunión del Mayo 25 de 2022. </t>
  </si>
  <si>
    <t>Link de la reunión del 25 de mayo: https://acortar.link/txbDU3
PPT utilizada como apoyo en la reunión.</t>
  </si>
  <si>
    <r>
      <rPr>
        <sz val="12"/>
        <color rgb="FF000000"/>
        <rFont val="Calibri"/>
        <family val="2"/>
      </rPr>
      <t xml:space="preserve">A través de mensaje de correo electrónico se hace entrega de la </t>
    </r>
    <r>
      <rPr>
        <i/>
        <sz val="12"/>
        <color rgb="FF000000"/>
        <rFont val="Calibri"/>
        <family val="2"/>
      </rPr>
      <t>“Propuesta Técnica para Recolección y Organización de Observaciones Ciudadanas sobre Oferta y Gestión ICBF”,</t>
    </r>
    <r>
      <rPr>
        <sz val="12"/>
        <color rgb="FF000000"/>
        <rFont val="Calibri"/>
        <family val="2"/>
      </rPr>
      <t xml:space="preserve"> la cual incluye objetivos, revisión de registros de asistencia ICBF, recomendaciones metodológicas para la organización de los encuentros regionales de participación ciudadana y aportes para el registro / recolección / organización de observaciones presentadas en el marco de los encuentros regionales de participación ciudadana. </t>
    </r>
  </si>
  <si>
    <t xml:space="preserve">Propuesta técnica con destino al Público en general y Colaboradores ICBF en la medida en que se defina el uso efectivo de la misma. </t>
  </si>
  <si>
    <t>La DSYA propone realizar proceso de discusión, ajuste y validación de esta propuesta a través del subgrupo de trabajo de ajustes a la línea técnica de la Mesa de Participación (mensaje de junio 13)</t>
  </si>
  <si>
    <t>Mensaje HTML de fecha 7 de junio con propuesta técnica respectiva.
Mensaje HTLM de DSYA de junio 13.</t>
  </si>
  <si>
    <t>Compromiso cumplido al 100%  en el mes de Junio de 2022.</t>
  </si>
  <si>
    <t xml:space="preserve">Cumplida </t>
  </si>
  <si>
    <t>Actividad cumplida en el mes de junio de 2022</t>
  </si>
  <si>
    <t>Mensaje HTML de fecha 7 de junio con propuesta técnica respectiva. (Se cargó en la carpeta destinada a la DFC de la Ruta en SharePoint indicada, en el mes de junio).</t>
  </si>
  <si>
    <t>Actividad cumplida en el mes de Junio del 2022.</t>
  </si>
  <si>
    <t>Encuentros Ciudadanos de Alimentos de Alto Valor Nutricional.</t>
  </si>
  <si>
    <t>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</si>
  <si>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</si>
  <si>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Beneficiarios de las modalidades del ICBF
Público en general
Entidades territoriales y Secretarías municipales (de salud, planeación, social)
Operadores de la modalidad</t>
  </si>
  <si>
    <t>Regional</t>
  </si>
  <si>
    <t>Dirección de Nutrición (Alimentos  de Alto Valor Nutricional)</t>
  </si>
  <si>
    <t>Modalidad preventiva de nutrición</t>
  </si>
  <si>
    <t>Encuentros ciudadanos realizados (Regionales proyectadas: Antioquia, Boyacá,  Bolívar, Cesar y Vichada.)</t>
  </si>
  <si>
    <t xml:space="preserve">Presencial </t>
  </si>
  <si>
    <t xml:space="preserve">De acuerdo con lo establecido en PPC-2022, durante el mes de marzo 2022 se adelantó reunión en Teams con las Regionales ICBF para proyectar las fechas de los encuentros ciudadanos (mesas públicas) con el siguiente cronograma: 
Fecha  	Departamento  	Enlace Regional AAVN 
Abril 22  	Bucaramanga – Santander  	Yenny Mercedes Bautista Albornoz 
Abril 30  	Cali- Valle del Cauca  	Rubén Darío López Orozco 
Mayo 6  	Medellín - Antioquia  	José Fernando Santafé García 
Mayo 20  	Barranquilla - Atlántico  	Diego Fernando Macias Mendoza 
</t>
  </si>
  <si>
    <t xml:space="preserve">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</si>
  <si>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 xml:space="preserve"> 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</si>
  <si>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 xml:space="preserve">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</si>
  <si>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Adjunto se remiten soportes de la reunión realizada en marzo 2022 y los correos de convocatoria, con el fin de construir cronograma de encuentro ciudadanos para los meses de abril y mayo de 2022.</t>
  </si>
  <si>
    <t>reporte de gestión</t>
  </si>
  <si>
    <t xml:space="preserve">De acuerdo con lo establecido en PPC-2022, durante el mes de abril 2022 se adelantaron el del 27 al 29 de abril con las Regionales de Santander y Choco del ICBF  las mesas públicas de acuerdo a cronograma, queda pendiente el envió de las evidencias teniendo en cuenta tienen las Regionales una semana para la entrega, de igual manera se continua con el desarrollos de las fechas de los encuentros ciudadanos (mesas públicas con el siguiente cronograma: 
Fecha   	Departamento   	Enlace Regional AAVN  
Mayo 6   	Medellín - Antioquia   	José Fernando Santafé García  
Mayo 20   	Barranquilla - Atlántico   	Diego Fernando Macias Mendoza  
</t>
  </si>
  <si>
    <t xml:space="preserve">De acuerdo con el cronograma establecido para dar cumplimiento al PPC-2022, los encuentros ciudadanos de AAVN se están realizando a partir del mes de abril hasta noviembre y se espera pueda asistir la comunidad en general, operadores y otros enlaces AAVN de los Centros Zonales para que conozcan la versatilidad de los AAVN, por lo cual no se tiene avance numérico en el reporte con corte abril 2022 en espera de las Regionales remitan las evidencias correspondientes. </t>
  </si>
  <si>
    <t xml:space="preserve">De acuerdo con el cronograma establecido para dar cumplimiento al PPC-2022, los encuentros ciudadanos de AAVN se están realizando a partir del mes de abril hasta noviembre y se espera pueda asistir la comunidad en general, operadores y otros enlaces AAVN de los Centros Zonales para que conozcan la versatilidad de los AAVN, por lo cual no se tiene avance numérico en el reporte con corte abril 2022 en espera de las Regionales remitan las evidencias correspondientes 
</t>
  </si>
  <si>
    <t xml:space="preserve">se cargan en carpeta compartida los correos hacen trazabilidad al suministro Participación ICBF en los Eventos de Transformación Social del Plan Decenal de Lactancia Materna y Alimentación Complementaria </t>
  </si>
  <si>
    <t xml:space="preserve">De acuerdo con lo establecido en PPC-2022, durante el mes de mayo 2022 se adelantaron mesas públicas en función de los encuentros Ciudadanos de Alimentos de Alto valor Nutricional en las Regionales de Choco, Caquetá y Boyacá, en las cuales se promovió la participación de la ciudadanía mediante la conformación de grupos de control social frente a la producción, distribución y uso de los alimentos de alto valor nutricional en el país. A continuación, se detallan los encuentros realizados: 
a. El 15 de mayo de 2022, se llevó a cabo el encuentro ciudadano con la Regional Boyacá, Centro Zonal Miraflores, ICBF y SNBF, donde se realizó Socialización de la mesa publica y rendición de cuentas del CZ vigencia 2021 y el boletín Nutricional vigencia 2022, la cual contó con la participación de 30 personas, entre colaboradores del ICBF, operadores de las modalidades del ICBF y la sociedad civil. 
b. El 18 de mayo de 2022, se llevó a cabo el encuentro ciudadano con la Regional Caquetá, Centro Zonal Florencia 2 ICBF y SNBF, donde se efectuó la Mesa Pública de Alimentos de Alto Valor Nutricional –AAVN Municipio de Milán, la cual contó con la participación de 30 personas, entre colaboradores del ICBF, operadores de las modalidades del ICBF y la sociedad civil. 
c. El 19 de mayo de 2022, se llevó a cabo el encuentro ciudadano con la Regional Choco, Centro Zonal Bahía Solano, ICBF y SNBF, donde se realizó la Mesa Pública de Alimentos de Alto Valor Nutricional –AAVN en el Municipio de Jurado, la cual contó con la participación de 21 personas, entre ellas 2 personas para el inicio de capacitación de grupos de control social, colaboradores del ICBF, operadores de las modalidades del ICBF y la sociedad civil.
d. El 20 de mayo de 2022, se llevó a cabo el encuentro ciudadano con la Regional Caquetá, Centro Zonal Belén de los Andaquies ICBF y SNBF, donde se efectuó la Mesa Pública de Alimentos de Alto Valor Nutricional –AAVN en el Municipio de Belén de los Andaquíes, la cual contó con la participación de 55 personas, entre ellas 7 personas para el inicio de capacitación de grupos de control social, colaboradores del ICBF, operadores de las modalidades del ICBF y la sociedad civil. 
e. El 25 de mayo de 2022, se llevó a cabo el encuentro ciudadano con la Regional Caquetá, Centro Zonal Florencia 1 ICBF y SNBF, donde se realizó la Mesa Pública de Alimentos de Alto Valor Nutricional –AAVN en los Municipios de Florencia, La montañita y Morelia, la cual contó con la participación de 20 personas, entre ellas 13 personas para el inicio de capacitación de conformación de grupos de control social, colaboradores del ICBF, operadores de las modalidades del ICBF y la sociedad civil. 
Como parte del ejercicio, se presentó de manera general el proceso de producción y distribución de los AAVN, las cifras de distribución y novedades relacionadas con los AAVN y piezas gráficas sobre el correcto uso de los alimentos. Así mismo, se efectuó presentación sobre los grupos de control social, abordando temas como: qué son, cómo se conforman y cuáles son sus responsabilidades. Al final de la jornada, se extendió la invitación para saber cuántas personas estaban interesadas para conformar Grupos de Control Social por municipios, ante lo cual se postularon Regional Boyacá 07, Regional Caquetá 13 y Regional Choco 02 personas. 
    Como proyección para junio 2022, se encuentra realizar una reunión con las personas, la Regional y la Dirección de Nutrición, para establecer un plan de trabajo en el Grupo de Control Social.  
</t>
  </si>
  <si>
    <t xml:space="preserve">De acuerdo con lo establecido en la matriz de planeación del Plan de Participación Ciudadana vigencia 2022, la meta para este año es la realización de 5 encuentros ciudadanos. Para el mes de mayo 2022, se han realizado 3 encuentros ciudadanos en las Regionales Caquetá, Chocó y Boyacá (07 municipios en total), los cuales contaron con la participación de 178 personas y se postularon para conformar Grupos de Control Social 22 personas. </t>
  </si>
  <si>
    <t xml:space="preserve">De acuerdo con el cronograma establecido para dar cumplimiento al PPC-2022, los encuentros ciudadanos efectuados por las Regionales de Caquetá, Boyacá y Choco los días 15, 18,19, 20 y 25 de mayo de 2022, contaron con la participación de 178 personas, entre los cuales se registró la presencia de los colaboradores del ICBF, operadores de las modalidades del ICBF y la sociedad civil. 
 </t>
  </si>
  <si>
    <t xml:space="preserve">De acuerdo con el cronograma establecido para dar cumplimiento al PPC-2022, actualmente se está construyendo el acta de la mesa pública por parte de las Regionales, en la cual se espera queden registradas las observaciones recibidas en el encuentro ciudadano. </t>
  </si>
  <si>
    <t xml:space="preserve">De acuerdo con el cronograma establecido para dar cumplimiento al PPC-2022, actualmente se está construyendo el acta de la mesa pública por parte de las Regionales, en la cual se espera queden registradas las observaciones recibidas en el encuentro ciudadano. 
</t>
  </si>
  <si>
    <t xml:space="preserve">Se cargan en la carpeta compartida los correos hacen trazabilidad al suministro Participación ICBF en los Eventos de Transformación Social del Plan Decenal de Lactancia Materna y Alimentación Complementaria. </t>
  </si>
  <si>
    <t xml:space="preserve">De acuerdo con lo establecido en PPC-2022, los 2 encuentros ciudadanos de AAVN pendientes de los 5 programados para la vigencia 2022, se realizarán entre agosto y noviembre, por lo cual no se tiene avance en el reporte con corte junio 2022. 
Como parte del ejercicio,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t>
  </si>
  <si>
    <t xml:space="preserve">De acuerdo con lo establecido en la matriz de planeación del Plan de Participación Ciudadana vigencia 2022, la meta para este año es la realización de 5 encuentros ciudadanos. Para el mes de junio 2022, se han realizado 3 encuentros ciudadanos en las Regionales Caquetá, Chocó y Boyacá (07 municipios en total), los cuales contaron con la participación de 178 personas y se postularon para conformar Grupos de Control Social 22 personas.  </t>
  </si>
  <si>
    <t xml:space="preserve">De acuerdo con lo establecido en PPC-2022, los 2 encuentros ciudadanos de AAVN pendientes de los 5 programados para la vigencia 2022, se efectuarán entre agosto y noviembre, por lo cual no se tiene avance en el reporte con corte junio 2022. </t>
  </si>
  <si>
    <t xml:space="preserve">De acuerdo con el cronograma establecido para dar cumplimiento al PPC-2022, actualmente se está construyendo el acta de la mesa pública por parte de las Regionales, en la cual se espera queden registradas las observaciones recibidas en el encuentro ciudadano.  </t>
  </si>
  <si>
    <t xml:space="preserve">De acuerdo con lo establecido en PPC-2022, los 2 encuentros ciudadanos de AAVN pendientes de los 5 programados para la vigencia 2022, se realizarán entre agosto y noviembre, por lo cual no se tiene avance en el reporte con corte julio 2022.
Como parte del ejercicio,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t>
  </si>
  <si>
    <t xml:space="preserve">De acuerdo con lo establecido en PPC-2022, los 2 encuentros ciudadanos de AAVN pendientes de los 5 programados para la vigencia 2022, se efectuarán entre agosto y noviembre, por lo cual no se tiene avance en el reporte con corte julio 2022. 
</t>
  </si>
  <si>
    <t xml:space="preserve">De acuerdo con el cronograma establecido para dar cumplimiento al PPC-2022, actualmente se está construyendo el acta de la mesa pública por parte de las Regionales, en la cual se espera queden registradas las observaciones recibidas en el encuentro ciudadano.  
</t>
  </si>
  <si>
    <t xml:space="preserve">Se cargan en la carpeta compartida, los correos hacen trazabilidad al suministro Participación ICBF en los Eventos de Transformación Social del Plan Decenal de Lactancia Materna y Alimentación Complementaria.  
</t>
  </si>
  <si>
    <t xml:space="preserve">De acuerdo con lo establecido en PPC-2022, los 2 encuentros ciudadanos de AAVN pendientes de los 5 programados para la vigencia 2022, actualmente se está realizando la planificación de los eventos para septiembre y octubre 2022, de acuerdo con el cronograma establecido con las Regionales, por lo cual para el mes de agosto no se tiene avance en el reporte. 
Ahora bien, respecto a los eventos realizados,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t>
  </si>
  <si>
    <t>De acuerdo con lo establecido en PPC-2022, los 2 encuentros ciudadanos de AAVN pendientes de los 5 programados para la vigencia 2022, se efectuarán entre agosto y noviembre, por lo cual no se tiene avance en el reporte con corte agosto 2022.</t>
  </si>
  <si>
    <t xml:space="preserve"> De acuerdo con lo establecido en PPC-2022, los 2 encuentros ciudadanos de AAVN pendientes de los 5 programados para la vigencia 2022, se efectuarán entre agosto y noviembre, por lo cual no se tiene avance en el reporte con corte agosto 2022.</t>
  </si>
  <si>
    <t>De acuerdo con el cronograma establecido para dar cumplimiento al PPC-2022, actualmente se está construyendo el acta de la mesa pública por parte de las Regionales, en la cual se espera queden registradas las observaciones recibidas en el encuentro ciudadano.</t>
  </si>
  <si>
    <t xml:space="preserve">Se cargan en la carpeta compartida, los correos hacen trazabilidad al suministro Participación ICBF en los Eventos de Transformación Social del Plan Decenal de Lactancia Materna y Alimentación Complementaria.   </t>
  </si>
  <si>
    <t xml:space="preserve">De acuerdo con lo establecido en PPC-2022, los 2 encuentros ciudadanos de AAVN pendientes de los 5 programados para la vigencia 2022, actualmente se está realizando la planificación de los eventos para septiembre y octubre 2022 con las Regionales de Nariño, Caldas, Vichada y Antioquia, de acuerdo con el cronograma establecido con las Regionales, por lo cual para el mes de septiembre no se tiene avance en el reporte. 
Ahora bien, respecto a los eventos realizados,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t>
  </si>
  <si>
    <t>De acuerdo con lo establecido en PPC-2022, los 2 encuentros ciudadanos de AAVN pendientes de los 5 programados para la vigencia 2022, se efectuarán entre agosto y noviembre, por lo cual no se tiene avance en el reporte con corte septiembre 2022.</t>
  </si>
  <si>
    <t>Para el mes de septiembre 2022, se han realizado 3 encuentros ciudadanos en las Regionales Caquetá, Chocó y Boyacá (07 municipios en total), los cuales contaron con la participación de 178 personas y se postularon para conformar Grupos de Control Social 22 personas.</t>
  </si>
  <si>
    <t>La Dir. de Nutrición informa del cargue de evidencias en la carpeta compartida, sin embargo, al hacer la revisión no se encuentra ningún archivo; tampoco registra avance en la meta; de 5 metas registran realizadas 3 para un total de 60% de índice porcentual de la actividad, favor tener en cuenta que la fecha límite según lo registrado por ustedes en la matriz es el mes de noviembre. (SM 11-10-2022)
La Dir. de Nutrición aclara que el reporte de evidencias mencionadas para septiembre, corresponden a las evidencias que se encuentran cargadas en los meses de marzo, abril y mayo, meses en los cuales se realizaron los 3 encuentros (12-10-2022)</t>
  </si>
  <si>
    <t xml:space="preserve">
No se reportó avance de la actividad por parte del responsable.</t>
  </si>
  <si>
    <t xml:space="preserve">Reporte de gestión: De acuerdo con lo establecido en PPC-2022, se llevaron a cabo 2 encuentros ciudadanos de AAVN de los 5 programados para la vigencia 2022 en el mes de octubre 2022 con las Regionales de Bolívar, y Nariño, de acuerdo con el cronograma establecido con las Regionales,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A continuación, se detallan los encuentros realizados:
a)    Regional Bolívar, llevo a cabo 4 encuentros ciudadanos, así: 
- El 07 de octubre de 2022, se llevó a cabo el encuentro ciudadano con el municipio de Simiti, las cuales tuvieron como objeto,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Para el municipio de Simiti se contó con la asistencia de 82 personas, entre colaboradores del ICBF, operadores de las modalidades del ICBF y la sociedad civil. Postulándose 9 personas a conformar los grupos de control social para lo que resta del año 2022.
- El día 13 de octubre de 2022, se llevó a cabo el encuentro ciudadano con el municipio de San Pablo, las cuales tuvieron como objeto, “,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Para el municipio de San Pablo se contó con la asistencia de 132 personas, entre colaboradores del ICBF, operadores de las modalidades del ICBF y la sociedad civil. Postulándose 18 personas a conformar los grupos de control social para lo que resta del año 2022.
- El día 27 de octubre de 2022, se llevó a cabo el encuentro ciudadano con el municipio de Morales, las cuales tuvieron como objeto,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Para el municipio de Morales se contó con la asistencia de 52 personas, entre colaboradores del ICBF, operadores de las modalidades del ICBF y la sociedad civil. Postulándose 10 personas a conformar los grupos de control social para lo que resta del año 2022. 
- El día 28 de octubre de 2022, se llevó a cabo el encuentro ciudadano con el municipio de Rio Viejo, las cuales tuvieron como objeto,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Para el municipio de Rio Viejo se contó con la asistencia de 276 personas, entre colaboradores del ICBF, operadores de las modalidades del ICBF y la sociedad civil. Postulándose 05 personas a conformar los grupos de control social para lo que resta del año 2022. 
b)    Regional Nariño, llevo a cabo 1 encuentros ciudadanos, así: 
- El 07 de octubre de 2022, se llevó a cabo el encuentro ciudadano con el municipio de Ipiales, las cuales tuvieron como objeto, “Realizar eventos de Mesas Publicas de alimentos Manejo y Distribución de AAVN con Entidades administradoras de servicios de los Programas Misionales de Promoción y Prevención y Protección profesionales del ICBF, Centro Zonal Ipiales; todas encaminadas a fortalecer la prestación de los servicios y modalidades dirigidas a los niños, niñas, adolescentes, jóvenes y sus familias; reconociendo la importancia que tienen estos encuentros como escenarios de interlocución, dialogo abierto y comunicación de doble vía con los ciudadanos para tratar temas puntuales que tienen que ver con el funcionamiento del servicio público de bienestar familiar (SPBF) en los cuales se propicie acciones de prevención, cualificación y mejoramiento continuo”.” Para el municipio de Ipiales se contó con la asistencia de 145 personas, entre colaboradores del ICBF, operadores de las modalidades del ICBF y la sociedad civil. Postulándose 10 personas a conformar los grupos de control social para lo que resta del año 2022. </t>
  </si>
  <si>
    <t xml:space="preserve">De acuerdo con lo establecido en PPC-2022, se llevaron a cabo 2 encuentros ciudadanos de AAVN de los 5 programados para la vigencia 2022 en el mes de octubre 2022 con las Regionales de Bolívar, y Nariño, de acuerdo con el cronograma establecido con las Regionales,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A continuación, se detallan los encuentros realizados:
a)    Regional Bolívar, llevo a cabo 4 encuentros ciudadanos, así: 
•	El 07 de octubre de 2022, se llevó a cabo el encuentro ciudadano con el municipio de Simiti, las cuales tuvieron como objeto,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Para el municipio de Simiti se contó con la asistencia de 82 personas, entre colaboradores del ICBF, operadores de las modalidades del ICBF y la sociedad civil. Postulándose 9 personas a conformar los grupos de control social para lo que resta del año 2022.
•	El día 13 de octubre de 2022, se llevó a cabo el encuentro ciudadano con el municipio de San Pablo, las cuales tuvieron como objeto, “,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Para el municipio de San Pablo se contó con la asistencia de 132 personas, entre colaboradores del ICBF, operadores de las modalidades del ICBF y la sociedad civil. Postulándose 18 personas a conformar los grupos de control social para lo que resta del año 2022.
•	El día 27 de octubre de 2022, se llevó a cabo el encuentro ciudadano con el municipio de Morales, las cuales tuvieron como objeto,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Para el municipio de Morales se contó con la asistencia de 52 personas, entre colaboradores del ICBF, operadores de las modalidades del ICBF y la sociedad civil. Postulándose 10 personas a conformar los grupos de control social para lo que resta del año 2022. 
•	El día 28 de octubre de 2022, se llevó a cabo el encuentro ciudadano con el municipio de Rio Viejo, las cuales tuvieron como objeto,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Para el municipio de Rio Viejo se contó con la asistencia de 276 personas, entre colaboradores del ICBF, operadores de las modalidades del ICBF y la sociedad civil. Postulándose 05 personas a conformar los grupos de control social para lo que resta del año 2022. 
b)    Regional Nariño, llevo a cabo 1 encuentros ciudadanos, así: 
.  El 07 de octubre de 2022, se llevó a cabo el encuentro ciudadano con el municipio de Ipiales, las cuales tuvieron como objeto, “Realizar eventos de Mesas Publicas de alimentos Manejo y Distribución de AAVN con Entidades administradoras de servicios de los Programas Misionales de Promoción y Prevención y Protección profesionales del ICBF, Centro Zonal Ipiales; todas encaminadas a fortalecer la prestación de los servicios y modalidades dirigidas a los niños, niñas, adolescentes, jóvenes y sus familias; reconociendo la importancia que tienen estos encuentros como escenarios de interlocución, dialogo abierto y comunicación de doble vía con los ciudadanos para tratar temas puntuales que tienen que ver con el funcionamiento del servicio público de bienestar familiar (SPBF) en los cuales se propicie acciones de prevención, cualificación y mejoramiento continuo”.” Para el municipio de Ipiales se contó con la asistencia de 145 personas, entre colaboradores del ICBF, operadores de las modalidades del ICBF y la sociedad civil. Postulándose 10 personas a conformar los grupos de control social para lo que resta del año 2022. 
</t>
  </si>
  <si>
    <t>De acuerdo con lo establecido en PPC-2022, los 5 encuentros ciudadanos de AAVN programados para la vigencia 2022, se efectuaron en los meses de abril, mayo y octubre 2022.</t>
  </si>
  <si>
    <t xml:space="preserve">De acuerdo con lo establecido en PPC-2022, los 5 encuentros ciudadanos de AAVN programados para la vigencia 2022, se efectuaron en los meses de abril, mayo y octubre 2022. </t>
  </si>
  <si>
    <t>De acuerdo con el cronograma establecido para dar cumplimiento al PPC-2022, actualmente se está construyendo el acta de la mesa pública por parte de las Regionales, en la cual se espera queden registradas las observaciones recibidas en el encuentro ciudadano. ciudadano.</t>
  </si>
  <si>
    <t>Se cargan en la carpeta compartida, los correos hacen trazabilidad al suministro Participación ICBF en cada uno de los Eventos. 
COMPONENTE 6 PLAN DE PARTICIPACIÓN CIUDADANA 2022</t>
  </si>
  <si>
    <t>Se evidenció Acta de reunión e la Mesa Pública AAVN del 07/10/2022 en la cual se realizan encuentros ciudadanos de Bienestarina y Alimentos de Alto Valor Nutricional, con el fin de promover de manera efectiva la conformación de grupos de control social y veedurías ciudadanas y propiciar espacios de encuentro ciudadanos, en el municipio de Simiti- Regional Bolivar.
Así mismo se observó Acta de reunión de la Mesa Pública AAVN del 13/10/2022 en la cual se realizan encuentros ciudadanos de Bienestarina y Alimentos de Alto Valor Nutricional, con el fin de promover de manera efectiva la conformación de grupos de control social y veedurías ciudadanas y propiciar espacios de encuentro ciudadanos, en municipio de San Pablo- Regional Bolivar.
Igualmente, se evidenció Acta de Mesa Publica AAVN del  27/10/2022, en la cual se realizan encuentros ciudadanos de Bienestarina y Alimentos de Alto Valor Nutricional, con el fin de promover de manera efectiva la conformación de grupos de control social y veedurías ciudadanas y propiciar espacios de encuentro ciudadanos, en municipio de Morales - Regional Bolivar.
adicionalmente,  se encontró Acta de reunión de la Mesa Pública AAVN del 28/10/2022 en la cual se realizan encuentros ciudadanos de Bienestarina y Alimentos de Alto Valor Nutricional, con el fin de promover de manera efectiva la conformación de grupos de control social y veedurías ciudadanas y propiciar espacios de encuentro ciudadanos, en municipio de Rio Viejo - Regional Bolivar.
Finalmente se evidenció la realización de Mesa Publica AAVN en el CZ Ipiales- Regional Nariño Según Acta del 28/10/2022, en la cual se trataron temas como manejo  y distribución  de  AAVN con las Entidades Administradoras de Servicios de los programas misionales de Promoción y Prevención .</t>
  </si>
  <si>
    <t xml:space="preserve">*Pdf- Acta de reunión del 07/10/2022 mesa Publica   -Objetivo: "Promover de manera efectiva la conformación de grupos de control social y/o veedurías ciudadanas y propiciar espacios de encuentros ciudadanos, mediante los cuales se  incentive  la  creación  de  grupos  de  control  social  frente  a  la producción, distribución y uso de los alimentos de alto valor nutricional en el país. Municipio Simiti -Bolivar 
*Listado de Asistencia a mesa Pública de AAVN y registro Fotográfico  de la reunión.
*Pdf- Acta de reunión del 13/10/2022 mesa Publica   -Objetivo : "Promover de manera efectiva la conformación de grupos de control social y/o veedurías ciudadanas y propiciar espacios de encuentros ciudadanos, mediante los cuales se  incentive  la  creación  de  grupos  de  control  social  frente  a  la producción, distribución y uso de los alimentos de alto valor nutricional en el país. Municipio San Pablo -Bolivar 
*Listado de Asistencia a mesa Pública de AAVN y registro fotográfico  de la reunión.
*Pdf- Acta de reunión del 27/10/2022 mesa Publica   -Objetivo : "Promover de manera efectiva la conformación de grupos de control social y/o veedurías ciudadanas y propiciar espacios de encuentros ciudadanos, mediante los cuales se  incentive  la  creación  de  grupos  de  control  social  frente  a  la producción, distribución y uso de los alimentos de alto valor nutricional en el país.  Municipio Morales -Bolivar 
*Listado de Asistencia a mesa Pública de AAVN y registro fotográfico  de la reunión.
*Pdf- Acta de reunión del 28/10/2022 mesa Publica   -Objetivo : "Promover de manera efectiva la conformación de grupos de control social y/o veedurías ciudadanas y propiciar espacios de encuentros ciudadanos, mediante los cuales se  incentive  la  creación  de  grupos  de  control  social  frente  a  la producción, distribución y uso de los alimentos de alto valor nutricional en el país. Municipio Rio Viejo -Bolivar 
*Listado de Asistencia a mesa Pública de AAVN y registro fotográfico de la reunión.
*Pdf- Acta de reunión del 28/10/2022 mesa Publica   -Objetivo: Realizar evento de Mesa Publica de Alimentos Manejo y Distribución de AAVN con Entidades Administradoras de Servicios de los programas misionales de Promoción y Prevención, en el CZ Ipiales - Regional Nariño.
Listado de Asistencia, encuesta de satisfacción y registro fotográfico </t>
  </si>
  <si>
    <r>
      <t xml:space="preserve">Se evidenciaron Actas  de las Mesas Pública AAVN  efectuadas en los municipios  Simiti el 07/10/2022; San Pablo el 13/10/2022; Morales el 27/10/2022 y Rio Viejo el 28/10/2022 en las cuales se realizaron los  encuentros ciudadanos de Bienestarina y Alimentos de Alto Valor Nutricional, con el fin de promover de manera efectiva la conformación de grupos de control social y veedurías ciudadanas y propiciar espacios de encuentro ciudadano, mediante los cuales se  incentive  la  creación  de  grupos  de  control  social  frente  a  la producción, distribución y uso de los alimentos de alto valor nutricional en el país.
Igualmente, se evidenció la realización de Mesa Publica AAVN en el CZ Ipiales- Regional Nariño Según Acta del 28/10/2022, en la cual se trataron temas como manejo y distribución  de  AAVN con las Entidades Administradoras de Servicios de los programas misionales de Promoción y Prevención .
</t>
    </r>
    <r>
      <rPr>
        <b/>
        <sz val="11"/>
        <color theme="1"/>
        <rFont val="Arial"/>
        <family val="2"/>
      </rPr>
      <t>Actividad Cumplida en el mes de octubre del 2022.</t>
    </r>
  </si>
  <si>
    <r>
      <rPr>
        <b/>
        <sz val="10"/>
        <color theme="1"/>
        <rFont val="Arial"/>
        <family val="2"/>
      </rPr>
      <t>Octubre 2022</t>
    </r>
    <r>
      <rPr>
        <sz val="10"/>
        <color theme="1"/>
        <rFont val="Arial"/>
        <family val="2"/>
      </rPr>
      <t xml:space="preserve">
*Pdf- Acta de reunión del 07/10/2022 mesa Publica   -Objetivo: "Promover de manera efectiva la conformación de grupos de control social y/o veedurías ciudadanas y propiciar espacios de encuentros ciudadanos, mediante los cuales se  incentive  la  creación  de  grupos  de  control  social  frente  a  la producción, distribución y uso de los alimentos de alto valor nutricional en el país. Municipio Simiti -Bolivar 
*Listado de Asistencia a mesa Pública de AAVN y registro Fotográfico  de la reunión.
*Pdf- Acta de reunión del 13/10/2022 mesa Publica   -Objetivo : "Promover de manera efectiva la conformación de grupos de control social y/o veedurías ciudadanas y propiciar espacios de encuentros ciudadanos, mediante los cuales se  incentive  la  creación  de  grupos  de  control  social  frente  a  la producción, distribución y uso de los alimentos de alto valor nutricional en el país. Municipio San Pablo -Bolivar 
*Listado de Asistencia a mesa Pública de AAVN y registro fotográfico  de la reunión.
*Pdf- Acta de reunión del 27/10/2022 mesa Publica   -Objetivo : "Promover de manera efectiva la conformación de grupos de control social y/o veedurías ciudadanas y propiciar espacios de encuentros ciudadanos, mediante los cuales se  incentive  la  creación  de  grupos  de  control  social  frente  a  la producción, distribución y uso de los alimentos de alto valor nutricional en el país.  Municipio Morales -Bolivar 
*Listado de Asistencia a mesa Pública de AAVN y registro fotográfico  de la reunión.
*Pdf- Acta de reunión del 28/10/2022 mesa Publica   -Objetivo : "Promover de manera efectiva la conformación de grupos de control social y/o veedurías ciudadanas y propiciar espacios de encuentros ciudadanos, mediante los cuales se  incentive  la  creación  de  grupos  de  control  social  frente  a  la producción, distribución y uso de los alimentos de alto valor nutricional en el país. Municipio Rio Viejo -Bolivar 
*Listado de Asistencia a mesa Pública de AAVN y registro fotográfico de la reunión.
*Pdf- Acta de reunión del 28/10/2022 mesa Publica   -Objetivo: Realizar evento de Mesa Publica de Alimentos Manejo y Distribución de AAVN con Entidades Administradoras de Servicios de los programas misionales de Promoción y Prevención, en el CZ Ipiales - Regional Nariño.
Listado de Asistencia, encuesta de satisfacción y registro fotográfico </t>
    </r>
  </si>
  <si>
    <t xml:space="preserve">Consulta Ciudadana para conocer la percepción frente a la prestación los servicios de la Dirección de Nutrición que responda a las necesidades de la población y oportunidades de mejora. </t>
  </si>
  <si>
    <t>Jornadas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
Acompañamiento en las jornadas  de grupos focales, por parte de los  profesiones de la  Dirección de Nutrición</t>
  </si>
  <si>
    <t>Beneficiarios
Entidades territoriales (de salud, y seg alimentaria)</t>
  </si>
  <si>
    <t>Dirección de Nutrición</t>
  </si>
  <si>
    <t>1.000 días para cambiar el mundo - Estrategia de Atención y Prevención de la Desnutrición</t>
  </si>
  <si>
    <t>Consultas realizadas por los líderes de la modalidad 1.000 días para cambiar el mundo</t>
  </si>
  <si>
    <t>Abril</t>
  </si>
  <si>
    <t>las actividades dan incio en abril de 2022</t>
  </si>
  <si>
    <t>Se avanzó en la revisión del documento propuesta para la realización de la Consulta Participativa de los usuarios de la modalidad 1000 días para cambiar el mundo y la realización de los grupos focales para la vigencia 2022 junto con los análisis recogidos en la Matriz de Balance de revisión Planes Regionales de Participación para la misma vigencia. En línea con lo anterior, se construyó un directorio con los datos de todos los enlaces regionales que implementan la modalidad 1.000 días para cambiar el mundo de las regionales, con el fin de identificar las posibles entidades que puedan ser convocados al curso de participación ciudadana. De ellos, se espera seleccionar 8 regionales con quienes se aplicará el ejercicio de participación para la vigencia 2022, con el objetivo de conocer la percepción frente a la prestación los servicios de la Dirección de Nutrición que responda a las necesidades de la población y oportunidades de mejora.</t>
  </si>
  <si>
    <t xml:space="preserve">En cuanto a los grupos de valor previstos para la realización de las 7 consultas en las respectivas regionales del ICBF. Se han identificado los 30 enlaces de las respectivas regionales del ICBF. De ellos se espera priorizar 7 regionales con quienes se desarrollará el proceso de asistencia técnica para que posteriormente, convocar a los líderes de la modalidad 1.000 días para cambiar el mundo y sus beneficiarios para realizar la consulta. </t>
  </si>
  <si>
    <t xml:space="preserve">Para la realización de los grupos focales, cada regional con la participación de las EAS, deberá convocar un grupo entre 10 máximo 15 usuarios/as de la modalidad 1.000 Días para Cambiar el Mundo, teniendo en cuenta los siguiente criterios:  
o	Mujeres Gestantes usuarias del servicio (o madres en periodo de lactancia de niños menores de 6 meses nacidos en la modalidad), que no tengan embarazo de alto riesgo 
o	Los/las usuarios/as debieron estar vinculadas por lo menos durante tres meses de atención 
o	Manifestación de participación voluntaria 
o	Padres y/o madres de niños y niñas que actualmente se encuentren vinculados al servicio y que tengan por lo menos dos meses de atención. 
</t>
  </si>
  <si>
    <t>Se cuenta con las siguientes evidencias: a) copia de correo de directorio con los profesionales de las 30 regionales, para priorizar a las 7 regionales y sus colaborades del ICBF para la convocatoria a asistencia técnica para la realización de los respectivos grupos focales. b) Propuesta_Consulta_Participativa_100días_GrupoFocal_DN_vigencia2022 c) Matriz de Balance de revisión Planes Regionales de Participación _DN_Vigencia 2022</t>
  </si>
  <si>
    <t>Se realizó ajustes al documento metodológico para la realización de la Consulta Participativa de los usuarios de la modalidad 1000 días para cambiar el mundo y la realización de los grupos focales para la vigencia 2022 junto con el instrumento de Encuesta presencial para recopilar información de usuarios participantes de esta modalidad. A partir de este ejercicio, se seleccionaron las 7 regionales priorizadas para la aplicación de la consulta participativa de la vigencia 2022, con el objetivo de conocer la percepción frente a la prestación los servicios de la Dirección de Nutrición que responda a las necesidades de la población y oportunidades de mejora. Este proceso se realizará entre los meses de junio y julio de presente vigencia.</t>
  </si>
  <si>
    <t xml:space="preserve">El proceso de consulta se realizará con mujeres gestantes usuarias de esta modalidad, líderes de cada una de las regionales priorizadas, padres y madres de niños y niñas menores de 5 años que estén vinculados o hayan sido usuarios de los servicios prestados bajo la modalidad 1.000 días para cambiar el mundo </t>
  </si>
  <si>
    <t xml:space="preserve">El proceso de consulta se realizará en 7 regionales priorizadas: Atlántico, Bolívar, Cundinamarca, Guaviare, Nariño, norte de Santander y Risaralda, con quienes se desarrollará el proceso de asistencia técnica y posterior ejercicio de consulta participativa con líderes y usuarios de la modalidad 1.000 días para cambiar el mundo. Se espera convocar un mínimo de 70 usuarios de esta modalidad. </t>
  </si>
  <si>
    <t xml:space="preserve"> Para la realización de los grupos focales se tendrán en cuenta las siguientes recomendaciones:
•	7 Regionales priorizadas con la participación de los equipos técnicos de cada EAS.
•	Convocatoria por cada grupos focal entre 10  y máximo 15 usuarios/as de la modalidad 1.000 Días para Cambiar el Mundo, teniendo en cuenta los siguiente criterios: 
•	Mujeres Gestantes usuarias del servicio (o madres en periodo de lactancia de niños menores de 6 meses nacidos en la modalidad), que no tengan embarazo de alto riesgo 
•	Los/las usuarios/as debieron estar vinculadas por lo menos durante tres meses de atención 
•	Manifestación de participación voluntaria 
•	Padres y/o madres de niños y niñas que actualmente se encuentren vinculados al servicio y que tengan por lo menos dos meses de atención. 
•	Realizar los grupos focales de manera presencial, teniendo en cuenta los protocolos de bioseguridad para prevenir la Covid 19.
•	Seleccionar a 5 participantes de cada grupo focal, para la aplicación de una encuesta de percepción al finalizar cada grupo focal.
</t>
  </si>
  <si>
    <t>Se realizará Asistencia técnica a las 7 regionales el día 10 de junio para socializar la metodología y los instrumentos de la Consulta Participativa de los usuarios de la modalidad 1000 días para cambiar el mundo a través de grupos focales y aplicación de encuesta de percepción para la vigencia 2022. Posteriormente todas las consultas se realizarán a partir del 10 hasta el 31 de julio de la presente vigencia.</t>
  </si>
  <si>
    <t>Se cuenta con las siguientes evidencias: a) copia de correo de convocatoria a Asistencia técnica a las 7 regionales priorizadas: Atlántico, Bolívar, Cundinamarca, Guaviare, Nariño, norte de Santander y Risaralda b) Documento_Metodológico_Consulta_Participativa_100días_GrupoFocal_DN_vigencia2022 c) Instrumento_Encuesta_Participacion_1000DPCM_2022</t>
  </si>
  <si>
    <t>El día 10 de junio se realizó Asistencia técnica a las regionales de Atlántico, Bolívar, Cundinamarca, Cauca, Guaviare, Norte de Santander y Risaralda, las cuales fueron priorizadas para realizar la consulta ciudadana a los usuarios de la modalidades 1.000 días para cambiar el mundo, con el objetivo de  con el objetivo de dar las orientaciones para realizar el proceso de consulta y de recolección de información que nos permita identificar retos y propuestas para el mejoramiento de la prestación del servicio de esta modalidad. Esta asistencia técnica se llevó a cabo por medio virtual a través de la plataforma TEAMS mediante el siguiente enlace:</t>
  </si>
  <si>
    <t xml:space="preserve">El proceso de consulta que se busca realizar esta dirigido a mujeres gestantes usuarias de esta modalidad, líderes de cada una de las regionales priorizadas, padres y madres de niños y niñas menores de 5 años que estén vinculados o hayan sido usuarios de los servicios prestados bajo la modalidad 1.000 días para cambiar el mundo. Se espera contar con la participación de mínimo 70 personas en total entre estas 7 regionales. </t>
  </si>
  <si>
    <t xml:space="preserve">Participaron 11 personas de esta asistencia técnica distribuidas de la siguiente manera: 7 enlaces de las regionales del ICBF priorizadas: Atlántico, Bolívar, Cundinamarca, Guaviare, Nariño, norte de Santander y Risaralda, y 4 profesionales de la Dirección de Nutrición de la Sede General.  </t>
  </si>
  <si>
    <t>Para la realización de los grupos focales y aplicación de las encuestas de percepción se socializaron las pautas definidas a través de un documento metodológico, junto con los instrumentos para dicha consulta</t>
  </si>
  <si>
    <t xml:space="preserve">Las regionales realizarán esta consulta ciudadana entre los meses de junio a julio de esta vigencia
1. el día 15 de agosto remitirán los insumos de este proceso mediante correo electrónico
2.  El 30 de septiembre la Dirección de nutrición realizará proceso de retroalimentación del informe de esta consulta
</t>
  </si>
  <si>
    <t>Se cuenta con las siguientes evidencias: 
8.	a) Grabación de la asistencia técnica realizada 
9.	b) Listado de asistencia de los participantes 
10.	c)  Documento_Metodológico_Consulta_Participativa_100días_GrupoFocal_DN_vigencia2022  e Instrumento_Encuesta_Participacion_1000DPCM_2022 e instrumento de grupo focal
d) Presentación realizada
e) Correo de remisión de insumos a los participantes de esta asistencia técnica.</t>
  </si>
  <si>
    <t>El día 26 de julio se envió correo a las regionales de Atlántico, Bolívar, Cundinamarca, Cauca, Guaviare, Nariño y Risaralda, solicitando los insumos de la realización de las respectivas consultas ciudadanas, así como de los niveles de avance y proyecciones acerca del desarrollo de esta actividad. Posteriormente, las  regionales de Atlántico y cundinamarca enviaron los insumos de la realización de las 2 consultas realizadas.</t>
  </si>
  <si>
    <t>Participaron mujeres gestantes usuarias de esta modalidad, líderes de cada una de las regionales priorizadas, padres y madres de niños y niñas menores de 5 años, usuarios de los servicios prestados bajo la modalidad 1.000 días para cambiar el mundo de la ciudad de Barranquilla.</t>
  </si>
  <si>
    <t>Participaron 31 personas usuarios de esta modalidad: 14 en la regional del Atlántico.  6 profesionales de las regionales de Atlántico y 16 Cundinamarca Adicionalmente se aplicaron 10 encuestas de satisfacción a algunos de los participantes.</t>
  </si>
  <si>
    <t>Es importante tener en cuenta para la realización de los grupos focales y la aplicación de las encuestas de percepción estrategias comunicativas que incluyan lenguaje sencillo, ajustes razonables para personas con discapacidad y otros elementos que se contemplan en el Modelo de Derechos de enfoque diferencial, establecido por el ICBF.</t>
  </si>
  <si>
    <t>Se espera la entrega de las regionales que están pendientes de entregar los insumos el día 15 de agosto. Posteriormente se hará proceso de análisis y sistematización de la información entre el 16 al 20 de septiembre y luego el 30 de septiembre la Dirección de nutrición realizará proceso de retroalimentación del informe de esta consulta</t>
  </si>
  <si>
    <t xml:space="preserve">Se cuenta con las siguientes evidencias:
Correo de seguimiento de solicitud de información proceso de consulta ciudadana en las 7 regionalesConsulta ciudadana Atlántico.
Consulta ciudadana Cundinamarca
</t>
  </si>
  <si>
    <t xml:space="preserve">Entre el 1 al 15 de agosto, las regionales Bolívar, Guaviare, Nariño, Norte de Santander y Risaralda, remitieron los insumos de realización de las respectivas consultas ciudadanas, a la Dirección de Nutrición, incluyendo listados de asistencia, formatos diligenciados de Grupos focales, Encuestas de satisfacción, y en algunos casos consentimientos informados. </t>
  </si>
  <si>
    <t>Mediante la realización de estas 5 consultas participaron mujeres gestantes usuarias de esta modalidad, líderes de cada una de las regionales priorizadas, padres y madres de niños y niñas menores de 5 años, usuarios de los servicios prestados bajo la modalidad 1.000 días para cambiar el mundo de la ciudad de Barranquilla.</t>
  </si>
  <si>
    <t>El número de usuarios participantes en cada regional fueron: En Bolívar 10 personas, Guaviare 7, Nariño 9, Norte de Santander 13 y Risaralda 13, para un total de 52 personas usuarios que acuden a los servicios de esta modalidad. Adicionalmente se aplicaron un total de 33 encuestas de satisfacción, discriminadas de la siguiente manera: En Bolívar, Guaviare 7, Nariño 10, Norte de Santander 6 y Risaralda 5. Cabe señalar que, con relación al número de encuestas realizadas, la meta fue superada en un 22%, dado que, de manera adicional se aplicaron 8 encuestas.</t>
  </si>
  <si>
    <t>Es importante tener en cuenta para la realización de los grupos focales el desarrollo de metodologías incluyentes que permitan la participación de niños, niñas y adolescentes junto con sus acudientes, lo cual permitió recoger información acerca de la percepción de estos grupos de valor que usualmente, se desconoce o no se vinculan a los ejercicios de participación ciudadana, logrando identificar en este tipo de usuarios, necesidades y percepciones importantes para transformar los servicios en coherente al principio de protección integral, así como de la aplicación del modelo de enfoque diferencial MEDD desde la categoría edad y curso de vida.</t>
  </si>
  <si>
    <t xml:space="preserve">La Dirección de Nutrición analizará, sistematizará y socializará los resultados de esta consulta con las regionales a finales del mes de septiembre, conforme a los compromisos establecidos en la asistencia técnica desarrollada en el mes de junio de la presente vigencia.  </t>
  </si>
  <si>
    <t xml:space="preserve">Se cuenta con las siguientes evidencias:
3.	i) Listados de asistencia
4.	ii) Formatos de recolección de información de grupos focales
5.	iii) Encuestas aplicadas
6.	iv) Consentimientos informados
7.	v) fotografías, videos y audios de grabación de dichas consultas
</t>
  </si>
  <si>
    <t>Actividad Cumplida en el mes de Agosto de 2022</t>
  </si>
  <si>
    <t xml:space="preserve">Realizar una mesa con las Niñas, niños y Adolescentes y la MIAF de al menos una entidad territorial por Departamento la puesta en marcha  de los Kit de Participación (de al menos una de las herramientas pedagogicas). </t>
  </si>
  <si>
    <t xml:space="preserve">Fortalecer las mesas de participación de niñas, niños y adolescentes, y sensibilizar las Mesas de Infancia y adolescencia por medio de los Kit de Participacion </t>
  </si>
  <si>
    <t>Niñas, niños y adolescetes de las mesas de participación e integrantes de las Mesas de infancia y adolescencia de los territorios focalizados</t>
  </si>
  <si>
    <t>33 Entidades territoriales Seleccionadas</t>
  </si>
  <si>
    <t>Dirección del Sistema Nacional de Bienestar Familliar- Subdirección de Articulación Territorial</t>
  </si>
  <si>
    <t>Mesas de Participación y Mesas de Infancia y adolescencia con socialización</t>
  </si>
  <si>
    <t>Mayo</t>
  </si>
  <si>
    <t>15 de Diciembre</t>
  </si>
  <si>
    <t>Durante el mes de febrero se realizó el alistamiento con los referentes regionales con relación a los Kit de participación. Este alistamiento se realiza por medio de una reunión virtual. De igual forma se evidencio que se logro la realización de la implementación del Kit en los territorios de La Unión (Antioquia) y San Vivcente de Chucurí (Santander)</t>
  </si>
  <si>
    <t>1. Se realizó la socialización de los Kit de participación con los referentes regionales.
2. Por medio de correo electronico se realiza el envio del link de focalización de los territorios a realizar las metodologías a los referentes regionales.
3. Se pone en marcha la aplicación del Kit de Participación en La unión (Antioquia) y San Vicente de Chucurí (Santander)</t>
  </si>
  <si>
    <t>Socialización Kit de participación con: Referentes regionales del SNBF 
Puesta en marcha de la Implementación del Kit de Participación: NNA de las Mesas de Participación</t>
  </si>
  <si>
    <t>1. Correo electronico de envio de Link para la focalización.
2. Listado de asistencia de reunión del 21 de febrero con los referentes regionales.
3. Matriz con los territorios que se han focalizado para el desarrollo de las metodologias.</t>
  </si>
  <si>
    <t xml:space="preserve">Se ha logrado la realización de manera presencial de los kit de participación para el fortalecimiento de las mesas de Participación de Niñas, niños y adolescentes en los territorios de Chigorodo (Antioquia), Patia (Cauca), Cértigui, Riosucio ( Choco), El Tarra (N. Santander), Puerto Guzman, Villagarzón (Putumayo), Quinchia (Risaralda), Barracabermeja, (Santander), y en la Dagua (Valle del Cauca). Los equipos en territorio siguen avanzando en poder realizar las socializaciones de estos kit de participación en otros territorios. </t>
  </si>
  <si>
    <t xml:space="preserve">1. Se realiza la puesta en marcha de los Kit de participación en los territorios de  Chigorodo (Antioquia), Patia (Cauca), Cértigui, Riosucio ( Choco), El Tarra (N. Santander), Puerto Guzman, Villagarzón (Putumayo), Quinchia (Risaralda), Barracabermeja, (Santander), y en la Dagua (Valle del Cauca)
2. Se realiza alistamiento y confirmación de los municipios en donde se realizara en los meses siguientes la puesta en marcha de los kit de participación. </t>
  </si>
  <si>
    <t>La metodologia se realizó con las niñas, niños y adolescentes de la Mesas de Participación y la MIAFF</t>
  </si>
  <si>
    <t>Se hace el cargue de las actas de los los territorios de Chigorodo (Antioquia), Patia (Cauca), Cértigui, Riosucio ( Choco), El Tarra (N. Santander), Puerto Guzman, Villagarzón (Putumayo), Quinchia (Risaralda), Barracabermeja, (Santander), y en la Dagua (Valle del Cauca)</t>
  </si>
  <si>
    <t>Para el mes de abril se logro el avance de la socialización del Kit de participación en los territorios Urrao, Biceño (Antioquia) Gobernación de Cauca, Gobernación de Guainia y Sampúes (Sucre) dentro de la Mesa de Participación y en Sampúes en la MIAFF</t>
  </si>
  <si>
    <t xml:space="preserve">Se realizó la puesta en marcha de los Kit de participación en los territorios de  Urrao, Briceño (Antioquia) Gobernación de Cauca, Gobernación de Guainia y Sampúes (Sucre) dentro de la Mesa de Participación y en Sampúes en la MIAFF. </t>
  </si>
  <si>
    <t>La metodologia se realizó con las niñas, niños y adolescentes de la Mesas de Participación de los territorios de Briceño, Guainia y Sampues y con la Mesa de infancia y Adolescencia de Urrao, Cauca y Sampues</t>
  </si>
  <si>
    <t>Se realiza el cargue de la acta que evidencia el ejercicio realizado en los territorios de Urrao, Biceño (Antioquia) Gobernación de Cauca, Gobernación de Guainia y Sampúes (Sucre) dentro de la Mesa de Participación y en Sampúes en la MIAFF</t>
  </si>
  <si>
    <t xml:space="preserve">Para el mes de mayo se logró la aplicación de las herramientas metodologicas del kit de participación en los territorios de Patía, (Cauca), la Plata (Huila), Cucuta (N. Santander), Apia, Santa Rosa de Cabal (Risaralda), Confines (MIAFF y MP) y Paramo  (Santander). </t>
  </si>
  <si>
    <t xml:space="preserve">Se realizó la puesta en marcha de los kit de participación en los Territorios de  Patía, (Cauca), la Plata (Huila), Cucuta (N. Santander), Apia, Santa Rosa de Cabal (Risaralda), Confines (MIAFF y MP) y Paramo  (Santander). </t>
  </si>
  <si>
    <t xml:space="preserve">Las metodologia se llevaron a cabo con las niñas, niños y adolscentes de la Mesa de Participación de los territorios de  Patía, (Cauca), la Plata (Huila), Cucuta (N. Santander), Apia, Santa Rosa de Cabal (Risaralda), Confines (MIAFF y MP) y Paramo  (Santander). </t>
  </si>
  <si>
    <t>Se realiza el cargue de las actas de los espacios en donde se puso en marcha los kit de participación</t>
  </si>
  <si>
    <t xml:space="preserve">Para el mes de Junio se realizo la aplicación del Kit de participación en los territorios de Planadas y Honda. Este ejercicio se realizo tanto con la Mesa de infancia, adolescencia y Familia como en la Mesa de Participación de Niñas, Niños y Adolescentes. </t>
  </si>
  <si>
    <t xml:space="preserve">Se realizó la puesta en marcha de los kit de participación en los territorios de Honda y Planadas en el tolima y en Hatonuevo La Guajira. Esta ejercicio se logro realizar con dos instancias, en la Mesa municipal de participación de niñas, niños y adolescentes y con la mesa de infancia, adolscencia y familia. </t>
  </si>
  <si>
    <t>La metodologia se desarrollo con niñas, niños y adolscentes integrantes de la mesa de participación y con los diferentes agentes del SNBF que hacen parte de la Mesa de Infancia y Adolescencia.</t>
  </si>
  <si>
    <t>Para el mes de Julio se realizó la aplicación del Kit de participación en el territorio de Cañasgordas en el departamento de antioquia</t>
  </si>
  <si>
    <t>Se realizó la puesta en marcha de los kit de participación en el territorio del  municipio de Cañasgordas</t>
  </si>
  <si>
    <t xml:space="preserve">La metodologia se desarrollo con niñas, niños y adolscentes integrantes de la mesa de participación </t>
  </si>
  <si>
    <t>Para el mes de Agosto se realizó la aplicación del Kit de participación en el Municipio de Medellin (Antioquia)</t>
  </si>
  <si>
    <t>Se realizó la puesta en marcha de los kit de participación en el territorio de Medellin</t>
  </si>
  <si>
    <t>La metodologia se desarrollo con niñas, niños y adolscentes integrantes de la mesa de participación</t>
  </si>
  <si>
    <t>Se realizó la aplicación y socialización del Kit de participación en las instancias de la mesa de primera infancia, infancia y fortalecimiento familiar del municipio de Aranzazu y en la Mesa de Participación de niñas, niños y adolescentes del municipio de Campo de la Cruz</t>
  </si>
  <si>
    <t xml:space="preserve">Se socializa y se pone en practica el Kit de participación en los municipios de Aranzazu y Campo de la cruz logrando una apropiación de estas herramientas en los territorios. </t>
  </si>
  <si>
    <t>Participaron integrantes de la Mesa de Infancia y adolscencencia e integrantes de la mesa de participación de niñas, niños y adolescentes</t>
  </si>
  <si>
    <t>Se hace el cargue las actas correspondientes</t>
  </si>
  <si>
    <t>Evidencias acorde con lo reportado como gestión, sin embargo, en el acta de la reunión de Aranzazu, no se puede identificar si hubo o no participación de NNA; entendemos que la reunión fue meramente de índole institucional por lo que solicitamos se sirvan aclarar si hubo o no participación de los NNA, en caso que la respuesta sea afirmativa,  agradecemos cargar el formato de listado de asistencia respectivo. (SM 11-10-2022)
La DSNBF, aclara que  el acta de Aranzazu corresponde a la MIAF, por lo tanto, se dá como cumplida la actividad. (SM 12-10-2022)</t>
  </si>
  <si>
    <r>
      <t xml:space="preserve">Se observa  Acta de reunión No. 3 del 08/09/2022 en la cual se realizó la sesión de la mesa de primera infancia, adolescencia y fortalecimiento Familiar en el municipio de Aranzazu, con la finalidad del proyecto es formar escuelas donde tengamos una formación para todos, llamado caldas caminando hacia la inclusión, así mismo se desarrollen escuelas de padres, estudiantes  caracterizados  en el SIMATque  tienen  alguna discapacidad  cognitiva o intelectual, reforzandolas diferentes áreas que a ellos se les dificulta.
Igualmente, se evidenció Acta de reunión del 22/09/2022, donde explica sobre la </t>
    </r>
    <r>
      <rPr>
        <i/>
        <sz val="11"/>
        <color theme="1"/>
        <rFont val="Arial"/>
        <family val="2"/>
      </rPr>
      <t>"herramientadenominada¡Aleja!  ¿Dónde  estás? Compartiendo que el objetivo principal del juego, en términos de formación y reflexión, es generar el diálogo entre los participantes acerca de la Mesa de Participación y saber ¿Qué es?, ¿cuáles son sus funciones? y ¿cuál es laimportancia de participar en ella?Así como, el diálogo acerca del  trabajo  en  equipo  y  la  participaciónde  diferentes  agentes  en  la  resolución  de  problemas comunes".</t>
    </r>
    <r>
      <rPr>
        <sz val="11"/>
        <color theme="1"/>
        <rFont val="Arial"/>
        <family val="2"/>
      </rPr>
      <t xml:space="preserve">
</t>
    </r>
    <r>
      <rPr>
        <b/>
        <sz val="11"/>
        <color theme="1"/>
        <rFont val="Arial"/>
        <family val="2"/>
      </rPr>
      <t xml:space="preserve">Con estas evidencia se da cumplimiento a la actividad. </t>
    </r>
  </si>
  <si>
    <r>
      <t>*Pdf- Acta Mesa Tecnica PIAFF No. 3 del 08/09/2022- Objetivo: Llevar a cabo la sesión de la mesa de Primera Infancia, infancia,adolescencia y fortalecimiento familiar del Municipio de Aránzazu.
*Pdf- Acta de reunión del 22/09/2022 -Objetivo:</t>
    </r>
    <r>
      <rPr>
        <i/>
        <sz val="10"/>
        <color theme="1"/>
        <rFont val="Arial"/>
        <family val="2"/>
      </rPr>
      <t xml:space="preserve"> "Asistencia técnica a los miembros de la mesa de participación de NNA de Campo de la Cruzpara fortalecercapacidades técnicasa partir de lasocialización de laherramientaen el kit de participación" </t>
    </r>
    <r>
      <rPr>
        <sz val="11"/>
        <color theme="1"/>
        <rFont val="Arial"/>
        <family val="2"/>
      </rPr>
      <t>Centro Zonal Sabanagrande/SNBF.</t>
    </r>
  </si>
  <si>
    <t>Actividad Cumplida en el mes de Septiembre del 2022</t>
  </si>
  <si>
    <r>
      <t xml:space="preserve">Se observa  Acta de reunión No. 3 del 08/09/2022 en la cual se realizó la sesión de la mesa de primera infancia, adolescencia y fortalecimiento Familiar en el municipio de Aranzazu, con la finalidad del proyecto es formar escuelas donde tengamos una formación para todos, llamado caldas caminando hacia la inclusión, así mismo se desarrollen escuelas de padres, estudiantes  caracterizados  en el SIMATque  tienen  alguna discapacidad  cognitiva o intelectual, reforzandolas diferentes áreas que a ellos se les dificulta.
Igualmente, se evidenció Acta de reunión del 22/09/2022, donde explica sobre la </t>
    </r>
    <r>
      <rPr>
        <i/>
        <sz val="11"/>
        <color theme="1"/>
        <rFont val="Arial"/>
        <family val="2"/>
      </rPr>
      <t>"herramientadenominada¡Aleja!  ¿Dónde  estás? Compartiendo que el objetivo principal del juego, en términos de formación y reflexión, es generar el diálogo entre los participantes acerca de la Mesa de Participación y saber ¿Qué es?, ¿cuáles son sus funciones? y ¿cuál es laimportancia de participar en ella?Así como, el diálogo acerca del  trabajo  en  equipo  y  la  participaciónde  diferentes  agentes  en  la  resolución  de  problemas comunes".</t>
    </r>
    <r>
      <rPr>
        <sz val="11"/>
        <color theme="1"/>
        <rFont val="Arial"/>
        <family val="2"/>
      </rPr>
      <t xml:space="preserve">
</t>
    </r>
    <r>
      <rPr>
        <b/>
        <sz val="11"/>
        <color theme="1"/>
        <rFont val="Arial"/>
        <family val="2"/>
      </rPr>
      <t>Actividad Cumplida en el mes de Septiembre de 2022</t>
    </r>
  </si>
  <si>
    <r>
      <rPr>
        <b/>
        <sz val="11"/>
        <color theme="1"/>
        <rFont val="Arial"/>
        <family val="2"/>
      </rPr>
      <t>Septiembre 2022</t>
    </r>
    <r>
      <rPr>
        <sz val="11"/>
        <color theme="1"/>
        <rFont val="Arial"/>
        <family val="2"/>
      </rPr>
      <t xml:space="preserve">
*Pdf- Acta Mesa Tecnica PIAFF No. 3 del 08/09/2022- Objetivo: Llevar a cabo la sesión de la mesa de Primera Infancia, infancia,adolescencia y fortalecimiento familiar del Municipio de Aránzazu.
*Pdf- Acta de reunión del 22/09/2022 -Objetivo:</t>
    </r>
    <r>
      <rPr>
        <i/>
        <sz val="10"/>
        <color theme="1"/>
        <rFont val="Arial"/>
        <family val="2"/>
      </rPr>
      <t xml:space="preserve"> "Asistencia técnica a los miembros de la mesa de participación de NNA de Campo de la Cruzpara fortalecercapacidades técnicasa partir de lasocialización de laherramientaen el kit de participación" </t>
    </r>
    <r>
      <rPr>
        <sz val="11"/>
        <color theme="1"/>
        <rFont val="Arial"/>
        <family val="2"/>
      </rPr>
      <t>Centro Zonal Sabanagrande/SNBF.</t>
    </r>
  </si>
  <si>
    <t xml:space="preserve">Realizar el monitoreo de las mesas de participación de niñas, niños y adolescentes. </t>
  </si>
  <si>
    <t xml:space="preserve">Implementar en 30 territorios focalizados por La Estrategia de Territorios Amigos de la Niñez de la Herramienta de Seguimiento y Monitoreo de las Mesas de Participación de niñas, niños y adolescentes.
Se busca, por medio de la Herramienta, identificar el grado de avance de las fases de alistamiento, conformación y fortalecimiento de las mesas de participación de niñas, niños y adolescentes, y orientar acciones de promoción o asistencia técnica a Entidades Territoriales según sea el caso.
El reporte de la herramienta se solicitará semestral teniendo en cuenta la cantidad de ítems a resolver y el volumen de información solicitada. </t>
  </si>
  <si>
    <t xml:space="preserve">Participación en la información: </t>
  </si>
  <si>
    <t>Agentes territoriales del SNBF
Referentes regionales del SNBF</t>
  </si>
  <si>
    <t>30 territorios focalizados por la estrategia Territorios amigos de la Niñez</t>
  </si>
  <si>
    <t>Mesas de Participación Monitoreadas</t>
  </si>
  <si>
    <t>Junio</t>
  </si>
  <si>
    <t>15 de Diciembtre</t>
  </si>
  <si>
    <t>https://icbfgob.sharepoint.com/:f:/s/MICROSITIOPLANANTICORRUPCINYDEATENCINALCIUDADANO2021/Ej3-60znNqJDtQH_fIm4kiwBcGmlLHF4Iuo4Hx2vEKGMow?e=tBIX0u</t>
  </si>
  <si>
    <t>Segun los tiempos establecidos para el desarrollo de esta actividad, para el mes de abril aún no se ha iniciado con esta actividad</t>
  </si>
  <si>
    <t>Segun los tiempos establecidos para el desarrollo de esta actividad, para el mes de mayo aún no se ha iniciado con esta actividad</t>
  </si>
  <si>
    <t>Durante el mes de Junio se realiza el alistamiento para dar inicio al diligenciamiento de la Herramienta de seguimiento y Monitoreo de las Mesas de Participación a nivel territorial.</t>
  </si>
  <si>
    <t xml:space="preserve">Por medio del correo del subdirector de Articulación Territorial del SNBF se realiza el envío de las indicaciones y los link para el correcto diligenciamiento de la Herramienta y seguimiento de las mesas de participación. Durante este mes se dieron claridades para dicho diligenciamiento a los referentes del SNBF y se dio a conocer la bateria de preguntas de dicha herramienta. </t>
  </si>
  <si>
    <t>la herramienta será diligenciada por los referentes Regionales del SNBF.</t>
  </si>
  <si>
    <t>Se realiza el cargue del correo enviado para la sicialización del diligenciamiento de la herramienta de seguimiento a los referentes regionales del SNBF.</t>
  </si>
  <si>
    <t xml:space="preserve">Para el mes de Julio se identificó un número total de registros de la Herramienta de monitoreo y seguimiento de la mesas de participación de  138 dentro de los departamentos de Antioquia, Cundinamarca, Boyacá y Nariño. </t>
  </si>
  <si>
    <t xml:space="preserve">Se logró el diligenciamiento de la Herramienta de seguimiento y monitoreo de las mesas de participación de los departamentos de Antioquia, Cundinamarca, Boyacá y Nariño. </t>
  </si>
  <si>
    <t>Los referente de SNBF con el apoyo de los lideres de las Mesas de Participación de las entidades territoriales diligencian la herramineta de seguimiento de las mesas de participación en las cuales, hacen parte niñas, niños y adolescentes de los diferentes territorios</t>
  </si>
  <si>
    <t xml:space="preserve">Se hace el cargue de los formatos de excel con lo diligenciado en la Herramienta de Seguimiento y Monitoreo de las MP por cada una de estos 4 territorios. </t>
  </si>
  <si>
    <t>Para el mes de Agosto se identificó un número total de registros de la Herramienta de monitoreo y seguimiento de la mesas de participación de  9 departamentos de Arauca, Amazonas, Magdalena, Valle del Cauca, Tolima, Huila, Vichada, Meta, Caqueta</t>
  </si>
  <si>
    <t>Se logró el diligenciamiento de la Herramienta de seguimiento y monitoreo de las mesas de participación de los departamentos de Arauca, Amazonas, Magdalena, Valle del Cuca, Tolima, Huila, Vichada, Meta, Caqueta</t>
  </si>
  <si>
    <t>Se logró el diligenciamiento de la Herramienta de seguimiento y monitoreo de las mesas de participación de los departamentos de Caldas, Santander, Cauca, Bolívar y Guaviare</t>
  </si>
  <si>
    <t xml:space="preserve">Se hace el cargue de los formatos de excel con lo diligenciado en la Herramienta de Seguimiento y Monitoreo de las MP por cada una de estos 5 territorios. </t>
  </si>
  <si>
    <t>Evidencias acorde con lo reportado como gestión, es de resaltar que para el departamento del Guaviare hubo poca participación por lo que se sugiere que con el enlace en la regional, se propenda por una mayor difusión en lo concerniente con la PC y así lograr mejorar el interés y los resultados. (SM 11-10-2022)</t>
  </si>
  <si>
    <t>Se evidenció el diligenciamiento de la Herramienta de seguimiento y monitoreo de las mesas de participación de los departamentos de Bolivar, Caldas; Cauca, Guaviare y Santander.</t>
  </si>
  <si>
    <r>
      <rPr>
        <b/>
        <sz val="10"/>
        <rFont val="Arial"/>
        <family val="2"/>
      </rPr>
      <t>Bolivar</t>
    </r>
    <r>
      <rPr>
        <sz val="10"/>
        <rFont val="Arial"/>
        <family val="2"/>
      </rPr>
      <t xml:space="preserve">
*Excel -Herramienta de Seguimiento y monitoreo – Mesas de participación – 43 registros del 21,23,29 de junio;  15, 31 de julio de 2022 ; 01; 03; 08, 16, 25, 26,28,29,30 de agosto de 2022. y 02/09/2022.
</t>
    </r>
    <r>
      <rPr>
        <b/>
        <sz val="10"/>
        <rFont val="Arial"/>
        <family val="2"/>
      </rPr>
      <t>Caldas</t>
    </r>
    <r>
      <rPr>
        <sz val="10"/>
        <rFont val="Arial"/>
        <family val="2"/>
      </rPr>
      <t xml:space="preserve">
*Excel -Herramienta de Seguimiento y monitoreo – Mesas de participación – 29 registros del 21, de junio; 22 de julio ; 03, 22, 24, 30 31 de agosto de 2022; 13, 14, 15, 22 de septiembre de 2022
</t>
    </r>
    <r>
      <rPr>
        <b/>
        <sz val="10"/>
        <rFont val="Arial"/>
        <family val="2"/>
      </rPr>
      <t xml:space="preserve">Cauca </t>
    </r>
    <r>
      <rPr>
        <sz val="10"/>
        <rFont val="Arial"/>
        <family val="2"/>
      </rPr>
      <t xml:space="preserve">
*Excel -Herramienta de Seguimiento y monitoreo – Mesas de participación – 43 registros del 05, 07, 13, 14,15, 22, 27, 28 de julio de 2022; 01, 02, 03, 04, 05, 10, 16, 18, 23, 29, 31 de agosto de 2022 y 14 y 15 de septiembre de 2022
</t>
    </r>
    <r>
      <rPr>
        <b/>
        <sz val="10"/>
        <rFont val="Arial"/>
        <family val="2"/>
      </rPr>
      <t>Guaviare</t>
    </r>
    <r>
      <rPr>
        <sz val="10"/>
        <rFont val="Arial"/>
        <family val="2"/>
      </rPr>
      <t xml:space="preserve">
*Excel -Herramienta de Seguimiento y monitoreo – Mesas de participación – 5 registros del 21 de junio y 31 de agosto de 2022.
</t>
    </r>
    <r>
      <rPr>
        <b/>
        <sz val="10"/>
        <rFont val="Arial"/>
        <family val="2"/>
      </rPr>
      <t xml:space="preserve">Santander </t>
    </r>
    <r>
      <rPr>
        <sz val="10"/>
        <rFont val="Arial"/>
        <family val="2"/>
      </rPr>
      <t xml:space="preserve">
*Excel -Herramienta de Seguimiento y monitoreo – Mesas de participación – 95 registros del 25, 26, de julio; 05, 10, 11, 12, 14, 15, 16, 19, 22, 23, 24, 25, 26, 27, 28, 30 , 31 de agosto de 2022. y 14 de septiembre de 2022</t>
    </r>
  </si>
  <si>
    <t>Se logró el descargue del diligenciamiento de la Herramienta de seguimiento y monitoreo de las mesas de participación de los departamentos de Vaupés, Sucre, Risaralda, Quindio, Norte de Santander y La Guajira</t>
  </si>
  <si>
    <t>Los referente de la DSNBF con el apoyo de los lideres de las Mesas de Participación de las entidades territoriales diligencian la herramineta de seguimiento de las mesas de participación en las cuales, hacen parte niñas, niños y adolescentes de los diferentes territorios.</t>
  </si>
  <si>
    <t xml:space="preserve">Se hace el cargue de los formatos de excel con lo diligenciado en la Herramienta de Seguimiento y Monitoreo de las MP por cada una de estos 6 territorios. </t>
  </si>
  <si>
    <t>Se evidenció el diligenciamiento de la Herramienta de seguimiento y monitoreo de las mesas de participación de los departamentos de La Guajira, Norte de Santander, Quindío, Risaralda, Sucre, Vaupes.</t>
  </si>
  <si>
    <r>
      <rPr>
        <b/>
        <sz val="10"/>
        <rFont val="Arial"/>
        <family val="2"/>
      </rPr>
      <t xml:space="preserve">La Guajira </t>
    </r>
    <r>
      <rPr>
        <sz val="10"/>
        <rFont val="Arial"/>
        <family val="2"/>
      </rPr>
      <t xml:space="preserve">
*Excel -Herramienta de Seguimiento y monitoreo – Mesas de participación – 16 registros del 24 de junio; 02, 12, 28 de julio de 2022; 01, 29, 30, 31 de agosto de 2022..
</t>
    </r>
    <r>
      <rPr>
        <b/>
        <sz val="10"/>
        <rFont val="Arial"/>
        <family val="2"/>
      </rPr>
      <t xml:space="preserve">N. Santander </t>
    </r>
    <r>
      <rPr>
        <sz val="10"/>
        <rFont val="Arial"/>
        <family val="2"/>
      </rPr>
      <t xml:space="preserve">
*Excel -Herramienta de Seguimiento y monitoreo – Mesas de participación – 39 registros del 21, 25, de junio de 2022; 22, 25, 27, 29, de julio de 2022; 23, de agosto y 15 y 16 de septiembre de 2022.
</t>
    </r>
    <r>
      <rPr>
        <b/>
        <sz val="10"/>
        <rFont val="Arial"/>
        <family val="2"/>
      </rPr>
      <t xml:space="preserve">Quindío </t>
    </r>
    <r>
      <rPr>
        <sz val="10"/>
        <rFont val="Arial"/>
        <family val="2"/>
      </rPr>
      <t xml:space="preserve">
*Excel -Herramienta de Seguimiento y monitoreo – Mesas de participación – 13 registros del 28, 30 de junio; 16, 19, 29, 30 de Agosto de 2022; 16 de septiembre de 2022.
</t>
    </r>
    <r>
      <rPr>
        <b/>
        <sz val="10"/>
        <rFont val="Arial"/>
        <family val="2"/>
      </rPr>
      <t xml:space="preserve">Risaralda </t>
    </r>
    <r>
      <rPr>
        <sz val="10"/>
        <rFont val="Arial"/>
        <family val="2"/>
      </rPr>
      <t xml:space="preserve">
*Excel -Herramienta de Seguimiento y monitoreo – Mesas de participación – 16 registros del 29, 30, 31 de agosto; 13 y 14 de septiembre de 2022,
</t>
    </r>
    <r>
      <rPr>
        <b/>
        <sz val="10"/>
        <rFont val="Arial"/>
        <family val="2"/>
      </rPr>
      <t xml:space="preserve">Sucre </t>
    </r>
    <r>
      <rPr>
        <sz val="10"/>
        <rFont val="Arial"/>
        <family val="2"/>
      </rPr>
      <t xml:space="preserve">
*Excel -Herramienta de Seguimiento y monitoreo – Mesas de participación – 21 registros del 02,12, 16,17, 19, 22, 24 y 29 de agosto de 2022
</t>
    </r>
    <r>
      <rPr>
        <b/>
        <sz val="10"/>
        <rFont val="Arial"/>
        <family val="2"/>
      </rPr>
      <t>Vaupes</t>
    </r>
    <r>
      <rPr>
        <sz val="10"/>
        <rFont val="Arial"/>
        <family val="2"/>
      </rPr>
      <t xml:space="preserve"> 
*Excel -Herramienta de Seguimiento y monitoreo – Mesas de participación – 4 registros del 22 de junio y 15 de septiembre de 2022.</t>
    </r>
  </si>
  <si>
    <t>Para el mes de Agosto se identificó un número total de registros de la Herramienta de monitoreo y seguimiento de la mesas de participación de  7 departamentos: Atlántico, Putumayo, Casanare, Cesar, Córdoba, Guainia y San Andrés.</t>
  </si>
  <si>
    <t>Se logró el diligenciamiento de la Herramienta de seguimiento y monitoreo de las mesas de participación de los departamentos de Atlántico, Putumayo, Casanare, Cesar, Córdoba, Guainia y San Andrés.</t>
  </si>
  <si>
    <t xml:space="preserve">Se hace el cargue de los formatos de excel con lo diligenciado en la Herramienta de Seguimiento y Monitoreo de las MP por cada una de estos 7 territorios. </t>
  </si>
  <si>
    <t xml:space="preserve">Se evidenció el diligenciamiento de la Herramienta de seguimiento y monitoreo de las mesas de participación de los departamentos de Atlántico, Casanare, Cesar, Cordoba, Guainía, Putumayo y San Andres. </t>
  </si>
  <si>
    <r>
      <rPr>
        <b/>
        <sz val="9"/>
        <rFont val="Arial"/>
        <family val="2"/>
      </rPr>
      <t xml:space="preserve">Atlantico </t>
    </r>
    <r>
      <rPr>
        <sz val="9"/>
        <rFont val="Arial"/>
        <family val="2"/>
      </rPr>
      <t xml:space="preserve">
*Excel -Herramienta de Seguimiento y monitoreo – Mesas de participación – 19  registros del 21, 23, 28, 30, de junio de 2022  02, 03,  17 de agosto  de 2022; 01,  15 de septiembre de 2022.
</t>
    </r>
    <r>
      <rPr>
        <b/>
        <sz val="9"/>
        <rFont val="Arial"/>
        <family val="2"/>
      </rPr>
      <t>Casanare</t>
    </r>
    <r>
      <rPr>
        <sz val="9"/>
        <rFont val="Arial"/>
        <family val="2"/>
      </rPr>
      <t xml:space="preserve">
*Excel -Herramienta de Seguimiento y monitoreo – Mesas de participación – 20 registros del 01, 02 de agosto de 2022;  15, 17, 19 de septiembre de 2022
</t>
    </r>
    <r>
      <rPr>
        <b/>
        <sz val="9"/>
        <rFont val="Arial"/>
        <family val="2"/>
      </rPr>
      <t>Cesar</t>
    </r>
    <r>
      <rPr>
        <sz val="9"/>
        <rFont val="Arial"/>
        <family val="2"/>
      </rPr>
      <t xml:space="preserve">
*Excel -Herramienta de Seguimiento y monitoreo – Mesas de participación – 21  registros del  28 de junio; 12, 15, 18, 19, 26 de julio de 2022; 01, 02, 05, 07, 11 y 12 de agosto de 2022.
</t>
    </r>
    <r>
      <rPr>
        <b/>
        <sz val="9"/>
        <rFont val="Arial"/>
        <family val="2"/>
      </rPr>
      <t>Córdoba</t>
    </r>
    <r>
      <rPr>
        <sz val="9"/>
        <rFont val="Arial"/>
        <family val="2"/>
      </rPr>
      <t xml:space="preserve">
*Excel -Herramienta de Seguimiento y monitoreo – Mesas de participación – 13  registros del  30 de agosto y 01, 02 y 14 de septiembre de 2022
</t>
    </r>
    <r>
      <rPr>
        <b/>
        <sz val="9"/>
        <rFont val="Arial"/>
        <family val="2"/>
      </rPr>
      <t>Guainia</t>
    </r>
    <r>
      <rPr>
        <sz val="9"/>
        <rFont val="Arial"/>
        <family val="2"/>
      </rPr>
      <t xml:space="preserve">
*Excel -Herramienta de Seguimiento y monitoreo – Mesas de participación – 3  registros del 19 y 21 de julio de 2022
</t>
    </r>
    <r>
      <rPr>
        <b/>
        <sz val="9"/>
        <rFont val="Arial"/>
        <family val="2"/>
      </rPr>
      <t xml:space="preserve">
Putumayo
*Excel -Herr</t>
    </r>
    <r>
      <rPr>
        <sz val="9"/>
        <rFont val="Arial"/>
        <family val="2"/>
      </rPr>
      <t xml:space="preserve">amienta de Seguimiento y monitoreo – Mesas de participación 13 registros del 05 y 06 de diciembre del 2022. 
</t>
    </r>
    <r>
      <rPr>
        <b/>
        <sz val="9"/>
        <rFont val="Arial"/>
        <family val="2"/>
      </rPr>
      <t>San Andres 
*</t>
    </r>
    <r>
      <rPr>
        <sz val="9"/>
        <rFont val="Arial"/>
        <family val="2"/>
      </rPr>
      <t>Excel -Herramienta de Seguimiento y monitoreo – Mesas de participación – 1 registros del  12 de octubre del 2022.</t>
    </r>
  </si>
  <si>
    <r>
      <t xml:space="preserve">Se evidenció el diligenciamiento de la Herramienta de seguimiento y monitoreo de las mesas de participación de los departamentos de Bolivar, Caldas; Cauca, Guaviare, Santander, La Guajira, Norte de Santander, Quindío, Risaralda, Sucre, Vaupés¸ Atlántico, Casanare, Cesar, Cordoba, Guainía, Putumayo y San Andres.
</t>
    </r>
    <r>
      <rPr>
        <b/>
        <sz val="11"/>
        <color theme="1"/>
        <rFont val="Arial"/>
        <family val="2"/>
      </rPr>
      <t>Actividad cumplida en el mes de Noviembre del 2022</t>
    </r>
  </si>
  <si>
    <r>
      <t>Septiembre 2022
Bolivar</t>
    </r>
    <r>
      <rPr>
        <sz val="9"/>
        <color theme="1"/>
        <rFont val="Arial"/>
        <family val="2"/>
      </rPr>
      <t xml:space="preserve">
*Excel -Herramienta de Seguimiento y monitoreo – Mesas de participación – 43 registros del 21,23,29 de junio;  15, 31 de julio de 2022 ; 01; 03; 08, 16, 25, 26,28,29,30 de agosto de 2022. y 02/09/2022.
</t>
    </r>
    <r>
      <rPr>
        <b/>
        <sz val="9"/>
        <color theme="1"/>
        <rFont val="Arial"/>
        <family val="2"/>
      </rPr>
      <t>Caldas</t>
    </r>
    <r>
      <rPr>
        <sz val="9"/>
        <color theme="1"/>
        <rFont val="Arial"/>
        <family val="2"/>
      </rPr>
      <t xml:space="preserve">
*Excel -Herramienta de Seguimiento y monitoreo – Mesas de participación – 29 registros del 21, de junio; 22 de julio ; 03, 22, 24, 30 31 de agosto de 2022; 13, 14, 15, 22 de septiembre de 2022
</t>
    </r>
    <r>
      <rPr>
        <b/>
        <sz val="9"/>
        <color theme="1"/>
        <rFont val="Arial"/>
        <family val="2"/>
      </rPr>
      <t xml:space="preserve">Cauca </t>
    </r>
    <r>
      <rPr>
        <sz val="9"/>
        <color theme="1"/>
        <rFont val="Arial"/>
        <family val="2"/>
      </rPr>
      <t xml:space="preserve">
*Excel -Herramienta de Seguimiento y monitoreo – Mesas de participación – 43 registros del 05, 07, 13, 14,15, 22, 27, 28 de julio de 2022; 01, 02, 03, 04, 05, 10, 16, 18, 23, 29, 31 de agosto de 2022 y 14 y 15 de septiembre de 2022
</t>
    </r>
    <r>
      <rPr>
        <b/>
        <sz val="9"/>
        <color theme="1"/>
        <rFont val="Arial"/>
        <family val="2"/>
      </rPr>
      <t>Guaviare</t>
    </r>
    <r>
      <rPr>
        <sz val="9"/>
        <color theme="1"/>
        <rFont val="Arial"/>
        <family val="2"/>
      </rPr>
      <t xml:space="preserve">
*Excel -Herramienta de Seguimiento y monitoreo – Mesas de participación – 5 registros del 21 de junio y 31 de agosto de 2022.
</t>
    </r>
    <r>
      <rPr>
        <b/>
        <sz val="9"/>
        <color theme="1"/>
        <rFont val="Arial"/>
        <family val="2"/>
      </rPr>
      <t xml:space="preserve">Santander </t>
    </r>
    <r>
      <rPr>
        <sz val="9"/>
        <color theme="1"/>
        <rFont val="Arial"/>
        <family val="2"/>
      </rPr>
      <t xml:space="preserve">
*Excel -Herramienta de Seguimiento y monitoreo – Mesas de participación – 95 registros del 25, 26, de julio; 05, 10, 11, 12, 14, 15, 16, 19, 22, 23, 24, 25, 26, 27, 28, 30 , 31 de agosto de 2022. y 14 de septiembre de 2022.
</t>
    </r>
    <r>
      <rPr>
        <b/>
        <sz val="9"/>
        <color theme="1"/>
        <rFont val="Arial"/>
        <family val="2"/>
      </rPr>
      <t xml:space="preserve">
Octubre 2022
La Guajira</t>
    </r>
    <r>
      <rPr>
        <sz val="9"/>
        <color theme="1"/>
        <rFont val="Arial"/>
        <family val="2"/>
      </rPr>
      <t xml:space="preserve"> 
*Excel -Herramienta de Seguimiento y monitoreo – Mesas de participación – 16 registros del 24 de junio; 02, 12, 28 de julio de 2022; 01, 29, 30, 31 de agosto de 2022..
</t>
    </r>
    <r>
      <rPr>
        <b/>
        <sz val="9"/>
        <color theme="1"/>
        <rFont val="Arial"/>
        <family val="2"/>
      </rPr>
      <t xml:space="preserve">N. Santander </t>
    </r>
    <r>
      <rPr>
        <sz val="9"/>
        <color theme="1"/>
        <rFont val="Arial"/>
        <family val="2"/>
      </rPr>
      <t xml:space="preserve">
*Excel -Herramienta de Seguimiento y monitoreo – Mesas de participación – 39 registros del 21, 25, de junio de 2022; 22, 25, 27, 29, de julio de 2022; 23, de agosto y 15 y 16 de septiembre de 2022.
</t>
    </r>
    <r>
      <rPr>
        <b/>
        <sz val="9"/>
        <color theme="1"/>
        <rFont val="Arial"/>
        <family val="2"/>
      </rPr>
      <t xml:space="preserve">Quindío </t>
    </r>
    <r>
      <rPr>
        <sz val="9"/>
        <color theme="1"/>
        <rFont val="Arial"/>
        <family val="2"/>
      </rPr>
      <t xml:space="preserve">
*Excel -Herramienta de Seguimiento y monitoreo – Mesas de participación – 13 registros del 28, 30 de junio; 16, 19, 29, 30 de Agosto de 2022; 16 de septiembre de 2022.
</t>
    </r>
    <r>
      <rPr>
        <b/>
        <sz val="9"/>
        <color theme="1"/>
        <rFont val="Arial"/>
        <family val="2"/>
      </rPr>
      <t xml:space="preserve">Risaralda </t>
    </r>
    <r>
      <rPr>
        <sz val="9"/>
        <color theme="1"/>
        <rFont val="Arial"/>
        <family val="2"/>
      </rPr>
      <t xml:space="preserve">
*Excel -Herramienta de Seguimiento y monitoreo – Mesas de participación – 16 registros del 29, 30, 31 de agosto; 13 y 14 de septiembre de 2022,
</t>
    </r>
    <r>
      <rPr>
        <b/>
        <sz val="9"/>
        <color theme="1"/>
        <rFont val="Arial"/>
        <family val="2"/>
      </rPr>
      <t xml:space="preserve">Sucre </t>
    </r>
    <r>
      <rPr>
        <sz val="9"/>
        <color theme="1"/>
        <rFont val="Arial"/>
        <family val="2"/>
      </rPr>
      <t xml:space="preserve">
*Excel -Herramienta de Seguimiento y monitoreo – Mesas de participación – 21 registros del 02,12, 16,17, 19, 22, 24 y 29 de agosto de 2022
</t>
    </r>
    <r>
      <rPr>
        <b/>
        <sz val="9"/>
        <color theme="1"/>
        <rFont val="Arial"/>
        <family val="2"/>
      </rPr>
      <t xml:space="preserve">Vaupés </t>
    </r>
    <r>
      <rPr>
        <sz val="9"/>
        <color theme="1"/>
        <rFont val="Arial"/>
        <family val="2"/>
      </rPr>
      <t xml:space="preserve">
*Excel -Herramienta de Seguimiento y monitoreo – Mesas de participación – 4 registros del 22 de junio y 15 de septiembre de 2022.</t>
    </r>
    <r>
      <rPr>
        <b/>
        <sz val="9"/>
        <color theme="1"/>
        <rFont val="Arial"/>
        <family val="2"/>
      </rPr>
      <t xml:space="preserve">
Noviembre 2022
Atlántico </t>
    </r>
    <r>
      <rPr>
        <sz val="9"/>
        <color theme="1"/>
        <rFont val="Arial"/>
        <family val="2"/>
      </rPr>
      <t xml:space="preserve">
*Excel -Herramienta de Seguimiento y monitoreo – Mesas de participación – 19  registros del 21, 23, 28, 30, de junio de 2022  02, 03,  17 de agosto  de 2022; 01,  15 de septiembre de 2022.
</t>
    </r>
    <r>
      <rPr>
        <b/>
        <sz val="9"/>
        <color theme="1"/>
        <rFont val="Arial"/>
        <family val="2"/>
      </rPr>
      <t>Casanare</t>
    </r>
    <r>
      <rPr>
        <sz val="9"/>
        <color theme="1"/>
        <rFont val="Arial"/>
        <family val="2"/>
      </rPr>
      <t xml:space="preserve">
*Excel -Herramienta de Seguimiento y monitoreo – Mesas de participación – 20 registros del 01, 02 de agosto de 2022;  15, 17, 19 de septiembre de 2022
</t>
    </r>
    <r>
      <rPr>
        <b/>
        <sz val="9"/>
        <color theme="1"/>
        <rFont val="Arial"/>
        <family val="2"/>
      </rPr>
      <t>Cesar</t>
    </r>
    <r>
      <rPr>
        <sz val="9"/>
        <color theme="1"/>
        <rFont val="Arial"/>
        <family val="2"/>
      </rPr>
      <t xml:space="preserve">
*Excel -Herramienta de Seguimiento y monitoreo – Mesas de participación – 21  registros del  28 de junio; 12, 15, 18, 19, 26 de julio de 2022; 01, 02, 05, 07, 11 y 12 de agosto de 2022.
</t>
    </r>
    <r>
      <rPr>
        <b/>
        <sz val="9"/>
        <color theme="1"/>
        <rFont val="Arial"/>
        <family val="2"/>
      </rPr>
      <t>Córdoba</t>
    </r>
    <r>
      <rPr>
        <sz val="9"/>
        <color theme="1"/>
        <rFont val="Arial"/>
        <family val="2"/>
      </rPr>
      <t xml:space="preserve">
*Excel -Herramienta de Seguimiento y monitoreo – Mesas de participación – 13  registros del  30 de agosto y 01, 02 y 14 de septiembre de 2022
</t>
    </r>
    <r>
      <rPr>
        <b/>
        <sz val="9"/>
        <color theme="1"/>
        <rFont val="Arial"/>
        <family val="2"/>
      </rPr>
      <t>Guainía</t>
    </r>
    <r>
      <rPr>
        <sz val="9"/>
        <color theme="1"/>
        <rFont val="Arial"/>
        <family val="2"/>
      </rPr>
      <t xml:space="preserve">
*Excel -Herramienta de Seguimiento y monitoreo – Mesas de participación – 3  registros del 19 y 21 de julio de 2022
</t>
    </r>
    <r>
      <rPr>
        <b/>
        <sz val="9"/>
        <color theme="1"/>
        <rFont val="Arial"/>
        <family val="2"/>
      </rPr>
      <t>Putumayo</t>
    </r>
    <r>
      <rPr>
        <sz val="9"/>
        <color theme="1"/>
        <rFont val="Arial"/>
        <family val="2"/>
      </rPr>
      <t xml:space="preserve">
*Excel -Herramienta de Seguimiento y monitoreo – Mesas de participación 13 registros del 05 y 06 de diciembre del 2022. 
</t>
    </r>
    <r>
      <rPr>
        <b/>
        <sz val="9"/>
        <color theme="1"/>
        <rFont val="Arial"/>
        <family val="2"/>
      </rPr>
      <t>San Andres</t>
    </r>
    <r>
      <rPr>
        <sz val="9"/>
        <color theme="1"/>
        <rFont val="Arial"/>
        <family val="2"/>
      </rPr>
      <t xml:space="preserve">
*Excel -Herramienta de Seguimiento y monitoreo – Mesas de participación – 1 registros del  12 de octubre del 2022.</t>
    </r>
  </si>
  <si>
    <t>Asistencia técnica a subsistema de juventudes en el orden nacional, departamental y/o municipal.</t>
  </si>
  <si>
    <t>En el marco de la promoción y prevención, se realizarán asistencias técnicas en las líneas de promoción y prevención de la Subdirección de Gestión Técnica para la Adolescencia y  Juventud del ICBF, a los subsistemas de participación juvenil en el orden nacional, departamental y municipal, que contempla: plataformas juveniles, consejos de juventud y asambleas juveniles.</t>
  </si>
  <si>
    <t xml:space="preserve">
2. 2. Potenciar las capacidades de los grupos de valor, para el ejercicio incidente del derecho a la participación ciudadana, involucrándolos de manera real  en los momentos del ciclo la gestión institucional.</t>
  </si>
  <si>
    <t xml:space="preserve">Participación en la información: Consiste en el suministro de información pública de forma proactiva, focalizada en los intereses de los ciudadanos y en la atención efectiva de sus peticiones, con la intención de facilitar y promover la participación ciudadana en la gestión pública. </t>
  </si>
  <si>
    <t>Ejecución o implementación participativa: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</si>
  <si>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Plataformas juveniles.
Consejos de juventud.
Asambleas juveniles.</t>
  </si>
  <si>
    <t xml:space="preserve">Dirección de Adolescencia y Juventud </t>
  </si>
  <si>
    <t>Número de asistencias técnicas</t>
  </si>
  <si>
    <t>Presencial
Virtual</t>
  </si>
  <si>
    <t>Durante el mes, se realizaron 7 encuentros, reuniones y/o asistencias técnicas en 7 departamentos con consejos municipales de juventud, plataformas municipales de juventud y  plataformas departamentales de juventud.</t>
  </si>
  <si>
    <t>encuentros, reuniones y/o asistencias técnicas en 7 departamentos con consejos municipales de juventud, plataformas municipales de juventud y  plataformas departamentales de juventud para rendir cuentas sobre Sacúdete y promocionar la inscripción a Sacúdete 100% virtual.</t>
  </si>
  <si>
    <t>Jóvenes hombres y mujeres, que hacen parte de consejos municipales de juventud, plataformas municipales de juventud y  plataformas departamentales de juventud en los departamentos de Risaralada, Quindío, Chocó, Cauca,  Boyacá, Sucre y Córdoba.</t>
  </si>
  <si>
    <t>1. Hacer seguimiento a la visibilidad de Sacúdete e inscripción al programa.
2. Construir un plan de trabajo Sacúdete con el enfoque territorial de juventud necesario para su correcto aprovechamiento. 
3. Para Chocó: acompañar un encuentro presencial entre consejo deprtamental de jvuentudes y plataforma departamental de juventudes.
4. Para Sucre: plan de acompañamiento para municipio de Chalán.
5.</t>
  </si>
  <si>
    <t>https://icbfgob.sharepoint.com/:f:/s/MICROSITIOPLANANTICORRUPCINYDEATENCINALCIUDADANO2021/EhctkWi3LrxOmszKUuuAae4BghpMfEXOhjv2IS-z-GeyWA?e=PAVU29</t>
  </si>
  <si>
    <t>Durante el mes, se realizaron 2 encuentros, reuniones y/o asistencias técnicas en 2 departamentos con consejos municipales de juventud, plataformas municipales de juventud y  plataformas departamentales de juventud.</t>
  </si>
  <si>
    <t>encuentros, reuniones y/o asistencias técnicas en 2 departamentos con consejos municipales de juventud, plataformas municipales de juventud y  plataformas departamentales de juventud para rendir cuentas sobre Sacúdete y promocionar la inscripción a Sacúdete 100% virtual.</t>
  </si>
  <si>
    <t>Jóvenes hombres y mujeres, que hacen parte de consejos municipales de juventud, plataformas municipales de juventud y  plataformas departamentales de juventud en los departamentos de Chocó y Casanare.</t>
  </si>
  <si>
    <t>14.2%</t>
  </si>
  <si>
    <t>Durante el mes, se realizaron 5 encuentros, reuniones y/o asistencias técnicas en 5 departamentos con consejos municipales de juventud, plataformas municipales de juventud y  plataformas departamentales de juventud.</t>
  </si>
  <si>
    <t>encuentros, reuniones y/o asistencias técnicas en 5 departamentos con consejos municipales de juventud, plataformas municipales de juventud y  plataformas departamentales de juventud para socializar el abordaje de ciudadanía juvenil y habilidades siglo XXI  para el liderazgo que hace el ICBF.</t>
  </si>
  <si>
    <t>Jóvenes hombres y mujeres, que hacen parte de consejos municipales de juventud, plataformas municipales de juventud y  plataformas departamentales de juventud en los departamentos de Atlátnico, Boyacá, Cauca, Cundinamarca y Sucre.</t>
  </si>
  <si>
    <t>https://icbfgob.sharepoint.com/sites/MICROSITIOPLANANTICORRUPCINYDEATENCINALCIUDADANO2021/Documentos%20compartidos/Forms/AllItems.aspx?OR=OWA%2DNT&amp;CT=1651867799493&amp;params=%7B%22AppName%22%3A%22Teams%2DDesktop%22%2C%22AppVersion%22%3A%221415%2F22010300409%22%7D&amp;CID=cdca56f4%2D496b%2Dec25%2D0399%2D2c857083cfa2&amp;id=%2Fsites%2FMICROSITIOPLANANTICORRUPCINYDEATENCINALCIUDADANO2021%2FDocumentos%20compartidos%2FPAAC%202022%2FCOMPONENTE%206%20PLAN%20DE%20PARTICIPACI%C3%93N%20CIUDADANA%202022%2FDependencias%20a%20Nivel%20Nacional%2FDirecci%C3%B3n%20de%20Adolescencia%20y%20Juventud%2FActividad%2022%20en%20la%20Matriz%2F04%2EAbril%20evidencias</t>
  </si>
  <si>
    <t>Durante el mes, se realizaron 3 encuentros, reuniones y/o asistencias técnicas en 3 departamentos con consejos municipales de juventud, plataformas municipales de juventud y  plataformas departamentales de juventud.</t>
  </si>
  <si>
    <t>encuentros, reuniones y/o asistencias técnicas en 3 departamentos con consejos municipales de juventud, plataformas municipales de juventud y  plataformas departamentales de juventud para socializar el abordaje de ciudadanía juvenil y habilidades siglo XXI  para el liderazgo que hace el ICBF.</t>
  </si>
  <si>
    <t>Jóvenes hombres y mujeres, que hacen parte de consejos municipales de juventud, plataformas municipales de juventud y  plataformas departamentales de juventud en los departamentos de Atlátnico, La Guajira y Bogotá D.C.</t>
  </si>
  <si>
    <t>https://icbfgob.sharepoint.com/:f:/s/MICROSITIOPLANANTICORRUPCINYDEATENCINALCIUDADANO2021/Eq7aYCfgymlLlPR1CPagdCQBCoaQbXXCOFhXnA56bpW9Ag?e=SMxc8w</t>
  </si>
  <si>
    <t>Durante el mes, este indicador no tuvo avances respecto a su meta.</t>
  </si>
  <si>
    <t>Durante el mes, se realizaron 1 encuentros, reuniones y/o asistencias técnicas en 1 departamento con consejos municipales de juventud, plataformas municipales de juventud y  plataformas departamentales de juventud.</t>
  </si>
  <si>
    <t>encuentros, reuniones y/o asistencias técnicas en 1 departamento con consejos municipales de juventud, plataformas municipales de juventud y  plataformas departamentales de juventud para socializar el abordaje de ciudadanía juvenil y habilidades siglo XXI  para el liderazgo que hace el ICBF.</t>
  </si>
  <si>
    <t>Jóvenes hombres y mujeres, que hacen parte de consejos municipales de juventud, plataformas municipales de juventud y  plataformas departamentales de juventud en el departamento de La Guajira.</t>
  </si>
  <si>
    <t>https://icbfgob.sharepoint.com/:f:/s/MICROSITIOPLANANTICORRUPCINYDEATENCINALCIUDADANO2021/EleW-1Tese5Ljf3TeBbiepoB0B2ItcVnCCFV9Dps-JcKdQ?e=eBOenG</t>
  </si>
  <si>
    <t>Durante el mes, se realizaron 6 encuentros, reuniones y/o asistencias técnicas en 3 departamentos con consejos municipales de juventud, plataformas municipales de juventud, procesos y prácticas organizativas juveniles y  plataformas departamentales de juventud.</t>
  </si>
  <si>
    <t>encuentros, reuniones y/o asistencias técnicas en 1 departamento con consejos municipales de juventud, plataformas municipales de juventud y  plataformas departamentales de juventud para socializar cómo la ciudadanía juvenil puede velar por la mitigación del cambio climático y la deforestación.</t>
  </si>
  <si>
    <t>Jóvenes hombres y mujeres, que hacen parte de consejos municipales de juventud, plataformas municipales de juventud y  plataformas departamentales de juventud en los departamentos de Cauca, Casanare y Nariño.</t>
  </si>
  <si>
    <t>https://icbfgob.sharepoint.com/:f:/s/MICROSITIOPLANANTICORRUPCINYDEATENCINALCIUDADANO2021/EmqD6Zh8tEZOkZox09pBj3kBbKucNhuJ2k10ImDQMedLyw?e=A15FbQ</t>
  </si>
  <si>
    <t>Este mes no se reportó avance sobre el indicador.</t>
  </si>
  <si>
    <t>La Dir. de Adolescencia y Juventud no reporte registro de gestión. (SM 11-10-2022)</t>
  </si>
  <si>
    <t>Durante el mes, se realizaron 11 encuentros, reuniones y/o asistencias técnicas en  10 departamentos con consejos municipales de juventud, plataformas municipales de juventud, procesos y prácticas organizativas juveniles y  plataformas departamentales de juventud.</t>
  </si>
  <si>
    <t>encuentros, reuniones y/o asistencias técnicas en 11 departamentos con consejos municipales de juventud, plataformas municipales de juventud y  plataformas departamentales de juventud para socializar cómo la ciudadanía juvenil el CONPES 4040: Pacto Colombia con las Juventudes y el trabajo que viene adelantando el ICBF en materia de adolescencia y juventud.</t>
  </si>
  <si>
    <t>Durante el mes, se realizaron 12 encuentros, reuniones y/o asistencias técnicas en  10 departamentos con consejos municipales de juventud, plataformas municipales de juventud, procesos y prácticas organizativas juveniles y  plataformas departamentales de juventud.</t>
  </si>
  <si>
    <t>encuentros, reuniones y/o asistencias técnicas en 12 departamentos con consejos municipales de juventud, plataformas municipales de juventud y  plataformas departamentales de juventud para socializar cómo la ciudadanía juvenil el CONPES 4040: Pacto Colombia con las Juventudes y el trabajo que viene adelantando el ICBF en materia de adolescencia y juventud.</t>
  </si>
  <si>
    <t>Jóvenes hombres y mujeres, que hacen parte de consejos municipales de juventud, plataformas municipales de juventud y  plataformas departamentales de juventud en los departamentos de Cundinamarca, Chocó, Antioquia, Nariño, Quindío, Sucre, Cauca, Santander, Atlántico y Risaralda.</t>
  </si>
  <si>
    <t>No aplica.</t>
  </si>
  <si>
    <t>Se observó la realización de reuniones de asistencia Técnica en los departamentos de Cundinamarca (Soacha), Antioquia (Turbo, Circasia ), Nariño, Sucre (Morroa); Santander (Giron); Atlántico (Polo Nuevo); Pereira (Risaralda); Cordoba, con la participación de jóvenes beneficiarios  del  programa  Sacúdete,  jóvenes pertenecientes Consejos Municipales de Juventudes, Plataformas municipales de Juventudes y Plataformas departamentales de Juventudes donde se desarrollaron temas como: Presentación como dinamizador Sacúdete; Presentación de la oferta institucional del ICBF en el departamento y en el municipio; presentación Documento CONPES 4040, entre otros.</t>
  </si>
  <si>
    <r>
      <t>*Pdf- Acta de reunión  del 28/11/2022 -Objetivo:</t>
    </r>
    <r>
      <rPr>
        <i/>
        <sz val="11"/>
        <color theme="1"/>
        <rFont val="Arial"/>
        <family val="2"/>
      </rPr>
      <t xml:space="preserve"> "</t>
    </r>
    <r>
      <rPr>
        <i/>
        <sz val="10"/>
        <color theme="1"/>
        <rFont val="Arial"/>
        <family val="2"/>
      </rPr>
      <t xml:space="preserve">Brindar asistencia técnica a jóvenes del municipiode Soachapara incentivar la participación de los y las jóvenes en diferentes espacios de incidencia juvenil." </t>
    </r>
    <r>
      <rPr>
        <sz val="10"/>
        <color theme="1"/>
        <rFont val="Arial"/>
        <family val="2"/>
      </rPr>
      <t xml:space="preserve"> realizado en el municipio de Soacha.</t>
    </r>
    <r>
      <rPr>
        <sz val="11"/>
        <color theme="1"/>
        <rFont val="Arial"/>
        <family val="2"/>
      </rPr>
      <t xml:space="preserve">
*Pdf- Acta de reunión del 12/11/2022 - objetivo: </t>
    </r>
    <r>
      <rPr>
        <i/>
        <sz val="11"/>
        <color theme="1"/>
        <rFont val="Arial"/>
        <family val="2"/>
      </rPr>
      <t>"Asistencia técnica sobre ciudadanía juvenil, conpes 4040 y los programas que tiene el ICBF para los jóvenes"</t>
    </r>
    <r>
      <rPr>
        <sz val="11"/>
        <color theme="1"/>
        <rFont val="Arial"/>
        <family val="2"/>
      </rPr>
      <t xml:space="preserve">
*Pdf- Acta de reunión del 30/11/2022 -Objetivo: </t>
    </r>
    <r>
      <rPr>
        <i/>
        <sz val="11"/>
        <color theme="1"/>
        <rFont val="Arial"/>
        <family val="2"/>
      </rPr>
      <t>"Reunión de Asistencia Técnica en procesos de participación ciudadana",  via teams.</t>
    </r>
    <r>
      <rPr>
        <sz val="11"/>
        <color theme="1"/>
        <rFont val="Arial"/>
        <family val="2"/>
      </rPr>
      <t xml:space="preserve">
*Pdf- Acta de reunión del 25/11/2022 - Objetivo: Asistencia Técnica ICBF de juventudes y conpes 4040. municipio Circasia.
*Pdf- Acta de reunión del 25/109/2022 - Objetivo: Presentación con lineamiento de conpes 4040aredes de juventudes municipales -Departamento de Nariño.
*pdf- Acta de reunión del 18/11/2022 - Objetivo:</t>
    </r>
    <r>
      <rPr>
        <i/>
        <sz val="10"/>
        <color theme="1"/>
        <rFont val="Arial"/>
        <family val="2"/>
      </rPr>
      <t xml:space="preserve">Dar a conocer a los participantes aspectos conceptuales y técnicos, además de la transferencia de herramientas para el control social y veeduría en garantía de la operatividad del sistema municipal de juventudes. </t>
    </r>
    <r>
      <rPr>
        <sz val="11"/>
        <color theme="1"/>
        <rFont val="Arial"/>
        <family val="2"/>
      </rPr>
      <t xml:space="preserve">
*Pdr- Acta de reunión del 26/11/2022- Objetivo: Asistencia Técnica en Ciudadanía Juvenil ala PlataformaDepartamento de Córdoba </t>
    </r>
  </si>
  <si>
    <t>Se observó Acta de reunión del 05/12/2022, en la se desarrollaron actividades de asistencia técnica como: Presentación sobre ciudadanía juvenil; Presentación sobre el CONPES 4040 y oferta juvenil del ICBF, también se dan espacios de participación y espacios de preguntas y respuestas sobre el programa Sacudete y estrategia que acompaña a adolescentes y jóvenes, en el fortalecimiento de las habilidades del siglo XXI, para la estructuración de  sus proyectos de vida.</t>
  </si>
  <si>
    <r>
      <t xml:space="preserve">*Pdf- Acta de reunión del 05/12/2022 -Objetivo: </t>
    </r>
    <r>
      <rPr>
        <i/>
        <sz val="11"/>
        <color theme="1"/>
        <rFont val="Arial"/>
        <family val="2"/>
      </rPr>
      <t>"Asistencia  técnica  sobre ciudadanía  juvenil y CONPES 4040  con representantes  de jóvenes  víctimas" vía teams.</t>
    </r>
    <r>
      <rPr>
        <sz val="11"/>
        <color theme="1"/>
        <rFont val="Arial"/>
        <family val="2"/>
      </rPr>
      <t xml:space="preserve">
*Listado de asistencia de la capacitación sobre el estatuto de ciudadania juvenil del 05/12/2022.</t>
    </r>
  </si>
  <si>
    <r>
      <t xml:space="preserve">Se observó la realización de reuniones de asistencia Técnica en los departamentos de Cundinamarca (Soacha), Antioquia (Turbo, Circasia ), Nariño, Sucre (Morroa); Santander (Giron); Atlántico (Polo Nuevo); Pereira (Risaralda); Cordoba, con la participación de jóvenes beneficiarios  del  programa  Sacúdete,  jóvenes pertenecientes Consejos Municipales de Juventudes, Plataformas municipales de Juventudes y Plataformas departamentales de Juventudes donde se desarrollaron temas como: Presentación como dinamizador Sacúdete; Presentación de la oferta institucional del ICBF en el departamento y en el municipio; presentación Documento CONPES 4040, entre otros.
Así mismo, se evidenció Acta de reunión del 05/12/2022, en la se desarrollaron actividades de asistencia técnica como: Presentación sobre ciudadanía juvenil; Presentación sobre el CONPES 4040 y oferta juvenil del ICBF, también se dan espacios de participación y espacios de preguntas y respuestas sobre el programa Sacudete y estrategia que acompaña a adolescentes y jóvenes, en el fortalecimiento de las habilidades del siglo XXI, para la estructuración de  sus proyectos de vida.
</t>
    </r>
    <r>
      <rPr>
        <b/>
        <sz val="11"/>
        <color theme="1"/>
        <rFont val="Arial"/>
        <family val="2"/>
      </rPr>
      <t>Actividad Cumplida en el mes de Diciembre de 2022.</t>
    </r>
  </si>
  <si>
    <r>
      <rPr>
        <b/>
        <sz val="11"/>
        <color theme="1"/>
        <rFont val="Arial"/>
        <family val="2"/>
      </rPr>
      <t xml:space="preserve">Noviembre 2022
</t>
    </r>
    <r>
      <rPr>
        <sz val="11"/>
        <color theme="1"/>
        <rFont val="Arial"/>
        <family val="2"/>
      </rPr>
      <t xml:space="preserve">*Pdf- Acta de reunión  del 28/11/2022 -Objetivo: "Brindar asistencia técnica a jóvenes del municipio de Soacha para incentivar la participación de los y las jóvenes en diferentes espacios de incidencia juvenil."  realizado en el municipio de Soacha.
*Pdf- Acta de reunión del 12/11/2022 - objetivo: "Asistencia técnica sobre ciudadanía juvenil, conpes 4040 y los programas que tiene el ICBF para los jóvenes"
*Pdf- Acta de reunión del 30/11/2022 -Objetivo: "Reunión de Asistencia Técnica en procesos de participación ciudadana", via teams.
*Pdf- Acta de reunión del 25/11/2022 - Objetivo: Asistencia Técnica ICBF de juventudes y conpes 4040. municipio Circasia.
*Pdf- Acta de reunión del 25/109/2022 - Objetivo: Presentación con lineamiento de conpes 4040aredes de juventudes municipales -Departamento de Nariño.
*pdf- Acta de reunión del 18/11/2022 - Objetivo: Dar a conocer a los participantes aspectos conceptuales y técnicos, además de la transferencia de herramientas para el control social y veeduría en garantía de la operatividad del sistema municipal de juventudes. 
*Pdf- Acta de reunión del 26/11/2022- Objetivo: Asistencia Técnica en Ciudadanía Juvenil a la Plataforma Departamento de Córdoba.
</t>
    </r>
    <r>
      <rPr>
        <b/>
        <sz val="11"/>
        <color theme="1"/>
        <rFont val="Arial"/>
        <family val="2"/>
      </rPr>
      <t>Diciembre 2022</t>
    </r>
    <r>
      <rPr>
        <sz val="11"/>
        <color theme="1"/>
        <rFont val="Arial"/>
        <family val="2"/>
      </rPr>
      <t xml:space="preserve">
*Pdf- Acta de reunión del 05/12/2022 -Objetivo: "Asistencia técnica  sobre ciudadanía  juvenil y CONPES 4040  con representantes  de jóvenes  víctimas" vía teams.
*Listado de asistencia de la capacitación sobre el estatuto de ciudadanía juvenil del 05/12/2022.</t>
    </r>
  </si>
  <si>
    <t>Acciones de movilización social lideradas por los miembros del Comité Asesor Juvenil en coordinación con la agenda de la Dirección de Adolescencia y Juventud del ICBF.</t>
  </si>
  <si>
    <t>De cara a la continuidad de la estrategia de movilización social en torno al fomento de la incidencia y participación de los adolescentes y jóvenes, el Comité Asesor Juvenil, en coordinación con la Dirección de Adolescencia y Juventud, realizará 150 acciones de movilización social en sus territorios, con las cuales darán visibilidad a la oferta de la Dirección de Adolescencia y Juventud del ICBF.</t>
  </si>
  <si>
    <t>Formulación participativa: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t>
  </si>
  <si>
    <t>Comité Asesor Juvenil del ICBF.
Público general.</t>
  </si>
  <si>
    <t>Número de acciones de movilización social.</t>
  </si>
  <si>
    <t xml:space="preserve">Presencial  </t>
  </si>
  <si>
    <t>las actividades dan incio en julio de 2022</t>
  </si>
  <si>
    <t>No ha iniciado</t>
  </si>
  <si>
    <t>las actividades dan incio en julio de 2022.</t>
  </si>
  <si>
    <t>Durante el mes de abril se realizó  el primer encuentro del Comité Asesor Juvenil, donde se definió el cronograma de las acciones de movilización social que liderarán los 49 asesores, dando inicio en mayo de 2022.</t>
  </si>
  <si>
    <t>Para el mes de mayo se logró realizar 38 movilizaciones sociales en los departamentos de Amazonas, Antioquia, Arauca, Bolívar, Boyacá, Caldas, Caquetá, Casanare, Cauca, Cesar, Chocó, Cundinamarca,  Guaviare, La Guajira, Magdalena, Putumayo, Quindío, Risaralda, San Andrés, Santander, Valle del Cauca, Vichada.</t>
  </si>
  <si>
    <t>41 movilizaciones sociales lideradas por el Comité Asesor Juvenil del ICBF, que giran en torno a 1. salud mental, 2. aprovechamiento de entornos digitales, 3. reclutamiento y prevención del delito, 4. género, diversidad y vida libre de violencia y 5. enfoque diferencial.</t>
  </si>
  <si>
    <t>Jóvenes de proceso  yprácticas organizativas juveniles, contrastistas y servidores públicos de entidades locales y departamentales.</t>
  </si>
  <si>
    <t>https://icbfgob.sharepoint.com/:f:/s/MICROSITIOPLANANTICORRUPCINYDEATENCINALCIUDADANO2021/EgsVl-r1kd9OmumMjLOAMPcBcPXpH-f3YhxmIv3GNi4KZQ?e=OHLwRg</t>
  </si>
  <si>
    <t>Hay actas que no tienen soporte de listado de asistencia</t>
  </si>
  <si>
    <t xml:space="preserve">Para el mes de junio se lograron reportar 32 movilizaciones sociales en los departamentos de Cauca, Antioquia, Cundinamarca, Bolívar, Guainía, Huila, Valle del Cauca, Norte de Santander, San Andrésy  Providencia, Santander, Tolima, Vaupés, Atlántico, Córdoba, Sucre, Casanare, Cauca, Vichada, La Guajira, </t>
  </si>
  <si>
    <t>32 movilizaciones sociales lideradas por el Comité Asesor Juvenil del ICBF, que giran en torno a 1. salud mental, 2. aprovechamiento de entornos digitales, 3. reclutamiento y prevención del delito, 4. género, diversidad y vida libre de violencia y 5. enfoque diferencial.</t>
  </si>
  <si>
    <t>https://icbfgob.sharepoint.com/:f:/s/MICROSITIOPLANANTICORRUPCINYDEATENCINALCIUDADANO2021/Em7FV9hmLCtDl1xX2tqBrkkBv7i3PJ01gKqlxfWzw3YE2w?e=rVEyNv</t>
  </si>
  <si>
    <t>Para el mes de junio se lograron reportar 58 movilizaciones sociales en los departamentos de Meta, Nariño, Cesar, Arauca, Boyacá, Valle del Cauca, Caldas, Caquetá, Chocó, Huila, Norte de Santander, Putumayo, San Andrés y Providencia, Risaralda, Santander, Tolima, Vaupés, Magdalena, Sucre, Bolívar, Boyacá, Cauca, Cundinamarca, Guainía, Guaviare, Antioquia.</t>
  </si>
  <si>
    <t>58 movilizaciones sociales lideradas por el Comité Asesor Juvenil del ICBF, que giran en torno a 1. salud mental, 2. aprovechamiento de entornos digitales, 3. reclutamiento y prevención del delito, 4. género, diversidad y vida libre de violencia y 5. enfoque diferencial.</t>
  </si>
  <si>
    <t>https://icbfgob.sharepoint.com/:f:/s/MICROSITIOPLANANTICORRUPCINYDEATENCINALCIUDADANO2021/EnxzRoxbDNdCrAjLEj78NtIBnOlURq5vL4TvI5z26x0Xgg?e=skLADr</t>
  </si>
  <si>
    <t>Para el mes de junio se lograron reportar 19 movilizaciones sociales en los departamentos de Nariño, Cundinamarca, Guainía, Quindío, Atlántico, Córdoba, La Guajira, Casanare, Meta, Valle del Cauca, Quindío, Risaralda, San Andrés y Providencia.</t>
  </si>
  <si>
    <t>19 movilizaciones sociales lideradas por el Comité Asesor Juvenil del ICBF, que giran en torno a 1. salud mental, 2. aprovechamiento de entornos digitales, 3. reclutamiento y prevención del delito, 4. género, diversidad y vida libre de violencia y 5. enfoque diferencial.</t>
  </si>
  <si>
    <t>https://icbfgob.sharepoint.com/:f:/s/MICROSITIOPLANANTICORRUPCINYDEATENCINALCIUDADANO2021/EgVlJVReuQVDvFZwGbqHEDgB-6S0qxo3bby-OTiuqVMCkg?e=F1iUAy</t>
  </si>
  <si>
    <t>Tomas regionales para la socialización del Pacto Colombia con las Juventudes.</t>
  </si>
  <si>
    <t xml:space="preserve">El Pacto Colombia con las Juventudes, en su tercera fase, comprende la socialización de los avances en la materialización y territorialización de este. En articulación con gobierno nacional, se realizarán tomas en los departamento para terirtorializar los acuerdos y mostrar con hecho cómo #ElPactoJovenCumple    </t>
  </si>
  <si>
    <t xml:space="preserve">
3. Contribuir con la transformación de realidades negativas que afectan el desarrollo integral y el bienestar de los NNA y las familias. </t>
  </si>
  <si>
    <t xml:space="preserve">Ejecución o implementación participativa: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</si>
  <si>
    <t xml:space="preserve">
Ejecución o implementación participativa: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</si>
  <si>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Público general.
Organizaciones sociales.
Entidades públicas.</t>
  </si>
  <si>
    <t>Número de tomas para la socialización del pacto Colombia con las Juventudes.</t>
  </si>
  <si>
    <t>Presencial</t>
  </si>
  <si>
    <t>no reportan avance en la meta</t>
  </si>
  <si>
    <t>durante el mes, se realizó un toma a manera de asistencia técnica virtual, con miembros de la plataforma departamental de juventud de Chocó.</t>
  </si>
  <si>
    <t xml:space="preserve">El Pacto Colombia con las Juventudes, en su tercera fase, comprende la socialización de los avances en la materialización y territorialización de este. En articulación con gobierno nacional, se realizarán tomas en los departamento para territorializar los acuerdos y mostrar con hecho cómo #ElPactoJovenCumple    </t>
  </si>
  <si>
    <t>Tomas regionales a manera de asistencia técnica para la socialización del CONPES 4040: Pacto Colombia con las Juventudes con pla plataforma departamental de jvuentud de Chocó.</t>
  </si>
  <si>
    <t>https://icbfgob.sharepoint.com/:f:/s/MICROSITIOPLANANTICORRUPCINYDEATENCINALCIUDADANO2021/Ek8mk8setsRDqDOam2ST9NkB986goUhechTtRUHxqowzAw?e=QR7rt0</t>
  </si>
  <si>
    <t>durante el mes, se realizó un toma a manera de asistencia técnica virtual, con miembros de la plataforma departamental y/o Consejo de juventud de Atlántico, Huila, La Guajira y Guaviare.</t>
  </si>
  <si>
    <t>09.Septiembre evidencias</t>
  </si>
  <si>
    <r>
      <rPr>
        <sz val="12"/>
        <color rgb="FF000000"/>
        <rFont val="Calibri"/>
        <family val="2"/>
      </rPr>
      <t xml:space="preserve">La Dir. de Adolescencia y Juventud no reporte registro de gestión. Cabe anotar que la meta propuesta en el PPC es de 5, a la fecha sólo han registrado 1 y la fecha límite registrada en la matriz es septiembre. (SM 11-10-2022)
</t>
    </r>
    <r>
      <rPr>
        <b/>
        <sz val="12"/>
        <color rgb="FF000000"/>
        <rFont val="Calibri"/>
        <family val="2"/>
      </rPr>
      <t>La DAyJ, reportó de manera tardía la gestión y el cargue de evidencias para la actividad, revisadas, se recomienda proceder a convertir las actas que están en word a formato pdf. (SM 13-10-2022)</t>
    </r>
  </si>
  <si>
    <t>Incumplimiento</t>
  </si>
  <si>
    <r>
      <t xml:space="preserve">Se observo la realización de reuniones de Asistencia Técnica sobre promoción de la participación ciudadana y desarrollo joven "Construyendo el País para las juventudes" , así mismo se realiza  la Socialización sobre la Dirección de Adolescencia y  juventud del ICBF y Presentación del CONPES 4040. a las regionales Atlantico; Guaviare, Huila, La Guajira. vía teams.
</t>
    </r>
    <r>
      <rPr>
        <b/>
        <sz val="11"/>
        <color theme="1"/>
        <rFont val="Arial"/>
        <family val="2"/>
      </rPr>
      <t>Con estas evidencias se da cumplimiento a la Actividad.</t>
    </r>
  </si>
  <si>
    <r>
      <t>* Acta de reunión del 05/09/2022 - Objetivo: "</t>
    </r>
    <r>
      <rPr>
        <i/>
        <sz val="11"/>
        <color theme="1"/>
        <rFont val="Arial"/>
        <family val="2"/>
      </rPr>
      <t xml:space="preserve">Presentar a la Dirección de Adolescencia y Juventud del ICBF y la información general del CONPES 4040: Pacto Colombia con las Juventudes: estrategia para fortalecer El desarrollo integral de la juventud.". Regional Atlantico.
</t>
    </r>
    <r>
      <rPr>
        <sz val="11"/>
        <color theme="1"/>
        <rFont val="Arial"/>
        <family val="2"/>
      </rPr>
      <t xml:space="preserve">* Acta de reunión del 21/09/2022 - Objetivo: "Presentar a la Dirección de Adolescencia y Juventud del ICBF y la información general del CONPES 4040: Pacto Colombia con las Juventudes: estrategia para fortalecer El desarrollo integral de la juventud.". Regional Guaviare.
*Acta de reunión del 15/09/2022 - Objetivo: "Presentar a la Dirección de Adolescencia y Juventud del ICBF y la información general del CONPES 4040: Pacto Colombia con las Juventudes: estrategia para fortalecer El desarrollo integral de la juventud.". Regional Huila.
*Pdf - Acta de reunión del 17/09/2022 - Objetivo: "Presentar a la Dirección de Adolescencia y Juventud del ICBF y la información general del CONPES 4040: Pacto Colombia con las Juventudes: estrategia para fortalecer El desarrollo integral de la juventud.". Regional La Guajira.
*Listados de Asistencia.
</t>
    </r>
    <r>
      <rPr>
        <b/>
        <sz val="11"/>
        <color theme="1"/>
        <rFont val="Arial"/>
        <family val="2"/>
      </rPr>
      <t xml:space="preserve">
</t>
    </r>
  </si>
  <si>
    <r>
      <t xml:space="preserve">Se observo la realización de reuniones de Asistencia Técnica sobre promoción de la participación ciudadana y desarrollo joven "Construyendo el País para las juventudes" , así mismo se realiza  la Socialización sobre la Dirección de Adolescencia y  juventud del ICBF y Presentación del CONPES 4040. a las regionales Atlantico; Guaviare, Huila, La Guajira. vía teams.
</t>
    </r>
    <r>
      <rPr>
        <b/>
        <sz val="11"/>
        <color theme="1"/>
        <rFont val="Arial"/>
        <family val="2"/>
      </rPr>
      <t>Actividad Cumplida en el mes de Septiembre del 2022</t>
    </r>
  </si>
  <si>
    <r>
      <rPr>
        <b/>
        <sz val="11"/>
        <color theme="1"/>
        <rFont val="Arial"/>
        <family val="2"/>
      </rPr>
      <t>Septiembre de 2022:</t>
    </r>
    <r>
      <rPr>
        <sz val="11"/>
        <color theme="1"/>
        <rFont val="Arial"/>
        <family val="2"/>
      </rPr>
      <t xml:space="preserve">
* Acta de reunión del 05/09/2022 - Objetivo: "</t>
    </r>
    <r>
      <rPr>
        <i/>
        <sz val="11"/>
        <color theme="1"/>
        <rFont val="Arial"/>
        <family val="2"/>
      </rPr>
      <t xml:space="preserve">Presentar a la Dirección de Adolescencia y Juventud del ICBF y la información general del CONPES 4040: Pacto Colombia con las Juventudes: estrategia para fortalecer El desarrollo integral de la juventud.". Regional Atlantico.
</t>
    </r>
    <r>
      <rPr>
        <sz val="11"/>
        <color theme="1"/>
        <rFont val="Arial"/>
        <family val="2"/>
      </rPr>
      <t xml:space="preserve">* Acta de reunión del 21/09/2022 - Objetivo: "Presentar a la Dirección de Adolescencia y Juventud del ICBF y la información general del CONPES 4040: Pacto Colombia con las Juventudes: estrategia para fortalecer El desarrollo integral de la juventud.". Regional Guaviare.
*Acta de reunión del 15/09/2022 - Objetivo: "Presentar a la Dirección de Adolescencia y Juventud del ICBF y la información general del CONPES 4040: Pacto Colombia con las Juventudes: estrategia para fortalecer El desarrollo integral de la juventud.". Regional Huila.
*Pdf - Acta de reunión del 17/09/2022 - Objetivo: "Presentar a la Dirección de Adolescencia y Juventud del ICBF y la información general del CONPES 4040: Pacto Colombia con las Juventudes: estrategia para fortalecer El desarrollo integral de la juventud.". Regional La Guajira.
*Listados de Asistencia. (05/09/2022; 21/09/2022; 15/09/202; 17/09/2022)
</t>
    </r>
    <r>
      <rPr>
        <b/>
        <sz val="11"/>
        <color theme="1"/>
        <rFont val="Arial"/>
        <family val="2"/>
      </rPr>
      <t xml:space="preserve">
</t>
    </r>
  </si>
  <si>
    <t>MATRIZ DE PLANEACIÓN DEL PLAN DE PARTICIPACIÓN CIUDADANA REGIONAL - PPC 2022</t>
  </si>
  <si>
    <t xml:space="preserve">Mensual </t>
  </si>
  <si>
    <t xml:space="preserve">ENERO </t>
  </si>
  <si>
    <t>NOVIEMBRE</t>
  </si>
  <si>
    <t>SEGUIMIENTO OCI
NOVIEMBRE</t>
  </si>
  <si>
    <t xml:space="preserve">EVIDENCIA
NOVIEMBRE </t>
  </si>
  <si>
    <t>DICIEMBRE</t>
  </si>
  <si>
    <t>EVIDENCIA
DICIEMBRE</t>
  </si>
  <si>
    <t>CONCLUSIÓN SEGUIMIENTO OCI
CORTE DICIEMBRE 2022</t>
  </si>
  <si>
    <t xml:space="preserve">OBJETIVO DE LA ACTIVIDAD </t>
  </si>
  <si>
    <t xml:space="preserve">Nivel de incidencia  </t>
  </si>
  <si>
    <t>Fecha de inicio</t>
  </si>
  <si>
    <t>Fecha de finalización</t>
  </si>
  <si>
    <t>Modalidad</t>
  </si>
  <si>
    <t xml:space="preserve"> Socialización del plan de participación ciudadana </t>
  </si>
  <si>
    <t>Convocar a la comunidad con la finalidad de socializar las instancias de incidencia, los espacios de control social de las áreas misionales de ICBF, y así mismo dar a conocer el grupo conformado por la regional Amazonas, encargado de promover la participación ciudadana.</t>
  </si>
  <si>
    <t>"Promover de manera efectiva la conformación de grupos de control social y/o veedurías ciudadanas. "</t>
  </si>
  <si>
    <t>Ciudadania en general, veedurias, representantes de control social de ICBF,Representantes mesas de participaicon de niños y niñas, representantes de las instancias del SNBF, Representantes de platoformas y comisiones juveniles.</t>
  </si>
  <si>
    <t>REGIONAL</t>
  </si>
  <si>
    <t>DIRECCIONES MISIONALES Y REFERENTE SNBF</t>
  </si>
  <si>
    <t>OFERTA MISIONAL PARA LA VIGENCIA 2022</t>
  </si>
  <si>
    <t>número de encuentros</t>
  </si>
  <si>
    <t>febrero</t>
  </si>
  <si>
    <t>Presencial y telefónico</t>
  </si>
  <si>
    <t>Evidencia acorde</t>
  </si>
  <si>
    <t>no iniciada</t>
  </si>
  <si>
    <t xml:space="preserve">Se llevaron a cabo reuniones para el alistamiento de la primera sesión a convocar. En la segunda reunión, se elaboró la metodología de trabajo a desarrollar durante la sesión de presentación y se construyó el directorio de los grupos de valor a convocar para la primera sesión. </t>
  </si>
  <si>
    <t xml:space="preserve">Acta de las reuniones de coordinación de la sesión. Matriz de excel, que contiene el directorio. </t>
  </si>
  <si>
    <t xml:space="preserve">Durante este periodo se realizó reunión para detallar la metodología de trabajo, la cual permitirá llevar a cabo la primera reunión con la comunidad. Además, se trabajó en la invitación para la convocatoria que será remitida en el mes de mayo.  Asimismo, se construyó un producto para dar a conocer dentro de la primera reunión con la comunidad aquellos canales de comunicación para su atención. </t>
  </si>
  <si>
    <t xml:space="preserve">Acta de metodología construida para el desarrollo de la primera sesión a convocar. Presentación que contiene los canales de comunicación para la atención al ciudadano. Proyección de la invitación para la convocatoria de los grupos de valor.  </t>
  </si>
  <si>
    <t>* reunion de organización interna * reunion de PPC * aplicacion de encuestas</t>
  </si>
  <si>
    <t>se desarrollo el dia 24 de mayo de 2022 la primera reunion de PPC en donde se cumplio con el objetivo y se conto con la participación de las direcciones de ICBF. Se reporta que fue un espacio de gran exito.</t>
  </si>
  <si>
    <t>veeduria, usuarios de programas o modalidades, talento humano de ICBF, ciudadania en general, representantes de juntas de accion comunal y presidentes de barrios</t>
  </si>
  <si>
    <t>*convocatoria amplia * se recomienda invitados indigenas y que se cuente con un rubro para garantizarlo * invitar a padres de familia * que se convoquen a más espacios como estos para quejas y solicitudes</t>
  </si>
  <si>
    <t xml:space="preserve">* socializar respuestas de las encuentas * dar tramite a las solicitudes </t>
  </si>
  <si>
    <t>acta de reunion, fotografias, listados de asistencia y encuestas</t>
  </si>
  <si>
    <t xml:space="preserve">Las evidencias dan cuenta del primer encuentro. </t>
  </si>
  <si>
    <t xml:space="preserve">Se reporta el análisis de las encuestas aplicadas a los participantes, las cuales arroja lo siguiente: •	Las personas no identifican las instancias de participación de Niños, Niñas y Adolescentes.
•	Solo los que tienen alguna relación con los procesos de ICBF, han participado de las mesas públicas o rendición de cuentas.
•	Algunos participantes no conocen la diferencia entre Control social y veedurías.
•	Aún hay que reforzar los canales de atención, puesto que muchos responden que sí conocen estos canales, pero no mencionan los medios.
</t>
  </si>
  <si>
    <t>El 24 de junio se lleva a cabo reunión con el equipo para la revisión del instrumento aplicado a los participantes en la primera sesión, de las cuales surgieron una serie de conclusiones para el desarrollo de la siguiente sesión con la ciudadanía</t>
  </si>
  <si>
    <t>Acta de reunión, listado de asistencia de la reunión, excel con tabulación de encuestas y anexos de las encuestas</t>
  </si>
  <si>
    <t xml:space="preserve">La evidencias reportadas no se encuentran cargadas en la carpeta correspondiente. </t>
  </si>
  <si>
    <t>Se realiza reunión de coordinación de la segunda sesión del desarrollo del plan de participación ciudadana</t>
  </si>
  <si>
    <t xml:space="preserve">Se lleva a cabo reunión para coordinación de la metodología para el desarrollo de la segunda sesión de participación ciudadana acorde a los estipulado en el plan, la cual tendrá como objetivo: </t>
  </si>
  <si>
    <t>Se realiza cargue del acta de la reunión de coordinación y la invitación a la segunda sesión de participación</t>
  </si>
  <si>
    <t>Lo reportado por la regional es gestión para dar continuidad al PPC 2022</t>
  </si>
  <si>
    <t xml:space="preserve">No se encuentran evidencias en el mes de septiembre para la actividad 1 dado que ya fue cumplida en el segundo cuatrimestre. </t>
  </si>
  <si>
    <t xml:space="preserve">	No se reportan evidencias ya que No Aplica. </t>
  </si>
  <si>
    <t xml:space="preserve">No se encuentran evidencias en el mes de octubre para la actividad 1 dado que ya fue cumplida en el segundo cuatrimestre. </t>
  </si>
  <si>
    <t xml:space="preserve">	No se reportan evidencias ya que No Aplica.  </t>
  </si>
  <si>
    <t xml:space="preserve">No se encuentran evidencias en el mes de noviembre para la actividad 1 dado que ya fue cumplida en el segundo cuatrimestre. </t>
  </si>
  <si>
    <t xml:space="preserve">No se encuentran evidencias en el mes de diciembre para la actividad 1 dado que ya fue cumplida en el segundo cuatrimestre. </t>
  </si>
  <si>
    <t>Actividad Cumplida en el mes de junio de 2022</t>
  </si>
  <si>
    <t xml:space="preserve">mesa de solicitudes </t>
  </si>
  <si>
    <t xml:space="preserve">Dar a conocer los canales de comunicación para la recepción de solicitudes, necesidades, observaciones y sugerencias por parte de la ciudadanía respecto a los servicios de atención y gestión institucional. </t>
  </si>
  <si>
    <t xml:space="preserve"> DIRECCIONES MISIONALES REFERENTE SNBF</t>
  </si>
  <si>
    <t xml:space="preserve">Solicitudes o reportes recibidas por parte de la población </t>
  </si>
  <si>
    <t>no iniciado</t>
  </si>
  <si>
    <t>en gestión</t>
  </si>
  <si>
    <t xml:space="preserve">Se reporta segunda sesión desarrollada con la ciudadanía que da cumplimiento con el objetivo de esta actividad. Asimismo, se recepcionan peticiones y/o sugerencias </t>
  </si>
  <si>
    <t xml:space="preserve">Durante la sesión con la ciudadanía, se encuentra el equipo del ICBF que conforma el grupo de control social, los cuales realizan la socialización de los canales de atención y resuelven algunas dudas generadas por la ciudadanía sobre la atención de las áreas misionales. Posteriormente se recepcionan las sugerencias y/o peticiones. </t>
  </si>
  <si>
    <t>Los participantes que asistieron a la segunda sesión, son miembros del comité de control social de las modalidades de atención de las áreas misionales, indígenas y población del área urbana de la ciudad de Leticia. Las cuales realizan peticiones y sugerencias al ICBF conforme a los servicios que se brindan a la ciudadanía</t>
  </si>
  <si>
    <t>Sugieren llevar a cabo de manera continua estos espacios que permitan a la comunidad conocer con más detalle los servicios que presta el ICBF</t>
  </si>
  <si>
    <t xml:space="preserve">Se realizará el respectivo trámite a las peticiones generadas por los ciudadanos que participaron de esta sesión </t>
  </si>
  <si>
    <t xml:space="preserve">Se realiza el cargue del listado de asistencia y formatos diligenciados con las sugerencias y peticiones realizadas por los participantes de los diferentes grupos de valor. </t>
  </si>
  <si>
    <t xml:space="preserve">No se encuentran evidencias en el mes de septiembre para la actividad 2 dado que ya fue cumplida en el segundo cuatrimestre. </t>
  </si>
  <si>
    <t xml:space="preserve">El acta Número 7 del 20 de octubre subida como evidencia en el mes de octubre no se puede tener en cuenta dado que pertenece a la Regional Putumayo y no Amazonas. </t>
  </si>
  <si>
    <t xml:space="preserve">	No se reportan evidencias válidas. </t>
  </si>
  <si>
    <t xml:space="preserve">No se encuentran evidencias en el mes de noviembre para la actividad 2 dado que ya fue cumplida en el segundo cuatrimestre. </t>
  </si>
  <si>
    <t xml:space="preserve">No se encuentran evidencias en el mes de diciembre para la actividad 2 dado que ya fue cumplida en el segundo cuatrimestre. </t>
  </si>
  <si>
    <t xml:space="preserve">Seguimiento y control de acuerdos </t>
  </si>
  <si>
    <t xml:space="preserve">Realizar seguimiento a los acuerdos suscritos entre el ICBF y la ciudadanía. </t>
  </si>
  <si>
    <t>TODAS LAS DIRECCIONES MISIONALES REFERENTE SNBF</t>
  </si>
  <si>
    <t>OFERTA DISPONIBLE PARA LA VIGENCIA 2022</t>
  </si>
  <si>
    <t>Trámite o solución por parte del ICBF de cada una de las solicitudes recibidas por parte de la población.</t>
  </si>
  <si>
    <t xml:space="preserve">No se evidencia ningún soporte de la actividad tres en el mes de septiembre que den cuenta de esta.  </t>
  </si>
  <si>
    <t xml:space="preserve">Teniendo que la actitividad se relaciona con dar respuesta a las solicitudes y/o peticiones realizadas por los ciudadanos después de la segunda reunión de participación, el área de atención al ciudadano ingresa en sistema de información (SIM) las 5 solicitudes. Los cuales fueron asignados para dar trámite a cada una de estas. </t>
  </si>
  <si>
    <t xml:space="preserve">las solicitudes corresponden a las distintas areas misionales de ICBF y dos de estas son relacionadas con felicitaciones de los ciudadanos, cada una de las PQRS fueron clasficadas e ingresadas por el profesional de atencion al ciudadano al SIM </t>
  </si>
  <si>
    <t xml:space="preserve">Ciudadanos y talento humano del programa Territorios étnicos </t>
  </si>
  <si>
    <t>Los grupos de valor invitaron al ICBF a seguir realizando cada uno de sus progrmas y a fortalecer la supervision en Primera Infancia con sus modalidades</t>
  </si>
  <si>
    <t>Correos electronicos donde se extiende felicitaciones recibidas por PQRS, oficios de respuesta derecho de peticion ingresado por PQRS que son los tramites realizados  cumpliendo la meta de la actividad 03 al 100%</t>
  </si>
  <si>
    <t>dar respuesta a cada una de las peticiones a traves de ORFEO y dar seguimiento al SIM para ser socializadas en la proxima reunion de PPC de manera presencial a la ciudadania.</t>
  </si>
  <si>
    <t xml:space="preserve">Se verifica oficio con radicado No. 202230001000011351 del 06/10/2022 donde le responden al peticionario sobre la unificación de entrega de raciones por preparar, así mismo el oficio No. 202230001000011361 del 06/10/2022 donde le responden al peticionario sobre el mejoramiento de infraestructura. Por otra parte, el oficio con radicado No. 202230001000011091 del 03/10/2022 donde le informan al peticionario que el ICBF cuenta con equipos de supervisión para garantizar la calidad del servicio; también se validan tres correos uno del 05/10/2022 donde se informa que se creo un derecho de petición en el SIM y dos de felicitaciones con fecha del 05/10/2022. </t>
  </si>
  <si>
    <t xml:space="preserve">	Oficio Radicado No 202230001000011351 del 06/10/2022.
	Oficio Radicado No 202230001000011361 del 06/10/2022.
	Oficio Radicado No 202230001000011091 del 03/10/2022.
	Correo de creación DP en el SIM.
	2 correos de felicitaciones con fecha 05/10/2022. </t>
  </si>
  <si>
    <t xml:space="preserve">No se evidencia ningún soporte de la actividad tres en el mes de noviembre que den cuenta de esta ya que se cumplió en octubre.    </t>
  </si>
  <si>
    <t xml:space="preserve">No se evidencia ningún soporte de la actividad tres en el mes de diciembre que den cuenta de esta ya que se cumplió en octubre.  </t>
  </si>
  <si>
    <r>
      <t xml:space="preserve">Se evidenciaron respuestas a 3 D.P por medio de oficio con radicados 202230001000011351, 202230001000011361 y 202230001000011091, que registro otro DP en el aplicativo SIM y envió dos correos a sus colaboradores donde les informa las felicitaciones presentadas por la ciudadanía. 
</t>
    </r>
    <r>
      <rPr>
        <b/>
        <sz val="11"/>
        <color theme="1"/>
        <rFont val="Arial"/>
        <family val="2"/>
      </rPr>
      <t>Actividad Cumplida en el mes de octubre de 2022.</t>
    </r>
  </si>
  <si>
    <r>
      <rPr>
        <b/>
        <sz val="11"/>
        <color theme="1"/>
        <rFont val="Arial"/>
        <family val="2"/>
      </rPr>
      <t>Octubre 2022.</t>
    </r>
    <r>
      <rPr>
        <sz val="11"/>
        <color theme="1"/>
        <rFont val="Arial"/>
        <family val="2"/>
      </rPr>
      <t xml:space="preserve">
* Oficio Radicado No 202230001000011351 del 06/10/2022.
* Oficio Radicado No 202230001000011361 del 06/10/2022.
* Oficio Radicado No 202230001000011091 del 03/10/2022.
* Correo de creación DP en el SIM.
* Dos correos electrónicos de felicitaciones con fecha 05/10/2022. </t>
    </r>
  </si>
  <si>
    <t xml:space="preserve">Mesa de Retroalimentación </t>
  </si>
  <si>
    <t>Retroalimentar los acuerdos allegados en el proceso de participación ciudadana para garantizar la calidad de los servicios ofrecidos por el ICBF.</t>
  </si>
  <si>
    <t xml:space="preserve">Respuesta a las solicitudes de los participantes a la mesa y encuesta de percepción. </t>
  </si>
  <si>
    <t>Se visualizan cinco actas la primera Macedonia con fecha de 13/09/2022 objetivo: Brindar asistencia técnica al COMITÉ DE CONTROL SOCIAL, sobre el marco legal que los protege y regula, funciones, alcances y responsabilidades, la segunda de Mocagua con fecha de 13/09/2022 objetivo: Brindar asistencia técnica al COMITÉ DE CONTROL SOCIAL, sobre el marco legal que los protege y regula, funciones, alcances y responsabilidades, la tercera de Arara con fecha 14/09/2022 objetivo: Brindar asistencia técnica al COMITÉ DE CONTROL SOCIAL, sobre el marco legal que los protege y regula, funciones, alcances y responsabilidades, la cuarta de  Nazaret con fecha de 15/09/2022 objetivo: Brindar asistencia técnica al COMITÉ DE CONTROL SOCIAL, sobre el marco legal que los protege y regula, funciones, alcances y responsabilidades y la quinta de Nazaret con fecha de 16/09/2022 objetivo: Brindar asistencia técnica al talento humano: Agentes educativos, auxiliares pedagógicos, manipuladoras y servicio general de la UDS CDI Daunene de la comunidad de Nazaret, en los componentes, estrategias, herramientas y lineamientos técnicos de la modalidad Institucional  de acuerdo al manual operativo, a través de acompañamiento y asesoría en sitio, utilizando estrategias como la observación, escucha activa, retroalimentación de debilidades y fortalezas, concertando de manera  conjunta acciones de mejora y estableciendo compromisos. Todas cuentan con evidencia fotográfica menos al quinta. Sin embargo, no tiene consecutivo, no se encuentran firmadas y están en formato editable, se evidencia oficio de respuesta a un D.P Radicado No 202230001000011091 del 03/10/2022.</t>
  </si>
  <si>
    <t xml:space="preserve">	Oficio Radicado No 202230001000011091 del 03/10/2022.
	Acta en Word y sin firma con fecha 13/09/2022. (CDI Macedonia) 
	Acta en Word y sin firma con fecha 13/09/2022. (MODALIDAD INSTITUCIONAL y DIMF MOCAGUA) 
	Acta en Word y sin firma con fecha 14/09/2022. (COMUNIDAD DE ARARA) 
	Acta en Word y sin firma con fecha 15/09/2022. (COMUNIDAD DE NAZARET) 
	Acta en Word y sin firma con fecha 16/09/2022. (CDI DAUNENE – Comunidad de Nazaret, Amazonas) </t>
  </si>
  <si>
    <t xml:space="preserve">No se evidencia ningún soporte de la actividad cuatro en el mes de octubre que den cuenta de esta.  </t>
  </si>
  <si>
    <t>se da cumplimiento al objetivo de la actividad Retroalimentar los acuerdos allegados en el proceso de participación ciudadana para garantizar la calidad de los servicios ofrecidos por el ICBF.</t>
  </si>
  <si>
    <t>En reunión presencial se realiza grupos focales por cada una de las PQRS recibidas en la anterior actividad para lograr retroalimentar a los ciudadanos sobre la gestión y trámite de todas las solicitudes  y dar cumpliento al 100% de plan de acción</t>
  </si>
  <si>
    <t xml:space="preserve">Ciudadanos y talento humano del programa Territorios étnicos				</t>
  </si>
  <si>
    <t>los ciudadanos se mostraron receptivos para dar continuidad en la siguiente vigencia y reciben las retroalimentaciones pertinentes.</t>
  </si>
  <si>
    <t>Actas, listados de asistencias, fotografías</t>
  </si>
  <si>
    <t xml:space="preserve">Se evidencia carpeta con registros fotográficos, acta del 29 de noviembre de 2022 con objetivo: Retroalimentar los acuerdos allegados en el proceso de participación ciudadana para garantizar la calidad de los servicios ofrecidos por el ICBF dando socialización a las diversas PQRS en lo que respecta a la solicitud recibida sobre el mejoramiento de la infraestructura de un CDI. Se encuentra listado de asistencia dentro del acta y registro fotográfico, acta del 29 de noviembre de 2022 con objetivo: Brindar asistencia técnica sobre los servicios que presta el ICBF en la Regional Amazonas. Acta con fecha 29 de noviembre de 2022 objetivo: Realizar retroalimentación de la PQRS está también hace referencia a la modalidad 100. Acta con fecha 29 de noviembre de 2022 objetivo: Retroalimentar las PQRS en el proceso de participación ciudadana para garantizar la calidad de los servicios ofrecidos por el ICBF. Tema: respuesta a solicitud usuario unificación entrega R.P.P. se lee a los participantes la petición del ciudadano y la respectiva respuesta del ICBF, dentro del acta se encuentra listado de asistencia y registro fotográfico. Por ultimo se encuentra acta de reunión con objetivo: Realizar reunión de seguimiento y conformación de la actividad #4 para dar cumplimiento al plan de acción de participación ciudadana 2022, no hay registro de asistencia, el acta no tiene firmas ni fecha. </t>
  </si>
  <si>
    <t xml:space="preserve">	Acta con fecha 29/11/2022 con listado de asistencia y registro fotográfico mesa de participación ciudadana.
	Acta con fecha 29/11/2022 donde se explican los servicios del ICBF.
	Acta con fecha 29/11/2022 donde se retroalimentan las PQRS dentro del ICBF. 
	Acta con fecha 29/11/2022 donde se retroalimentan las PQRS a la ciudadanía. 
	Acta sin fecha ni firmas donde validan como dar cumplimiento a la actividad 4. 
	Evidencia fotográfica. </t>
  </si>
  <si>
    <t xml:space="preserve">No se evidencia ningún soporte de la actividad cuatro en el mes de diciembre que den cuenta de esta.  </t>
  </si>
  <si>
    <r>
      <t xml:space="preserve">Se observaron cinco actas  del 13/09/2022 (Macedonia); acta de 13/09/2022 (Mocagua); Acta del 14/09/2022 (Arara); Acta del 15/09/2022 y 16/09/2022 (Nazaret), en la que se evidencia asistencia técnica al COMITÉ DE CONTROL SOCIAL, sobre el marco legal que los protege y regula, funciones, alcances y responsabilidades, dirigido a  Agentes educativos, auxiliares pedagógicos, manipuladoras y servicio general de la UDS CDI.
Adicionalmente,  se evidencia registros fotográficos y  acta del 29 /11/2022 en la cual se trata temas como; retroalimentar los acuerdos allegados en el proceso de participación ciudadana para garantizar la calidad de los servicios ofrecidos por el ICBF dando socialización a las diversas PQRS en lo que respecta a la solicitud recibida sobre el mejoramiento de la infraestructura de un CDI; asimismo se encuentra acta del 29/11/2022 donde se Brindar asistencia técnica sobre los servicios que presta el ICBF en la Regional Amazonas; Acta  del 29/11/2022 donde se realizó la retroalimentación de la PQRS modalidad 100. 
</t>
    </r>
    <r>
      <rPr>
        <b/>
        <sz val="11"/>
        <color theme="1"/>
        <rFont val="Arial"/>
        <family val="2"/>
      </rPr>
      <t xml:space="preserve">
Actividad cumplida en el mes de Noviembre del 2022.</t>
    </r>
  </si>
  <si>
    <r>
      <rPr>
        <b/>
        <sz val="11"/>
        <color theme="1"/>
        <rFont val="Arial"/>
        <family val="2"/>
      </rPr>
      <t>Septiembre  2022</t>
    </r>
    <r>
      <rPr>
        <sz val="11"/>
        <color theme="1"/>
        <rFont val="Arial"/>
        <family val="2"/>
      </rPr>
      <t xml:space="preserve">
* Oficio Radicado No 202230001000011091 del 03/10/2022.
* Acta en Word y sin firma con fecha 13/09/2022. (CDI Macedonia) 
* Acta en Word y sin firma con fecha 13/09/2022. (MODALIDAD INSTITUCIONAL y DIMF MOCAGUA) 
*Acta en Word y sin firma con fecha 14/09/2022. (COMUNIDAD DE ARARA) 
*Acta en Word y sin firma con fecha 15/09/2022. (COMUNIDAD DE NAZARET) 
* Acta en Word y sin firma con fecha 16/09/2022. (CDI DAUNENE – Comunidad de Nazaret, Amazonas) 
</t>
    </r>
    <r>
      <rPr>
        <b/>
        <sz val="11"/>
        <color theme="1"/>
        <rFont val="Arial"/>
        <family val="2"/>
      </rPr>
      <t xml:space="preserve">
Noviembre 2022
</t>
    </r>
    <r>
      <rPr>
        <sz val="11"/>
        <color theme="1"/>
        <rFont val="Arial"/>
        <family val="2"/>
      </rPr>
      <t xml:space="preserve">* Acta con fecha 29/11/2022 con listado de asistencia y registro fotográfico mesa de participación ciudadana.
* Acta con fecha 29/11/2022 donde se explican los servicios del ICBF.
* Acta con fecha 29/11/2022 donde se retroalimentan las PQRS dentro del ICBF. 
* Acta con fecha 29/11/2022 donde se retroalimentan las PQRS a la ciudadanía. 
* Acta sin fecha ni firmas donde validan como dar cumplimiento a la actividad 4. 
 *Evidencia fotográfica. </t>
    </r>
  </si>
  <si>
    <t>|</t>
  </si>
  <si>
    <t>MATRIZ DE PLANEACIÓN DEL PLAN DE PARTICIPACIÓN CIUDADANA REGIONAL BOLIVAR  - PPC 2022</t>
  </si>
  <si>
    <t>SEGUIMIENTO OCI
OCTUBRE</t>
  </si>
  <si>
    <t xml:space="preserve">Mapeo de Instancias y comités de control social </t>
  </si>
  <si>
    <t xml:space="preserve"> Determinar línea base: identificación de grupos de interés, actores, y necesidades.   </t>
  </si>
  <si>
    <t xml:space="preserve">Control, evalución y ejecución participativa </t>
  </si>
  <si>
    <t xml:space="preserve">Usuarios ICBF </t>
  </si>
  <si>
    <t xml:space="preserve">SNBF y áreas misionales </t>
  </si>
  <si>
    <t xml:space="preserve">Instrumento de mapeo diligenciado </t>
  </si>
  <si>
    <t xml:space="preserve">Virtual </t>
  </si>
  <si>
    <t xml:space="preserve">Se elaboró y validó la herramienta de mapeo por parte del grupo lider del PPC. </t>
  </si>
  <si>
    <t xml:space="preserve">Herramienta de mapeo elaborada, validada y en proceso de aplicación </t>
  </si>
  <si>
    <t xml:space="preserve">Se definió aplicación a 100 personas en promedio: ciudadanos, usuarios ICBF, servidor publico, lideres de organizaciones sociales, veedores ciudadanos, estudiantes. </t>
  </si>
  <si>
    <t xml:space="preserve">En proceso de recopilación </t>
  </si>
  <si>
    <t>en proceso de recopilación</t>
  </si>
  <si>
    <t>Actas, Herramienta aplicada</t>
  </si>
  <si>
    <t>Evidencias acorde</t>
  </si>
  <si>
    <t>Acta</t>
  </si>
  <si>
    <t>En gestion</t>
  </si>
  <si>
    <t>Herramienta de mapeo consolidada</t>
  </si>
  <si>
    <t>Analisis consolidado de la herramienta de mapeo diigenciada por 88 personas.</t>
  </si>
  <si>
    <t>Aplicada a: 22 ciudadanos, 39 usuarios ICBF, Servidores publicos 15, organizaciones sociales 7, veedores ciudadanos 1, estudiantes 4.</t>
  </si>
  <si>
    <t xml:space="preserve">Capacitación sobre mecanismos de control social, vicular a los jovenes en el control social, realizar encuetros periodicos entre ICBF y los comites de control social, promover la participación de NNA, realizar acompañamiento a los comites de control social, otros. </t>
  </si>
  <si>
    <t xml:space="preserve">Realizar un encuentro con estos grupos de valor y las veedurias ciudadanas para la presentación de la oferta de servicios ICBF en el marco del sistema nacional de bienestar famiiar. </t>
  </si>
  <si>
    <t xml:space="preserve">Documento excel con el consolidados de respuestas y documento PDF con analisis consolidado. </t>
  </si>
  <si>
    <t>Actividad finalizada</t>
  </si>
  <si>
    <t>Documento PDF con analisis consilidado</t>
  </si>
  <si>
    <t>La actividad se encuentra finalizada pero la regional diligencia nuevamente la matriz con la misma información del mes anterior</t>
  </si>
  <si>
    <t>No se reportó avance de la actividad por parte del responsable</t>
  </si>
  <si>
    <t>Actividad Cumplida en el mes de Abril del 2022</t>
  </si>
  <si>
    <t>Socializacion del plan de participacion ciudadana</t>
  </si>
  <si>
    <t xml:space="preserve">Realizar una reunión departamental con las veedurías y grupos de control social conformados, para presentar la oferta institucional del ICBF en el marco del servicio público de bienestar familiar, los canales de atención y las estrategias para fortalecer la prestación del servicio desde un ejercicio de control social. </t>
  </si>
  <si>
    <t xml:space="preserve">SNBF </t>
  </si>
  <si>
    <t xml:space="preserve">Actas y listados de asistencia remitidos </t>
  </si>
  <si>
    <t>Estamos en proceso de planeación de actividades a desarrollar para apoyar el proceso de participación.</t>
  </si>
  <si>
    <t xml:space="preserve">Socialización PPA con jovenes proyecto sueño. En proceso de aplicación la herramienta de mapeo que permite recoger información sobre grupos de valor y estrategias para fortalecer la prestación del servicio desde un ejercicio de control social. </t>
  </si>
  <si>
    <t xml:space="preserve"> Socialización de PPC Jovenes proyecto sueños. </t>
  </si>
  <si>
    <t>Con los jovenes del proyecto sueño se socializó PPC 2022</t>
  </si>
  <si>
    <t xml:space="preserve">Enviar link a través de los operadores de servicio </t>
  </si>
  <si>
    <t>Acta, registro de asistencia y fotografico</t>
  </si>
  <si>
    <t xml:space="preserve">En proceso de planeación del encuentro </t>
  </si>
  <si>
    <t>Se realizo reunión de preparación del encuentro que se realizará el 5 de julio 2022</t>
  </si>
  <si>
    <t>Una reunión de prerapación realizada</t>
  </si>
  <si>
    <t xml:space="preserve">Equipo de participación de la Regional </t>
  </si>
  <si>
    <t>Presentación resultados del mapeo, oferta de servicios y canales de comunicación ICBF</t>
  </si>
  <si>
    <t>Reunión vía Teams</t>
  </si>
  <si>
    <t>Presenta incumplimiento por la fecha máxima de fincalización Mayo 30 de 2022, sin embargo la regional reporta que la reunión se desarrollará el 5 de julio, revisar con Jacqui si debemos realizar reunión con el gestor y director de la regional</t>
  </si>
  <si>
    <t>En gestión 2° reunión preparatoria</t>
  </si>
  <si>
    <t>Definición de agenda, responsables, convocatoria</t>
  </si>
  <si>
    <t xml:space="preserve">2° reunión preparatoria por parte del equipo regional de participacion ciudadana </t>
  </si>
  <si>
    <t>El encuentro se realizara en modalidad mixta: presencial y virtual</t>
  </si>
  <si>
    <t>el día 5 de julio se trealizará el encuentro departamental</t>
  </si>
  <si>
    <t xml:space="preserve">acta, registro de asistencia y fotografico. propuestas </t>
  </si>
  <si>
    <t xml:space="preserve">152 participantes grupo de valor: Ususrios, grupos de control, veedores. </t>
  </si>
  <si>
    <t>Se realizo el encuentro en la fecha programada, con modalidad presencia y virtual.</t>
  </si>
  <si>
    <t xml:space="preserve">70 personas asistieron de forma presencial y 82 asistentes virtuales a través de Teams. </t>
  </si>
  <si>
    <t>152 participantes en total.</t>
  </si>
  <si>
    <t xml:space="preserve">Impulsar mayor cobertura de las acciones y programas que fortalecen a la familia en su rol de protección y garante de derechos de los NNA. </t>
  </si>
  <si>
    <t xml:space="preserve">Enviar acta y presentaciones del encuentro realizado el 5 de julio. </t>
  </si>
  <si>
    <t xml:space="preserve">acta, registros de asistencia y fotografico. </t>
  </si>
  <si>
    <t xml:space="preserve">
Actividad Cumplida en el mes de Julio de 2022</t>
  </si>
  <si>
    <t xml:space="preserve">Voces escuchadas , voces que deciden </t>
  </si>
  <si>
    <t>Garantizar el derecho a la participación de los niños, niñas y adolescentes integrantes de la mesa departamental, a través de un ejercicio que permita la socialización del servicio público y la presentación de propuestas en el marco del control social.</t>
  </si>
  <si>
    <t>Dirección Regional</t>
  </si>
  <si>
    <t>relatoria de cada ejercicio de participación/propuestas de los niños,niñas y adolescentes.</t>
  </si>
  <si>
    <t xml:space="preserve">presencial  </t>
  </si>
  <si>
    <t>Se realizó la primera mesa departamental de participación de NNA</t>
  </si>
  <si>
    <t xml:space="preserve">En proceso de preparación de la actividad en mesas de infancia y adolescencia departamental. Se realizó sesión de mesa de participación departamental con NNA el día 18 de marzo. </t>
  </si>
  <si>
    <t xml:space="preserve">Mesa de participación departamental con NNA, con el objetivo de construir el plan de acción de la mesa, avances de la Estrategia Terrirorios Amigos de la Niñez. </t>
  </si>
  <si>
    <t xml:space="preserve">Niños, niñas y adolescentes del Departamento </t>
  </si>
  <si>
    <t xml:space="preserve">Implementar el plan departamental de fortalecimiento de capacidades con NNA, en temas de: Gobernaza, participación, politica pública, implmentación de la estrategia Crianza amorosa mas juego. </t>
  </si>
  <si>
    <t xml:space="preserve">Acta, registro de asistencia </t>
  </si>
  <si>
    <t>En proceso de programación proximas mesas de participación departamental de NNA</t>
  </si>
  <si>
    <t>Acta, 18 de marzo 2022</t>
  </si>
  <si>
    <t>Tres sesiones realizadas de mesa de participción departamental de NNA</t>
  </si>
  <si>
    <t>6 y 21 de abril se realizó sesion de mesa de participación ciudadana</t>
  </si>
  <si>
    <t xml:space="preserve">NNA miembros de la mesa de participación departmantal </t>
  </si>
  <si>
    <t>"Festivales de la crianza amorosa + juego"para formar y fortalecer en las familias crianza positiva y vinculos para promover la transformación de creencias y practicas que naturalizan la violencia para garantizar entornos seguros para la infancia y la adolescencia en goce a plenitud de sus derechos"</t>
  </si>
  <si>
    <t xml:space="preserve">Promover la transformación de miradas, perspectivas y practicas de crianza desde el juego, el amor y el respeto a partir de la participación de NNA en los diferentes entornos en que ellos se desenvuelven. </t>
  </si>
  <si>
    <t xml:space="preserve">El acta no tiene listado de asistencia y no es claro el avance de 3 puntos en la meta. </t>
  </si>
  <si>
    <t>En gestión 6 , 21 de abril se realizó sesion de mesa de participación dptal de NNA. El 30 de junio sesionó la mesa de participaion dptal de NNA.</t>
  </si>
  <si>
    <t>NNA miembros de la mesa de participación departmantal  de NNA</t>
  </si>
  <si>
    <t>NNA  Miembros de la mesa de participación Dptal.</t>
  </si>
  <si>
    <t>20 NNA</t>
  </si>
  <si>
    <t>"Taller para el control de emociones en NNA + Festivales de la crianza amorosa + juego"para formar y fortalecer en las familias crianza positiva y vinculos para promover la transformación de creencias y practicas que naturalizan la violencia para garantizar entornos seguros para la infancia y la adolescencia en goce a plenitud de sus derechos"</t>
  </si>
  <si>
    <t xml:space="preserve">Promover la transformación de miradas, perspectivas y practicas de crianza desde el juego, el amor y el respeto a partir de la participación de NNA en los diferentes entornos en que ellos se desenvuelven. + Taller para el control de emociones para NNA. </t>
  </si>
  <si>
    <t>Actas</t>
  </si>
  <si>
    <t>Un encuentro de niños, niñas y adolescentes miembros de la mesa de participación departamental</t>
  </si>
  <si>
    <t>Encuentro NNA Santander y Bolívar, miembros de la mesa departamental - SNBF</t>
  </si>
  <si>
    <t>NNA</t>
  </si>
  <si>
    <t>Fortalecimiento de mecanismos de participación en NNA</t>
  </si>
  <si>
    <t>Intercambio de experiencias, fortalecimiento de habilidades en el ejercicio de la participación de NNA</t>
  </si>
  <si>
    <t xml:space="preserve">el acta cargada no tiene listado de asistencia </t>
  </si>
  <si>
    <t>En proceso, se realiza reunión con los miembos de la mesa de participación de NNA del nivel departamental</t>
  </si>
  <si>
    <t xml:space="preserve">Sesión de la Mesa de participación de NNA del orden departamental. </t>
  </si>
  <si>
    <t>NNA miembros de la mesa de participación departamental</t>
  </si>
  <si>
    <t>Definición de propuestas orientadas a fortalecer la implementación de iniciativas de incidencia Pública desde los derechos de las niñas, niños y adolescentes en el marco de las Mesas de Participación de Niñas, Niños y Adolescentes en territorios focalizados por la Estrategia Territorios Amigos de la Niñez- TAN.</t>
  </si>
  <si>
    <t>El compromiso es dar cumplimienro a los siguientes componentes 1. Construcción de paz y democracia. 2. Igualdad y equidad de género 3. Medio ambiente y acción por el clima 4. Territorios incluyentes y sostenibles.</t>
  </si>
  <si>
    <t>Se evidenció la realización de la TERCERAMESA DE PARTCIPACION DE NIÑOS, NIÑAS Y ADOLESCENTES DEL DEPARTAMENTO DE BOLIVAR el 30 de Septiembrede 2022 de ausnto APOYO    A INICIATIVAS    DE    LAS    MESAS    TERRITORIALES    DE PARTICIPACIÓN DE NIÑAS, NIÑOS Y ADOLESCENTES</t>
  </si>
  <si>
    <t>Reunión y encuentro con NNA miembros de la Mesa de Participación Departamental</t>
  </si>
  <si>
    <t xml:space="preserve">Encuentro interdepartamental con NNA Miembros de la Mesa de Participaciòn </t>
  </si>
  <si>
    <t>Participaron NNA Miembros de Mesa de Participación en la ejecuciòn de la Propuesta voces por el medio ambiente</t>
  </si>
  <si>
    <t xml:space="preserve">Propuesta "Voces por el Medio Ambiente" para el desarollo de acciones de educaciòn ambiental en sus territorios. </t>
  </si>
  <si>
    <t>Desarollar acciones pedagogicas frente al cuidado del medio ambiente en sus territorios</t>
  </si>
  <si>
    <t>Acta y Registro Fotografico</t>
  </si>
  <si>
    <t>Se verificó acta de reunión realizada el 27 de octubre de 2022, en el cual se evidencia la lista de aistencia de los miembros de la Secretaria de Salud de la Gobernación de Bolivar. En donde se Promovió de manera efectiva la conformación de grupos de control social y/o veedurías ciudadanas</t>
  </si>
  <si>
    <t xml:space="preserve">Reunion de verificacion y avance </t>
  </si>
  <si>
    <t>Segunda reunión: Avances y logros frente acciones implementadas</t>
  </si>
  <si>
    <t xml:space="preserve">Seguimiento y Evaluación </t>
  </si>
  <si>
    <t>No se ha iniciado la preraparación de esta actividad</t>
  </si>
  <si>
    <t xml:space="preserve">No se ha iniciado la preparación de esta actividad. </t>
  </si>
  <si>
    <t xml:space="preserve">No se ha iniciado esta actividad </t>
  </si>
  <si>
    <t xml:space="preserve">No iniciada </t>
  </si>
  <si>
    <t>Primera Reunión preparatoria</t>
  </si>
  <si>
    <t>Revisión de compromisos, avances de cumplimiento y agenda para el encuentro</t>
  </si>
  <si>
    <t xml:space="preserve">Preaparar reunión de avances frente propuestas y acciones implementadas. </t>
  </si>
  <si>
    <t xml:space="preserve">Se definió que la fecha para la actividad es 29 de Noviembre. Sede Regional Bolívar, enfasis en acciones de fortalecimiento familiar de acuerdo al compromiso del primer encuentro. </t>
  </si>
  <si>
    <t xml:space="preserve">La fecha definida para esta actividad es 29 de Noviembre en Horario de 2 - 5 pm. </t>
  </si>
  <si>
    <t xml:space="preserve">Acta y Registro de asistencia. </t>
  </si>
  <si>
    <t>Continuar fortaleciendo espacios de participación y veeduria en el marco del control social al servicio publico de bienestar familiar</t>
  </si>
  <si>
    <t xml:space="preserve">54 participantes grupos de valor la reunión revisión de avances </t>
  </si>
  <si>
    <t>Se cumplio el objetivo de la actividad</t>
  </si>
  <si>
    <t xml:space="preserve">54 participantes Grupo de Valor </t>
  </si>
  <si>
    <t>Implementación plan de acción vigencia 2023</t>
  </si>
  <si>
    <t>Acta y Registro de Asistencia</t>
  </si>
  <si>
    <t>La regional reporta gestión con la meta ya cumplida</t>
  </si>
  <si>
    <t>Se evidencia memorando No 202235300000032503 del 18-11-2022, donde se verificó la convocatoria del ENCUENTRO   PLAN   DE   PARTICIPACIONCIUDADANA REGIONAL BOLIVAR y el acta de realización del encuentro 29 de noviembre de 2022</t>
  </si>
  <si>
    <t>MATRIZ DE PLANEACIÓN DEL PLAN DE PARTICIPACIÓN CIUDADANA CALDAS - PPC 2022</t>
  </si>
  <si>
    <t>EVIDENCIA
SEPTIEMBRE</t>
  </si>
  <si>
    <t xml:space="preserve">EVIDENCIA
OCTUBRE </t>
  </si>
  <si>
    <t>EVIDENCIA
NOVIEMBRE</t>
  </si>
  <si>
    <t xml:space="preserve">SEGUIMIENTO OCI
DICIEMBRE  </t>
  </si>
  <si>
    <t xml:space="preserve">Socialización del Plan de Participación Ciudadana del ICBF Regional Caldas, recolección de necesidades  y concertación de cronograma de encuentro con los grupos de valor. </t>
  </si>
  <si>
    <t xml:space="preserve">Dar a conocer a los grupos de valor el plan de acción de participación ciudadana y el equipo a cargo en la Regional Caldas del ICBF, encargado de promover la participación ciudadana, con el objeto de escuchar y acoger sus necesidades y propuestas respecto a la oferta de servicios del ICBF en la Regional Caldas; asimismo, pactar el cronograma de encuentros para el seguimiento a los compromisos establecidos. </t>
  </si>
  <si>
    <t>Ciudadanía en general
Mesa de Participación de Niños, Niñas y Adolescentes. 
Consejos juveniles</t>
  </si>
  <si>
    <t xml:space="preserve">Equipo conformado  </t>
  </si>
  <si>
    <t xml:space="preserve">Se tiene como primera acción, la identificación de los grupos de interés con los cuales se efectuará la actividad planteada. En este sentido, una vez se cuente con dicha identificación, se procederá a la planeación para el desarrollo de la socialización del plan de acción y la recolección de necesidades y concertación de cronograma de encuentro con los grupos de valor.  </t>
  </si>
  <si>
    <t xml:space="preserve">El cumplimiento de esta actividad está planteado para el mes de mayo; por consiguiente, actualmente se adelantan las acciones que conduzcan a su desarrollo. </t>
  </si>
  <si>
    <t xml:space="preserve">El cumplimiento de esta actividad está planteado para el mes de mayo; por consiguiente, actualmente se adelantan las acciones que conduzcan a su desarrollo. 
Para esto, se tiene definida reunión del grupo regional el próximo 8 de marzo. </t>
  </si>
  <si>
    <t xml:space="preserve">Para el cumplimiento de esta actividad en la primera reunión del equipo de participación ciudadana regional se plantean varios escenarios: 
	Realizar un encuentro con las partes interesadas desde cada uno de los centros zonales
	Efectuar un encuentro virtual dirigido a todo el público identificado y uno presencial en el centro zonal Oriente. 
	Realizar un encuentro presencial en el municipio de Manizales, con la convocatoria de al menos 25 personas y con representación de los diferentes municipios de Caldas. 
De esto, se estableció que, previo a concertar la estrategia, sería necesario tener claridad frente a los recursos disponibles para el desarrollo de los encuentros de manera presencial; motivo por el cual, se plantea realizar un segundo encuentro el 5 de abril a fin de determinar la estrategia y establecer las responsabilidades frente a la misma. 
</t>
  </si>
  <si>
    <t>Acta de la primera reunión de coordinación con el equipo líder del plan de acción de participación ciudadana regional</t>
  </si>
  <si>
    <t>En el reporte de la gestión mencionan un segundo encuentro previsto para el 5 de abril, se sugiere dejar claridad de cuándo fue el primero</t>
  </si>
  <si>
    <t>Iniciado</t>
  </si>
  <si>
    <t xml:space="preserve">El 20 de abril a las 4 pm, se llevó a cabo el cumplimiento de la actividad descrita en la casilla correspondiente. </t>
  </si>
  <si>
    <t xml:space="preserve">La actividad fue realizada de manera presencial en el municipio de La Dorada con la dinamización de la misma por parte del Director Regional del ICBF, el Dr. Luis Eduardo Céspedes de los Rios. Igualmente, fueron citadas las partes interesadas presencialmente a las instalaciones de los demás centros zonales, quienes se conectaron de manera virtual a través de la plataforma TEAMS. </t>
  </si>
  <si>
    <t>Se contón con la participación de padres de familia, veedores, representantes de comités de control social, personeros y contralores juveniles, consejeros de juventud, entre otros relacionados en las listas de asistentes.</t>
  </si>
  <si>
    <t xml:space="preserve">Las recomendaciones y propuestas se encuentran contenidas en el acta cargada cómo evidencia. </t>
  </si>
  <si>
    <t xml:space="preserve">1. Gestionar una capacitación en Participación y ejercicio de las veedurías ciudadanas con la ESAP o en su defecto realizarla desde el ICBF 
2. Permitir el flujo de información de los servicios y programas para la los Niños, Niñas, Adolescentes y jóvenes, y una vez, analizada la información por parte de ellos, resolver las inquietudes a través del director regional y Coordinadores de CZ de manera tal que se dé Trimestralmente. 
3. Visitas del director regional a unidades de servicios para la verificación del cumplimiento con las obligaciones correspondientes. 
4. Informar a los consejeros de juventud sobre los programas Sacúdete, y capacitarlos en procesos de Participación ciudadana, esto a través de espacios de convergencias entre jóvenes y el ICBF.
5. Revisar las inquietudes o sugerencias realizadas de manera escrita, sistematizarlas y responder las que se requieran. </t>
  </si>
  <si>
    <t>Acta con listas de asistencias y registro fotográfico correspondiente: Serie_120 #22 evento de participación ciudadana</t>
  </si>
  <si>
    <t>Se dió cumplimiento por medio de mesa de participación realizada en el mes de Abril /2022</t>
  </si>
  <si>
    <t>NO APLICA POR CUANTO LA META ESTÁ CUMPLIDA.</t>
  </si>
  <si>
    <t>Se dió cumplimiento a la actividad en el mes de Abril 2022.</t>
  </si>
  <si>
    <t>Se dió cumplimiento a la actividad en el mes de Abril</t>
  </si>
  <si>
    <t>NO APLICA POR ESTAR CUMPLIDA (SM 08-08-2022)</t>
  </si>
  <si>
    <t>NO APLICA POR ESTAR CUMPLIDA (SM 08-09-2022)</t>
  </si>
  <si>
    <t>NO APLICA POR ESTAR CUMPLIDA</t>
  </si>
  <si>
    <t>Seguimiento  y retroalimentación a los compromisos establecidos en la Socialización del Plan de Participación Ciudadana del ICBF Regional Caldas.</t>
  </si>
  <si>
    <t xml:space="preserve">Realizar seguimiento y retroalimentación a los compromisos y acuerdos del primer encuentro con los grupos de valor, dando cumplimiento al cronograma establecido. </t>
  </si>
  <si>
    <t>Equipo conformado</t>
  </si>
  <si>
    <t xml:space="preserve">Retroalimentación realizada </t>
  </si>
  <si>
    <t xml:space="preserve">La actividad será realizada, una vez se tenga pleno cumplimiento de la actividad 1, sobre la cual se realizará seguimiento y retroalimentación a los compromisos establecidos con los grupos de interés. </t>
  </si>
  <si>
    <t xml:space="preserve">Actividad programada para el mes de noviembre, la cual está sujeta a los compromisos establecidos en el desarrollo de la actividad 1 </t>
  </si>
  <si>
    <t>El 20 de abril, en el desarrollo de la actividad 1, se acordó con los participantes, realizar seguimiento trimestral a los compromisos, y, antes del 30 de noviembre se deberá efectuar reunión con las partes interesadas para el seguimiento final</t>
  </si>
  <si>
    <t xml:space="preserve">El 20 de Abril /2022 se llevo a cabo la socialización del plan de participación ciudadana.
En el presente periodo (Mayo) se relacionan los compromisos de cara a la ciudadania  que se derivaron del encuentro. </t>
  </si>
  <si>
    <t xml:space="preserve">No se requirió  para el periodo
( Se  da inicio al cumplimiento de compromisos que tiene como fecha de Finalización  el mes de Noviembre </t>
  </si>
  <si>
    <r>
      <rPr>
        <sz val="11"/>
        <color rgb="FF000000"/>
        <rFont val="Calibri"/>
        <family val="2"/>
      </rPr>
      <t>Compromiso 1. Gestionar una capacitación en Participación y ejercicio de las veedurías ciudadanas con la ESAP o en su defecto realizarla desde el ICBF .
Avance: Se define la realización de Encuentros por centro zonal, en articulación con la actividad 4 del presente Plan.
Compromiso 2. Permitir el flujo de información de los servicios y programas para la los Niños, Niñas, Adolescentes y jóvenes, y una vez, analizada la información por parte de ellos, resolver las inquietudes a través del director regional y Coordinadores de CZ de manera tal que se dé Trimestralmente.
Avance: Se informara en los encuentros por centro zonal, a los integrantes de  los control social, el acceso a la información y la gestión que se realizara ante las solicitudes que sean recibidas.
compromiso 3. Visitas del director regional a unidades de servicios para la verificación del cumplimiento con las obligaciones correspondientes.
Avance: en el periodo  desde la Dirección se propicia el espacio de participación a los/las beneficiarios de las modalidades de Protección y primera Infancia.
compromiso 4. Informar a los consejeros de juventud sobre los programas Sacúdete, y capacitarlos en procesos de Participación ciudadana, esto a través de espacios de convergencias entre jóvenes y el ICBF.
Avance</t>
    </r>
    <r>
      <rPr>
        <b/>
        <sz val="11"/>
        <color rgb="FF000000"/>
        <rFont val="Calibri"/>
        <family val="2"/>
      </rPr>
      <t xml:space="preserve">: </t>
    </r>
    <r>
      <rPr>
        <sz val="11"/>
        <color rgb="FF000000"/>
        <rFont val="Calibri"/>
        <family val="2"/>
      </rPr>
      <t>se realiza convocatoria a consejeros de Juventud   para socialización del programa "Sacudete".
Compromiso 5. Revisar las inquietudes o sugerencias realizadas de manera escrita, sistematizarlas y responder las que se requieran.
Avance: en el periodo se da respuesta a (2) de las solicitudes de los participantes en la mesa de participación.</t>
    </r>
  </si>
  <si>
    <t xml:space="preserve">Evidencia compromiso 3: Actas a Modalidades de protección -
Actas de visita  a Modalidades de protección
Evidencia Compromiso 4. Convocatoria encuentro de participación con  consejeros de Juventud
Evidencia Compromiso 5. Sistematización de preguntas escritas  Centro Zonal Norte - correo  electrónico de respuesta  a los Ciudadanos
Se realiza el seguimiento mensual, con el objeto de que en el  seguimiento trimetral  se cuente con avances. </t>
  </si>
  <si>
    <t>Se informa que las evidencias están acorde con lo reportado, sin embargo; para el compromiso 3, Visitas de Protección faltan firmas en el acta denominada "ACTA FNS 20MAYO.pdf", agradecemos se gestionen las firmas y vuelvan a cargar  la evidencia. (SM 09-06-2022)</t>
  </si>
  <si>
    <t xml:space="preserve">El 20 de abril  se llevó a cabo el la socialización del plan de participación ciudadana. 
En el presente periodo ( Junio) se relaciona el seguimiento a los compromisos de cara a la Ciudadania, que en la fecha se adquirieron. 
En el mes de Junio se llevó a cabo actividad de seguimiento y alistamiento para la preparacion de la actividad Final. </t>
  </si>
  <si>
    <r>
      <rPr>
        <b/>
        <sz val="9"/>
        <color rgb="FF000000"/>
        <rFont val="Calibri"/>
        <family val="2"/>
      </rPr>
      <t xml:space="preserve">Compromiso 1. </t>
    </r>
    <r>
      <rPr>
        <sz val="9"/>
        <color rgb="FF000000"/>
        <rFont val="Calibri"/>
        <family val="2"/>
      </rPr>
      <t xml:space="preserve">Gestionar una capacitación en Participación y ejercicio de las veedurías ciudadanas con la ESAP o en su defecto realizarla desde el ICBF .
</t>
    </r>
    <r>
      <rPr>
        <b/>
        <sz val="9"/>
        <color rgb="FF000000"/>
        <rFont val="Calibri"/>
        <family val="2"/>
      </rPr>
      <t>Avance:</t>
    </r>
    <r>
      <rPr>
        <sz val="9"/>
        <color rgb="FF000000"/>
        <rFont val="Calibri"/>
        <family val="2"/>
      </rPr>
      <t xml:space="preserve"> Se remite comunicación electónica a Coordinadores de centro  Zonal con el fin de que se agenden los espacios de Formación dirigidos a la ciudadania, en articulación con la actividad  Número  4 del presente plan.
</t>
    </r>
    <r>
      <rPr>
        <b/>
        <sz val="9"/>
        <color rgb="FF000000"/>
        <rFont val="Calibri"/>
        <family val="2"/>
      </rPr>
      <t>Compromiso 2</t>
    </r>
    <r>
      <rPr>
        <sz val="9"/>
        <color rgb="FF000000"/>
        <rFont val="Calibri"/>
        <family val="2"/>
      </rPr>
      <t xml:space="preserve">. Permitir el flujo de información de los servicios y programas para la los Niños, Niñas, Adolescentes y jóvenes, y una vez, analizada la información por parte de ellos, resolver las inquietudes a través del director regional y Coordinadores de CZ de manera tal que se dé Trimestralmente.
</t>
    </r>
    <r>
      <rPr>
        <b/>
        <sz val="9"/>
        <color rgb="FF000000"/>
        <rFont val="Calibri"/>
        <family val="2"/>
      </rPr>
      <t xml:space="preserve">Avance: </t>
    </r>
    <r>
      <rPr>
        <sz val="9"/>
        <color rgb="FF000000"/>
        <rFont val="Calibri"/>
        <family val="2"/>
      </rPr>
      <t xml:space="preserve">Se remite comunicación electrónica a los Coordinadores de Centro zonal, con el objetivo de que se incluya en los  encuentros por centro zonal,   el dar a conocer que como usuarios pueden tener  acceso a la información y la gestión que se realizará ante las solicitudes que sean recibidas.
Se remiten  invitaciones a los integrantes de comités de Control social, para que participen en Rendición Publica de cuentas de la Regional Caldas. 
</t>
    </r>
    <r>
      <rPr>
        <b/>
        <sz val="9"/>
        <color rgb="FF000000"/>
        <rFont val="Calibri"/>
        <family val="2"/>
      </rPr>
      <t xml:space="preserve">Compromiso 4. </t>
    </r>
    <r>
      <rPr>
        <sz val="9"/>
        <color rgb="FF000000"/>
        <rFont val="Calibri"/>
        <family val="2"/>
      </rPr>
      <t xml:space="preserve">Se debió reprogramar  el encuentro con consejeros de Juventud, el cual se llevará a cabo en el mes de Julio/2022
</t>
    </r>
    <r>
      <rPr>
        <b/>
        <sz val="9"/>
        <color rgb="FF000000"/>
        <rFont val="Calibri"/>
        <family val="2"/>
      </rPr>
      <t>compromiso 3.</t>
    </r>
    <r>
      <rPr>
        <sz val="9"/>
        <color rgb="FF000000"/>
        <rFont val="Calibri"/>
        <family val="2"/>
      </rPr>
      <t xml:space="preserve"> Visitas del director regional a unidades de servicios para la verificación del cumplimiento con las obligaciones correspondientes.
</t>
    </r>
    <r>
      <rPr>
        <b/>
        <sz val="9"/>
        <color rgb="FF000000"/>
        <rFont val="Calibri"/>
        <family val="2"/>
      </rPr>
      <t>Avance:</t>
    </r>
    <r>
      <rPr>
        <sz val="9"/>
        <color rgb="FF000000"/>
        <rFont val="Calibri"/>
        <family val="2"/>
      </rPr>
      <t xml:space="preserve"> en el periodo  desde la Dirección se propicia el espacio de participación a los/las beneficiarios de las modalidades de Protección y primera Infancia.
compromiso 4. Informar a los consejeros de juventud sobre los programas Sacúdete, y capacitarlos en procesos de Participación ciudadana, esto a través de espacios de convergencias entre jóvenes y el ICBF.
Avance</t>
    </r>
    <r>
      <rPr>
        <b/>
        <sz val="9"/>
        <color rgb="FF000000"/>
        <rFont val="Calibri"/>
        <family val="2"/>
      </rPr>
      <t xml:space="preserve">: </t>
    </r>
    <r>
      <rPr>
        <sz val="9"/>
        <color rgb="FF000000"/>
        <rFont val="Calibri"/>
        <family val="2"/>
      </rPr>
      <t xml:space="preserve">se realiza convocatoria a consejeros de Juventud   para socialización del programa "Sacudete".
</t>
    </r>
    <r>
      <rPr>
        <b/>
        <sz val="9"/>
        <color rgb="FF000000"/>
        <rFont val="Calibri"/>
        <family val="2"/>
      </rPr>
      <t xml:space="preserve">Compromiso 5. </t>
    </r>
    <r>
      <rPr>
        <sz val="9"/>
        <color rgb="FF000000"/>
        <rFont val="Calibri"/>
        <family val="2"/>
      </rPr>
      <t xml:space="preserve">Revisar las inquietudes o sugerencias realizadas de manera escrita, sistematizarlas y responder las que se requieran.
</t>
    </r>
    <r>
      <rPr>
        <b/>
        <sz val="9"/>
        <color rgb="FF000000"/>
        <rFont val="Calibri"/>
        <family val="2"/>
      </rPr>
      <t>Avance:</t>
    </r>
    <r>
      <rPr>
        <sz val="9"/>
        <color rgb="FF000000"/>
        <rFont val="Calibri"/>
        <family val="2"/>
      </rPr>
      <t xml:space="preserve"> en el periodo se da respuesta a (1) de las solicitudes de los participantes en la mesa de participación del Centro Zonal Oriente</t>
    </r>
  </si>
  <si>
    <r>
      <rPr>
        <sz val="12"/>
        <color rgb="FF000000"/>
        <rFont val="Calibri"/>
        <family val="2"/>
      </rPr>
      <t xml:space="preserve">
</t>
    </r>
    <r>
      <rPr>
        <b/>
        <sz val="12"/>
        <color rgb="FF000000"/>
        <rFont val="Calibri"/>
        <family val="2"/>
      </rPr>
      <t>Evidencia compromiso 1 y 2 .</t>
    </r>
    <r>
      <rPr>
        <sz val="12"/>
        <color rgb="FF000000"/>
        <rFont val="Calibri"/>
        <family val="2"/>
      </rPr>
      <t xml:space="preserve"> Correo electrónico dirigido a Coordinadores de Centros Zonales.
Oficio, correos electrónicos  y video de Invitación a Integrantes de comites de control social a  Rendición Publica de Cuentas de la Regional. 
</t>
    </r>
    <r>
      <rPr>
        <b/>
        <sz val="12"/>
        <color rgb="FF000000"/>
        <rFont val="Calibri"/>
        <family val="2"/>
      </rPr>
      <t xml:space="preserve">Evidencia compromiso 3: </t>
    </r>
    <r>
      <rPr>
        <sz val="12"/>
        <color rgb="FF000000"/>
        <rFont val="Calibri"/>
        <family val="2"/>
      </rPr>
      <t xml:space="preserve">Actas en articulación con el acuerdo de gestión  de visita  a Modalidades de  Primera Infancia.
</t>
    </r>
    <r>
      <rPr>
        <b/>
        <sz val="12"/>
        <color rgb="FF000000"/>
        <rFont val="Calibri"/>
        <family val="2"/>
      </rPr>
      <t xml:space="preserve">
Evidencia Compromiso 4.</t>
    </r>
    <r>
      <rPr>
        <sz val="12"/>
        <color rgb="FF000000"/>
        <rFont val="Calibri"/>
        <family val="2"/>
      </rPr>
      <t xml:space="preserve"> Acta de reunión Hogar Infantil Los Ositos - ( Actividad realizada en el mes de Mayo - aportada como evidencia para el mes de Junio).
Actividad de Alistamiento: Se realiza el seguimiento mensual, para  de avanzar en el cumplimiento de la actividad.</t>
    </r>
  </si>
  <si>
    <t xml:space="preserve">El 20 de abril  se llevó a cabo el la socialización del plan de participación ciudadana. 
En el presente periodo ( Junio) se relaciona el seguimiento a los compromisos de cara a la Ciudadania, que en la fecha se adquirieron. 
En el mes de Julio se llevó a cabo actividad de seguimiento y alistamiento para la preparacion de la actividad Final. </t>
  </si>
  <si>
    <r>
      <rPr>
        <b/>
        <sz val="12"/>
        <color rgb="FF000000"/>
        <rFont val="Calibri"/>
        <family val="2"/>
      </rPr>
      <t xml:space="preserve">
</t>
    </r>
    <r>
      <rPr>
        <sz val="12"/>
        <color rgb="FF000000"/>
        <rFont val="Calibri"/>
        <family val="2"/>
      </rPr>
      <t xml:space="preserve">
</t>
    </r>
    <r>
      <rPr>
        <b/>
        <sz val="12"/>
        <color rgb="FF000000"/>
        <rFont val="Calibri"/>
        <family val="2"/>
      </rPr>
      <t>Compromiso 2</t>
    </r>
    <r>
      <rPr>
        <sz val="12"/>
        <color rgb="FF000000"/>
        <rFont val="Calibri"/>
        <family val="2"/>
      </rPr>
      <t xml:space="preserve">. Permitir el flujo de información de los servicios y programas para la los Niños, Niñas, Adolescentes y jóvenes, y una vez, analizada la información por parte de ellos, resolver las inquietudes a través del director regional y Coordinadores de CZ de manera tal que se dé Trimestralmente.
</t>
    </r>
    <r>
      <rPr>
        <b/>
        <sz val="12"/>
        <color rgb="FF000000"/>
        <rFont val="Calibri"/>
        <family val="2"/>
      </rPr>
      <t xml:space="preserve">Avance:  </t>
    </r>
    <r>
      <rPr>
        <sz val="12"/>
        <color rgb="FF000000"/>
        <rFont val="Calibri"/>
        <family val="2"/>
      </rPr>
      <t xml:space="preserve">Evento de Rendición Publica de cuentas Regional Caldas 
</t>
    </r>
    <r>
      <rPr>
        <b/>
        <sz val="12"/>
        <color rgb="FF000000"/>
        <rFont val="Calibri"/>
        <family val="2"/>
      </rPr>
      <t xml:space="preserve">
compromiso 3.</t>
    </r>
    <r>
      <rPr>
        <sz val="12"/>
        <color rgb="FF000000"/>
        <rFont val="Calibri"/>
        <family val="2"/>
      </rPr>
      <t xml:space="preserve"> Visitas del director regional a unidades de servicios para la verificación del cumplimiento con las obligaciones correspondientes.
</t>
    </r>
    <r>
      <rPr>
        <b/>
        <sz val="12"/>
        <color rgb="FF000000"/>
        <rFont val="Calibri"/>
        <family val="2"/>
      </rPr>
      <t>Avance:</t>
    </r>
    <r>
      <rPr>
        <sz val="12"/>
        <color rgb="FF000000"/>
        <rFont val="Calibri"/>
        <family val="2"/>
      </rPr>
      <t xml:space="preserve"> en el periodo  desde la Dirección se propicia el espacio de participación a los/las beneficiarios de las modalidades de Protección. 
</t>
    </r>
    <r>
      <rPr>
        <b/>
        <sz val="12"/>
        <color rgb="FF000000"/>
        <rFont val="Calibri"/>
        <family val="2"/>
      </rPr>
      <t>compromiso 4</t>
    </r>
    <r>
      <rPr>
        <sz val="12"/>
        <color rgb="FF000000"/>
        <rFont val="Calibri"/>
        <family val="2"/>
      </rPr>
      <t>. Informar a los consejeros de juventud sobre los programas Sacúdete, y capacitarlos en procesos de Participación ciudadana, esto a través de espacios de convergencias entre jóvenes y el ICBF.
Avance</t>
    </r>
    <r>
      <rPr>
        <b/>
        <sz val="12"/>
        <color rgb="FF000000"/>
        <rFont val="Calibri"/>
        <family val="2"/>
      </rPr>
      <t xml:space="preserve">: </t>
    </r>
    <r>
      <rPr>
        <sz val="12"/>
        <color rgb="FF000000"/>
        <rFont val="Calibri"/>
        <family val="2"/>
      </rPr>
      <t xml:space="preserve">se realiza convocatoria a consejeros de Juventud   para socialización del programa "Sacudete".
</t>
    </r>
    <r>
      <rPr>
        <b/>
        <sz val="12"/>
        <color rgb="FF000000"/>
        <rFont val="Calibri"/>
        <family val="2"/>
      </rPr>
      <t xml:space="preserve">Compromiso 5. </t>
    </r>
    <r>
      <rPr>
        <sz val="12"/>
        <color rgb="FF000000"/>
        <rFont val="Calibri"/>
        <family val="2"/>
      </rPr>
      <t xml:space="preserve">Revisar las inquietudes o sugerencias realizadas de manera escrita, sistematizarlas y responder las que se requieran.
</t>
    </r>
    <r>
      <rPr>
        <b/>
        <sz val="12"/>
        <color rgb="FF000000"/>
        <rFont val="Calibri"/>
        <family val="2"/>
      </rPr>
      <t>Avance:</t>
    </r>
    <r>
      <rPr>
        <sz val="12"/>
        <color rgb="FF000000"/>
        <rFont val="Calibri"/>
        <family val="2"/>
      </rPr>
      <t xml:space="preserve"> en el periodo se da respuesta a solicitudes  de los participantes en la mesa de participación del Centro Zonal Oriente</t>
    </r>
  </si>
  <si>
    <r>
      <rPr>
        <sz val="12"/>
        <color rgb="FF000000"/>
        <rFont val="Calibri"/>
        <family val="2"/>
      </rPr>
      <t xml:space="preserve">
</t>
    </r>
    <r>
      <rPr>
        <b/>
        <sz val="12"/>
        <color rgb="FF000000"/>
        <rFont val="Calibri"/>
        <family val="2"/>
      </rPr>
      <t xml:space="preserve">
Evidencia compromiso 2.</t>
    </r>
    <r>
      <rPr>
        <sz val="12"/>
        <color rgb="FF000000"/>
        <rFont val="Calibri"/>
        <family val="2"/>
      </rPr>
      <t xml:space="preserve"> Listado de asistencia Rendición Publica de cuentas.
</t>
    </r>
    <r>
      <rPr>
        <b/>
        <sz val="12"/>
        <color rgb="FF000000"/>
        <rFont val="Calibri"/>
        <family val="2"/>
      </rPr>
      <t xml:space="preserve">Evidencia Compromiso 3. </t>
    </r>
    <r>
      <rPr>
        <sz val="12"/>
        <color rgb="FF000000"/>
        <rFont val="Calibri"/>
        <family val="2"/>
      </rPr>
      <t xml:space="preserve">Visita realizada a modalidad de protección. 
</t>
    </r>
    <r>
      <rPr>
        <b/>
        <sz val="12"/>
        <color rgb="FF000000"/>
        <rFont val="Calibri"/>
        <family val="2"/>
      </rPr>
      <t>Evidencia Compromiso 4</t>
    </r>
    <r>
      <rPr>
        <sz val="12"/>
        <color rgb="FF000000"/>
        <rFont val="Calibri"/>
        <family val="2"/>
      </rPr>
      <t xml:space="preserve">. Correo convocatoria consejeros de juventud 
</t>
    </r>
    <r>
      <rPr>
        <b/>
        <sz val="12"/>
        <color rgb="FF000000"/>
        <rFont val="Calibri"/>
        <family val="2"/>
      </rPr>
      <t>Evidencia Compromiso 5</t>
    </r>
    <r>
      <rPr>
        <sz val="12"/>
        <color rgb="FF000000"/>
        <rFont val="Calibri"/>
        <family val="2"/>
      </rPr>
      <t xml:space="preserve">. Correos electronicos con respuesta a solicitudes derivadas en el centro zonal Oriente en la mesa de participación - Excel de seguimineto a la gestión de los compromisos. 
</t>
    </r>
    <r>
      <rPr>
        <b/>
        <sz val="12"/>
        <color rgb="FF000000"/>
        <rFont val="Calibri"/>
        <family val="2"/>
      </rPr>
      <t xml:space="preserve">Actividad de Alistamiento: </t>
    </r>
    <r>
      <rPr>
        <sz val="12"/>
        <color rgb="FF000000"/>
        <rFont val="Calibri"/>
        <family val="2"/>
      </rPr>
      <t xml:space="preserve"> el presente reporte se realiza como  seguimiento mensual, para  de avanzar en el cumplimiento de la actividad.</t>
    </r>
  </si>
  <si>
    <t>EVIDENCIAS ACORDE CON LO REPORTADO (SM 08-08-2022)</t>
  </si>
  <si>
    <t xml:space="preserve">El 20 de abril  se llevó a cabo el la socialización del plan de participación ciudadana. 
En el presente periodo ( Junio) se relaciona el seguimiento a los compromisos de cara a la Ciudadania, que en la fecha se adquirieron. 
En el mes de Agosto se da  cumplimiento de los compromisos, que en los meses de Mayo, Junio y Julio se reporto como acción de alistamiento y seguimiento a la meta. </t>
  </si>
  <si>
    <t>Dentro de los compromisos establecidos en la mesa de participación, se determino 1 encuntro con Consejeros Municipales de Juventud, liderado  por el Director Regional , el cual se llevó a cabo el1 de Agosto, asi como la socialización de la Modalidad sacúdete y la estrategia de control social Activate.</t>
  </si>
  <si>
    <t>Se contó con la participación de integrantes de  consejos Municipales de Juventud</t>
  </si>
  <si>
    <t xml:space="preserve">Sesión 1:  38 </t>
  </si>
  <si>
    <r>
      <rPr>
        <b/>
        <sz val="12"/>
        <color rgb="FF000000"/>
        <rFont val="Calibri"/>
        <family val="2"/>
      </rPr>
      <t xml:space="preserve">
</t>
    </r>
    <r>
      <rPr>
        <sz val="12"/>
        <color rgb="FF000000"/>
        <rFont val="Calibri"/>
        <family val="2"/>
      </rPr>
      <t xml:space="preserve">
</t>
    </r>
    <r>
      <rPr>
        <b/>
        <sz val="12"/>
        <color rgb="FF000000"/>
        <rFont val="Calibri"/>
        <family val="2"/>
      </rPr>
      <t xml:space="preserve">
</t>
    </r>
    <r>
      <rPr>
        <sz val="12"/>
        <color rgb="FF000000"/>
        <rFont val="Calibri"/>
        <family val="2"/>
      </rPr>
      <t xml:space="preserve">
</t>
    </r>
    <r>
      <rPr>
        <b/>
        <sz val="12"/>
        <color rgb="FF000000"/>
        <rFont val="Calibri"/>
        <family val="2"/>
      </rPr>
      <t>compromiso 4</t>
    </r>
    <r>
      <rPr>
        <sz val="12"/>
        <color rgb="FF000000"/>
        <rFont val="Calibri"/>
        <family val="2"/>
      </rPr>
      <t>. Informar a los consejeros de juventud sobre los programas Sacúdete, y capacitarlos en procesos de Participación ciudadana, esto a través de espacios de convergencias entre jóvenes y el ICBF.
Avance</t>
    </r>
    <r>
      <rPr>
        <b/>
        <sz val="12"/>
        <color rgb="FF000000"/>
        <rFont val="Calibri"/>
        <family val="2"/>
      </rPr>
      <t xml:space="preserve">: </t>
    </r>
    <r>
      <rPr>
        <sz val="12"/>
        <color rgb="FF000000"/>
        <rFont val="Calibri"/>
        <family val="2"/>
      </rPr>
      <t xml:space="preserve">se  lleva  cabo  evento Dirigido a los consejeros de Juventud    con  contextualización d en participación ciudadana  socialización del programa "Sacudete", Estrategia Activate y Dialogo con el Director. 
</t>
    </r>
  </si>
  <si>
    <r>
      <rPr>
        <sz val="12"/>
        <color rgb="FF000000"/>
        <rFont val="Calibri"/>
        <family val="2"/>
      </rPr>
      <t xml:space="preserve">
</t>
    </r>
    <r>
      <rPr>
        <b/>
        <sz val="12"/>
        <color rgb="FF000000"/>
        <rFont val="Calibri"/>
        <family val="2"/>
      </rPr>
      <t xml:space="preserve">
</t>
    </r>
    <r>
      <rPr>
        <sz val="12"/>
        <color rgb="FF000000"/>
        <rFont val="Calibri"/>
        <family val="2"/>
      </rPr>
      <t xml:space="preserve">
</t>
    </r>
    <r>
      <rPr>
        <b/>
        <sz val="12"/>
        <color rgb="FF000000"/>
        <rFont val="Calibri"/>
        <family val="2"/>
      </rPr>
      <t>Evidencia Compromiso 4</t>
    </r>
    <r>
      <rPr>
        <sz val="12"/>
        <color rgb="FF000000"/>
        <rFont val="Calibri"/>
        <family val="2"/>
      </rPr>
      <t xml:space="preserve">.  Acta de Reunión Consejeros de Juventud - Presentación Power point
</t>
    </r>
  </si>
  <si>
    <t>Falta diligenciar la columna EG "Descripción" y las columnas EH - EI "Grupos de Valor Participantes".  En cuanto a las evidencias, favor tramitar la firma del Director Regional.  8-09-2022 (SM)</t>
  </si>
  <si>
    <t>Se videncia pieza publicitaria donde se invita al seminario de participación ciudadana; así mismo, correo electrónico del 19 de septiembre de 2022 invitando a los funcionarios a participan en dicho seminario.</t>
  </si>
  <si>
    <t xml:space="preserve">	Correo electrónico del 19/09/2022invitando al seminario. 
	Pieza publicitaria con invitación al seminario. </t>
  </si>
  <si>
    <t xml:space="preserve">Se dió cumplimiento por medio del seguimiento  al cumplimiento de los compromisos generados  en el mes de Agosto. 
En el mes de septiembre se efectua acción complementaría al compromiso de capacitación de comites de control social, con la Gestión  y difusión de Seminario de 16 horas , contruido  para  el ICBF Regional Caldas denominado” “PARTICIPACIÓN CIUDADANA, CONTROL Y MOVILIZACIÓN PARA EL MEJORAMIENTO CONTINUO”
</t>
  </si>
  <si>
    <t>EVIDENCIAS ACORDE CON LO REPORTADO. (SM 10-10-2022)</t>
  </si>
  <si>
    <t xml:space="preserve">No se encuentran evidencias en el mes de octubre para la actividad 2 dado que ya fue cumplida en el segundo cuatrimestre. </t>
  </si>
  <si>
    <r>
      <rPr>
        <b/>
        <sz val="11"/>
        <color theme="1"/>
        <rFont val="Arial"/>
        <family val="2"/>
      </rPr>
      <t>Actividad Cumplida en el mes de Agosto de 2022</t>
    </r>
    <r>
      <rPr>
        <sz val="11"/>
        <color theme="1"/>
        <rFont val="Arial"/>
        <family val="2"/>
      </rPr>
      <t xml:space="preserve">
Adicionalmente, se evidenció pieza publicitaria invitando al Seminario de Participación Ciudadana; así mismo, correo electrónico del 19/09/2022 invitando a los funcionarios a participar en dicho seminario.
</t>
    </r>
  </si>
  <si>
    <r>
      <rPr>
        <b/>
        <sz val="11"/>
        <color theme="1"/>
        <rFont val="Arial"/>
        <family val="2"/>
      </rPr>
      <t>Septiembre 2022</t>
    </r>
    <r>
      <rPr>
        <sz val="11"/>
        <color theme="1"/>
        <rFont val="Arial"/>
        <family val="2"/>
      </rPr>
      <t xml:space="preserve">
* Correo electrónico del 19/09/2022 invitando al seminario de participación Ciudadana. 
* Pieza publicitaria con invitación al seminario. </t>
    </r>
  </si>
  <si>
    <t>Identificar los comités de control Social de los servicios misionales de Protección y de Promoción y Prevención</t>
  </si>
  <si>
    <t>Efectuar el mapeo de los comité conformados para el control social de los servicios misionales de Protección y de Promoción y Prevención</t>
  </si>
  <si>
    <t>Comités de control Social de los servicios misionales de Protección y de Promoción y Prevención</t>
  </si>
  <si>
    <t>Coordinadores de Centros Zonales</t>
  </si>
  <si>
    <t xml:space="preserve">Documento de mapeo diligenciado </t>
  </si>
  <si>
    <t xml:space="preserve">Teniendo en cuenta los plazos para la conformación de los comités de control social una vez se da inicio de la prestación de los servicios de atención del ICBF, la actividad fue planteada para su cumplimiento en el mes de mayo; de esta forma, de acuerdo con lo planeado, durante el mes de marzo se llevará a cabo la construcción del formato sobre el cual se efectuará la identificación de los comités y se procederá a dar inicio al mapeo.  </t>
  </si>
  <si>
    <t xml:space="preserve">El cumplimiento de esta actividad está planteado para el mes de mayo dando espera a la conformación de los comités de control social  de los servicios misionales. </t>
  </si>
  <si>
    <t xml:space="preserve">Para esta actividad en la primera reunión del equipo de participación ciudadana regional se plantean el cumplimiento de la misma para el mes de abril; a fin de utilizar el mapeo para realizar la convocatoria para el ejercicio de la primer actividad establecida en este plan de acción. </t>
  </si>
  <si>
    <t>Corresponde al  acta de la actividad 1</t>
  </si>
  <si>
    <t>Se sugiere eliminar el documento cargado al share point por cuanto están duplicando la evidencia cargada en la actividad 1.</t>
  </si>
  <si>
    <t xml:space="preserve">Actualmente, desde el grupo de asistenci técnica, se realiza la consolidación de los comités de control social identificados, donde a 30 de abril, se cuenta con una base de datos con 600 comités, los cuales se encuentran conformados por 2.241 integrantes. </t>
  </si>
  <si>
    <t xml:space="preserve">Se realiza la identificación de los Comites de Control social  para las modalidades de atención de protección, Primera Infancia,  Niñez y adolescencia. </t>
  </si>
  <si>
    <t>Se realiza  mapeo con los comités de Control social, lo que significó  que  desde ICBF  y operadores se movilizara la conformación de los Comites. Esta  información  aportará para la convocatoria de los centros zonales  en la actividad de participación planteada  en la actividad 4. del presente plan.
Por lo anterior se identificaron: 
Número de  Integrantes de Comités de control social en Modalidades de atención de protección: 120 Ciudadanos
Número de  Integrantes de Comités de control social en Modalidades  primera Infancia: 1104
Número de Integrantes de Comités de Control social en Modalidades de Adolescencia y Juventud: 498</t>
  </si>
  <si>
    <t xml:space="preserve">Excel Directorio de Entidades </t>
  </si>
  <si>
    <t>Evidencias acorde con lo reportado.  (SM 09-06-2022)</t>
  </si>
  <si>
    <t>Se dió cumplimiento a la actividad en el mes de Mayo 2022.</t>
  </si>
  <si>
    <t xml:space="preserve">No se encuentran evidencias en el mes de septiembre para la actividad 3 dado que ya fue cumplida en el segundo cuatrimestre. </t>
  </si>
  <si>
    <t xml:space="preserve">No se encuentran evidencias en el mes de octubre para la actividad 3 dado que ya fue cumplida en el segundo cuatrimestre. </t>
  </si>
  <si>
    <t xml:space="preserve">No se encuentran evidencias en el mes de noviembre para la actividad 3 dado que ya fue cumplida en el segundo cuatrimestre. </t>
  </si>
  <si>
    <t>Actividad Cumplida en el mes de Mayo de 2022</t>
  </si>
  <si>
    <t>Promoción de la participación ciudadana en los comités de control social identificados en la Regional Caldas</t>
  </si>
  <si>
    <t xml:space="preserve">Promover la participación ciudadana en los comité de control social identificados </t>
  </si>
  <si>
    <t>Referentes de control social de Centros Zonales</t>
  </si>
  <si>
    <t>Encuentro realizado con los comité de control social por cada centro zonal</t>
  </si>
  <si>
    <t xml:space="preserve">La actividad será desarrollada con quienes conforman los comités de control social identificados de acuerdo a los resultados de la actividad 3. </t>
  </si>
  <si>
    <t>La actividad será liderada desde los centros zonales; donde se espera la ejecución de al menos un encuentro con los comités de control social identificados, donde se promueva el ejercicio de participación ciudadana</t>
  </si>
  <si>
    <t xml:space="preserve"> Se realizaron tres (3)Encuentros de participación con comités de Control social de las modalidades de Atención de protección en las siguientes fechas: 
Sesión 1 : 18/04/2022
Sesión 2: 23/05/2022
Sesión 3 : 24/05/2022</t>
  </si>
  <si>
    <t xml:space="preserve">Se llevaron a cabo 3 ( tres)  encuentros de participación con  operadores de las modalidades de protección e integrantes de los comites de Control social. La actividad fue realizada de manera presencial, donde se brindaron orientaciones sobre el control social como mecanismo de participación y de seguimiento a la ejecución adecuada, asi como la ruta para la conformación de los Comites, funciones y momentos para desarrollar el ejercicio. </t>
  </si>
  <si>
    <t xml:space="preserve">Se contó con la participación de integrantes de comités de control social , coordinadores de Modalidades  y profesionales de las entidades  a cargo de acompañar el ejercicio. </t>
  </si>
  <si>
    <t>Sesión 1: 12 Participantes 
Sesión 2: 25 participantes
Sesión 3:  6 participantes</t>
  </si>
  <si>
    <t xml:space="preserve">Brindar  asesoría en el momento que sea requerido por las entidades de protección o los integrantes de los comites de control social. </t>
  </si>
  <si>
    <t>Acta de reunión  No. 099 Asesoria Hogar sustituto
Acta de Reunión No 132 Comites de control social y entidades RD y SRPA
Presentación power point
Acta de reunión  No. 027  Control Social  CZ Norte</t>
  </si>
  <si>
    <t>Evidencias acorde con lo reportado. Excelente la presentación del Power Point, muy didáctica, que bueno sería poder compartirla a todo el país.  (SM 09-06-2022)</t>
  </si>
  <si>
    <t xml:space="preserve">En el mes de Junio  como actividad de alistamiento y seguimiento,  previo a los encuenbtros faltantes (4) , se remite comunicación electrónica a los coordinadores de Centro zonal, con el fin de brindar orientaciones  y definir fecha de realización,  teniendo en cuenta que la actividad se debe cumplir al mes de Septiembre. </t>
  </si>
  <si>
    <t xml:space="preserve">N/A </t>
  </si>
  <si>
    <t xml:space="preserve">
Correo electrónico de solicitud de agenda de los encuentros y correos electrónicos de respuesta con la fecha de  agenda de eventos de control social  por centros Zonales ( Agosto  a Septiembre de acuerdo al rango de la actividad: 
Centro zonal Sur Oriente 9/08/2022
Centro Zonal Manizales  uno 9/08/2022
Centro zonal Occidente 19/08/2022
Centro Zonal Oriente 8 y 9 de  Agosto)</t>
  </si>
  <si>
    <t>En el mes de Julio  no se llevaron a  cabo eventos de formación, es de anotar que de acuerdo a la agenda establecida por los centros zonales se dara inicio a las capacitaciones en los centros zonlaes en el mes de Agosto de 2022. Teniendo en cuenta que la actividad se debe cumplir al mes de Septiembre. 
Agenda de eventos de control social  por centros Zonales ( Agosto  a Septiembre de acuerdo al rango de la actividad: 
Centro zonal Sur Oriente 9/08/2022
Centro Zonal Manizales  uno 9/08/2022
Centro zonal Occidente 19/08/2022
Centro Zonal Oriente 8 y 9 de  Agosto)</t>
  </si>
  <si>
    <t>LA EVIDENCIA CARGADA, CORRESPONDE A LA ACTIVIDAD 2, FAVOR REUBICAR EL DOCUMENTO EN EL SHARE POINT DONDE CORRESPONDE, ADICIONALMENTE, EL MEMO 202237000000071803 DEBE ESTAR FIRMADO (SM 08-08-2022)</t>
  </si>
  <si>
    <t xml:space="preserve"> Se realizaron tres (3)Encuentros de participación con comités de Control social  en los Centros Zonales de la siguiente forma: 
Sesión 1 : 4/08/2022
Sesión 2: 9/08/2022
Sesión 3 : 9/08/2022</t>
  </si>
  <si>
    <t xml:space="preserve">Se llevaron a cabo 3 ( tres)  encuentros de participación con   integrantes de los comites de Control social. La actividad fue realizada de manera mixta  (presencial virtual), donde se brindaron orientaciones sobre el control social como mecanismo de participación y de seguimiento a la ejecución adecuada, asi como la ruta para la conformación de los Comites, funciones y momentos para desarrollar el ejercicio. </t>
  </si>
  <si>
    <t>Se contó con la participación de integrantes de comités de control social .</t>
  </si>
  <si>
    <t>Sesión 1: 94 Participantes 
Sesión 2: 24 participantes
Sesión 3:  12 participantes</t>
  </si>
  <si>
    <t xml:space="preserve">
Sesión 1 CZ Manizales  4 -08-2022
Sesión 2 Centro zonal Oriente 9-08-2022
Sesión 3 CZ Sur Oriente 9-08-2022</t>
  </si>
  <si>
    <t>Favor corregir la fecha anotada para la sesión 3 en las columnas EE "Reporte de Gestión" y en EL "Evidencias" lo anterior ya que la fecha de realización de la sesión fue según el acta el 9-08-2022.
En la columna EG "Descripción", favor corregir ya que según las evidencias, la sesión 1 fue virtual razón por la cual, las actividades fueron en modalidad mixta.
En cuanto a las evidencias, el acta de la sesión 1, en la relación de asistencia, no se puede verificar la participación de los líderes del ICBF, por lo tanto, se solicita incluir la firma de los representantes del instituto en esa sesión. . 08-09-2022 (SM)</t>
  </si>
  <si>
    <t xml:space="preserve">Se observó Acta No. 29 del 16/09/2022, en la cual se trataron temas sobre las generalidades de la Participación ciudadana, Control social y orientaciones para la realización del ejercicio, como apoyo en la vigilancia para el fortalecimiento en la operación de los diferentes programas de Primera Infancia del Centro Zonal del Café -Regional Caldas, allí se socializa el plan de participación ciudadana en las instalaciones del CDI Semillitas Chinchiná.
Adicionalmente, se evidencia No. 27 del 20/09/2022, a través de esta reunión se realiza capacitación a los comités de control social del Centro Zonal Occidente, con el fin de facilitar el ejercicio de sus funciones.
Con estas evidencias se da cumplimiento a la actividad. </t>
  </si>
  <si>
    <t xml:space="preserve">	Acta No 29 del 16/09/2022 CDI Semillitas Chinchiná 
	Acta No 27 del 20/09/2022 Virtual Vía Teams </t>
  </si>
  <si>
    <t xml:space="preserve"> Se realizaron  dos (2)Encuentros de participación con comités de Control social  en los Centros Zonales de la siguiente forma: 
Sesión 1 : 16/09/2022
Sesión 2: 20/09/2022
</t>
  </si>
  <si>
    <t xml:space="preserve">Se llevaron a cabo  dos (  2 )  encuentros de participación con   integrantes de los comites de Control social. La actividad fue realizada de manera mixta  (presencial virtual), donde se brindaron orientaciones sobre el control social como mecanismo de participación y de seguimiento a la ejecución adecuada, asi como la ruta para la conformación de los Comites, funciones y momentos para desarrollar el ejercicio. </t>
  </si>
  <si>
    <t xml:space="preserve">Sesión 1: 30 Participantes 
Sesión 2: 76 participantes
</t>
  </si>
  <si>
    <t xml:space="preserve">
Sesión 1 CZ  Café 16 -09-2022
Sesión 2 Centro zonal Occidente  20-09-2022
</t>
  </si>
  <si>
    <t>A pesar que realizaron 2 encuentros para efectos de registro de avance en la meta, se reporta sólo 1 para no alterar la formulación de la matriz. 
EVIDENCIAS ACORDE CON LO REPORTADO. (SM 10-10-2022)</t>
  </si>
  <si>
    <t xml:space="preserve">No se evidencia ningún soporte de la actividad cuatro en el mes de noviembre que den cuenta de esta.  </t>
  </si>
  <si>
    <t xml:space="preserve">Actividad cumplida en el mes de Septiembre </t>
  </si>
  <si>
    <t xml:space="preserve">no aplica </t>
  </si>
  <si>
    <r>
      <t xml:space="preserve">Se observó Acta No. 29 del 16/09/2022, en la cual se trataron temas sobre las generalidades de la Participación ciudadana, Control social y orientaciones para la realización del ejercicio, como apoyo en la vigilancia para el fortalecimiento en la operación de los diferentes programas de Primera Infancia del Centro Zonal del Café -Regional Caldas, allí se socializa el plan de participación ciudadana en las instalaciones del CDI Semillitas Chinchiná.
Adicionalmente, se evidencia No. 27 del 20/09/2022, a través de esta reunión se realiza capacitación a los comités de control social del Centro Zonal Occidente, con el fin de facilitar el ejercicio de sus funciones.
</t>
    </r>
    <r>
      <rPr>
        <b/>
        <sz val="11"/>
        <color theme="1"/>
        <rFont val="Arial"/>
        <family val="2"/>
      </rPr>
      <t>Actividad Cumplida en el mes de Septiembre de 2022.</t>
    </r>
  </si>
  <si>
    <r>
      <rPr>
        <b/>
        <sz val="11"/>
        <color theme="1"/>
        <rFont val="Arial"/>
        <family val="2"/>
      </rPr>
      <t>Septiembre 2022</t>
    </r>
    <r>
      <rPr>
        <sz val="11"/>
        <color theme="1"/>
        <rFont val="Arial"/>
        <family val="2"/>
      </rPr>
      <t xml:space="preserve">
* Acta No 29 del 16/09/2022 CDI Semillitas Chinchiná -Objetivo: </t>
    </r>
    <r>
      <rPr>
        <i/>
        <sz val="10"/>
        <color theme="1"/>
        <rFont val="Arial"/>
        <family val="2"/>
      </rPr>
      <t>"Brindar generalidades de la Participación ciudadana, Control social y orientaciones para la realización del ejercicio, como apoyo en la vigilancia para el fortalecimiento en la operación de los diferentes programas de Primera Infancia del Centro Zonal del Café"</t>
    </r>
    <r>
      <rPr>
        <sz val="11"/>
        <color theme="1"/>
        <rFont val="Arial"/>
        <family val="2"/>
      </rPr>
      <t xml:space="preserve">
*Acta No 27 del 20/09/2022 - objetivo: </t>
    </r>
    <r>
      <rPr>
        <i/>
        <sz val="10"/>
        <color theme="1"/>
        <rFont val="Arial"/>
        <family val="2"/>
      </rPr>
      <t>"Capacitar a los comités de control social del Centro Zonal Occidente, con el fin de facilitar el ejercicio de sus funciones</t>
    </r>
    <r>
      <rPr>
        <sz val="11"/>
        <color theme="1"/>
        <rFont val="Arial"/>
        <family val="2"/>
      </rPr>
      <t xml:space="preserve">". -Virtual Vía Teams </t>
    </r>
  </si>
  <si>
    <t>MATRIZ DE PLANEACIÓN DEL PLAN DE PARTICIPACIÓN CIUDADANA REGIONAL CAUCA - PPC 2022</t>
  </si>
  <si>
    <t>Convocar a los comités de control social de programas de primera infancia, para acompañar y fortalecer el ejercicio de participación ciudadana.</t>
  </si>
  <si>
    <t>"Fortalecer el ejercicio de la participacion ciudadana"</t>
  </si>
  <si>
    <t>Comites de control</t>
  </si>
  <si>
    <t>Zonal</t>
  </si>
  <si>
    <t>Grupo de Asistencia Tecnica</t>
  </si>
  <si>
    <t>Talleres de dialogo participativo</t>
  </si>
  <si>
    <t>Estamos en proceso de planeación de actividades a desarrollar a partir del mes de marzo de 2022, encaminadas al apoyo en el proceso de participación.</t>
  </si>
  <si>
    <t xml:space="preserve">Reunión preparatoria y reporte de socialización de servicios de primera infancia (espacios de conformación de comités de control social) </t>
  </si>
  <si>
    <t xml:space="preserve">Se han programado las jornadas de socialización de los servicios de primera infancia en los centros zonales, las cuales se realizarán en el transcurso de los meses de marzo y abril. Estas jornadas son los espacios donde se constituyen los comités de control social. </t>
  </si>
  <si>
    <t xml:space="preserve">Acta y archivo jornadas de socialización de servicios de PI </t>
  </si>
  <si>
    <t>Reporte directorio e comités de control social de los servicios de primera infancia</t>
  </si>
  <si>
    <t>Atendiendo lo expuesto en la reunón del 14 de marzo, la regional avanzó en la consolidación del directorio de comités de control social de los servicios de primera infancia</t>
  </si>
  <si>
    <t xml:space="preserve">Directorio comités de control social </t>
  </si>
  <si>
    <t xml:space="preserve">En gestión </t>
  </si>
  <si>
    <t xml:space="preserve">Socialización de la actividad  a integrantes del Comité Técnico Regional de Primera Infancia </t>
  </si>
  <si>
    <t xml:space="preserve">Atendiendo que esta actividad se proyectó con los comités de control social de los servicios de primera infancia, se considero pertinente socializar en el marco del comité técnico regional de PI, la actividad propuesta, fecha proyectada  y número de participantes, con el fin de contar con el apoyo del CZ y supervisores para la convocatoria al evento. Es pertinente mencionar que la socialización de la actividad del plan se relaciono al tema de avance en las acciones de concertación y control social que deben realizar las EAS en los diferentes territorios. </t>
  </si>
  <si>
    <t xml:space="preserve">Lista de asistencia y presentación del tema de control social </t>
  </si>
  <si>
    <t xml:space="preserve">Reunión de seguimiento avance </t>
  </si>
  <si>
    <t xml:space="preserve">En reunión de seguimiento se socializa el resultado del seguimiento del PCC realizado por la OCI, con relación al avance de esta actividad se analiza la pertinencia de reprogramar fecha del encuentro para el mes de julio. </t>
  </si>
  <si>
    <t xml:space="preserve">Acta- Correos convocatoria evento </t>
  </si>
  <si>
    <t xml:space="preserve">Primer encuentro de fortalecimiento con integrantes de comités de control social servicios de PI  </t>
  </si>
  <si>
    <t>Atendiendo lo establecido en las reuniones preparatorias, se deifinió realizar el primer encuentro de fortalecimiento en el tema de  control social con integrantes de comités de control social de servicios de PI, la jornada se desarrollo con el apoyo de un servidor público de la CGR quien abordo conceptos sobre participación ciudadana y mecanismos jurídicos de control social, por parte de ICBF se trabajo en torno al concepto de control social y los objetivos de este en el marco de la atención de los servicios de PI</t>
  </si>
  <si>
    <t xml:space="preserve">Acorde a la lista de asistencia se identifica la siguiente participación: 53% usuarios, 18% aliados estratégicos y 29% estado. </t>
  </si>
  <si>
    <t xml:space="preserve">Refieren la importancia de continuar con el desarrollo de estos espacios </t>
  </si>
  <si>
    <t xml:space="preserve">No se generaron compromisos </t>
  </si>
  <si>
    <t xml:space="preserve">Acta y lista de asistencia </t>
  </si>
  <si>
    <t xml:space="preserve">Segundo encuentro de fortalecimiento con integrantes de comités de control social servicios de PI  </t>
  </si>
  <si>
    <t>Acorde a lo estabelcido en las reuniones peparatorias, el segundo encuentro de fortalecimiento en el tema de  control social con integrantes de comités de control social de servicios de PI, se realizó el 3 de octubre de forma presencial en el CZ Norte - Santander de Quilichao,  la jornada se desarrollo con el apoyo de un servidor público de la CGR quien abordo conceptos sobre participación ciudadana y mecanismos jurídicos de control social, por parte de ICBF se trabajo en torno al concepto de control social y los objetivos de este en el marco de la atención de los servicios de PI</t>
  </si>
  <si>
    <t xml:space="preserve">Acorde a la lista de asistencia se identifica la siguiente participación: 90% usuarios, 1.6% aliados estratégicos y 6.6% estado. </t>
  </si>
  <si>
    <t>Responder a derecho de petición suscitado en el espacio sobre el servicio de Primera infancia, por parte del supervisor del contrato, mediante la gestión del enlace zonal de control social</t>
  </si>
  <si>
    <t>Se evidenció la realización de la reunión  con  integrantes  de  los  comités  de  control  social  de  los Servicio sde Primera Infancia para fortalecimiento de su ejercicio en la Regional Cauca, en acta de 03 de octubre de 2022.</t>
  </si>
  <si>
    <r>
      <t xml:space="preserve">Octubre
</t>
    </r>
    <r>
      <rPr>
        <sz val="11"/>
        <color theme="1"/>
        <rFont val="Arial"/>
        <family val="2"/>
      </rPr>
      <t>Acta_ PPC_ Actividad 1 II Encuentro, 03 de octubre de 2022.asunto: propósito acompañar y fortalecer el ejercicio de participación ciudadanaen el marco del PAAC Regional, a los comités de control social de los distintos serviciosde primera infanciaen el municipio de Santander de Quilichao</t>
    </r>
    <r>
      <rPr>
        <b/>
        <sz val="11"/>
        <color theme="1"/>
        <rFont val="Arial"/>
        <family val="2"/>
      </rPr>
      <t xml:space="preserve">
</t>
    </r>
  </si>
  <si>
    <r>
      <t xml:space="preserve">Se evidencia el Acta de reunión del 03/10/2022 del segundo taller de PPC, con la participación de los Comités de  Control  Social  de  los Servicio de Primera Infancia, para fortalecimiento de su ejercicio en la Regional Cauca.
</t>
    </r>
    <r>
      <rPr>
        <b/>
        <sz val="11"/>
        <color theme="1"/>
        <rFont val="Arial"/>
        <family val="2"/>
      </rPr>
      <t xml:space="preserve">
Actividad Cumplida en el mes de Octubre de 2022</t>
    </r>
  </si>
  <si>
    <r>
      <t xml:space="preserve">Octubre 2022
</t>
    </r>
    <r>
      <rPr>
        <sz val="11"/>
        <color theme="1"/>
        <rFont val="Arial"/>
        <family val="2"/>
      </rPr>
      <t>* Acta de reunión del 03/10/2022  - Objetivo: propósito acompañar y fortalecer el ejercicio de participación ciudadanaen el marco del PAAC Regional, a los comités de control social de los distintos serviciosde primera infanciaen el municipio de Santander de Quilichao (_ PPC_ Actividad 1 II Encuentro)</t>
    </r>
    <r>
      <rPr>
        <b/>
        <sz val="11"/>
        <color theme="1"/>
        <rFont val="Arial"/>
        <family val="2"/>
      </rPr>
      <t xml:space="preserve">
</t>
    </r>
  </si>
  <si>
    <t>Convocar un grupo representativo de mesas temáticas de primera infancia, infancia y adolescencia, con el mismo propósito.</t>
  </si>
  <si>
    <t>Mesas de infancia</t>
  </si>
  <si>
    <t>Direccion Regional</t>
  </si>
  <si>
    <t>Taller de dialogo participativo</t>
  </si>
  <si>
    <t>El 22 de febrero se realiza transmisión publica por Facebook live para la ciudadanía sobre: Presentación del informe institucional ante la JEP de casos de niños, niñas y adolescentes víctimas de reclutamiento ilícito por parte de las FARC. https://www.facebook.com/ICBFColombia/videos/331466804947824/</t>
  </si>
  <si>
    <t xml:space="preserve">Actividad de alistamiento relacionada con la reactivación de mesas temáticas PIIAF </t>
  </si>
  <si>
    <t xml:space="preserve">Atendiendo que el desarrollo de la actividad propuesta implica convocar un grupo representativo de mesas temáticas de PIIAF, se consideró pertinente incluir como actividas de alistamiento las jornadas de asistencia técnica desarrolladas por los referentes del SBNF enfocada a la reactivación de las mesas temáticas </t>
  </si>
  <si>
    <t xml:space="preserve">6 actas </t>
  </si>
  <si>
    <t xml:space="preserve">Reunión preparatoria y reporte de acctividad de alistamiento relacionada con la reactivación de mesas temáticas PIIAF </t>
  </si>
  <si>
    <t xml:space="preserve">Atendiendo que el desarrollo de la actividad propuesta implica convocar un grupo representativo de mesas temáticas de PIIAF, se consideró pertinente incluir como actividad de alistamiento las jornadas de asistencia técnica desarrolladas por los referentes del SBNF enfocada a la reactivación de las mesas temáticas </t>
  </si>
  <si>
    <t xml:space="preserve">Integrantes mesas temáticas </t>
  </si>
  <si>
    <t>7 actas de AT a mesas PIIAF</t>
  </si>
  <si>
    <t xml:space="preserve">No se desarrollo gestión en torno a esta actividad </t>
  </si>
  <si>
    <t xml:space="preserve">En reunión de seguimiento se socializa el resultado del seguimiento del PCC realizado por la OCI, con relación al avance de esta actividad se define convocar a coordinadores de CZ y referentes del SBNF, para definir cuales municipios y mesas temáticas de primera infancia se deben incluir en la jornada de fortalecimiento  </t>
  </si>
  <si>
    <t xml:space="preserve">Acta </t>
  </si>
  <si>
    <t xml:space="preserve">Reunión preparatoria con CZ </t>
  </si>
  <si>
    <t>Acorde a la decisión de la reunón de seguimiento realizada en el mes de junio, se convocó a los coordinadores de los CZ y referentes del SBNF, con el fin de analizar las condiciones para el desarrollo de la actividad y establecer fecha. Como resultado de la reunión se estableció realizar el 25 de agosto un taller departamental virtual,  convocando a los integrantes de las MTPIA de los 42 municipios</t>
  </si>
  <si>
    <t xml:space="preserve">En reunión de seguimiento se socializa la necesidad de reprogramar la actividad para el 1 de septiembre, tomando en consideración la confirmación verbal del funcionario de la CGR   </t>
  </si>
  <si>
    <t>Acta, correos electrónicos convocando a los integrantes de las Mesas Temáticas</t>
  </si>
  <si>
    <t xml:space="preserve">Encuentro de fortalecimiento con integrantes de las Mesas Temáticas de Priemera Infancia, Infancia, Adolescencia y Familia </t>
  </si>
  <si>
    <t>Atendiendo lo establecido en las reunión preparatoria, se deifinió realizar el encuentro de fortalecimiento en el tema de  control social con integrantes de las Mesas Temáticas de Primera Infancia, Infancia, Adolescencia y Familia el 1 de septiembre, la jornada se desarrollo con el apoyo de un servidor público de la CGR quien abordó conceptos sobre el papel del servidor público en el marco del control y seguimiento de los recursos y servicios, la participación ciudadana y mecanismos jurídicos de control social</t>
  </si>
  <si>
    <t xml:space="preserve">En la actividad participaron 119 personas, sin embargo, la lista de asistencia fue diligenciada por 83 asistentes. Considerando que los participantes hacen parte de las instituciones municipales que integran las Mesas Temáticas de PIIAF, el 100% pertenece al grupo de valor Estado con un total de 69 asistentes de entes territoriales y 14 servidores públicos y contratistas de ICBF. </t>
  </si>
  <si>
    <t xml:space="preserve">No se registro compromisos con la comunidad, sin embargo, se adquirió el compromiso de remitir via correo electrónico las presentaciones utilizadas en el marco de la jornada </t>
  </si>
  <si>
    <t>Se verificó la realización de la Jornada  Fortalecimiento  Ejercicio  de  la  Participación  Ciudadana  Mesas  Temáticas Primera Infancia,Adolescencia y Familia mediante acta de reunión del 01 de septiembre de 2022, se evidencia registro fotográfico y lista de asistencia.</t>
  </si>
  <si>
    <r>
      <rPr>
        <b/>
        <sz val="11"/>
        <color theme="1"/>
        <rFont val="Arial"/>
        <family val="2"/>
      </rPr>
      <t>Septiembre</t>
    </r>
    <r>
      <rPr>
        <sz val="11"/>
        <color theme="1"/>
        <rFont val="Arial"/>
        <family val="2"/>
      </rPr>
      <t xml:space="preserve">
Soporte Actividad #2.pdf, objetivo: Fortalecer el ejercicio de participación ciudadana en el marco del PAAC Regional, a los agentes del SNBF miembrosde las mesas municipales de primera infancia, infancia y adolescencia </t>
    </r>
  </si>
  <si>
    <r>
      <t xml:space="preserve">Se evidenció Acta de reunión del 01/09/2022, en el cual se realizó la Jornada Fortalecimiento Ejercicio de la Participación Ciudadana Mesas Temáticas Primera Infancia, Adolescencia y Familia, igualmente se observó registro fotográfico y lista de asistencia del evento. 
</t>
    </r>
    <r>
      <rPr>
        <b/>
        <sz val="11"/>
        <color theme="1"/>
        <rFont val="Arial"/>
        <family val="2"/>
      </rPr>
      <t>Actividad Cumplida en el mes de Septiembre de 2022</t>
    </r>
  </si>
  <si>
    <r>
      <rPr>
        <b/>
        <sz val="11"/>
        <color theme="1"/>
        <rFont val="Arial"/>
        <family val="2"/>
      </rPr>
      <t>Septiembre 2022</t>
    </r>
    <r>
      <rPr>
        <sz val="11"/>
        <color theme="1"/>
        <rFont val="Arial"/>
        <family val="2"/>
      </rPr>
      <t xml:space="preserve">
*Acta de reunión del 01/09/2022 objetivo: Fortalecer el ejercicio de participación ciudadana en el marco del PAAC Regional, a los agentes del SNBF miembrosde las mesas municipales de primera infancia, infancia y adolescencia </t>
    </r>
  </si>
  <si>
    <t>Fortalecer la estrategia de Mesas Públicas de Rendición de Cuentas en los municipios del departamento.</t>
  </si>
  <si>
    <t>Ciudadania en General</t>
  </si>
  <si>
    <t>Grupo Planeacion y sistemas</t>
  </si>
  <si>
    <t>Mesas Publicas</t>
  </si>
  <si>
    <t>La actividad iniciará a partir del mes de Agosto de 2022, de acuerdo al cronograma establecido</t>
  </si>
  <si>
    <t xml:space="preserve">Reunión preparatoria y remisión de orientaciones a los CZ relaciones con el desarrollo de las MP </t>
  </si>
  <si>
    <t xml:space="preserve">En la reunón preparatoria se define remitir el lineamiento para desarrollo de MP, actividad propuesta para el segundo semestre de la vigencia. Atendiendo que la Dirección de Planeación remitio memorando en el cual indicó que las MP se debe desarrollar del 5 al 23 de mayo, se remite a los CZ información sobre acciones preparatorias a desarrollar </t>
  </si>
  <si>
    <t xml:space="preserve">Correos electrónicos </t>
  </si>
  <si>
    <t xml:space="preserve">En la reunión preparatoria se define desarrollar reunión para revisión y organización de la presentación, se remiten orientaciones a los CZ mediante correo electrónico  </t>
  </si>
  <si>
    <t xml:space="preserve">Actas y correos electrónicos </t>
  </si>
  <si>
    <t xml:space="preserve">Se realizarón el total de Mesas Públicas programadas </t>
  </si>
  <si>
    <t>En el mes de mayo se desarrollaron las 7 Mesas Públicas programadas por la Regional Cauca: CZ Centro jornada virtual (17 de mayo), CZ Costa jornada presencial (12 de mayo), CZ Indígena jornada virtual (20 de mayo), CZ Macizo jornada virtual (18 de mayo), CZ Norte jornada virtual (19 de mayo), CZ Popayán jornada virtual (13 de mayo) y CZ Sur jornada presencial (11 de mayo). Atendiendo las directrices de la SME en estos espacios se socializó a las partes interesadas la gestión 2021 y se aplicaron metodologías participativas.</t>
  </si>
  <si>
    <t xml:space="preserve">Acorde al reporte de encuesta de evaluación se identifica: 26% comunidad en general, 15% usuarios, 13% aliados estratégicos, 2% proveedores y 44% estado. </t>
  </si>
  <si>
    <t xml:space="preserve">Considerando que el tema priorizado según la consulta previa fue la Atención Integral de la Primera Infancia, las observaciones según la encuesta de evaluación están orientadas a incluir otros temas relacionados con la misionalidad </t>
  </si>
  <si>
    <t>En el marco de las Mesas Públicas se generaron compromisos para los CZ Costa y CZ Sur</t>
  </si>
  <si>
    <t>Actas Mesas Públicas, lista de asistencia y captura de pantalla reporte compromisos en el SIMEI</t>
  </si>
  <si>
    <t xml:space="preserve">Las MP se realizarón en el mes de mayo, no aplica reporte de gestión para este periodo </t>
  </si>
  <si>
    <t xml:space="preserve">NA </t>
  </si>
  <si>
    <t>MATRIZ DE PLANEACIÓN DEL PLAN DE PARTICIPACIÓN CIUDADANA REGIONAL CUNDINAMARCA - PPC 2022</t>
  </si>
  <si>
    <t xml:space="preserve">SEGUIMIENTO OCI
SE´PTIEMBRE </t>
  </si>
  <si>
    <t>CAPACITACIÓN A LA CIUDADANÍA EN TORNO A LA CONFORMACIÓN DE VEEDURÍAS CIUDADANAS</t>
  </si>
  <si>
    <t xml:space="preserve">Promover la participación ciudadana en el departamento de Cundinamarca. </t>
  </si>
  <si>
    <t xml:space="preserve">Promover las conformación de veedurías ciudadanas en el departamento de Cundinamarca a través de encuentros formativos. </t>
  </si>
  <si>
    <t>Consulta (capacitación para)</t>
  </si>
  <si>
    <t xml:space="preserve">Ciudadanía en General </t>
  </si>
  <si>
    <t xml:space="preserve">Dirección Regional </t>
  </si>
  <si>
    <t xml:space="preserve">Actas de capacitación y listados de asistencia </t>
  </si>
  <si>
    <t>15 de marzo de 2022</t>
  </si>
  <si>
    <t>15 de diciembre de 2022</t>
  </si>
  <si>
    <t>Actualmente la actividad se encuentra en proceso de planeación por parte del equipo regional</t>
  </si>
  <si>
    <t>Reunión para la socialización del plan de acción y definición de fecha para definir acciones relacionadas a los encuentros formativos</t>
  </si>
  <si>
    <t>Listado de Asistencia</t>
  </si>
  <si>
    <t xml:space="preserve">Se realiza reunión con el equipo de la Regional Cundinamarca para definir acciones frente a la primera capacitación durante el primes semestre </t>
  </si>
  <si>
    <t>Acta y listado de asistencia</t>
  </si>
  <si>
    <t xml:space="preserve">Se realiza envío de correo electrónico a la profesional que realizará la capacitación frente a la conformación de veedurías ciudadanas </t>
  </si>
  <si>
    <t>Correo electrónico</t>
  </si>
  <si>
    <t xml:space="preserve">1. El 26 de mayo de 2022, se llevó a cabo asistencia técnica frente a conformación de veedurías ciudadanas </t>
  </si>
  <si>
    <t xml:space="preserve">Asistencia técnica frente a mecanismos de participación y control social </t>
  </si>
  <si>
    <t>Operadores ICBF, familiares de los beneficiarios de los programas misionales de ICBF</t>
  </si>
  <si>
    <t>Acta, Listado Streaming</t>
  </si>
  <si>
    <t>Las evidencias están acorde con el reporte de gestión.  (SM 10-06-2022)</t>
  </si>
  <si>
    <t>Actualmente la segunda capacitación propuesta en el plan de acción se encuentra en proceso de planeación por parte del equipo regional para el segundo semestre de 2022.</t>
  </si>
  <si>
    <t>Se realiza reunión con el equipo lider de la regional Cundinamarca para revisar las propuestas de la segunda actividad establecida en el plan de acción que se llevará a cabo durante el segundo semestre de 2022</t>
  </si>
  <si>
    <t>El 26 de septiembre de 2022 se llevo a cabo proceso de asistencia técnica frente  la participación y los mecanismos, la ruta de participación y control social a la gestión pública, conformación de veedurías mediante un encuentro con adolescentes y jóvenes que pertenecen a la comunidad rural Pasucha, miembros de las plataformas de juventud y los consejos municipales de juventud.</t>
  </si>
  <si>
    <t xml:space="preserve">Asistencia técnica frente a mecanismos de participación,  rutas de participación y control social </t>
  </si>
  <si>
    <t>adolescentes y jóvenes que pertenecen a la comunidad rural Pasucha, miembros de las plataformas de juventud y los consejos municipales de juventud.</t>
  </si>
  <si>
    <t>Continuar con las acciones de acompañamiento y fomento de la participación juvenil</t>
  </si>
  <si>
    <t xml:space="preserve">Remitir documento de activación de ruta por salud mental </t>
  </si>
  <si>
    <t xml:space="preserve">Acta y listado de asistencia </t>
  </si>
  <si>
    <t>Aunque la regional reporta la realización de la asistencia técnica a las juventudes, en el acta NO se evidencia que hayan informado sobre cómo se deben conformar las veedurías ciudadanas, lo anterior, teniendo en cuenta la actividad propuesta en el PPC y el objetivo estratégico relacionado; por esta razón, el número de avance en la meta aún no se da por cumplida y continúa en avance del 50%. (SM 10-10-2022)</t>
  </si>
  <si>
    <t>Se verificó la realización de reunión en la cual se brindó asistencia técnica acerca del CONPES 4040 Pacto Colombia con las Juventudes, participación y los mecanismos,  la ruta de participación y control  social  a  la gestiónpública,  conformación  de  veedurías mediante un encuentro con adolescentes y jóvenesque pertenecen a lacomunidad rural  Pasucha,miembros  de  las  plataformas  de  juventudy  los  consejos municipales de juventud, el 26 de septiembre de 2022.</t>
  </si>
  <si>
    <r>
      <t xml:space="preserve">Septiembre
</t>
    </r>
    <r>
      <rPr>
        <sz val="11"/>
        <color theme="1"/>
        <rFont val="Arial"/>
        <family val="2"/>
      </rPr>
      <t>ACTA AT PASUNCHA.pdf, asunto:  Objetivo del espacio Pacto Colombia con las Juventudes, participación y los mecanismos,  la ruta de participación y control  social  a  la gestiónpública,  conformación  de  veedurías</t>
    </r>
  </si>
  <si>
    <t xml:space="preserve">Teniendo en cuenta que la anterior actividad no se dió por cumplida, el equipo de participación regional se encuentra en proceso de planeación para llevar a cabo la actividad en el mes de Noviembre </t>
  </si>
  <si>
    <t>Se llevó a cabo jornada de asistencia técnica con el objetivo de fortalecer las capacidades para la participación e incidencia comunitaria de los adolescentes y jóvenes a través de la conformación de veedurías ciudadanas</t>
  </si>
  <si>
    <t xml:space="preserve">Asistencia técnica a adolescentes y jóvenes frente a la conformación de veedurías ciudadanas y la importacia del control social </t>
  </si>
  <si>
    <t xml:space="preserve">Adolescentes y jóvenes </t>
  </si>
  <si>
    <t xml:space="preserve">Ninguno </t>
  </si>
  <si>
    <t xml:space="preserve">Acta y listado de asistenica </t>
  </si>
  <si>
    <t>Llama la atención el formato de listado de asistencia utilizado ya que dice "Generación Sacúdete". Se solicitará una aclaración del porqué usarion ese formato y no el habitual para reuniones. (SM 9-12-2022)</t>
  </si>
  <si>
    <t>Se realizó reunión el 03 de Noviembre de 2022 para tratar el tema  "El control  social  como una  forma  de  participación”, en en el acta se evidencia las listas de asistencia</t>
  </si>
  <si>
    <r>
      <rPr>
        <b/>
        <sz val="11"/>
        <color theme="1"/>
        <rFont val="Arial"/>
        <family val="2"/>
      </rPr>
      <t>Noviembre</t>
    </r>
    <r>
      <rPr>
        <sz val="11"/>
        <color theme="1"/>
        <rFont val="Arial"/>
        <family val="2"/>
      </rPr>
      <t xml:space="preserve">
ACTA VEEDURÍAS 2 SEMESTRE.pdf asunto: Fortalecer las capacidades para la participación e incidencia comunitaria de los adolescentes y jóvenes a través de la conformación de veedurías ciudadanas </t>
    </r>
  </si>
  <si>
    <r>
      <t xml:space="preserve">Se evidenció Acta de capacitación del 03/11/2022  donde se  trató el tema  "El control  social  como una  forma  de  participación”, con esta actividad  se completa las 2 sesiones programadas en la meta.
</t>
    </r>
    <r>
      <rPr>
        <b/>
        <sz val="11"/>
        <color theme="1"/>
        <rFont val="Arial"/>
        <family val="2"/>
      </rPr>
      <t>Actividad Cumplida en el mes de Noviembre de 2022</t>
    </r>
    <r>
      <rPr>
        <sz val="11"/>
        <color theme="1"/>
        <rFont val="Arial"/>
        <family val="2"/>
      </rPr>
      <t xml:space="preserve">
</t>
    </r>
  </si>
  <si>
    <r>
      <rPr>
        <b/>
        <sz val="11"/>
        <color theme="1"/>
        <rFont val="Arial"/>
        <family val="2"/>
      </rPr>
      <t>Noviembre</t>
    </r>
    <r>
      <rPr>
        <sz val="11"/>
        <color theme="1"/>
        <rFont val="Arial"/>
        <family val="2"/>
      </rPr>
      <t xml:space="preserve">
* Acta de Reunión del 03/11/2022 - Objetivo:</t>
    </r>
    <r>
      <rPr>
        <i/>
        <sz val="11"/>
        <color theme="1"/>
        <rFont val="Arial"/>
        <family val="2"/>
      </rPr>
      <t xml:space="preserve"> "Fortalecer las capacidades para la participación e incidencia comunitaria de los adolescentes y jóvenes a través de la conformación de veedurías ciudadanas"
</t>
    </r>
    <r>
      <rPr>
        <sz val="11"/>
        <color theme="1"/>
        <rFont val="Arial"/>
        <family val="2"/>
      </rPr>
      <t>*Listado de Asistencia de la reunión .</t>
    </r>
  </si>
  <si>
    <t>SOCIALIZACIÓN DEL PLAN ANTICORRUPCIÓN Y ATENCIÓN AL CIUDADANO DEL  ICBF</t>
  </si>
  <si>
    <t>Promover la participación de los niños, niñas y adolescentes  en los ejercicios de veedurias y control social.</t>
  </si>
  <si>
    <t>Promover de manera efectiva la conformación de grupos de control social y/o veedurías ciudadanas de niños, niñas y adolescentes.</t>
  </si>
  <si>
    <t xml:space="preserve">Niños, niñas y adolescentes de las Mesas de Participacion </t>
  </si>
  <si>
    <t xml:space="preserve">Grupo de Asistencia Tecnica - SNBF </t>
  </si>
  <si>
    <t xml:space="preserve">Listados de asistencia, actas de socialización y registro fotograafico  </t>
  </si>
  <si>
    <t>Las referentes zonales de Ubaté y La Mesa del SNBF solicitaron a las secretarías técnicas de las mesas de participación de NNA el espacio para la socialización del plan anticorrupción de ICBF</t>
  </si>
  <si>
    <t>Envío de correo electrónico con la solicitud a las secretarías técnicas del espacio para la socialización del plan anticorrupción de ICBF</t>
  </si>
  <si>
    <t>Correos electrónicos</t>
  </si>
  <si>
    <t>Desde ICBF Regional Cundinamarca se remite solicitud a la secretaría técnica de la mesa de participación de NNA el espacio para la socialización del plan anticorrupción de ICBF</t>
  </si>
  <si>
    <t>Envío de correo electrónico con la solicitud a la secretaría técnica del Departamento el espacio para la socialización del plan anticorrupción de ICBF</t>
  </si>
  <si>
    <t>Correo electronico</t>
  </si>
  <si>
    <t>Se realiza socialización del plan anticorrupción y de atención al ciudadano del ICBF en el marco de la Mesa Departamental de Participación de NNA</t>
  </si>
  <si>
    <t>socialización del plan anticorrupción y de atención al ciudadano del ICBF en el marco de la Mesa Departamental de Participación de NNA</t>
  </si>
  <si>
    <t>Niños, niñas y adolescentes miembros de la Mesa de Participación Departamental de NNA</t>
  </si>
  <si>
    <t xml:space="preserve">Actividad cumplida en el mes de Abril </t>
  </si>
  <si>
    <t>Actividad Cumplida en mes de Abril de 2022</t>
  </si>
  <si>
    <t>EJERCIENDO LA PARTICIPACIÒN CIUDADANA COMO UN DERECHO FUNDAMENTAL</t>
  </si>
  <si>
    <t xml:space="preserve">Socializar con los comités de control social de las ofertas de infancia y adolescencia y las familias el objetivo y desarrollo de la participación ciudadana en la infancia, adolescencia y juventud </t>
  </si>
  <si>
    <t>Participantes de los grupos de control social (niñas, niños, adolescentes y jóvenes, y sus familias)</t>
  </si>
  <si>
    <t>Grupo de Asistencia Tecnica -  infancia, adolescencia y juventud</t>
  </si>
  <si>
    <t>Generación Explora, Katünna, Tu a Tu, Sacúdete, OFA, Generaciones étnicas Sacúdete</t>
  </si>
  <si>
    <t xml:space="preserve">Listados de asistencia y actas de socialización </t>
  </si>
  <si>
    <t>22 de marzo de 2022</t>
  </si>
  <si>
    <t>22 de julio de 2022</t>
  </si>
  <si>
    <t>1. Incidencia para la conformación de los comités "Explorando mi ciudadanía" del Porgrama Generación Explora.
2.Se realizó la convocatoria  para los comités técnicos operativos con los Operadores de OFA y Sacúdete</t>
  </si>
  <si>
    <t xml:space="preserve">1. A través de los encuentros se realiza la asistencia técnica para la conformacion de los Comités "Explorando mi Ciudadanía"
2. Envío de correo con la convocatoria  para los comtés técnicos operativos en donde se realiza asistencia técnica en control social </t>
  </si>
  <si>
    <t xml:space="preserve"> 1. Padres de familia, niños y niñas usuarios del programa  Explora
2. Operadores Programa OFA y Sacúdete</t>
  </si>
  <si>
    <t>1. 233
2. 3</t>
  </si>
  <si>
    <t>Actas y listados de asistencia</t>
  </si>
  <si>
    <t>Faltan listados de asistencia</t>
  </si>
  <si>
    <t>Asistencia técnica a los comités de control social de Ricaurte y Girardot</t>
  </si>
  <si>
    <t>Asistencia técnica acerca de la participación ciudadana, marco legal, niveles de participación, cultura ciudadana, espacios de participación y control social a la gestión pública, desde la infancia, adolescencia y juventud con los comités de control social de la oferta Otras Formas de atención sacúdete contrato 25004342021 Fundación Familiar Faro</t>
  </si>
  <si>
    <t>Miembros de los comités de control social de Ricaurte y Girardot</t>
  </si>
  <si>
    <t>Asistencia técnica en el Marco de participación ciudadana al talento humano del Programa Generación Explora, enfatizando en la socialización con los municipios de Agua De Dios, Anapoima, Apulo, El Colegio, Cabrera, Fusagasugá, Girardot, La Mesa, Ricaurte, Sibaté, Soacha, Tocaima y Venecia.</t>
  </si>
  <si>
    <t>Asistencia técnica en el Marco de participación ciudadana al talento humano del Programa Generación Explora</t>
  </si>
  <si>
    <t xml:space="preserve">Profesionales psicosociales del Programa Generación Explora </t>
  </si>
  <si>
    <t xml:space="preserve">Correo electronico, acta y listado de asistencia </t>
  </si>
  <si>
    <t>Teniendo en cuenta que la actividad descrita es "Ejercer la participación ciudadana como un deber fundamental", las evidencias cargadas reportan actividad de alistamiento y gestión, por lo anterior, en la columna "Número de Avance, debe marcarse con un 0 y no con un 1" ya que la reunión según el correo subido, habla de llevar a cabo una reunión a finales de mayo" (SM 08-05-2022)</t>
  </si>
  <si>
    <t>1. Asistencia técnica de participación ciudadana de socialización con le talento humano del operador para transmitir la información a los comites de control social de los municipios
2.  Socialización del derechos de participación ciudadana con los comites de control social en municipios de Gachala, Gacheta, Choachí, Chocontá, Gama, Guasca, Simijaca, Sopo, Ubaque, Medina, Paratebueno, Quetame</t>
  </si>
  <si>
    <t>1. Se realiza proceso de asistencia técnica al talento humano del operador frente a los comités de control social
2. Se realiza socialización de los derechos de participación ciudadana en los municipios Gachala, Gacheta, Choachí, Chocontá, Gama, Guasca, Simijaca, Sopo, Ubaque, Medina, Paratebueno, Quetame a través del operador</t>
  </si>
  <si>
    <t>Operadores ICBF
Miembros comités</t>
  </si>
  <si>
    <t>25
67</t>
  </si>
  <si>
    <t>Requieren dar continuidad al proceso de seguimiento a los componentes del programa su continuidad</t>
  </si>
  <si>
    <t>Actas, listados de asistencia y registros fotográficos</t>
  </si>
  <si>
    <t>Actividad cumplida durante los meses anteriores.</t>
  </si>
  <si>
    <t>Actividad Cumplida en mes de marzo de 2022</t>
  </si>
  <si>
    <t>CONOCIENDO EL EJERCICIO DE LA PARTICIPACIÓN CIUDADANA</t>
  </si>
  <si>
    <t xml:space="preserve">Realizar socialización participativa del ejercicio del control social acerca de las acciones que se generan desde el área de Primera Infancia, generando a su vez diálogo con Los integrantes de los comités de Control Social para establecer oportunidades de mejora. </t>
  </si>
  <si>
    <t xml:space="preserve">Comités de Control Social </t>
  </si>
  <si>
    <t>Grupo de Asistencia Técnica- Primera Infancia</t>
  </si>
  <si>
    <t>Primera Infancia</t>
  </si>
  <si>
    <t xml:space="preserve">Listados de asistencia jornadas de streaming </t>
  </si>
  <si>
    <t>01 de agosto de 2022</t>
  </si>
  <si>
    <t>31 de agosto de 2022</t>
  </si>
  <si>
    <t xml:space="preserve">Se realizó una jornada para la socialización del plan anticorrupución a la EAS </t>
  </si>
  <si>
    <t>Socialización virtual del Plan Anticorrupción y de Atención al Ciudadano-PAAC 2022</t>
  </si>
  <si>
    <t>EAS</t>
  </si>
  <si>
    <t>Listados de asistencia, Correos Electrónicos</t>
  </si>
  <si>
    <t>Socialización a los centros zonales frente a la conformación  veedurías ciudadanas de control social de los servicios de primera infancia 2022.</t>
  </si>
  <si>
    <t>Se realiza socialización del proceso de  conformación de veedurías ciudadanas de control social de los servicios de primera infancia 2022 en los centros zonales, además se remite correo con al información correspondiente, además, envío de correo electrónico a los enlaces de control social de cada uno de los Centros Zonales del pendón de Control Social actualizado que según contrapartida propuesta por cada operador se debe disponer en las diferentes Unidades de Servicio junto con el Anexo de la ficha técnica para la aplicación de las contrapartidas.</t>
  </si>
  <si>
    <t>Acta, listado de asistencia y correos electrónicos</t>
  </si>
  <si>
    <t>1. Envío de correos electronicos con Invitación recibida de la sede nacional a los Centros Zonales del primer encuentro 2022 de lideresas y lideres de comités y veeduría ciudadanas para el control social a los servicios de la primera infancia 
2. Listado de asistencia que evidencia la presencia virtual en la segunda asistencia técnica de participación y control social propuesta por la sede nacional.</t>
  </si>
  <si>
    <t xml:space="preserve">Correos electrónicos listados de asistencia </t>
  </si>
  <si>
    <t xml:space="preserve">1. En aras de la consolidación del árbol de problemas del ejercicio del control social de la macrorregional centro propuesta por la sede nacional, desde la Regional Cundinamarca se consolidó la información al respecto reportada por cada Centro Zonal, este reporte se adjunta en formato Excel llamado "Problemáticas territoriales CS" 
2. Asistencia al Primer encuentro entre líderes y lideresas de comités de control social y veedurías ciudadanas 2022, se anexa invitación al evento.
3. Consolidación de base de datos de Representantes de comités y veedurías ciudadanas Cundinamarca.
</t>
  </si>
  <si>
    <t>1. Se realiza participación en eventro macroregional y se realizala consolidación de infromación de cada centro zonal frente a problemáticas territoriales en el ejercicio de control social
2. Se realiza la consolidación de base de datos de Representantes de comités y veedurías ciudadanas Cundinamarca.</t>
  </si>
  <si>
    <t xml:space="preserve">1.Lideres y lideresas de los comites de control social y veedurías ciudadanas </t>
  </si>
  <si>
    <t xml:space="preserve">Listados, Invitación y documento excel </t>
  </si>
  <si>
    <t>Evidencias acorde con lo reportado.  (SM 10-06-2022)</t>
  </si>
  <si>
    <t>Actividad cumplida durante los meses anteriores. Sin embargo, durante el mes de junio se realizó la consolidación y entrega del primer informe de control social, que recopiló aquellos insumos que se han utilizado en el marco del ejercicio de control social durante el primer semestre del año a nivel regional, algunos de estos los adjunto como evidencias de las acciones adelantadas</t>
  </si>
  <si>
    <t xml:space="preserve">1. Resultados regionales de la evaluación de la jornada de socialización de los servicios y de control social que cada EAS realizó una vez se dio el inicio de la ejecución de los contratos.
2. Resultados regionales de la segunda evaluación de la jornada de socialización de los servicios y de control social que cada EAS realizó al finalizar la ejecución de los contratos.
3. Resultados regionales del evento de control social realizado por aquellas EAS cuya categoría exigía el desarrollo de dicho evento. </t>
  </si>
  <si>
    <t>Miembros de veedurías ciudadanas y comités de control social</t>
  </si>
  <si>
    <t>1. Resultados  de evaluación de la jornada de socialización de los servicios y de control social que cada EAS una vez finalizado el contrato</t>
  </si>
  <si>
    <t>MATRIZ DE PLANEACIÓN DEL PLAN DE PARTICIPACIÓN CIUDADANA REGIONAL GUAINÍA - PPC 2022</t>
  </si>
  <si>
    <t xml:space="preserve">EVIDENCIA
OCTUBRE  </t>
  </si>
  <si>
    <t xml:space="preserve">Red Institucional de Apoyo a las Veedurías Ciudadanas </t>
  </si>
  <si>
    <t>Gestionar la inclusión del ICBF en la red institucional de apoyo a las veedurías ciudadas y articular el apoyo que se requiera</t>
  </si>
  <si>
    <t xml:space="preserve">Revisión reglamento interno Red de Apoyo a las Veedurías Ciudadanas.  </t>
  </si>
  <si>
    <t xml:space="preserve">Revisión del reglamento interno de la Red de Apoyo a las Veedurías Ciudadanas del Departamento de Guainía RIAV con el fin de verificar si el ICBF hace parte de dicha red.
</t>
  </si>
  <si>
    <t xml:space="preserve">Se revisa el reglamento interno de la red de apoyo a las veedurías ciudadanas del Departamento de Guainía para conocer si el ICBF hace parte de dicha red. </t>
  </si>
  <si>
    <t xml:space="preserve">1. Enero: Reglamento Red de Veedurías Ciudadanas
</t>
  </si>
  <si>
    <t xml:space="preserve">El 7 de febrero el director regional, la referente del SNBF y dos funcionarios de la Contraloría General de la República se reúnen con el fin de determinar que el ICBF es un aliado estratégico en la RIAV. Adicionalmente, se establecen algunas acciones de articulación con relación a capacitaciones a los padres/madres o cuidades de los usuarios de los diferentes programas, en temas de control social y veedurías ciudadanas. </t>
  </si>
  <si>
    <t xml:space="preserve">
El 7 de febrero el director regional, la referente del SNBF y dos funcionarios de la Contraloría General de la República se reúnen con el fin de determinar que el ICBF es un aliado estratégico en la RIAV. Adicionalmente, se establecen algunas acciones de articulación con relación a capacitaciones a los padres/madres o cuidades de los usuarios de los diferentes programas, en temas de control social y veedurías ciudadanas. </t>
  </si>
  <si>
    <t xml:space="preserve">Funcionarios de la Contraloría General de la República </t>
  </si>
  <si>
    <t xml:space="preserve">Gestionar por parte de la Contraloría General de la República diplomados en procesos de participación ciudadana, con el fin que participen 2 o 3 personas por cada modalidad </t>
  </si>
  <si>
    <t xml:space="preserve">Realizar la articulación con la Contraloría General de la República para brindar la asistencia técnica en la creación de veedurías ciudadanas a los padres, madres o cuidadores de los programas de ICBF. </t>
  </si>
  <si>
    <t xml:space="preserve">
Febrero: Acta y Listado de asistencia reunión funcionarios de la Contraloría General de la República. </t>
  </si>
  <si>
    <t>Cumplido</t>
  </si>
  <si>
    <t>Actividad Cumplida en el mes de Febrero de 2022</t>
  </si>
  <si>
    <t xml:space="preserve">Conocer las instancias en las cuales tienen incidencia el ICBF y se promueve la protección integral de los niños, niñas y adolescentes y los comités de control social de cada una de las áreas misionales </t>
  </si>
  <si>
    <t xml:space="preserve">Colaboradores ICBF </t>
  </si>
  <si>
    <t xml:space="preserve">
En el mes de marzo se solicitará la información a los referentes de las áreas misionales y en el mes de abril se consolidará la información para el cargue de la información</t>
  </si>
  <si>
    <t xml:space="preserve">El 25 de febrero se realiza reunión con los supervisores y enlaces de apoyo de los programas de primera infancia, infancia, adolescencia y juventud y nutrición, con el fin de socializar las actividades del plan de acción de participación ciudadana y la solicitud que se realizará para el mapeo de los comités de control social en articulación con los operadores de los programas. 
El 28 de febrero se remite correo electrónico a la asesora de dirección de servicios y atención, solicitando orientaciones con relación a la matriz donde se realizará el mapeo de los comités de control social y el mapeo de instancias donde el ICBF tiene intervención en el departamento. 
En el mes de marzo se solicitará la información a las áreas misionales para dar respuesta en el mes de abril. 
</t>
  </si>
  <si>
    <t xml:space="preserve">El 25 de febrero se realiza reunión presencial con los supervisores de contrato y enlaces de apoyo de los programas de primera infancia, infancia, adolescencia y juventud y nutrición, mediante el cual se socializa las actividades contempladas en el plan de acción de participación ciudadana y se concerta el compromiso de remitir la información con relación al mapeo de los comités de constrol social una vez sea requerida  por correo electrónico. </t>
  </si>
  <si>
    <t xml:space="preserve">Supervisores de contrato y enlaces de apoyo a la supervisión de los programas de primera infancia, infancia, adolescencia y juventud y nutrición. </t>
  </si>
  <si>
    <t xml:space="preserve">Remitir la información requerida a través de correo electrónico a los supervisores de contrato de los diferentes programas de ICBF. </t>
  </si>
  <si>
    <t xml:space="preserve">Correo Electrónico remitido a la asesora de la Dirección de servicios y atención.
Acta socialización actividades plan de acción de participación ciudadana (especial énfasis en la actividad 2 y 3) y coordinación de acciones para dar cumplimiento al mismo. </t>
  </si>
  <si>
    <t xml:space="preserve">Se cuenta con el mapeo de instancias donde el ICBF participa a nivel territorial. Falta reportar el mapeo de los comités de control social. </t>
  </si>
  <si>
    <t xml:space="preserve">Se realiza el mapeo de instancias en las cuales el ICBF participa y se aborda temáticas relacionadas con la primera infancia, infancia, adolescencia, juventud, familias y nutrición. Igualmente, donde hay participación ciudadana.
En el mes de abril se solicitará a los enlaces de apoyo de cada área misional, la información relacionada con los comités de control social. </t>
  </si>
  <si>
    <t xml:space="preserve">Mapeo de Instancias Diligenciado </t>
  </si>
  <si>
    <t>Instrumento instancias de participación ICBF y participación ciudadana</t>
  </si>
  <si>
    <t xml:space="preserve">En el mes de abril se realiza la consolidación de los comités de control social correspondiente a los programas de primera infancia, infancia y adolescencia y familias, conforme a lo establecido en la actividad. </t>
  </si>
  <si>
    <t xml:space="preserve">Mapeo de comités de control social </t>
  </si>
  <si>
    <t xml:space="preserve">Actas de conformación de los comités de control social, planes de acción </t>
  </si>
  <si>
    <t>Aunque la meta de la actividad ya se encuenta cumplida la regional aporta evidencias de consolidadción de los comités</t>
  </si>
  <si>
    <t>Actividad Cumplida en el mes de Abril  de 2022</t>
  </si>
  <si>
    <t xml:space="preserve">Reuniones de participación ciudadana </t>
  </si>
  <si>
    <t>Dar a conocer el equipo conformado en la regional que proverá la participación ciudadana y pactar cronograma de encuentros para la vigencia 2022</t>
  </si>
  <si>
    <t xml:space="preserve">Equipo conformado y áreas misionales  </t>
  </si>
  <si>
    <t xml:space="preserve">Transferencia de conocimiento realizadas </t>
  </si>
  <si>
    <t xml:space="preserve">En el mes de febrero se realizará el alistamiento para convocar a los padres, madres o cuidadores de los usuarios de las diferentes modalidades de atención del ICBF.
En el mes de marzo se realizará capacitación a los padres, madres o cuidadores en control social y conformación de veedurías ciudadanas y se dará a conocer el equipo conformado en la regional que promoverá la participación ciudadana. </t>
  </si>
  <si>
    <t xml:space="preserve">El 25 de febrero se realiza reunión con los supervisores y enlaces de apoyo de los programas de primera infancia, infancia, adolescencia y juventud y nutrición, con el fin de socializar las actividades del plan de acción de participación ciudadana y la solicitud para articular con los coordinadores de las modalidades de primera infancia y programas de infancia, adolescencia y juventud y nutrición. 
</t>
  </si>
  <si>
    <t xml:space="preserve">A partir de la reunión del 25 de febrero se genera el compromiso con los supervisores de contrato y los enlaces de las áreas misioanales,  con el fin de convocar a los padres, madres y/o cuidadores de los usuarios de los programas de ICBF para el 22 de marzo en el auditorio del ICBF.  </t>
  </si>
  <si>
    <t xml:space="preserve">Realizar la solicitud a través de correo electrónico en el mes de marzo de 2022. </t>
  </si>
  <si>
    <t xml:space="preserve">Acta y listado de asistencia con la socialización actividades plan de acción de participación ciudadana (especial énfasis en la actividad 2 y 3) y coordinación de acciones para dar cumplimiento al mismo. </t>
  </si>
  <si>
    <t xml:space="preserve">Se realiza el primer encuentro de participación ciudadana de la vigencia 2022 de la regional Guainía, con la participación de los padres, madres y/o cuidadores y usuarios de los programas de ICBF . </t>
  </si>
  <si>
    <t xml:space="preserve">El 22 de marzo se realiza el primer encuentro de participación ciudadana del ICBF Regional Guainía. El objetivo del encuentro fue:
Dar a conocer el equipo que se conformó  por parte del ICBF Regional Guainía en participación ciudadana.
Normatividad en participación ciudadana.
Proceso de formación en mecanismos de participación ciudadana.
Dar observaciones, necesidades y solicitudes de la ciudadanía respecto a la oferta de servicios y gestión institucional (buzón)
Acuerdo institucional con la ciudadanía </t>
  </si>
  <si>
    <t xml:space="preserve">Se realizó el primer encuentro de participación ciudadana con padres, madres, cuidadores, usuarios de las modalidades y programas de ICBF en: primera infancia, infancia, adolescencia y juventud, familias y comunidades y nutrición. Se realiza un proceso de formación para la conformación de veedurías ciudadanas y se tiene un buzón para peticiones, quejas y sugerencias por parte de la comunidad.  </t>
  </si>
  <si>
    <t>De manera escrita por medio de un buzón, se realiza felicitación al ICBF por el excelente servicio que brinda a los niños y niñas.
También se indica que la fruta esta llegando en mal estado en el programa de CODESBIF.</t>
  </si>
  <si>
    <t xml:space="preserve">Realizar un segundo encuentro con los padres, madres, cuidadores, usuarios de las modalidades y programas, para el mes de agosto, con el fin de continuar formando en conformación de veedurías ciudadanas a los programas de ICBF y promover la participación ciudadana, para que puedan dar sus observaciones, recomendaciones, sugerenciasa la prestación de los programas de ICBF.
Dar respuesta a lo planteado en el primer encuentro de participación ciudadana. </t>
  </si>
  <si>
    <t xml:space="preserve">Convocatoria, Acta, listado de asistencia y registro fotográfico. </t>
  </si>
  <si>
    <t>Actividad Cumplida en el mes de  Marzo de 2022</t>
  </si>
  <si>
    <t>Transferir conocimiento en participación ciudadana y recoger las observacones, necesidades y solicitudes de la ciudadanía respecto a la oferta de servicios y gestión institucional</t>
  </si>
  <si>
    <t xml:space="preserve">Equipo conformado  y áreas misionales </t>
  </si>
  <si>
    <t>En el mes de julio se realizará alistamiento para convocar a padres, madres o cuidadores para transferir conocimiento en participación ciudadana y recoger las observacones, necesidades y solicitudes de la ciudadanía respecto a la oferta de servicios y gestión institucional.
En el mes de agosto se realizará reunión con padres para transferir conocimiento en participación ciudadana y recoger las observacones, necesidades y solicitudes de la ciudadanía respecto a la oferta de servicios y gestión institucionalmadres o cuidadores para ransferir conocimiento en participación ciudadana y recoger las observacones, necesidades y solicitudes de la ciudadanía respecto a la oferta de servicios y gestión institucional.</t>
  </si>
  <si>
    <t xml:space="preserve">En el mes de julio se realizará el proceso de planeación para dar cumplimiento a la actividad. </t>
  </si>
  <si>
    <t xml:space="preserve">En el mes de julio se iniciará el proceso de alistamiento 
para hacer el segundo encuentro de participación ciudadana. </t>
  </si>
  <si>
    <t xml:space="preserve">En el mes de julio se ejecutarán las acciones previas y de planeación para la realización del segundo encuentro de participación ciudadana. </t>
  </si>
  <si>
    <t>En el mes de julio se realizará el proceso de planeación para dar cumplimiento a la actividad</t>
  </si>
  <si>
    <t xml:space="preserve">Organización metodología II Encuentro de Participación Ciudadana </t>
  </si>
  <si>
    <t xml:space="preserve">El 26 de julio se realiza reunión con la referente de la dirección de primera infancia de la regional y la referente del SNBF, con el fin de organizar la metodología para realizar el segundo encuentro de participación ciudadana correspondiente al mes de agosto. </t>
  </si>
  <si>
    <t>Se organiza la metodologia la cual consiste en el fortalecimiento de la participación ciudadana y de fortalecimiento de los comités de control social de las modalidades y programas misionales.</t>
  </si>
  <si>
    <t xml:space="preserve">Se socializará con los padres, madres y/o cuidadores temas de control social a través de videos. Igualmente, se realizará un árbol de problemas para identificar porque no participan los padres , madres y/o cuidadores, que les gusta de los programas y cosas que se pueden mejorar. </t>
  </si>
  <si>
    <t>Acta de reunión de la organización del II Encuentro de Participación Ciudadana</t>
  </si>
  <si>
    <t xml:space="preserve">II Encuentro de participación Ciudadana. </t>
  </si>
  <si>
    <t xml:space="preserve">Se realiza el II Encuentro de Participación Ciudadana Transferir conocimiento en participación ciudadana y recoger las observacones, necesidades y solicitudes de la ciudadanía respecto a la oferta de servicios y gestión institucional.
Se realiza la contextualización de los comités de control social, árbol de la participación para resaltar lo positivo de los problemas, aspectos a mejorar y participación de los padres, madres y/o cuidadores a diferentes espacios. </t>
  </si>
  <si>
    <t xml:space="preserve">Hubo participación de padres, madres y/o cuidadores de los programas y modalidades de atención del ICBF.
</t>
  </si>
  <si>
    <t xml:space="preserve">Por parte de los participantes socializaron las siguientes recomendaciones para mejorar los servicios de atención: 
Aumentar el número de auxiliares en el CDI Toninas. 
Colchonetas sucias.
Material escaso.
Huevos en descomposición. </t>
  </si>
  <si>
    <t xml:space="preserve">Socialización de las situaciones expresadas por parte de los padres, madres y/o cuidadores a los operadores de las modalidades de primera infancia. 
Dar respuesta a las situaciones expresadas por parte de los padres, madres y/o cuidadores  por parte del operador de primera infancia. </t>
  </si>
  <si>
    <t xml:space="preserve">Convocatoria
Registro fotográfico
Acta y listado de asistencia </t>
  </si>
  <si>
    <t>Actividad Cumplida en el mes de Agpsto de 2022</t>
  </si>
  <si>
    <t>MATRIZ DE PLANEACIÓN DEL PLAN DE PARTICIPACIÓN CIUDADANA REGIONAL LA GUAJIRA  - PPC 2022</t>
  </si>
  <si>
    <t>1) Promover la participacion de la red institucional de apoyo a las veedurías ciudadanas y grupo de control social.</t>
  </si>
  <si>
    <t>equipo conformado  PPC 2022</t>
  </si>
  <si>
    <t>Presencial o virtual</t>
  </si>
  <si>
    <t>Acta de reunion con los enlaces de procesos regionales promoviendo la conformmacion de la red de apoyo institucional a las veedurias ciudadanas</t>
  </si>
  <si>
    <t>Se desarrollo reunion con los enlaces de procesos en promocion de  la red institucional de apoyo a las veedurías ciudadanas y grupo de control social.</t>
  </si>
  <si>
    <t>Enlaces de procesos regionales</t>
  </si>
  <si>
    <t xml:space="preserve">acta </t>
  </si>
  <si>
    <t>Actividad cumplida en el mes de Marzo</t>
  </si>
  <si>
    <t>Puesto que la actividad figura como cumplida en el mes de marzo y las evidencia fueron cargadas en el share point para ese mes, la columna "Evidencias, para el mes de abril debe quedar en blanco o con un No aplica" (SM 08-05-2022)</t>
  </si>
  <si>
    <t>Actividad Cumplida en el mes de marzo de 2022</t>
  </si>
  <si>
    <t xml:space="preserve">2) Elaborar un mapeo de instancias del SNBF y de los diferentes comités de los programas misionales del ICBF, donde se promueve la protección integral de los niños, niñas y adolescentes.  </t>
  </si>
  <si>
    <t xml:space="preserve">Virtual, presencia llamada telefonica </t>
  </si>
  <si>
    <t>Mapeo de los grupos de control social del departamento</t>
  </si>
  <si>
    <t xml:space="preserve">Mapeo de instancias del SNBF y de los diferentes comités de los programas misionales del ICBF, donde se promueve la protección integral de los niños, niñas y adolescentes, de  primera infancia en el departamento </t>
  </si>
  <si>
    <t>Mapeo</t>
  </si>
  <si>
    <t>Mapeo completo de grupos y control de veedurias de programas ICBF</t>
  </si>
  <si>
    <t>Actividad Cumplida en el mes de abril de 2022</t>
  </si>
  <si>
    <t>3)Presentar  el equipo conformado en la regional que proverá la participación ciudadana, y conocer  las observacones, necesidades y solicitudes de la ciudadanía respecto a la oferta de servicios y gestión institucional y pactar cronograma de encuentros para la vigencia 2022</t>
  </si>
  <si>
    <t xml:space="preserve">Actas y listados de asistencia con registro fotografico  </t>
  </si>
  <si>
    <t>30 de abril 2022</t>
  </si>
  <si>
    <t>No se hizo la actividad en los tiempos establecidos</t>
  </si>
  <si>
    <t xml:space="preserve">No cumplido </t>
  </si>
  <si>
    <t>Se realizo la actividad prevista relacionada con )Presentar  el equipo conformado en la regional que proverá la participación ciudadana, y conocer  las observacones, necesidades y solicitudes de la ciudadanía respecto a la oferta de servicios y gestión institucional y pactar cronograma de encuentros para la vigencia 2022</t>
  </si>
  <si>
    <t>Se desarrollo encuentro via Teams  convocanvo a todos los grupos de control social y veedurias, con el fin de presentar al Comite de Participacion Ciudadana de la Regional y socializar el PPC, obteniendo una participacion masiva de 315 participantes.</t>
  </si>
  <si>
    <t>Equipos de participacion ciudadana, veeduria y control social</t>
  </si>
  <si>
    <t xml:space="preserve">4) Brindar asistencia técnica a la ciudadanía, grupos de control social y/o veedurías ciudadanas de acuerdo a sus necesidades y solicitudes respecto a la oferta de servicios y gestión institucional del ICBF. 
</t>
  </si>
  <si>
    <t>Se reporta avance de la actividad en el mes de mayo, para los meses siguientes se proyectan ejecucción de actividades encaminadas a los ciclos de capacitación con los grupos de interes; esta actividad tiene como fecha propuesta de finalización octubre 2022</t>
  </si>
  <si>
    <t>Se reporta acta de mesa de trabajo con la Secretaria de Gobierno Departamental y Red de apoyo con el fin de integrarlos y hacerlos parte activa en el proceso de asistencia técnica a la ciudadanía, grupos de control social y/o veedurías ciudadanas de acuerdo a sus necesidades y solicitudes respecto a la oferta de servicios y gestión institucional.</t>
  </si>
  <si>
    <t>Ente territorial e ICBF</t>
  </si>
  <si>
    <t>Solicitud formal de apoyo con asesorías y asistencias técnica de acuerdo a la necesidad.
Solicitar apoyo para las capacitaciones a la ESAP.</t>
  </si>
  <si>
    <t>Evidencias dan cuenta de lo reportado en la descripción.  Se solicitar hacer alguna anotación en el campo "Reporte de Gestión" de tal manera que quede completa la matriz.  (SM 10-06-2022)</t>
  </si>
  <si>
    <t>Se reporta avances de actividad realizada el mes de junio con el objetivo de brindar asitencia técnica a la ciudadana, grupos de control social y/o veedurías ciudadanas.</t>
  </si>
  <si>
    <t>Se reporta acta de capacitación como invitada especial la ponente Vanessa Daza Aponte Contralora Provincial para la Participación Ciudadana  de la Contraloría General de la República Gerencia Guajira, con el objetivo de brindar asitencia  técnica a la ciudadanía, grupos de control social y/o veedurías ciudadanas de acuerdo a sus necesidades y solicitudes respecto a la oferta de servicios y gestión institucional.</t>
  </si>
  <si>
    <t xml:space="preserve">Entes territoriales e ICBF </t>
  </si>
  <si>
    <t>Realizar capacitaciones para seguir reforzando el tema de veeduría ciudadana y la puesta en práctica del control social</t>
  </si>
  <si>
    <t>Se reporta avances de actividad realizada el mes de julio con el objetivo de brindar asitencia técnica a la ciudadana, grupos de control social y/o veedurías ciudadanas.</t>
  </si>
  <si>
    <t>Se reporta acta de capacitación sobre el tema de participación ciudadana y control social dirgida a reforzar los conocimientos  de los aliados estratégicos y ciudadanía en general que se benefician de la oferta institucional, asistió como invitado especial el presidente de la junta de acción comunal Nicanor Salazar Muñoz.</t>
  </si>
  <si>
    <t>ICBF y Aliados estrategicos.</t>
  </si>
  <si>
    <t>Realizar capacitaciones para seguir reforzando el tema de participación  ciudadana y la puesta en práctica del control social.</t>
  </si>
  <si>
    <t>ACTA</t>
  </si>
  <si>
    <t>EL ACTA DEBE REUBICARSE EN EL SHARE POINT YA QUE FUE CARGADA EN LA ACTIVIDAD 1 MES DE JULIO (SM 08-08-2022)</t>
  </si>
  <si>
    <t>Se reporta avances de actividad realizada el mes de agosto con el objetivo de brindar asitencia técnica a la ciudadana, grupos de control social y/o veedurías ciudadanas.</t>
  </si>
  <si>
    <t>Se reporta acta de capacitación sobre el tema de participación ciudadana y control social dirgida a reforzar los conocimientos  de los aliados estratégicos y ciudadanía en general sobre el tema de canales y medios de atención del ICBF, asistió como invitado especial la cogestora regional Angie Arias Buitrago</t>
  </si>
  <si>
    <t>Se reporta avances de actividad realizada el mes de septiembre con el objetivo de brindar asitencia técnica a la ciudadana, grupos de control social y/o veedurías ciudadanas.</t>
  </si>
  <si>
    <t>Se reporta acta de asistencia técnica sobre el tema de participación ciudadana y control social dirigida a reforzar los conocimientos de los aliados estratégicos y ciudadanía en general, asistió como invitado especial la profesional del G.A.T. Kristel Toro Mendihueta.</t>
  </si>
  <si>
    <t>Adoptar las disposiciones sugeridas, en la sesión en aras de avanzar y dar cumplimiento en términos de calidad y oportunidad en los procesos inherentes al control social.</t>
  </si>
  <si>
    <t>Evidencia acorde con el registro de gestión.  (SM 11-10-2022)</t>
  </si>
  <si>
    <r>
      <t xml:space="preserve">Pese a que la actividad se </t>
    </r>
    <r>
      <rPr>
        <b/>
        <sz val="11"/>
        <color rgb="FF00B0F0"/>
        <rFont val="Arial"/>
        <family val="2"/>
      </rPr>
      <t xml:space="preserve">cumplió </t>
    </r>
    <r>
      <rPr>
        <sz val="11"/>
        <color rgb="FF00B0F0"/>
        <rFont val="Arial"/>
        <family val="2"/>
      </rPr>
      <t xml:space="preserve">en el mes de </t>
    </r>
    <r>
      <rPr>
        <b/>
        <sz val="11"/>
        <color rgb="FF00B0F0"/>
        <rFont val="Arial"/>
        <family val="2"/>
      </rPr>
      <t>mayo</t>
    </r>
    <r>
      <rPr>
        <sz val="11"/>
        <color rgb="FF00B0F0"/>
        <rFont val="Arial"/>
        <family val="2"/>
      </rPr>
      <t>, se observó  acta de reunión de fecha 20/09/2022 donde se observó jornada de asesoría y acompañamiento en materia de control social a EAS y Centros Zonales.</t>
    </r>
  </si>
  <si>
    <r>
      <t>Acta de reunión de fecha 20/09/2022 con el objetivo de: "</t>
    </r>
    <r>
      <rPr>
        <i/>
        <sz val="11"/>
        <color rgb="FF00B0F0"/>
        <rFont val="Arial"/>
        <family val="2"/>
      </rPr>
      <t>Acompañar técnicamente a los comités de control social, talento humano de las EAS y centros zonales sobre la estrategia de participación ciudadana y control a la Primera Infancia</t>
    </r>
    <r>
      <rPr>
        <sz val="11"/>
        <color rgb="FF00B0F0"/>
        <rFont val="Arial"/>
        <family val="2"/>
      </rPr>
      <t>".</t>
    </r>
  </si>
  <si>
    <t>Se reporta avances de actividad realizada el mes de octubre con el objetivo de brindar asitencia técnica a la ciudadana, grupos de control social y/o veedurías ciudadanas.</t>
  </si>
  <si>
    <t>Se reporta acta de asistencia técnica sobre el tema de participación ciudadana y control social dirigida a reforzar los conocimientos de los aliados estratégicos y ciudadanía en general, asistió como invitado especial el ingeniero Wilfrido Pinto.</t>
  </si>
  <si>
    <t>Realizar capacitaciones para seguir reforzando el tema de participación ciudadana y la puesta en práctica del control social.</t>
  </si>
  <si>
    <r>
      <t xml:space="preserve">Pese a que la actividad se </t>
    </r>
    <r>
      <rPr>
        <b/>
        <sz val="11"/>
        <color rgb="FF00B0F0"/>
        <rFont val="Arial"/>
        <family val="2"/>
      </rPr>
      <t>cumplió</t>
    </r>
    <r>
      <rPr>
        <sz val="11"/>
        <color rgb="FF00B0F0"/>
        <rFont val="Arial"/>
        <family val="2"/>
      </rPr>
      <t xml:space="preserve"> en el mes de</t>
    </r>
    <r>
      <rPr>
        <b/>
        <sz val="11"/>
        <color rgb="FF00B0F0"/>
        <rFont val="Arial"/>
        <family val="2"/>
      </rPr>
      <t xml:space="preserve"> mayo</t>
    </r>
    <r>
      <rPr>
        <sz val="11"/>
        <color rgb="FF00B0F0"/>
        <rFont val="Arial"/>
        <family val="2"/>
      </rPr>
      <t xml:space="preserve">, se observó acta de reunión No. 13 de fecha 21/10/2022 donde se dieron a conocer instrumentos de gestión de información del ICBF de información clasificada y reservada del ICBF, adicionalmente se observó listado de asistencia del 21/10/2022.
</t>
    </r>
  </si>
  <si>
    <r>
      <t>Acta de reunión de fecha 21/10/2022 con el objetivo de: "</t>
    </r>
    <r>
      <rPr>
        <i/>
        <sz val="11"/>
        <color rgb="FF00B0F0"/>
        <rFont val="Arial"/>
        <family val="2"/>
      </rPr>
      <t>ASISTENCIA TÉCNICA SOBRE INSTRUMENTOS DE GESTIÓN DE INFORMACIÓN CLASIFICADA Y RESERVADA DEL ICBF LEY 1712/2014</t>
    </r>
    <r>
      <rPr>
        <sz val="11"/>
        <color rgb="FF00B0F0"/>
        <rFont val="Arial"/>
        <family val="2"/>
      </rPr>
      <t>".
Listado de asistencia forms de fecha 21/10/2022.</t>
    </r>
  </si>
  <si>
    <t>Actividad Cumplida en el mes de mayo de 2022</t>
  </si>
  <si>
    <r>
      <rPr>
        <b/>
        <sz val="11"/>
        <rFont val="Arial"/>
        <family val="2"/>
      </rPr>
      <t>Actividad cumplida en el mes de mayo de 2022.</t>
    </r>
    <r>
      <rPr>
        <sz val="11"/>
        <rFont val="Arial"/>
        <family val="2"/>
      </rPr>
      <t xml:space="preserve">
Adicionalmente, se observaron Actas de reunión Nos. 12 y 13 de fechas 20/09/2022 y 21/10/2022 en las cuales se desarrollaron jornadas de asesoría y acompañamiento en materia de control social a EAS y Centros Zonales, así como socialización de instrumentos de gestión de información del ICBF. Así mismo se evidenció listado de asistencia de fecha 21/10/2022.
</t>
    </r>
  </si>
  <si>
    <r>
      <rPr>
        <b/>
        <sz val="11"/>
        <rFont val="Arial"/>
        <family val="2"/>
      </rPr>
      <t>Septiembre</t>
    </r>
    <r>
      <rPr>
        <sz val="11"/>
        <rFont val="Arial"/>
        <family val="2"/>
      </rPr>
      <t xml:space="preserve">
*Acta de reunión de fecha 20/09/2022 con el objetivo de: "</t>
    </r>
    <r>
      <rPr>
        <i/>
        <sz val="11"/>
        <rFont val="Arial"/>
        <family val="2"/>
      </rPr>
      <t>Acompañar técnicamente a los comités de control social, talento humano de las EAS y centros zonales sobre la estrategia de participación ciudadana y control a la Primera Infancia</t>
    </r>
    <r>
      <rPr>
        <sz val="11"/>
        <rFont val="Arial"/>
        <family val="2"/>
      </rPr>
      <t>".
* Acta de reunión de fecha 21/10/2022 con el objetivo de: "ASISTENCIA TÉCNICA SOBRE INSTRUMENTOS DE GESTIÓN DE INFORMACIÓN CLASIFICADA Y RESERVADA DEL ICBF LEY 1712/2014".
*Listado de asistencia forms de fecha 21/10/2022.</t>
    </r>
  </si>
  <si>
    <t>MATRIZ DE PLANEACIÓN DEL PLAN DE PARTICIPACIÓN CIUDADANA REGIONAL NORTE DE SANTANDER - PPC 2022</t>
  </si>
  <si>
    <t>Capacitar acerca de la Estrategia de Participación ciudadana y el Control Social</t>
  </si>
  <si>
    <t>Socializar los espacios físicos y virtuales sobre la estrategia de participación ciudadana y el control social a los beneficiarios, sociedad civil y los  enlaces misional de infancia</t>
  </si>
  <si>
    <t>Dirección de infancia</t>
  </si>
  <si>
    <t>explora</t>
  </si>
  <si>
    <t>transferencia del conocimiento</t>
  </si>
  <si>
    <t>presecial- virtual</t>
  </si>
  <si>
    <t>No. Talleres realizados por centro zonal</t>
  </si>
  <si>
    <t>funcionarios</t>
  </si>
  <si>
    <t>grupo de interes: beneficiarios, operadores</t>
  </si>
  <si>
    <t>actas., listado de asistencia, presentaciones</t>
  </si>
  <si>
    <t xml:space="preserve">No  aplica </t>
  </si>
  <si>
    <t>El 21 de febrero se presento en Sesión del Comité de gestión y desempeño ampliado, se socializó  el plan de acción de participación ciudadana de la Regional Norte de Santander, a la Dirección, a los coordinadores zonales, administrativos, juridicos y financieros. Asi mismo se indico que para el proximo mes se inicia los encuentros virtuales sobre con los equipos a nivel zonal, beneficiarios de la modalidad y agentes del SNBF.</t>
  </si>
  <si>
    <t>Se presento y se socializó el  PPC a  los coordinadores zonales, jefe de areas, para definir roles y alcances del presente plan.</t>
  </si>
  <si>
    <t>Acta  No. 009, Comite de gestión y desempeño de 21-22 febrero del 2022</t>
  </si>
  <si>
    <t xml:space="preserve">Serie  120 Acta No. 016  Seguimiento del P.A Ciudadana por el equipo regional, revisión de las  acciones pendiente y cronograma en el cumplimiento del mismo, para ello se reviso las 4 actividades previstas
Serie 120 Acta No. 009 Articulación Operador Paiz Pazifico con el equipo del centro zonal Pamplona  sobre estrategia de participación ciudadana y el control social.
Con los siguientes compromisos: 
- Envío de cronogramas de los encuentros formativos, pedagógicos con los niñas y niñas beneficiarios del programa y acompañamiento a los cuidadores, padres y madres por parte del operador a la coordinadora del CZ Pamplona y la referente de infancia. 
Serie 120 Acta  No. 004 Se presento la estrategia de  conformacion de veedurias ciudadanas y de control social en el marco de la MIAF en el municipio de Cucutilla, donde se realizo  sensibilización a los integrantes de la MIAFF, para que hagan participe y se incluyan en la conformación del comité de control social y veeduría en Infancia, con el fin de realizar el seguimiento y lograr determinar el impacto que dicho programa genera en los niños y las niñas. 
Serie 120 Acta  No. 012  Mutiscua se presenta la estrategia de  conformacion de veedurias ciudadanas y de control social en el marco del Consejo de politica social, donde se realizo  sensibilización al señor Alcalde Municipal, para que con su equipo de trabajo  participe y se incluyan en la conformación del comité de control social y veeduría en Infancia, con el fin de realizar el seguimiento y lograr determinar el impacto que dicho programa genera en los niños y las niñas. 
</t>
  </si>
  <si>
    <t>sensibilizacion a los agentes del SNBF en la  MIAF y el CPS de Cucutilla y Mutiscua sobre la conformación de veeduria ciudadana y control social</t>
  </si>
  <si>
    <t xml:space="preserve">agentes  del SNBF </t>
  </si>
  <si>
    <t>Envío de cronogramas de los encuentros formativos, pedagógicos con los niñas y niñas beneficiarios del programa y acompañamiento a los cuidadores, padres y madres por parte del operador a la coordinadora del CZ Pamplona y la referente de infancia.</t>
  </si>
  <si>
    <t xml:space="preserve">Serie  120 Acta No. 016   del  9 de marzo  del 2022
Serie 120 Acta No. 009  22 de marzo del 2022
Serie 120 Acta  No. 004 del 4 de marzo del 2022
Serie 120 Acta  No. 012  31 de marzo del  2022
</t>
  </si>
  <si>
    <t>33.3%</t>
  </si>
  <si>
    <t xml:space="preserve">Serie 120 Acta No.14  de fecha 20 abril del 2022. Socialización y sensibilización de la estrategia de participación ciudadana y control social de la modalidad explora a los integrantes del Consejo de poltica social del municipio de Gramalote con el fin de acompañar por parte de la personera municipal apoyar como veedora la adecuada ejecución del programa en el ente territorial.
Serie 120 Acta No.  15  Socialización y sensibilización  de la estrategia de participación ciudadana y control social de la modalidad explora a los integrantes del Consejo de politica social del municipio de Villacaro con el fin de acompañar por parte de la personera municipal apoyar con veeduria ciudadana la adecuada ejecución del programa en el ente territorial.
</t>
  </si>
  <si>
    <t>Recuperando datos. Espere unos segundos e intente cortar o copiar de nuevo.</t>
  </si>
  <si>
    <t>agentes del SNBF</t>
  </si>
  <si>
    <t xml:space="preserve">n/A </t>
  </si>
  <si>
    <t>las personeras municipales de Gramalote  y Villacaro estaran acompañando los encuentros de la modalidad Explora.</t>
  </si>
  <si>
    <t>Serie 120 Acta No.14  de fecha 20 abril del 2022. 
SErie  120 Acta No. 15  de fecha 21 de abril del 2022,</t>
  </si>
  <si>
    <t>Sin observaciones, evidencia acorde.  (SM 09-05-2022)</t>
  </si>
  <si>
    <t>"Serie 120. Acta No. 012 de fecha de 25 de abril del 2022 Asistencia técnica a los integrantes del CPS De San Cayetano conformación de la mesa de  participación de NNA y control social para la veeduría del programa Explora.
Serie 120. Acta No. 032 de fecha 11 de  mayo del 2022. Brindó orientaciones técnicas a los integrantes del consejo de política social de Cúcuta con el fin de promover la participación ciudadana y control social y la vinculación de la administración municipal con la veeduría de las modalidades de explora y sacúdete en la ciudad Cúcuta."</t>
  </si>
  <si>
    <t>sensibilizacion a los agentes del SNBF en  el CPS de Cucuta  y San Cayetano  sobre la conformación de veeduria ciudadana y control social</t>
  </si>
  <si>
    <t>agentes del snbf</t>
  </si>
  <si>
    <t>Alcaldia acompañará el fortalecimiento de capacidades a través de la oferta,  alcalde solicita presentar dicho proceso en la sesion MIAF con el fin de coordinar la intervenciones en los grupos de control social conformados en Explora.</t>
  </si>
  <si>
    <t xml:space="preserve">Acta No. 012 del municipio Sardinata
Acta No. 032 del munipio de Cucuta </t>
  </si>
  <si>
    <t>Evidencias acorde con el registro de la gestión.   (SM 09-06-2022)</t>
  </si>
  <si>
    <t>Actas No. 012 y Acta No. 032</t>
  </si>
  <si>
    <t>NO APLICA POR ESTAR CUMPLIDA (SM 05-06-2022)</t>
  </si>
  <si>
    <t>NO APLICA. POR ESTAR CUMPLIDA (8/08/2022</t>
  </si>
  <si>
    <t>ACTIVIDAD CUMPLIDA</t>
  </si>
  <si>
    <t>Actividad Cumplida en el mes de mayo.</t>
  </si>
  <si>
    <t xml:space="preserve">ACTIVIDAD CUMPLIDA </t>
  </si>
  <si>
    <t>Ejercicios de promoción de la participación y el control social "SACUDETE"</t>
  </si>
  <si>
    <t>Afianzar  a los  agentes del SNBF realicen veeduria  ciudadana sobre  la ejecución  del programa  sacudete  donde se encuentre en ejecución en el marco de las instancias del SNBF.</t>
  </si>
  <si>
    <t>agentes del SNBF, beneficiarios,</t>
  </si>
  <si>
    <t>zonal</t>
  </si>
  <si>
    <t xml:space="preserve">Dirección de Adolescencia y juventud </t>
  </si>
  <si>
    <t xml:space="preserve">Sacudete </t>
  </si>
  <si>
    <t xml:space="preserve">Instancias del SNBF </t>
  </si>
  <si>
    <t>No. Sesiones de instancias del SNBF.</t>
  </si>
  <si>
    <t>Alcaldes, secretarios de despachos, funcionarios</t>
  </si>
  <si>
    <t>beneficiarios, operador</t>
  </si>
  <si>
    <t>Serie  120 Acta No. 016  Seguimiento del P.A Ciudadana por el equipo regional, revisión de las  acciones pendiente y cronograma en el cumplimiento del mismo, para ello se reviso las 4 actividades previstas
Serie 120 Acta No. 009 Articulación Operador Paiz Pazifico con el equipo del centro zonal Pamplona  sobre estrategia de participación ciudadana y el control social.
Con los siguientes compromisos: 
- Envío de cronogramas de los encuentros formativos, pedagógicos con los niñas y niñas beneficiarios del programa y acompañamiento a los cuidadores, padres y madres por parte del operador a la coordinadora del CZ Pamplona y la referente de infancia. 
Serie 120 Acta  No. 004 Se presento la estrategia de  conformacion de veedurias ciudadanas y de control social en el marco de la MIAF en el municipio de Cucutilla, donde se realizo  sensibilización a los integrantes de la MIAFF, para que hagan participe y se incluyan en la conformación del comité de control social y veeduría en Infancia, con el fin de realizar el seguimiento y lograr determinar el impacto que dicho programa genera en los niños y las niñas. 
Serie 120 Acta  No. 012  Mutiscua se presenta la estrategia de  conformacion de veedurias ciudadanas y de control social en el marco del Consejo de politica social, donde se realizo  sensibilización al señor Alcalde Municipal, para que con su equipo de trabajo  participe y se incluyan en la conformación del comité de control social y veeduría en Infancia, con el fin de realizar el seguimiento y lograr determinar el impacto que dicho programa genera en los niños y las niñas. 
Serie  120  Acta No. 011  Chitaga En el marco de  la sesion del CPS se sensibilizo la importancia para que hagan parte del control social de la modalidad de sacudete 29 de marzo del 2022</t>
  </si>
  <si>
    <t>Orientaciones tecnica s a los integrantes del CPS con el fin de hacer parte del proceso del control social en le municpio de Pamplona</t>
  </si>
  <si>
    <t>Acta No. 011 del 29 de marzo del 2022</t>
  </si>
  <si>
    <t xml:space="preserve">Serie 120 Acta No.14  de fecha 20 abril del 2022. Socialización y sensibilización de la estrategia de participación ciudadana y control social de la modalidad Sacudete a los integrantes del Consejo de poltica social del municipio de Gramalote con el fin de acompañar por parte de la personera municipal apoyar como veedora la adecuada ejecución del programa en el ente territorial.
</t>
  </si>
  <si>
    <t>las personeras municipales de Gramalote  y Villacaro estaran acompañando los encuentros de la modalidad Explora y Sacudete.</t>
  </si>
  <si>
    <t xml:space="preserve">"Serie 120 Acta No.14  de fecha 20 abril del 2022. 
</t>
  </si>
  <si>
    <t xml:space="preserve"> Serie 120. Acta No. 032 de fecha 11 de  mayo del 2022. Brindó orientaciones técnicas a los integrantes del consejo de política social de Cúcuta con el fin de promover la participación ciudadana y control social y la vinculación de la administración municipal con la veeduría de las modalidades de explora y sacúdete en la ciudad Cúcuta.
serie  120 Acta No. 015  del 5 de mayo  del 2022 Brindo orientaciones técnica a los integrantes del CPS Chitaga, con el fin de promover participacion y control social  y la administraicón municipal con  veeduria de las  modalidades de Explora  -sacudete.
Serie 120 Acta No. 020.  Brindar acompañamiento y asistencia técnica en la segunda sesión del consejo de política social  a los integrantes sobre  la necesidad de conformar grupos de control social y participación ciudadana, los cuales velaran por analizar el desarrollo del programa desde su punto de vista, para contar experiencias exitosas e identificación de irregularidades y/o dificultades que permitan concluir acciones de mejora para futuras ejecuciones de contrato y calidad del servicio el municipio de Bucarasica.
Serie 120, Acta No. 014 de fecha 16 de mayo del 2022 Brindo acompañamiento y asistencia técnica en la segunda sesión del CPS del municipio de Villarosarosario, promover el control social de las modalidades de atención de Explora y Sacudete. 
Serie 120 Acta No. 012 de fecha 23 de mayo del 2022. Brindo  orientaciones técnicas a los integrantes del consejo de política social del Municipio El Tarra con el fin de promover la participación ciudadana y control social y la vinculación de la administración municipal con la veeduría de las modalidades de explora y sacúdete. </t>
  </si>
  <si>
    <t>Sensibilizacion a los agentes del SNBF la importancia hacer parte del control social y participación ciudadana en las modalidades de atención.</t>
  </si>
  <si>
    <t>Acta No. 011 del municipio Chitaga
Acta No. 032 del munipio de Cucuta 
Acta No. 020 del Municpio de Bucarasica
ACta No. 014 del Municipio de Villarosario
Acta  No. 014  de 16 de mayo del 2022
Acta No. 012 de 23 de mayo del 2022</t>
  </si>
  <si>
    <t xml:space="preserve">Acta  No. 023 de fecha de 7 de junio del 2022. Sensibilización frente a la conformación y participación en veedurías ciudadanas y control social en el programa de Generación Explora y Sacúdete  a los integrantes de la MIAF en el municipio de Chitagá.
Acta No. 025 de fecha del 29 de junio del 2022 brindo orientaciones técnicas a los integrantes del CPS de Chinácota sobre la importancia de hacer parte del control social y participación ciudadana para la modalidad Explora y  Sacudete.
Acta No.018 del 7 de junio del 2022, brindo orientaciones técnicas  a los integrantes del CPS del Municipio del  El Zulia, la importancia de ejercer control social en la modalidad de Sacudete que garantice la efectividad frente a la ejecución de recursos y la participación activa de los beneficiaros. 
Acta No. 019 de fecha 9 de junio Brindo acompañamiento y asistencia técnica en la segunda sesión de la mesa de infancia, adolescencia y familia 2022 del municipio de Ragonvalia, promover el control social de las modalidades de atención de Explora y Sacudete. 
</t>
  </si>
  <si>
    <t>Sensibilización a los agentes del SNBF  sobre la importancia del control social y la participacion ciudadana en los municipios.</t>
  </si>
  <si>
    <t xml:space="preserve">agentes del SNBF </t>
  </si>
  <si>
    <t xml:space="preserve">No establecieron recomendaciones </t>
  </si>
  <si>
    <t xml:space="preserve">Acta  No. 023 de fecha de 7 de junio del 2022. 
Acta No. 028 de fecha 16 de junio 
Acta No. 025 de fecha del 29 de junio del 2022 
ACta No.019 de fecha  9 de junio del 2022
Acta No.018 del 7 de junio del 2022
</t>
  </si>
  <si>
    <t>Actividad Cumplida en el mes de junio.</t>
  </si>
  <si>
    <t>Actividad Cumplida en el mes de junio de 2022.</t>
  </si>
  <si>
    <t>Conformar  y  operar  las Mesas de Participación territoriales de niñas, niños y adolescentes</t>
  </si>
  <si>
    <t>Brindar orientaciones técnicas  a los entes territoriales para la conformación y funcionamiento  de las mesas de participación de niños, niñas, adolescentes a nivel territorial con el fin  tener  acceso directo al portafolio de servicios y a la oferta institucional   a  nivel territorial.</t>
  </si>
  <si>
    <t xml:space="preserve">Entes territoriales, Niños, niñas, adolescentes </t>
  </si>
  <si>
    <t xml:space="preserve">N/a </t>
  </si>
  <si>
    <t>No. De entes  territoriales asistidos</t>
  </si>
  <si>
    <t>Niños, niñas, adolescentes</t>
  </si>
  <si>
    <t>Serie  120 Acta No. 002 AT Equipo tecnico Alcaldia de  Los Patios para conformación y funcionamiento de la mesa de participación de NNA.
Serie 120. Acta No. 001 AT a los integrantes de la MIAF Herran para la  conformación  y funcionamiento fe las mesa de participación de NNA.</t>
  </si>
  <si>
    <t>Se brindo orientaciones técnicas para laconformación y funcionamiento de la mesa de participación  der niños,niñas, adolescentes y la ncecesidad de realizar convocatoria de los niños, para su eleccion teniendo en cuenta el enfoque diferencial.</t>
  </si>
  <si>
    <t>Elección  de los integrantes de la MP NNA</t>
  </si>
  <si>
    <t>"Serie  120 Acta No. 002 AT Equipo tecnico Alcaldia de  Los Patios para conformación y funcionamiento de la mesa de participación de NNA.
Serie 120. Acta No. 001 AT a los integrantes de la MIAF Herran para la  conformación  y funcionamiento fe las mesa de participación de NNA."</t>
  </si>
  <si>
    <t xml:space="preserve">
Serie 120 Acta No. 008 AT Rangonvalia para conformación y funcionamiento de la MP NNA en el marco de la MIAF 17 de marzo del 2022.
Serie 120. 011 Acta No. 011 AT Chinacota Conformación y funcionamiento MP NNA 29 de  marzo del 2022
Seire  120 Acta No. 013 AT Bochalema   Conformación y funcionamiento  de la Mesa de participación NNA  30 de marzo del 2022.</t>
  </si>
  <si>
    <t>Brindo  orientaciones tecnicas a los integrantes de la MIAF y CPS con el fin conformación y poner en funcionamiento la mesas de participación del niños, niñas, adolescentes, teniendo en cuenta el n enfoque diferencial .</t>
  </si>
  <si>
    <t>N7A</t>
  </si>
  <si>
    <t>Convocar los niños, niñas, adolscnetes para que participen en la selección de los integrantes de la MP.</t>
  </si>
  <si>
    <t xml:space="preserve">
Serie 120 Acta No. 008 AT Rangonvalia  17 de marzo del 2022.
Serie 120. 011 Acta No. 011 AT Chinacota  29 de  marzo del 2022
Seire  120 Acta No. 013 AT Bochalema    30 de marzo del 2022."</t>
  </si>
  <si>
    <t>En la matriz la regional no hace registro de gestión de la activ idad (SM 09-05-2022)</t>
  </si>
  <si>
    <t>Serie 120. Acta No. 017 de fecha  23 de mayo del 2022  Activación de la mesa de participación de Niños. Niñas, adolescentes y la articulación con Save The Children para el fortalecimiento de los liderazgos  de esta instancia en la ciudad de  El Carmen.
Serie 120. Acta  No. 019 de fecha del 25 de mayo del 2022 Brindó acompañamiento y asistencia técnica  para la activación de la mesa de participación de niños, niñas y adolescentes y ajustes al decreto de conformación de la Mesa del municipio de Sardinata.
Serie 120. Acta No. 017 de fecha 25 de mayo del 2022, Brindo orientaciones técnica a los integrantes de la mesa de participación de NNA para su operación y funcionamiento  en Chitagá.
Serie 120. Acta No. 019 de fecha 26 de mayo del 2026 Brindó acompañamiento y asistencia técnica en la primera sesión de la mesa de participación de niños, niñas y adolescentes del municipio de Silos, en articulación con agentes SNBF en el municipio de Silos.
"Serie 120. Acta No. 017  de fecha  31 de mayo del 2022  Activación de la mesa de participación de Niños. Niñas, adolescentes y la articulación con Save The Children para el fortalecimiento de los liderazgos  de esta instancia en la ciudad de Ocaña.</t>
  </si>
  <si>
    <t xml:space="preserve">Acompáñamiento para Activación de la mesa de participación de NNA </t>
  </si>
  <si>
    <t xml:space="preserve">Serie 120. Acta No. 017 de fecha  23 de mayo del 2022  ciudad de  El Carmen.
Serie 120. Acta  No. 019 de fecha del 25 de mayo del 2022 municipio de Sardinata.
Serie 120. Acta No. 017 de fecha 25 de mayo del 2022, Chitagá.
Serie 120. Acta No. 019 de fecha 26 de mayo del 2026 municipio de Silos.
"Serie 120. Acta No. 017  de fecha  31 de mayo del 2022  en la ciudad de Ocaña.
</t>
  </si>
  <si>
    <t>NO APLICA. POR ESTAR CUMPLIDA (8/08/2022)</t>
  </si>
  <si>
    <t xml:space="preserve">Seguimiento  a las mesas de participación  de Niñas, Niños y Adolescentes   </t>
  </si>
  <si>
    <t xml:space="preserve">Socializar  en el marco de las mesas de participación de Niñas, Niños y Adolescentes que este en funcionamiento  el Plan Anticorrupción y de Atención al Ciudadano de la regional ICBF para la vigencia 2022. </t>
  </si>
  <si>
    <t>agentes del SNBF, Niños niñas, adolescentes</t>
  </si>
  <si>
    <t>N/a</t>
  </si>
  <si>
    <t>Mesas de participación de niños, niñas, adolescente con seguimiento.</t>
  </si>
  <si>
    <t>Agentes del SNBF</t>
  </si>
  <si>
    <t>No inciado</t>
  </si>
  <si>
    <t>Serie 120 Acta  No. 009 del 29 de abril del 2022 AT a los integrantes de la mesa de participación de Niños, niñas, adolescentes sobre el plan anticorrupción y atención al ciudadano en el municipio de Tibú.</t>
  </si>
  <si>
    <t>Sensilizacion a los integrantes mesa de participacion de NNA, sobre su  incidencia en el control social en las modalidades de atención del ICBF</t>
  </si>
  <si>
    <t xml:space="preserve">n/a </t>
  </si>
  <si>
    <t>Acta No. 009 Tibu  29/04/22</t>
  </si>
  <si>
    <t xml:space="preserve">Acta No. 037 de fecha  27 de  mayo del 2022 Se  brindó orientaciones técnica a los integrantes de la mesa de participación de Cúcuta sobre Plan anticorrupción y atención al ciudadano del ICBF   y  la activación a través  de la metodología donde esta Aleja. </t>
  </si>
  <si>
    <t>No dieron recomendaciones.</t>
  </si>
  <si>
    <t>ACta No. 037 de fecha 27 de mayo del 2022</t>
  </si>
  <si>
    <t>Aún no se inicia registro de actividad.  (SM 09-06-2022)</t>
  </si>
  <si>
    <t xml:space="preserve">Acta no. 027 de fecha 15 de junio del 2022. Brindo acompañamiento y asistencia técnica en la primera sesión de la mesa de participación de niños, niñas y adolescentes del municipio de Mutiscua sobre Plan anticorrupción y atención al ciudadano del ICBF.
Acta  No. 016 de fecha 16 de junio del 2022, se brindo orientaciones técnicas a los integrantes  de la mesa de participación niños, niñas, adolescentes y el plan anticorrupción del Icbf, y la importancia de hacer parte del control social de las modalidades de atención de la entidad en el Tarra.
Acta no. 028 de fecha 21 de junio del 2022. Brindo acompañamiento y asistencia técnica en la primera sesión de la mesa de participación de niños, niñas y adolescentes del municipio de Labateca sobre Plan anticorrupción y atención al ciudadano del ICBF y la activación a través  de la metodología donde esta Aleja.
Acta  No. 022 de fecha del 23 de junio del 2022,  a los integrantes de la mesa de participación de Niños, niñas, adolescentes sobre el plan anticorrupción y atención al ciudadano en el municipio El Arboledas.
</t>
  </si>
  <si>
    <t>No se establecieron propuestas y recomendaciones</t>
  </si>
  <si>
    <t xml:space="preserve">No se establecieron compromisos </t>
  </si>
  <si>
    <t xml:space="preserve">
Acta no. 027 de fecha 15 de junio del 2022. 
Acta  No. 016 de fecha 16 de junio del 2022
Acta no. 028 de fecha 21 de junio del 2022. 
Acta  No. 022 de fecha del 23 de junio del 2022
</t>
  </si>
  <si>
    <t>%</t>
  </si>
  <si>
    <t xml:space="preserve">Serie  120 Acta  No. 026 de fecha 26 de julio del 2022 se socialización del plan anticorrupción y atención ciudadano del ICBF,  a los integrantes de la mesa de participación de niños, niñas, adolescentes en el municipio de El Carmen, con el fin de motivar a los niños de conocer este plan y los mecanismos que dispone la entidad para que la ciudadanía participe en las instancias como   comités de veeduría o comité de control social de la oferta  de la entidad, que permitirá  Identificar y analizar las problemáticas, logros, avances y propuestas ciudadanas para el goce efectivo de derechos y la mejora de la gestión institucional.
Serie  120 Acta  No. 028 de fecha 29 de julio del 2022 se socialización del plan anticorrupción y atención ciudadano del ICBF,  a los integrantes de la mesa de participación de niños, niñas, adolescentes en el municipio de Abrego, con el fin de motivar a los niños de conocer este plan y los mecanismos que dispone la entidad para que la ciudadanía participe en las instancias como   comités de veeduría o comité de control social de la oferta  de la entidad, que permitirá  Identificar y analizar las problemáticas, logros, avances y propuestas ciudadanas para el goce efectivo de derechos y la mejora de la gestión institucional.
</t>
  </si>
  <si>
    <t>Socialización del plan anticorrupción y atención ciudadano del ICBF,  a los integrantes de la mesa de participación de niños, niñas, adolescentes  en los municipios con el fin de motivar a los niños de conocer este plan y los mecanismos que dispone la entidad para que la ciudadanía participe en las instancias como   comités de veeduría o comité de control social de la oferta  de la entidad, que permitirá  Identificar y analizar las problemáticas, logros, avances y propuestas ciudadanas para el goce efectivo de derechos y la mejora de la gestión institucional.</t>
  </si>
  <si>
    <t>agentes  del SNBF - INTEGRANTES DE LA MESA DE PARTICIPACION DE NNA</t>
  </si>
  <si>
    <t>No se generaron compromisos</t>
  </si>
  <si>
    <t xml:space="preserve">Serie  120 Acta  No. 026 de fecha 26 de julio del 2022 
Serie  120 Acta  No. 028 de fecha 29 de julio del 2022 
</t>
  </si>
  <si>
    <t>FAVOR TENER EN CUENTA QUE  EL SEGUIMIENTO SE REALIZA MES VENCIDO, POR LO ANTERIOR, LAS ACTAS DE LAS REUNIONES REALIZADAS EN AGOSTO DEBEN CARGARSE EN EL SHARE POINT PARA ESE MES,  DE OTRA PARTE, FAVOR COMPLETAR LOS ENCABEZADOS DE LOS LISTADOS DE ASISTENCIA SEGÚN CORRESPONDA. (SM 08-08-2022)</t>
  </si>
  <si>
    <t xml:space="preserve">Serie  120 Acta No. 026 del 2 de agosto del 2022 AT a los integrantes de la mesa de participación de niños, niñas, adolescentes, del municipio de Durania el plan anticorrupción y atención ciudadano del ICBF.
Serie 120 Acta No. 035 de fecha de 03 de agosto del  2022. AT Brindar acompañamiento y asistencia técnica del plan anticorrupción y atención ciudadano del ICBF en la primera sesión de la mesa de participación de niños, niñas y adolescentes del municipio de Cácota, en articulación con agentes SNBF.
Serie 120 Acta No. 036 de fecha de 04 de agosto del 2022 Socialización el Plan anticorrupción y Atención al ciudadano del ICBF, a los estudiantes del grado decimo, de la Institución Educativa Alonso Carvajal Peralta del municipio de Chitagá.
Serie 120  Acta No.035 de fecha 4 de agosto del 2022, se brindó acompañamiento y asistencia técnica del plan anticorrupción y atención ciudadano del ICBF en la segunda sesión de la mesa de participación de NNA 2022 del municipio de Bucarasica.
</t>
  </si>
  <si>
    <t>Socialización del plan anticorrupción y atención ciudadano del ICBF,  a los integrantes de la mesa de participación de niños, niñas, adolescentes en los municipios, con el fin de motivar a los niños de conocer este plan y los mecanismos que dispone la entidad para que la ciudadanía participe en las instancias como   comités de veeduría o comité de control social de la oferta  de la entidad, que permitirá  Identificar y analizar las problemáticas, logros, avances y propuestas ciudadanas para el goce efectivo de derechos y la mejora de la gestión institucional.</t>
  </si>
  <si>
    <t>No se presentaron recomendaciones</t>
  </si>
  <si>
    <t xml:space="preserve">Serie  120 Acta No. 026 del 2 de agosto del 2022 
Serie 120 Acta No. 035 de fecha de 03 de agosto del  2022. 
Serie 120 Acta No. 036 de fecha de 04 de agosto del 2022 
Serie 120  Acta No.035 de fecha 4 de agosto del 2022
</t>
  </si>
  <si>
    <t>Actividad Cumplida en el mes de agosto.</t>
  </si>
  <si>
    <t>Actividad Cumplida en el mes de agosto de 2022</t>
  </si>
  <si>
    <t>MATRIZ DE PLANEACIÓN DEL PLAN DE PARTICIPACIÓN CIUDADANA REGIONAL QUINDÍO  - PPC 2022</t>
  </si>
  <si>
    <t>Implementación, seguimiento y evaluación del Plan de Acción de Participación Ciudadana del ICBF Regional Quindío</t>
  </si>
  <si>
    <t xml:space="preserve">Realizar una reunión de manera trimestral, por parte del equipo interno de la Regional Quindío con el propósito de cumplir con el seguimiento y monitoreo a las actividades propuestas en el Plan de Acción. </t>
  </si>
  <si>
    <t>Número de reuniones programadas / Número de reuniones efectuadas</t>
  </si>
  <si>
    <t xml:space="preserve">Reunión que se encuentra programada para su realización en el mes de Marzo. </t>
  </si>
  <si>
    <t xml:space="preserve">Se realizó la primera  reunión con el equipo técnico de la Regional encargado de liderar el proceso de implementación del Plan de Acción Regional de Participación Ciudadana </t>
  </si>
  <si>
    <t xml:space="preserve">Colaboradores técnicos de la Regional Quindío </t>
  </si>
  <si>
    <t xml:space="preserve">Seguimiento y monitoreo del proceso a nivel regional </t>
  </si>
  <si>
    <t>énfasis en la importancia de las evidencias de las reuniones, que se realizan con las comunidades, beneficiarios y programas en los diversos proyectos del ICBF, dando cumplimiento al presente PLAN</t>
  </si>
  <si>
    <t xml:space="preserve">Reuniones Trimestral del Equipo Regional para hacer seguimiento a las actividades </t>
  </si>
  <si>
    <t xml:space="preserve">Acta - Pantallazos de Conexión Virtual </t>
  </si>
  <si>
    <t>ninguna</t>
  </si>
  <si>
    <t>No se realizó reunión, se encuentra proyectada para su realización en el mes de mayo</t>
  </si>
  <si>
    <t>No se realizó reunión, se reprogramo para el mes de junio, toda vez que en el mes de mayo se realizaron las tres Mesas Públicas de los Centros Zonales de manera presencial.</t>
  </si>
  <si>
    <t xml:space="preserve">Se efectuo reunión trimestral de seguimiento a la implementación del Plan de Acción y los compromisos pendientes. </t>
  </si>
  <si>
    <t xml:space="preserve">Dar cumplimiento al cronograma establecido para las actividades </t>
  </si>
  <si>
    <t xml:space="preserve">Acta de Reunión </t>
  </si>
  <si>
    <t xml:space="preserve">La reunión del trimestre se efectuara en el mes de Agosto </t>
  </si>
  <si>
    <t>Se realiza reunión para la reorganización de la feria de servicios, por lo que se adelanta su realización en el municipio seleccionado.</t>
  </si>
  <si>
    <t>Reunión técnica revisión actividad plan de acción de PC</t>
  </si>
  <si>
    <t xml:space="preserve">Colaboradores del ICBF </t>
  </si>
  <si>
    <t>Evidencia Conforme</t>
  </si>
  <si>
    <t>La reunión del trimestre se efectuara en el mes de Octubre</t>
  </si>
  <si>
    <t xml:space="preserve">No se encuentran evidencias en el mes de septiembre que den cuenta del cumplimiento de la actividad uno.  </t>
  </si>
  <si>
    <t>Se reporta la reunión que se realiza en el mes de octubre la reunión de seguimiento final que se tenía programada</t>
  </si>
  <si>
    <t xml:space="preserve">Se evideció Acta de Reunión No. 006 del 27/10/2022, en la cual se realiza seguimiento final al plan de Acción Regional de Participación ciudadana 2022 y se formula el plan de acción de participación ciudadana para el año 2023, dentro del análisis realizado la regional estable como mejora programar actividades de formación en un mejor horario e intensidad que permita un desarrollo presencial. </t>
  </si>
  <si>
    <r>
      <rPr>
        <b/>
        <sz val="11"/>
        <color theme="1"/>
        <rFont val="Arial"/>
        <family val="2"/>
      </rPr>
      <t xml:space="preserve">Octubre 2022.	</t>
    </r>
    <r>
      <rPr>
        <sz val="11"/>
        <color theme="1"/>
        <rFont val="Arial"/>
        <family val="2"/>
      </rPr>
      <t xml:space="preserve">
* Acta No 6 del  27/10/2022  - Objerivo: Seguimiento Final Plan de Acción Regional de Participación Ciudadana vigencia 2022 y elaboración del Plan de participación ciudadana vigencia 2023.</t>
    </r>
  </si>
  <si>
    <t>Actividad cumplida en octubre de 2022</t>
  </si>
  <si>
    <r>
      <t xml:space="preserve">Se evideció Acta de Reunión No. 006 del 27/10/2022, en la cual se realiza seguimiento final al plan de Acción Regional de Participación ciudadana 2022 y se formula el plan de acción de participación ciudadana para el año 2023, dentro del análisis realizado la regional estable como mejora programar actividades de formación en un mejor horario e intensidad que permita un desarrollo presencial. 
</t>
    </r>
    <r>
      <rPr>
        <b/>
        <sz val="11"/>
        <color theme="1"/>
        <rFont val="Arial"/>
        <family val="2"/>
      </rPr>
      <t>Actividad Cumplida en el Mes de Octubre del 2022.</t>
    </r>
  </si>
  <si>
    <t>Sensibilización, formación y acompañamiento técnico de la participación ciudadana</t>
  </si>
  <si>
    <t xml:space="preserve">Realizar por semestre una convocatoria a los grupos de valor, para fomentar la participación ciudadana a través de la creación de grupos de control social y/o veedurías ciudadanas. </t>
  </si>
  <si>
    <t xml:space="preserve">La primera convocatoria se tiene proyectada para su realización en el mes de abril </t>
  </si>
  <si>
    <t>Jornadas de Sensibilización y orientación técnica en control control social</t>
  </si>
  <si>
    <t>Colaboradores de Centros Zonales y Profesionales de Operadores Programas de Primera Infancia (EAS)</t>
  </si>
  <si>
    <t xml:space="preserve">Sensibilización y orientación técnica en el marco del control social, conformación de grupos de control social y veedurías ciudadanas </t>
  </si>
  <si>
    <t>Fomentar la creación de los comités de control social en las Unidades de Servicios para la primera infancia en todas las modalidades de atención</t>
  </si>
  <si>
    <t>Revisar valor técnico agregado en cada Centro Zonal para el seguimiento y creación de infografías</t>
  </si>
  <si>
    <t>Actas y Registros de Asistencia</t>
  </si>
  <si>
    <t>Se evidencian 2 actas, 1 de ellas corresponde a reunión realizada a finales de Febrero, por lo anterior, se solicita anotar la actividad realizada para el mes de febrero en la matriz para el mes que corresponde y subir la evidencia para ese mismo mes al tiempo que se debe eliminar del cargue de evidencias del mes de marzo.</t>
  </si>
  <si>
    <t xml:space="preserve">No se realizaron acciones </t>
  </si>
  <si>
    <t>n/A</t>
  </si>
  <si>
    <t>Taller de Asistencia Técnica Control Social</t>
  </si>
  <si>
    <t>Taller de asistencia técnica dirigida a los padres de familia que integrar los comités de control social en las unidades de servicio de primera infancia en el departamento del Quindio.</t>
  </si>
  <si>
    <t xml:space="preserve">Padres de Familia integrantes de Grupos de Control Social </t>
  </si>
  <si>
    <t>Acta y Pantallazo del Listado de Asistencia</t>
  </si>
  <si>
    <t xml:space="preserve">Encuentro con jóvenes de la Plataforma Juvenil de Armenia </t>
  </si>
  <si>
    <t>Sensibilización a la directiva de la Plataforma de Juventud del municipio de Armenia para que participe del diplomado en participación ciudadana y control social que se esta proyectando</t>
  </si>
  <si>
    <t xml:space="preserve">Colaboradores técnicos de la Regional Quindío y jóvenes de la Plataforma de Juventud de Armenia </t>
  </si>
  <si>
    <t xml:space="preserve">Enviar la invitación de inscripción al diplomado </t>
  </si>
  <si>
    <t xml:space="preserve">Actividad cumplida </t>
  </si>
  <si>
    <t xml:space="preserve">Actividad que ya se encuentra cumplida. </t>
  </si>
  <si>
    <t xml:space="preserve"> No Aplica. </t>
  </si>
  <si>
    <t>Diplomado de Participación ciudadana desde y para los adolescentes y jóvenes del departamento del Quindío que hacen parte de los programas del ICBF</t>
  </si>
  <si>
    <t xml:space="preserve">Propiciar la formación de adolescentes y jóvenes de los programas de las diferentes modalidades de atención en prevención y protección, con el fin de promover estrategias de participación ciudadana en los diferentes servicios misionales del ICBF, en el marco del modelo de enfoque diferencial de derechos, con el apoyo de la Red Institucional de Apoyo a las Veedurías Ciudadanas y el Control Social del Departamento del Quindío. </t>
  </si>
  <si>
    <t>Adolescentes y Jóvenes pertenecientes a los programas de prevención y protección del ICBF Regional Quindío</t>
  </si>
  <si>
    <t xml:space="preserve">Número de diplomados programados a realizar / Número de diplomados realizados </t>
  </si>
  <si>
    <t xml:space="preserve">Esta actividad se realizará entre los meses de junio y julio, las actividades de la Red Departamental Institucional de Apoyo a las Veedurías Ciudadanas serán aprobadas en comité directivo programado para el día 3 de marzo, tiempo en el cual la Red inicia sus acciones en el departamento para lo cual se cuenta con la propuesta de formación inmerso en el Plan de Acción que se aprobará y que acoge la población objeto del plan de acción de participación de la Regional. </t>
  </si>
  <si>
    <t>Pendiente confirmación de la ESAP de asignación de instructor y fecha de realización del curso-diplomado</t>
  </si>
  <si>
    <t>Se continua pendiente de la confirmación de la ESAP de asignación de instructor y fecha de realización del curso-diplomado</t>
  </si>
  <si>
    <t xml:space="preserve">Se recibe aprobación por parte de la ESAP para el desarrollo del diplomado en participación ciudadana y control social para adolescentes y jóvenes </t>
  </si>
  <si>
    <t>Oficio de Respuesta aprobando el desarrollo del diplomado</t>
  </si>
  <si>
    <t>Se encuentra en fase de diseño (por parte de la ESAP) tématico del diplomado que fue aprobado con la gestión ante la ESAP</t>
  </si>
  <si>
    <t xml:space="preserve">En ejecución </t>
  </si>
  <si>
    <t xml:space="preserve">
Se evidenció Acta de reunión No 005 del 03/10/2022, donde se revisó la alternativa de otro seminario ya que el que se realizó inicialmente no tuvo la acogida y asistencia esperada. Por otro lado, se valida correo electrónico del 5 de septiembre de 2022 donde la ESAP informa la ficha de presentación para la capacitación. </t>
  </si>
  <si>
    <t xml:space="preserve">* Acta No 005 del 03/10/2022- objetivo: Realizar reunión para verificar convocatoria, fechas y participación en el seminario de Control Social.
* Correo electrónico del 05/09/2022 - Asunto: “Solicitud envió Ficha para la presentación de programas de capacitación Curso Control Social y participación ciudadana para adolescentes y jóvenes”
</t>
  </si>
  <si>
    <t xml:space="preserve">Se finaliza el desarrollo del diplomado en control social, gestionado con la ESAP y la Red Institucional de Apoyo a las Veedurías Ciudadanas y Grupos de Control Social </t>
  </si>
  <si>
    <t>Diplomado desarrollado y finalizado</t>
  </si>
  <si>
    <t xml:space="preserve">Ciudadanía en General y beneficiarios de programas del ICBF </t>
  </si>
  <si>
    <t xml:space="preserve">Evaluar horarios en que se programan las actividades de formación </t>
  </si>
  <si>
    <t xml:space="preserve">Listado de Aprobados
Acta de Reunión
Correos Electrónicos
</t>
  </si>
  <si>
    <t>Se observó Acta de reunión No 005 del 03/10/2022 donde se revisó la alternativa de otro seminario ya que el que se realizó inicialmente no tuvo la acogida y asistencia esperada, así mismo se evidenció correo electrónico del 23 de septiembre de 2022 donde la ESAP indica como ingresar al seminario, archivo Excel con la relación de las personas que aprobaron.</t>
  </si>
  <si>
    <t xml:space="preserve">* Acta No 005 del 03/10/2022- objetivo: Realizar reunión para verificar convocatoria, fechas y participación en el seminario de Control Social.
*Correo electrónico del 23/09/ de la ESAP  -Asunto: remitiendo “LINK PARA Seminario VIRTUAL sobre CONTROL SOCIAL”
*Archivo Excel con información de las personas que aprobaron el seminario. 
*Correo electrónico del 02/11/2022 de la ESAP -Asunto: CONTROL DE ASISTENCIA CA13720 SEMINARIO EN CONTROL SOCIAL
*Correo electrónico del 05/09/2022 de la ESAP -Asunto: “Solicitud envió Ficha para la presentación de programas de capacitación Curso Control Social y participación ciudadana para adolescentes y jóvenes”.
</t>
  </si>
  <si>
    <t xml:space="preserve">No se encuentran evidencias en el mes de diciembre que den cuenta del cumplimiento de la actividad Tres.  </t>
  </si>
  <si>
    <r>
      <t xml:space="preserve">Se evidenció Acta de reunión No 005 del 03/10/2022, donde se revisó la alternativa de otro seminario ya que el que se realizó inicialmente no tuvo la acogida y asistencia esperada. Por otro lado, se valida correo electrónico del 5 de septiembre de 2022 donde la ESAP informa la ficha de presentación para la capacitación. 
Adicionalmente, se observó Acta de reunión No 005 del 03/10/2022 donde se revisó la alternativa de otro seminario ya que el que se realizó inicialmente no tuvo la acogida y asistencia esperada, así mismo se evidenció correo electrónico del 23 de septiembre de 2022 donde la ESAP indica como ingresar al seminario, archivo Excel con la relación de las personas que aprobaron.
</t>
    </r>
    <r>
      <rPr>
        <b/>
        <sz val="11"/>
        <color theme="1"/>
        <rFont val="Arial"/>
        <family val="2"/>
      </rPr>
      <t>Actividad cumplida en el mes de septiembre de 2022</t>
    </r>
  </si>
  <si>
    <r>
      <rPr>
        <b/>
        <sz val="11"/>
        <color theme="1"/>
        <rFont val="Arial"/>
        <family val="2"/>
      </rPr>
      <t>Septiembre 2022</t>
    </r>
    <r>
      <rPr>
        <sz val="11"/>
        <color theme="1"/>
        <rFont val="Arial"/>
        <family val="2"/>
      </rPr>
      <t xml:space="preserve">
* Acta No 005 del 03/10/2022- objetivo: Realizar reunión para verificar convocatoria, fechas y participación en el seminario de Control Social.
* Correo electrónico del 05/09/2022 - Asunto: “Solicitud envió Ficha para la presentación de programas de capacitación Curso Control Social y participación ciudadana para adolescentes y jóvenes”
</t>
    </r>
    <r>
      <rPr>
        <b/>
        <sz val="11"/>
        <color theme="1"/>
        <rFont val="Arial"/>
        <family val="2"/>
      </rPr>
      <t>Octubre 2022</t>
    </r>
    <r>
      <rPr>
        <sz val="11"/>
        <color theme="1"/>
        <rFont val="Arial"/>
        <family val="2"/>
      </rPr>
      <t xml:space="preserve">
* Acta No 005 del 03/10/2022- objetivo: Realizar reunión para verificar convocatoria, fechas y participación en el seminario de Control Social.
*Correo electrónico del 23/09/ de la ESAP -Asunto: remitiendo “LINK PARA Seminario VIRTUAL sobre CONTROL SOCIAL”
*Archivo Excel con información de las personas que aprobaron el seminario. 
*Correo electrónico del 02/11/2022 de la ESAP -Asunto: CONTROL DE ASISTENCIA CA13720 SEMINARIO EN CONTROL SOCIAL
*Correo electrónico del 05/09/2022 de la ESAP -Asunto: “Solicitud envió Ficha para la presentación de programas de capacitación Curso Control Social y participación ciudadana para adolescentes y jóvenes”.</t>
    </r>
  </si>
  <si>
    <t xml:space="preserve">Feria de Servicios para la Participación Ciudadana </t>
  </si>
  <si>
    <t xml:space="preserve">Realizar una Feria de Servicios abierta la comunidad en general para promover la participación y empoderamiento ciudadano en el ejercicio del control de la gestión pública del ICBF Regional Quindío, informando la oferta institucional que se posee y las estrategias institucionales referentes a la prestación del servicio público, la gestión institucional y la incidencia en la Política Pública de Primera Infancia, Infancia, Adolescencia y Fortalecimiento Familiar del territorio Quindiano.  </t>
  </si>
  <si>
    <t>Comunidad en General</t>
  </si>
  <si>
    <t xml:space="preserve">Número de ferias programadas a realizar / Número de ferias realizadas </t>
  </si>
  <si>
    <t xml:space="preserve">Actividad que se desarrollará después del segundo semestre de la presente vigencia. </t>
  </si>
  <si>
    <t>Feria de Servicios para la Participación Ciudadana (octubre 21 de 2022 / noviembre 18 de 2022 y el lugar tentativo será instalaciones del ICBF).</t>
  </si>
  <si>
    <t>Se definió como fecha el día 3 de septiembre y se realizará en el municipio de Génova Quindío.</t>
  </si>
  <si>
    <t>Actividad proyectada para el mes de septiembre.</t>
  </si>
  <si>
    <t>Feria de Servicios, socialización de oferta programática por parte del ICBF en el municipio de Génova Quindío</t>
  </si>
  <si>
    <t xml:space="preserve">Feria de Servicio realizada el día 24 de agosto de 8:00 a.m. a 1:00 p.m. en el municipio de Génova </t>
  </si>
  <si>
    <t xml:space="preserve">Acta y Fotografias </t>
  </si>
  <si>
    <t>EVIDENCIA ACORDE</t>
  </si>
  <si>
    <t xml:space="preserve">No se evidencia ningún soporte de la actividad cuatro en el mes de septiembre ya que esta se cumplió en su totalidad en el segundo cuatrimestre.  </t>
  </si>
  <si>
    <t xml:space="preserve">No se evidencia ningún soporte de la actividad cuatro en el mes de octubre ya que esta se cumplió en su totalidad en el segundo cuatrimestre.  </t>
  </si>
  <si>
    <t xml:space="preserve">No se evidencia ningún soporte de la actividad cuatro en el mes de noviembre ya que esta se cumplió en su totalidad en el segundo cuatrimestre.  </t>
  </si>
  <si>
    <t xml:space="preserve">No se evidencia ningún soporte de la actividad cuatro en el mes de diciembre ya que esta se cumplió en su totalidad en el segundo cuatrimestre.  </t>
  </si>
  <si>
    <t>SEGUIMIENTO OCI</t>
  </si>
  <si>
    <t>EVIDENCIA</t>
  </si>
  <si>
    <t>MATRIZ DE PLANEACIÓN DEL PLAN DE PARTICIPACIÓN CIUDADANA REGIONAL SUCRE - PPC 2022</t>
  </si>
  <si>
    <t>Presentación de la estrategia  de participación y control ciudadano a los grupos internos (misionales)  y  externos (operadores) del ICBF para Conformación del comité de participación y control social regional;  conformado por  usuarios y referentes ICBF  de cada modalidad del   programa de primera infancia, Director regional, coordinadores zonales y equipo de participación regional</t>
  </si>
  <si>
    <t xml:space="preserve">Coordinar y articular la puesta en marcha.   </t>
  </si>
  <si>
    <t>Socializar la estrategia  de participación y control ciudadano a los grupos internos (misionales)  y  externos (operadores primera infancia ) del ICBF para Conformación del comité de participación y control social regional;  conformado por  usuarios y referentes ICBF  de cada modalidad del   programa de primera infancia, Director regional, coordinadores zonales y equipo de participación regional</t>
  </si>
  <si>
    <t>Los grupos internos (misionales)  y  externos (operadores primera infancia ) del ICBF</t>
  </si>
  <si>
    <t xml:space="preserve"> Equipo de participación ciudadana Sucre, centros zonales y referentes  </t>
  </si>
  <si>
    <t xml:space="preserve">Primera Infancia </t>
  </si>
  <si>
    <t>Reunion</t>
  </si>
  <si>
    <t>virtual</t>
  </si>
  <si>
    <t>Reunión  para coordinar acciones del plan de participacion regional.   -Primera reunion para socializar   la estrategia  de participación y control ciudadano a los grupos internos (misionales)</t>
  </si>
  <si>
    <t xml:space="preserve">Reunión </t>
  </si>
  <si>
    <t xml:space="preserve">Se realizo una Reunion  con el Equipo de participacion Regional  para organizar  la socializacion a  Grupo de valor Equipos misionales  PI en centros zonales . 
Se realizo la reunion  con los grupos de Valor (Misionales)  y se  replanteo la estrategia  en consideracion a que  se esta implementado  una guia  de control social en  PI. </t>
  </si>
  <si>
    <t xml:space="preserve">Continuar la implementacion de actividades según el plan .  Se socilizo  ela estrategia </t>
  </si>
  <si>
    <t xml:space="preserve">Poner en marcha el Plan de Participacion Ciudadana  . Socializar la estrategia con los grupos de valor EAS </t>
  </si>
  <si>
    <t xml:space="preserve">Reunion , a traves de la plataforma tecnológica  Microsoft Teams  </t>
  </si>
  <si>
    <t>CUMPLIDA</t>
  </si>
  <si>
    <t xml:space="preserve">Mesa de acuerdos con  PI Control social para implementar la estrategia </t>
  </si>
  <si>
    <t>Acta  Correo</t>
  </si>
  <si>
    <t xml:space="preserve">Socialización de la estrategia de participación ciudadana a los grupos de Valor externos entidades EAS  contratistas  de  los programas de Primera Infancia. </t>
  </si>
  <si>
    <t xml:space="preserve">Se realizo  socialización de la estrategia de participación ciudadana programada por el equipo técnico de la Regional Sucre, a los grupos de Valor externos entidades  contratistas  de  los programas de Primera Infancia. </t>
  </si>
  <si>
    <t xml:space="preserve">Disponer de tiempo suficiente </t>
  </si>
  <si>
    <t xml:space="preserve">Coordinar comite Regional  con Grupos de Valor , delegados,  equipo tecnico  de participacion ciudadana , coordinadores y Director Regional </t>
  </si>
  <si>
    <t>acta  correo   lista de asistencia  pantallazo reunion teams</t>
  </si>
  <si>
    <t>Las evidencias se encuentran acordes con la gestión reportada. (SM 08-06-2022)</t>
  </si>
  <si>
    <t xml:space="preserve">Reunión del comité  para la construcción colectiva de un plan de acción para el ejercicio del control social a través de la participación ciudadana y su implementación -  Primer semestre </t>
  </si>
  <si>
    <t xml:space="preserve">Elaborar el plan de acción para el ejercicio del control social a través de la participación ciudadana y su implementación -  Primer semestre </t>
  </si>
  <si>
    <t>Desarrollar un taller de participación por  usuarios de los programas de primera infancia y el equipo de partcipación de la Regional  para la construcción colectiva de un plan de acción para el ejercicio del control social.</t>
  </si>
  <si>
    <t xml:space="preserve"> Comité de participación ciudadana Sucre, centros zonales y referentes  </t>
  </si>
  <si>
    <t>número de reuniones</t>
  </si>
  <si>
    <t>En la matriz la regional no hace registro de gestión de la activ idad (SM 08-06-2022)</t>
  </si>
  <si>
    <t xml:space="preserve">Se realizo reunion  con los padres de familia delegados para la construccion de un plan de accion para el ejerccio del control  social a traves de la participacion  ciudadana </t>
  </si>
  <si>
    <t xml:space="preserve">Se  realizo un taller con los padres de familia para elaborar un plan de accion   para el ejerciccio del control social a traves de la participacion ciudadana </t>
  </si>
  <si>
    <t xml:space="preserve">Padres de familia usuarios delegados de primera infancia   equipo  regional de participacion ciudadana    Enlaces delegados de primera infancia  de centros zonales   </t>
  </si>
  <si>
    <t xml:space="preserve">13 padresde  familia  y 10  colaboradores ICBF  </t>
  </si>
  <si>
    <t xml:space="preserve"> Acompañamiento y retroalimentacion de l proceso de participacion ciudadana </t>
  </si>
  <si>
    <t xml:space="preserve">Continuar con el plan de participacion ciudadana y realizar seguimiento </t>
  </si>
  <si>
    <t xml:space="preserve"> acta , listado de asistencia correos  presentacion   del taller </t>
  </si>
  <si>
    <t xml:space="preserve">Diseño e implementación por parte del comité regional de un mecanismo de comunicación y publicación referente al  ejercicio del control social a través de la participación ciudadana y seguimiento del plan de acción </t>
  </si>
  <si>
    <t xml:space="preserve"> Definir un mecanismo de comunicación y publicación referente al  ejercicio del control social a través de la participación ciudadana y seguimiento del plan de acción</t>
  </si>
  <si>
    <t>Realizar varias propuestas para tener unmecanismo de comunicación y publicación referente al  ejercicio del control social</t>
  </si>
  <si>
    <t xml:space="preserve">Comité  de participacion  y control social Sucre </t>
  </si>
  <si>
    <t>LA REGIONAL NO REPORTA GESTIÓN NI DE AVANCE NI DE ALISTAMIENTO (SM 08-08-2022)</t>
  </si>
  <si>
    <t xml:space="preserve"> Se realizo reunión   para definir un mecanismo de comunicación y publicación referente al  ejercicio del control social a través de la participación ciudadana y seguimiento del plan de acción.</t>
  </si>
  <si>
    <t xml:space="preserve">Se realizo reunion virtual  Teams </t>
  </si>
  <si>
    <t xml:space="preserve">Participaron 39 padres usuarios, delegados  de las unidades de servicio de Primera Infancia, 11 Colaboradores  Misionales  de los centros zonales , 4 mienbros del equipo de participacion  Regional y  1 Referente  de Particiapacion Ciudadana de la Regional Sucre  </t>
  </si>
  <si>
    <t xml:space="preserve"> Manifestaron estar muy agradecidos de que tengan estas  oportunidades de participar activamente en control social y tomas de decisiones </t>
  </si>
  <si>
    <t xml:space="preserve">Continuar con el plan de accion  Regional y  las actividades de participacion. </t>
  </si>
  <si>
    <t>Actas,  Correos , aplicativo Teams</t>
  </si>
  <si>
    <t xml:space="preserve">Segunda reunión para evaluación y ajuste del plan de acción para la siguiente vigencia.   </t>
  </si>
  <si>
    <t xml:space="preserve">Realizar evaluación y ajuestes al  plan de acción para la siguiente vigencia.   </t>
  </si>
  <si>
    <t xml:space="preserve">Definir el  plan de acción para la siguiente vigencia.   </t>
  </si>
  <si>
    <t>No reportan gestión de alistamiento ni avance, es pertinente recordar que acorde con la fecha de inicio y finalización de la meta de la actividad, ésta debe llevarse a cabo entre octubre y noviembre. (SM 11-10-2022)</t>
  </si>
  <si>
    <t>Actividad prevista para iniciar en el mes de octubre</t>
  </si>
  <si>
    <t>NO REPORTA GESTIÓN. SE RECUERDA QUE LA FECHA DE FINALIZACIÓN DE ESTA ACTIVIDAD ESTÁ PROGRAMADA PARA EL MES DE NOVIEMBRE. (SM 9-11-2022)</t>
  </si>
  <si>
    <t>Sin reporte de avance para el mes de agosto de 2022</t>
  </si>
  <si>
    <t xml:space="preserve"> Se realizaron  2 reuniones (actividades)  para  realizar  evaluación  y ajustes del plan de participación 2022 y definir  actividades  en el plan de participacion Regional.</t>
  </si>
  <si>
    <t>Se realizaron  dos reuniones  la primera  reunión  para  realizar  evaluación  y ajustes del plan de participación 2022 a fin de definir  y analizar las actividades para el plan de acción para la vigencia 2023 , por parte del  equipo de participación  Regional Sucre   y las diferentes delegadas enlaces de los centros zonales y presentarlo ante el comité  con delegados  padres de familia .              La segunda Reunion   con  los padres delegados  usuarios  para realizar evaluacion y ajustes  para las actividades  propuestas  en el plan de  participacion en la vigencia  2023  para la regional Sucre.</t>
  </si>
  <si>
    <t xml:space="preserve"> grupos de valor  internos y externos : Equipo Regional  Sucre , enlace del SNBF, delegada por la direccion , enlace Regional servicios y atencion , delegada por Planeacion , enlaces de participacion y de control social GAT, Delegadas enlaces de centros zonales de participacion y control social. y padres de familia.</t>
  </si>
  <si>
    <t xml:space="preserve">Se  propuso en estas  reuniones ampliar el ambito de participacion a otras modalidades y servisios del ICBF, toda vez que  en la vigencia 2022 se establecio con las diferentes modalidades de primera infancia. </t>
  </si>
  <si>
    <t xml:space="preserve">Se estableció el compromiso de continuar acompañando a los padres delegados usuarios directos y fortalecer el ejercicio de la participación. </t>
  </si>
  <si>
    <t xml:space="preserve">Correos , actas ,listado consolidado Teams, imagenes. </t>
  </si>
  <si>
    <t>Actividad Cumplida en el mes de noviembre de 2022</t>
  </si>
  <si>
    <t>MATRIZ DE PLANEACIÓN DEL PLAN DE PARTICIPACIÓN CIUDADANA REGIONAL VAUPÉS - PPC 2022</t>
  </si>
  <si>
    <t xml:space="preserve">
"Uso y apropiación de herramientas tecnológicas que coadyuven a la participación ciudadana."</t>
  </si>
  <si>
    <t>Realizar transferencias de conocimiento en herramientas tecnológicas que promuevan las actividades para la participación ciudadana.</t>
  </si>
  <si>
    <t xml:space="preserve">Asegurar una gestión institucional, orientada a resultados a nivel nacional y local, apoyada en el uso de las tecnologías de la información </t>
  </si>
  <si>
    <t>Equipo Interno ICBF PC</t>
  </si>
  <si>
    <t>Número de capacitaciones de transferencias de conocimiento realizadas</t>
  </si>
  <si>
    <t>Se llevó a cabo reunión con el equipo regional para el monitoreo de las actividades y definir las acciones de cumplimiento, estableciendo la presente actividad para el cabal cumplimiento en el mes de marzo.</t>
  </si>
  <si>
    <t>Se llevó a cabo reunión con los colaboradores del centro zonal Mitú para la presentación del equipo regional de participación ciudadana, la socialización del plan de acción y la socialización del uso de herramientas tecnológicas que coadyuven a la participación ciudadana, entre las cuales los colaboradores pueden hacer uso y difusión de las tematicas misionales.</t>
  </si>
  <si>
    <t xml:space="preserve">Acta de reunión </t>
  </si>
  <si>
    <t xml:space="preserve">
"Publicación de acciones de Participación Ciudadana en la gestión institucional."</t>
  </si>
  <si>
    <t xml:space="preserve">Contribuir con el posicionamiento de la Cultura de la Participación Ciudadana, publicando acciones  de Participación del ICBF, en la divulgación de la información de interés para la ciudadanía, como piezas gráficas, transmisiones en vivo, etc. </t>
  </si>
  <si>
    <t>Garantizar intervenciones pertinentes y de calidad dirigidas a los niños, niñas y adolescentes, fortalecimiendo el componente de familia bajo el enfoque diferencial y territorial.</t>
  </si>
  <si>
    <t xml:space="preserve">áreas misionales </t>
  </si>
  <si>
    <t>Número de publicaciones realizadas en Redes sociales o Página Web o Boletin interno  o correo masivo</t>
  </si>
  <si>
    <t>Se realizó invitacion a los agentes del SNBF y a la ciudadanía para participar de la mesa pública del centro zonal Mitú cuyo tema estuvo dirigido a responder por la atención integral a niños y niñas de cero a 5.</t>
  </si>
  <si>
    <t>Tras realizar la invitación a la mesa pública, esta se desarrollo el 13 de mayo como mecanismo de audiencia pública, control social y dialogo en doble vía con la población en general.</t>
  </si>
  <si>
    <t xml:space="preserve">Beneficiarios de los servicios de primera infancia y ciudadanía en general </t>
  </si>
  <si>
    <t xml:space="preserve">INVITACIÓN CORREO ELECTRÓNICO
ACTA MESA PÚBLICA
</t>
  </si>
  <si>
    <t>La directora regional intervino en medios radiales con la tematica de participación ciudadana para el control de la gestión institucional, respondiendo a las preguntas:
- ¿Qué acciones está implementando el ICBF en el departamento para visualizar la gestión institucional?
- ¿Qué actividades o estrategias se llevan a cabo en estos espacios?
- ¿En qué comunidades se han realizado estos espacios y que se ha conseguido?
- ¿Cuál es la importancia de gestar estos espacios en los que la ciudadanía juega un rol fundamental?</t>
  </si>
  <si>
    <t>Programa radial - Bullets</t>
  </si>
  <si>
    <t>A Ciudadanía en geneal - cobertura de la emisara del Ejército Nacional "Colombia estereo 99.3 FM"</t>
  </si>
  <si>
    <t>Grabación emisora y Bullets</t>
  </si>
  <si>
    <t>Pese a que la actividad ya se encuentra cumplida la regional rerporta gestión.</t>
  </si>
  <si>
    <r>
      <t>Se evidenció correo electrónico de fecha 30/09/2022 en el cual se informa sobre el "...</t>
    </r>
    <r>
      <rPr>
        <i/>
        <sz val="11"/>
        <color rgb="FF00B0F0"/>
        <rFont val="Arial"/>
        <family val="2"/>
      </rPr>
      <t>soporte participación de la directora regional con el bullet de participación ciudadana</t>
    </r>
    <r>
      <rPr>
        <sz val="11"/>
        <color rgb="FF00B0F0"/>
        <rFont val="Arial"/>
        <family val="2"/>
      </rPr>
      <t>", en el mismo, se adjunta grabación transmitida por la emisora Colombia Stéreo del municipio de Vaupés en la cual la Directora Regional hace alución sobre las jornadas de participación ciudadana para el control de la gestión institucional.</t>
    </r>
  </si>
  <si>
    <r>
      <t>Correo electrónico de fecha 30/09/2022 con Asunto: "  "...</t>
    </r>
    <r>
      <rPr>
        <i/>
        <sz val="11"/>
        <color rgb="FF00B0F0"/>
        <rFont val="Arial"/>
        <family val="2"/>
      </rPr>
      <t>Comunicación Directora Vaupés Grabación bullets participación ciudadana</t>
    </r>
    <r>
      <rPr>
        <sz val="11"/>
        <color rgb="FF00B0F0"/>
        <rFont val="Arial"/>
        <family val="2"/>
      </rPr>
      <t>", con audio denominado "</t>
    </r>
    <r>
      <rPr>
        <i/>
        <sz val="11"/>
        <color rgb="FF00B0F0"/>
        <rFont val="Arial"/>
        <family val="2"/>
      </rPr>
      <t>Grabación FM@99.3MHz_20220930114210</t>
    </r>
    <r>
      <rPr>
        <sz val="11"/>
        <color rgb="FF00B0F0"/>
        <rFont val="Arial"/>
        <family val="2"/>
      </rPr>
      <t xml:space="preserve">".
</t>
    </r>
  </si>
  <si>
    <t>Se llevó a cabo jornada de convocatoria para apertura de Hogares Sustitutos, campaña impulsada por la dirección de Proteción y por la Regional para atender la demanda del territorio.</t>
  </si>
  <si>
    <t>Divulgación campaña de apertura para Hogares Sustitutos en el municipio de Mitú</t>
  </si>
  <si>
    <t xml:space="preserve">Informe y registro fotográfico </t>
  </si>
  <si>
    <t>Se evidenció soporte en el cual se observaron acciones como entrega de folletos sobre información de hogares sustitutos en el municipio de Vaupés en fecha 13/10/2022 y ejercicio de dilvugación de la Modalidad de hogares sustitutos realizada el 24/10/2022 con sus respectivos registros fotográficos.</t>
  </si>
  <si>
    <r>
      <t>Word: "</t>
    </r>
    <r>
      <rPr>
        <i/>
        <sz val="11"/>
        <color rgb="FF00B0F0"/>
        <rFont val="Arial"/>
        <family val="2"/>
      </rPr>
      <t>Informe comunicaciones Elite</t>
    </r>
    <r>
      <rPr>
        <sz val="11"/>
        <color rgb="FF00B0F0"/>
        <rFont val="Arial"/>
        <family val="2"/>
      </rPr>
      <t xml:space="preserve">".
</t>
    </r>
  </si>
  <si>
    <t>Actividad Cumplida en el mes de octubre de 2022</t>
  </si>
  <si>
    <r>
      <t xml:space="preserve">Se observó documento Word el cual contiene acciones adelantadas como entrega de folletos sobre información de Hogares Sustitutos en el municipio de Vaupés el 13/10/2022, así como jornada de divulgación de la Modalidad de Hogares Sustitutos realizada el 24/10/2022, así mismo se evidenció registro fotográfico del evento. 
</t>
    </r>
    <r>
      <rPr>
        <b/>
        <sz val="11"/>
        <rFont val="Arial"/>
        <family val="2"/>
      </rPr>
      <t>Actividad Cumplida en el mes de octubre de 2022</t>
    </r>
  </si>
  <si>
    <r>
      <rPr>
        <b/>
        <sz val="11"/>
        <rFont val="Arial"/>
        <family val="2"/>
      </rPr>
      <t>Octubre 2022</t>
    </r>
    <r>
      <rPr>
        <sz val="11"/>
        <rFont val="Arial"/>
        <family val="2"/>
      </rPr>
      <t xml:space="preserve">
Word: "</t>
    </r>
    <r>
      <rPr>
        <i/>
        <sz val="11"/>
        <rFont val="Arial"/>
        <family val="2"/>
      </rPr>
      <t>Informe comunicaciones Elite</t>
    </r>
    <r>
      <rPr>
        <sz val="11"/>
        <rFont val="Arial"/>
        <family val="2"/>
      </rPr>
      <t xml:space="preserve">".
</t>
    </r>
  </si>
  <si>
    <t xml:space="preserve">Socialización plan de acción de participación ciudadana </t>
  </si>
  <si>
    <t>Generar acuerdo institucional con la ciudadanía a fin de establecer compromisos frente a la atención de los programas del ICBF.</t>
  </si>
  <si>
    <t>Fortalecer una cultura organizacional basada en el servicio, la comunicación efectiva, el control, la mejora continua y el desarrollo del talento humano.</t>
  </si>
  <si>
    <t xml:space="preserve">Coordinadores </t>
  </si>
  <si>
    <t xml:space="preserve">Número de encuentros de socialización del plan de acción </t>
  </si>
  <si>
    <t>El equipo regional se reune para determinar el cumplimiento de las actividades desctritas en el plan de acción y determinar los avances.
Se realiza socialización del plan de acción con los beneficiarios de los programas de primera infancia en la modalidad familiar.</t>
  </si>
  <si>
    <t>Se lleva a cabo socialización del plan de acción de participación ciudadana de la regional Vaupés con la ciudadanía en el marco de la presentación a los beneficiarios de los programas de primera infancia, de la modalidad familiar en compañía de la Entidad Administradora del Servicio CODESBIF</t>
  </si>
  <si>
    <t>Se lleva a cabo jornada con los beneficiarios de la modalidad institucional para fortalecer las capacidades conceptuales y metodologicas de las familias de los usuarios sobre la importancia de la participación ciudadana en los programas de primera infancia.</t>
  </si>
  <si>
    <t>Reunión de capacitación con beneficiarios de la modalidad institucional de primera infancia.</t>
  </si>
  <si>
    <t xml:space="preserve">Familias beneficiarias </t>
  </si>
  <si>
    <t>Realizar una reunión con los miembros del comité de control social</t>
  </si>
  <si>
    <t xml:space="preserve">Seguimiento y monitoreo del plan de acción de participación ciudadana </t>
  </si>
  <si>
    <t>Realizar seguimiento al acuerdo institucional pactado con la ciudadanía a fin de verificar los avances en la atención de los programas del ICBF.</t>
  </si>
  <si>
    <t>Fortalecer la gestión, la seguridad y privacidad de la información, y los entornos donde es tratada, gestionada, administrada y custodiada.</t>
  </si>
  <si>
    <t>Número de seguimiento y monitoreo del plan de acción</t>
  </si>
  <si>
    <t>Se lleva a cabo la Rendición Pública de Cuentas de la Regional, espacio en el que se dialoga en doble vía con la ciudadanía para dar a conocer la gestión desarrollada durante la vigencia 2021 y la inversión del ICBF Regional Vaupés en la garantía de derechos de los NNA. Esta jornada se desarrolló de manera virtual por videoconferencia y se transmitio en vivo por la emisora Yurupari estereo y en el facebook live de la emisora. Esta se llevó a cabo como parte del seguimiento al plan de acción de participación ciudadana, donde se da a conocer a los sectores involucrados e interesados de la gestión pública del ICBF.</t>
  </si>
  <si>
    <t>Audiencia pública emitida por videoconferencia y emisora en vivo por medio del facebook live</t>
  </si>
  <si>
    <t>Usuarios, beneficiarios, colaboradores y ciudadanía en general</t>
  </si>
  <si>
    <t>N/A
Transmisión en vivo</t>
  </si>
  <si>
    <t>Se realiza las consultas por parte de las partes interesadas, dando feliz respuesta a cada una de ellas (estas se encuentran descritas en el acta).</t>
  </si>
  <si>
    <t>En la jornada no se generaron compromisos especificos con la ciudadanía, sin embargo permanece el compromiso de dar a conocer a la población la inversión social que se realiza en la garantía de derechos de los NNA.</t>
  </si>
  <si>
    <r>
      <rPr>
        <sz val="11"/>
        <color rgb="FF000000"/>
        <rFont val="Calibri"/>
        <family val="2"/>
      </rPr>
      <t xml:space="preserve">Acta de la jornada desarrollada a través de:
</t>
    </r>
    <r>
      <rPr>
        <u/>
        <sz val="11"/>
        <color rgb="FF0563C1"/>
        <rFont val="Calibri"/>
        <family val="2"/>
      </rPr>
      <t xml:space="preserve">https://teams.microsoft.com/l/meetupjoin/19%3ameeting_MWE3NjJmMTAtNDYxMS00YTY0LWJiYjYtZDY1MD A4YTg2NDg2%40thread.v2/0?context=%7b%22Tid%22%3a%223d92a5f3bc7a-4a79-8c5e-5e483f7789bf%22%2c%22Oid%22%3a%22357025f5-279346b3-8861-e036d4365b9e%22%7d 
</t>
    </r>
    <r>
      <rPr>
        <sz val="11"/>
        <color rgb="FF000000"/>
        <rFont val="Calibri"/>
        <family val="2"/>
      </rPr>
      <t xml:space="preserve">O a través del programa:
</t>
    </r>
    <r>
      <rPr>
        <u/>
        <sz val="11"/>
        <color rgb="FF0563C1"/>
        <rFont val="Calibri"/>
        <family val="2"/>
      </rPr>
      <t>https://www.facebook.com/arupacoma,</t>
    </r>
  </si>
  <si>
    <t>Actividad Cumplida en el mes de julio de 2022</t>
  </si>
  <si>
    <r>
      <t xml:space="preserve">Se observó cumplimiento de la actividad con los siguientes mensajes internos sobre prevención de la corrupción y promoción de la transparencia en la Entidad:
</t>
    </r>
    <r>
      <rPr>
        <b/>
        <sz val="10"/>
        <rFont val="Arial"/>
        <family val="2"/>
      </rPr>
      <t>Evidencia:</t>
    </r>
    <r>
      <rPr>
        <sz val="10"/>
        <rFont val="Arial"/>
        <family val="2"/>
      </rPr>
      <t xml:space="preserve">
- Anticorrupción Boletín Interno Vive ICBF No. 218 del 16/09/2022, Sección + Transparencia, sobre:</t>
    </r>
    <r>
      <rPr>
        <i/>
        <sz val="10"/>
        <rFont val="Arial"/>
        <family val="2"/>
      </rPr>
      <t xml:space="preserve"> Objetivos del Plan Anticorrupción y de Atención al Ciudadano.</t>
    </r>
    <r>
      <rPr>
        <sz val="10"/>
        <rFont val="Arial"/>
        <family val="2"/>
      </rPr>
      <t xml:space="preserve">
- Anticorrupción Boletín Interno Vive ICBF No. 221 del 7/10/2022, Sección + Transparencia, sobre: </t>
    </r>
    <r>
      <rPr>
        <i/>
        <sz val="10"/>
        <rFont val="Arial"/>
        <family val="2"/>
      </rPr>
      <t xml:space="preserve">Gestión de riesgos de calidad y corrupción ICBF 
- Anticorrupción Boletín Interno Vive ICBF No. 228 del 25/11/2022, Sección + Transparencia, sobre: Construyamos Juntos el plan Anticorrupción 2023.
- Anticorrupción Boletín Interno Vive ICBF No. 230 del 9/12/2022, Sección + Transparencia, sobre: El Instituto Colombiano de Bienestar Familiar Invita a Participar en la Construcción del Programa Transparencia y Ética Pública 2023, Ayúdanos a diligenciar esta encuesta, con tu opinión lograremos mejores los resultados en la lucha contra la corrupción.
</t>
    </r>
    <r>
      <rPr>
        <sz val="10"/>
        <rFont val="Arial"/>
        <family val="2"/>
      </rPr>
      <t xml:space="preserve">- Anticorrupción Boletín Interno Vive ICBF No. 231 del 16/12/2022, Sección + Transparencia, sobre: </t>
    </r>
    <r>
      <rPr>
        <i/>
        <sz val="10"/>
        <rFont val="Arial"/>
        <family val="2"/>
      </rPr>
      <t>Estratégia ICBF rinde cuentas con transparencia. Para el corte noviembre 2022 el indicador se valora en rango &lt;óptimo&gt; dada la ejecución de 92 compromisos establecidos en las audiencias públicas participativas tanto del nivel zonal (mesas públicas) como del nivel regional (Rendición Pública de Cuentas).</t>
    </r>
  </si>
  <si>
    <r>
      <t>De acuerdo con lo documentado por la Oficina de Control Interno para octubre no se presentó publicación de PMCGR ya que no se recibió informe por parte del ente de control.
Para noviembre el 01/11/22 se realizó la transmisión de los Planes de Mejoramiento correspondientes a la Denuncia Hogar Infantil Bellavista y la Denuncia Hogares Infantiles Ositos, Versalles y Florida Blanca.</t>
    </r>
    <r>
      <rPr>
        <b/>
        <sz val="10"/>
        <color theme="1"/>
        <rFont val="Arial"/>
        <family val="2"/>
      </rPr>
      <t xml:space="preserve">
</t>
    </r>
    <r>
      <rPr>
        <sz val="10"/>
        <color theme="1"/>
        <rFont val="Arial"/>
        <family val="2"/>
      </rPr>
      <t xml:space="preserve">Se evidenció la publicación en el portal web en el Menú de </t>
    </r>
    <r>
      <rPr>
        <i/>
        <sz val="10"/>
        <color theme="1"/>
        <rFont val="Arial"/>
        <family val="2"/>
      </rPr>
      <t>Transparencia y Acceso a Información Pública,</t>
    </r>
    <r>
      <rPr>
        <sz val="10"/>
        <color theme="1"/>
        <rFont val="Arial"/>
        <family val="2"/>
      </rPr>
      <t xml:space="preserve"> Micrositio Planeación, numeral 4.7 Informes de gestión, subnumeral 4.7.5 Evaluación y Auditoría Planes de Mejoramiento ruta: </t>
    </r>
    <r>
      <rPr>
        <i/>
        <sz val="10"/>
        <color theme="1"/>
        <rFont val="Arial"/>
        <family val="2"/>
      </rPr>
      <t>https://www.icbf.gov.co/planeacion/planes-de-mejoramiento</t>
    </r>
    <r>
      <rPr>
        <b/>
        <sz val="10"/>
        <color theme="1"/>
        <rFont val="Arial"/>
        <family val="2"/>
      </rPr>
      <t xml:space="preserve">
</t>
    </r>
    <r>
      <rPr>
        <sz val="10"/>
        <rFont val="Arial"/>
        <family val="2"/>
      </rPr>
      <t>Para diciembre: No se presentó publicación de PMCGR ya que no se recibió informe por parte del ente de control</t>
    </r>
    <r>
      <rPr>
        <sz val="10"/>
        <color rgb="FFFF0000"/>
        <rFont val="Arial"/>
        <family val="2"/>
      </rPr>
      <t xml:space="preserve">
</t>
    </r>
    <r>
      <rPr>
        <b/>
        <sz val="10"/>
        <color theme="1"/>
        <rFont val="Arial"/>
        <family val="2"/>
      </rPr>
      <t xml:space="preserve">
Evidencia:</t>
    </r>
    <r>
      <rPr>
        <sz val="10"/>
        <color theme="1"/>
        <rFont val="Arial"/>
        <family val="2"/>
      </rPr>
      <t xml:space="preserve">
Archivo excel Formulación PM CGR Denuncia HI Bellavista y Denuncia HI Ositos Versalles Florida
Certificación de transmisión CONSECUTIVO:45402022-10-10 del 2022/11/01.
Ruta de publicación </t>
    </r>
    <r>
      <rPr>
        <i/>
        <sz val="10"/>
        <color theme="1"/>
        <rFont val="Arial"/>
        <family val="2"/>
      </rPr>
      <t xml:space="preserve">https://www.icbf.gov.co/planeacion/planes-de-mejoramiento
</t>
    </r>
    <r>
      <rPr>
        <sz val="10"/>
        <color theme="1"/>
        <rFont val="Arial"/>
        <family val="2"/>
      </rPr>
      <t>Soporte publicación documento en word.</t>
    </r>
  </si>
  <si>
    <r>
      <t xml:space="preserve">Se observó la publicación de mensajes en las redes sociales Twitter  y Facebook durante el tercer cuatrimestre del 2022.
</t>
    </r>
    <r>
      <rPr>
        <b/>
        <sz val="10"/>
        <rFont val="Arial"/>
        <family val="2"/>
      </rPr>
      <t>Evidencia:</t>
    </r>
    <r>
      <rPr>
        <sz val="10"/>
        <rFont val="Arial"/>
        <family val="2"/>
      </rPr>
      <t xml:space="preserve">
- Post Anticorrupción Facebook 21/09/2022 sobre: #ICBFesTransparencia | #ICBFesTransparencia | Los recursos destinados a la primera infancia, niñez y adolescencia no se roban ni se malgastan, es deber de todos protegerlos. ¡Juntos luchamos contra la corrupción!  #PrimeroLaNiñez
☎️�Denuncia a la línea 018000918080 opción 4
- Post Anticorrupción Twitter y Facebook 26/10/2022 sobre: #ICBFesTransparencia | Los recursos destinados a la primera infancia, niñez y adolescencia no se roban ni se malgastan, es deber de todos protegerlos. ¡Juntos luchamos contra la corrupción!  #PrimeroLaNiñez 
☎️�Denuncia a la línea 018000918080 opción 4
- Post Anticorrupción en Twitter y portal web ICBF 30/11/2022 sobre: #ICBFesTransparencia | #ICBFesTransparencia Para el ICBF es muy importante su opinión. Lo invitamos a participar de la consulta sobre los riesgos de corrupción que gestiona la entidad. La encuesta estará habilitada desde el 29 de noviembre al 13 de diciembre 2022 en este link: https://bit.ly/3VBNDdN</t>
    </r>
    <r>
      <rPr>
        <sz val="10"/>
        <color rgb="FFFF0000"/>
        <rFont val="Arial"/>
        <family val="2"/>
      </rPr>
      <t xml:space="preserve">
</t>
    </r>
    <r>
      <rPr>
        <sz val="10"/>
        <rFont val="Arial"/>
        <family val="2"/>
      </rPr>
      <t>- Post Anticorrupción en Twitter y Facebook el 08/12/2022 sobre: #ICBFesTransparencia | Para el ICBF es muy importante su opinión. Lo invitamos a participar de la encuesta PROGRAMA DE TRANSPARENCIA Y ÉTICA PÚBLICA 2023 #ICBFesTransparencia
https://twitter.com/ICBFColombia/status/1600929955721773056
Participa a través de este link: https://forms.office.com/r/4Eh4dwQbfS</t>
    </r>
  </si>
  <si>
    <r>
      <t xml:space="preserve">Se evidenciaron publicadas las denuncias por presuntos actos de corrupción inmersos en los Informes PQRSD de septiembre, octubre y noviembre 2022 en el portal web y en la intranet. Asimismo se encontraron publicados la información del estado de las denuncias de presuntos actos de corrupción cerradas de agosto, septiembre, octubre y noviembre e Informe Denuncias de Presuntos Actos de Corrupción Cerradas en el periodo del 1 de julio al 30 septiembre de 2022. no esta el soporte en el SVE
</t>
    </r>
    <r>
      <rPr>
        <b/>
        <sz val="10"/>
        <rFont val="Arial"/>
        <family val="2"/>
      </rPr>
      <t xml:space="preserve">Evidencia:
- </t>
    </r>
    <r>
      <rPr>
        <sz val="10"/>
        <rFont val="Arial"/>
        <family val="2"/>
      </rPr>
      <t>Informe de PQRS, Reporte de Amenazas o Vulneración de Derechos y solicitudes de acceso a la información agosto 2022, Denuncias por Presuntos Actos de Corrupción, página 20. (denuncias durante el mes de agosto 2022)
- Informe de PQRS, Reporte de Amenazas o Vulneración de Derechos y solicitudes de acceso a la información septiembre 2022, Denuncias por Presuntos Actos de Corrupción, página 20. (denuncias durante el mes de septiembre 2022)
- Informe de PQRS, Reporte de Amenazas o Vulneración de Derechos y solicitudes de acceso a la información octubre 2022, Denuncias por Presuntos Actos de Corrupción, página 20. (Informe de estado de las denuncias durante los meses de abril a octubre 2022).
- Informe de PQRS, Reporte de Amenazas o Vulneración de Derechos y solicitudes de acceso a la información noviembre 2022, Denuncias por Presuntos Actos de Corrupción, página 20. (denuncias durante el mes de noviembre 2022).
- Reporte Actividad 1.5 Componente 5 PAAC Julio - Septiembre 2022 Fecha de Publicación: 21/Oct/2022
- Informe Denuncias de Presuntos Actos de Corrupción Cerradas Agosto 2022 Fecha de Publicación: 06/Sep/2022
- Informe Denuncias de Presuntos Actos de Corrupción Cerradas Septiembre 2022:Fecha de Publicación: 21/Oct/2022
- Informe Denuncias de Presuntos Actos de Corrupción Cerradas Octubre 2022: Fecha de Publicación: 24/Nov/2022
- Informe Denuncias de Presuntos Actos de Corrupción Cerradas Noviembre 2022: Fecha de Publicación: 14/Dic/2022
Portal web: rutas: https://www.icbf.gov.co/servicios/informes-boletines-pqrds y https://www.icbf.gov.co/servicios/linea-anticorrupcion-icbf
Intranet ruta: https://intranet.icbf.gov.co/secretaria-general/direccion-de-servicios-y-atencion/procesos-y-eventos
Nota: De acuerdo con lo informado por la Subdirección de Mejoramiento Organizacional y lo documentado en la herramienta SVE el último informe correspondiente al cuarto trimestre se publicará en enero 2023.</t>
    </r>
  </si>
  <si>
    <r>
      <t xml:space="preserve">Se observó la actualización del Esquema de Publicación de Información del ICBF vigencia 2022, su publicación en el portal web de la Entidad en el </t>
    </r>
    <r>
      <rPr>
        <b/>
        <i/>
        <sz val="10"/>
        <rFont val="Arial"/>
        <family val="2"/>
      </rPr>
      <t>Menú de Transparencia y Acceso a Información Pública</t>
    </r>
    <r>
      <rPr>
        <b/>
        <sz val="10"/>
        <rFont val="Arial"/>
        <family val="2"/>
      </rPr>
      <t xml:space="preserve"> en el </t>
    </r>
    <r>
      <rPr>
        <b/>
        <i/>
        <sz val="10"/>
        <rFont val="Arial"/>
        <family val="2"/>
      </rPr>
      <t>numeral 7 Datos Abiertos, subnumeral 7.1.3 Esquema de Publicación ICBF (V2-2022) y la Resolución 5925 del 26 de diciembre de 2022</t>
    </r>
    <r>
      <rPr>
        <i/>
        <sz val="10"/>
        <rFont val="Arial"/>
        <family val="2"/>
      </rPr>
      <t xml:space="preserve"> por lo cual se actualizan los instrumentos de gestión de la información pública del Instituto Colombiano de Bienestar Familiar - Cecilia de la Fuente de Lleras firmada por el Secretario General.</t>
    </r>
    <r>
      <rPr>
        <sz val="10"/>
        <rFont val="Arial"/>
        <family val="2"/>
      </rPr>
      <t xml:space="preserve">
</t>
    </r>
    <r>
      <rPr>
        <b/>
        <sz val="10"/>
        <rFont val="Arial"/>
        <family val="2"/>
      </rPr>
      <t>Evidencia:</t>
    </r>
    <r>
      <rPr>
        <sz val="10"/>
        <rFont val="Arial"/>
        <family val="2"/>
      </rPr>
      <t xml:space="preserve">
Archivo en excel ESQUEMA DE PUBLICACIO_N DE INFORMACIO_N ICBF 2022
pdf RESOLUCIO_N INSTRUMENTOS DE GESTIO_N DE LA INFORMACIO_N 2022
Correo del 28/12/2022 con el asunto: RE_ Resolución No_ 5925-2022 - Actualizan instrumentos de gestión de Información 2022
Consulta en el Portal Web del ICBF
Links: https://www.icbf.gov.co/transparencia-y-acceso-informacion-publica/datos-abiertos
https://www.icbf.gov.co/sites/default/files/transparencia/4._esquema_de_publicacion_de_informacion_icbf_2022.xlsx</t>
    </r>
  </si>
  <si>
    <t>Actividad finalizada en el primer cuatrimestre 2022.</t>
  </si>
  <si>
    <r>
      <t xml:space="preserve">Para esta actividad se evidenció avance en los siguiente aspectos :
1. Se publicó el 30/06/2022, post de lenguaje de señas en Facebook Institucional del ICBF sobre: #BienestarParaTodos |El ICBF tiene a disposición de la comunidad sorda, atención especializada con un intérprete en lengua de señas, para que esta población pueda reportar una emergencia, denunciar o pedir orientación sobre casos relacionados con la niñez. Los interesados deben hacer una videollamada, ingresando a la página web del ICBF en el enlace https://webrtc.inconcertcc.com/videocall/
</t>
    </r>
    <r>
      <rPr>
        <b/>
        <sz val="10"/>
        <color theme="1"/>
        <rFont val="Arial"/>
        <family val="2"/>
      </rPr>
      <t xml:space="preserve">Evidencia </t>
    </r>
    <r>
      <rPr>
        <sz val="10"/>
        <color theme="1"/>
        <rFont val="Arial"/>
        <family val="2"/>
      </rPr>
      <t xml:space="preserve">
https://fb.watch/fgTGB0p4qF/
Lenguaje de señas_ Facebook _ 30 de junio.jpg</t>
    </r>
  </si>
  <si>
    <r>
      <rPr>
        <sz val="10"/>
        <rFont val="Arial"/>
        <family val="2"/>
      </rPr>
      <t xml:space="preserve">Se evidenció la publicaión de los videos institucionales en lenguaje de señas dando cumplimiento a los establecido. </t>
    </r>
    <r>
      <rPr>
        <sz val="10"/>
        <color rgb="FFFF0000"/>
        <rFont val="Arial"/>
        <family val="2"/>
      </rPr>
      <t xml:space="preserve">
</t>
    </r>
    <r>
      <rPr>
        <sz val="10"/>
        <rFont val="Arial"/>
        <family val="2"/>
      </rPr>
      <t xml:space="preserve">
1. Publicación en Facebook post de Lenguaje de Señas el 31/08/2022 sobre: "</t>
    </r>
    <r>
      <rPr>
        <i/>
        <sz val="10"/>
        <rFont val="Arial"/>
        <family val="2"/>
      </rPr>
      <t xml:space="preserve">¿Qué acciones toma el ICBF en contra de los Contratistas involucrados en un acto de corrupción? Cuando se conoce, por parte del ICBF, un presunto acto de corrupción en cabeza de un contratista de la entidad, la primera acción es notificar al supervisor del contrato, quien evaluará las acciones a seguir que podrán ir desde el requerimiento por incumplimiento contractual hasta el traslado de la denuncia a las Entidades competentes. #BienestarParaTodos"  </t>
    </r>
    <r>
      <rPr>
        <sz val="10"/>
        <rFont val="Arial"/>
        <family val="2"/>
      </rPr>
      <t xml:space="preserve">
Link de consulta: https://youtu.be/ykBqA5ZGC3E
</t>
    </r>
    <r>
      <rPr>
        <sz val="10"/>
        <color theme="1"/>
        <rFont val="Arial"/>
        <family val="2"/>
      </rPr>
      <t>2.  P</t>
    </r>
    <r>
      <rPr>
        <sz val="10"/>
        <rFont val="Arial"/>
        <family val="2"/>
      </rPr>
      <t xml:space="preserve">ublicación </t>
    </r>
    <r>
      <rPr>
        <sz val="10"/>
        <color theme="1"/>
        <rFont val="Arial"/>
        <family val="2"/>
      </rPr>
      <t xml:space="preserve">en facebook y Twitter el 10/11/2022 Lenguaje de Señas sobre: </t>
    </r>
    <r>
      <rPr>
        <i/>
        <sz val="10"/>
        <color theme="1"/>
        <rFont val="Arial"/>
        <family val="2"/>
      </rPr>
      <t xml:space="preserve">¿El ICBF cuenta con un Plan Anticorrupción? "Sí, el ICBF cuanta con el Plan Anticorrupción y de Atención al ciudadano en el cual se plantan acciones para mitigar riesgos de corrupción y se promueva transparencia" y se puede consultar en el siguiente enlace: </t>
    </r>
    <r>
      <rPr>
        <sz val="10"/>
        <color theme="1"/>
        <rFont val="Arial"/>
        <family val="2"/>
      </rPr>
      <t xml:space="preserve"> https://www.icbf.gov.co/.../plan-anticorrupcion-y... Mira este video: https://youtu.be/BW46dj1DOSg
Link de consulta https://twitter.com/ICBFColombia/status/1590802106923249664
</t>
    </r>
    <r>
      <rPr>
        <b/>
        <sz val="10"/>
        <color theme="1"/>
        <rFont val="Arial"/>
        <family val="2"/>
      </rPr>
      <t xml:space="preserve">Evidencia : 
</t>
    </r>
    <r>
      <rPr>
        <sz val="10"/>
        <color theme="1"/>
        <rFont val="Arial"/>
        <family val="2"/>
      </rPr>
      <t xml:space="preserve">1. Lenguaje de señas_facebook_31 de agostoi.jpg
2. Lengua de señas_Facebook_10 de noviembre.jpg
3. Lengua de señas_Twitter_10 de noviembre.jpg
</t>
    </r>
    <r>
      <rPr>
        <sz val="10"/>
        <color rgb="FFFF0000"/>
        <rFont val="Arial"/>
        <family val="2"/>
      </rPr>
      <t xml:space="preserve">
</t>
    </r>
  </si>
  <si>
    <r>
      <t xml:space="preserve">Se evidenció para el III Cuatrimestre del 2022 correos electrónicos enviados desde la cuenta IndicadoresPRC &lt;IndicadoresPRC@icbf.gov.co&gt; de la Direccion de Servicios y Atención, proceso Relación con el Ciudadano dirigidos a los responsables de IndicadoresPRC &lt;IndicadoresPRC@icbf.gov.co&gt;, ResponsableSYA &lt;ResponsableSYA@icbf.gov.co&gt;, ResponsablesCZSYA &lt;ResponsablesCZSYA@icbf.gov.co&gt;, con lo cual se observó seguimiento a los indicadores del proceso Relación con el Ciudadano y reporte del resultado de indicadores final. 
</t>
    </r>
    <r>
      <rPr>
        <b/>
        <sz val="10"/>
        <color theme="1"/>
        <rFont val="Arial"/>
        <family val="2"/>
      </rPr>
      <t xml:space="preserve">Evidencia:
</t>
    </r>
    <r>
      <rPr>
        <sz val="10"/>
        <color theme="1"/>
        <rFont val="Arial"/>
        <family val="2"/>
      </rPr>
      <t>1)  Correo electrónico del 13/09/2022 con el asunto:  INDICADORES RELACIÓN CON EL CIUDADANO AGOSTO 2022</t>
    </r>
    <r>
      <rPr>
        <sz val="10"/>
        <rFont val="Arial"/>
        <family val="2"/>
      </rPr>
      <t xml:space="preserve"> (PRELIMINAR)</t>
    </r>
    <r>
      <rPr>
        <sz val="10"/>
        <color rgb="FFFF0000"/>
        <rFont val="Arial"/>
        <family val="2"/>
      </rPr>
      <t xml:space="preserve">
</t>
    </r>
    <r>
      <rPr>
        <sz val="10"/>
        <color theme="1"/>
        <rFont val="Arial"/>
        <family val="2"/>
      </rPr>
      <t xml:space="preserve">archivo Adjunto : IND_Agosto _Entrega_Preliminar  _20220913.x lindicadores del Proceso d)e Relación con el Ciudadano 
2)  Correo electrónico del 16/09/2022 con el asunto:  INDICADORES RELACIÓN CON EL CIUDADANO AGOSTO 2022 </t>
    </r>
    <r>
      <rPr>
        <sz val="10"/>
        <rFont val="Arial"/>
        <family val="2"/>
      </rPr>
      <t>(CARGUE DE RESULTADOS SIMEI)</t>
    </r>
    <r>
      <rPr>
        <sz val="10"/>
        <color rgb="FFFF0000"/>
        <rFont val="Arial"/>
        <family val="2"/>
      </rPr>
      <t xml:space="preserve">
</t>
    </r>
    <r>
      <rPr>
        <sz val="10"/>
        <color theme="1"/>
        <rFont val="Arial"/>
        <family val="2"/>
      </rPr>
      <t xml:space="preserve">archivo Adjunto : IND_Agosto _Entrega2_20220916.xls lindicadores del Proceso de Relación con el Ciudadano
3) Correo electrónico del 21/09/2022 con el asunto:  INDICADORES RELACIÓN CON EL CIUDADANO AGOSTO 2022 (FINAL)
archivo adjunto: IND_Agosto _Entrega_Final _20220512.xls  Indicadores, derechos de peticiones, y porcentaje de relación con el ciudadano.
4). Correo electrónico de jueves 13/10/2022 6:24 p. m. INDICADORES RELACIÓN CON EL CIUDADANO SEPTIEMBRE 2022 (PRELIMINAR).msg
archivo Adjunto : IND_Septiembre _Entrega_Preliminar  _20221013.x
5)  Correo electrónico del miércoles 19/10/2022 8:11 p. m	con el asunto �� INDICADORES RELACIÓN CON EL CIUDADANO SEPTIEMBRE 2022 (CARGUE DE RESULTADOS SIMEI).msg
archivo adjunto: IND_Septiembre  _Entrega2_20221019.xls  indicadores de Proceso de Relación con indicadores del Proceso de Relación con el Ciudadano
6) Correo electrónico del lunes 24/10/2022 6:15 p. m. con el asunto INDICADORES RELACIÓN CON EL CIUDADANO SEPTIEMBRE 2022 (FINAL)
archivo adjunto: IND_Septiembre  _Entrega_Final _20221024.xls  indicadores de Proceso de Relación con el Ciudadano correspondientes al mes de Septiembre de 2022
7).Correo electrónico de jueves 10/11/2022 5:31 p. m con el asunto INDICADORES RELACIÓN CON EL CIUDADANO OCTUBRE 2022 (PRELIMINAR)
archivo Adjunto : IND_Octubre _Entrega_Preliminar  _10112022.x con la informacio de indicadores del Proceso de Relación con el Ciudadano correspondientes al mes de Octubre de 2022 
8)  Correo electrónico del miércoles 16/11/2022 6:11 p. m. con el asunto INDICADORES RELACIÓN CON EL CIUDADANO JULIO 2022 (CARGUE DE RESULTADOS SIMEI) error en el Titulo corresponde al mes de octubre 
archivo adjunto: IND_Octubre _Entrega2_20221116.xls  Proceso de Relación con el Ciudadano, correspondientes al mes de Octubre de 2022
9) Correo electrónico del lunes 21/11/2022 5:51 p. m. con el asunto  INDICADORES RELACIÓN CON EL CIUDADANO OCTUBRE 2022 (FINAL)
archivo adjunto: IND_Octubre  _Entrega_Final _20221121.xls  indicadores de Proceso de Relación con el Ciudadano correspondientes al mes de Octubre  de 2022
10). Correo Electronico del martes 13/12/2022 5:48 p. m. con el asunto de INDICADORES RELACIÓN CON EL CIUDADANO NOVIEMBRE 2022 (PRELIMINAR)
archivo Adjunto : IND_Noviembre _Entrega_Preliminar _13112022.x con la informacio de indicadores del Proceso de Relación con el Ciudadano correspondientes al mes de Noviembre  de 2022 
11) Correo electrónico del viernes 16/12/2022 1:16 p. m con el asunto INDICADORES RELACIÓN CON EL CIUDADANO NOVIEMBRE 2022 (FINAL)
archivo Adjunto : IND_Noviembre _Entrega2_Preliminar  _20221216.x con la informacio de  los indicadores del Proceso de Relación con el Ciudadano, correspondientes al mes de noviembre de 2022, 
12). Correo electrónico del miércoles 21/12/2022 6:50 p. m	 con el asunto de INDICADORES RELACIÓN CON EL CIUDADANO NOVIEMBRE 2022 (CARGUE DE RESULTADOS SIMEI)
archivo adjunto: IND_Noviembre _Entrega_Final _20221221.xls  indicadores de Proceso de Relación con el Ciudadano correspondientes al mes de Noviembre de 2022.
</t>
    </r>
  </si>
  <si>
    <r>
      <t xml:space="preserve">Se evidenció los Planes de Bienestar correspondientes a las 33 Regionales y de la Sede de la Dirección General con 4 actividades.
</t>
    </r>
    <r>
      <rPr>
        <b/>
        <sz val="10"/>
        <rFont val="Arial"/>
        <family val="2"/>
      </rPr>
      <t xml:space="preserve">Puebas realizadas </t>
    </r>
    <r>
      <rPr>
        <sz val="10"/>
        <rFont val="Arial"/>
        <family val="2"/>
      </rPr>
      <t xml:space="preserve">
Se realizó la verificación de la carpeta de la Regional Caquetá evidenciándose el Plan de Acción Código Regional Caquetá y 4 actividades la cuales son:
1. A través de correo electrónico a todos los colaboradores del ICBF Regional Caquetá se enviará una infografía, donde se Dará a conocer los siete (7) valores institucionales, mediante un juego donde cada colaborador unirá con flechas el correspondiente significado.
2. Conversatorio con facilitador externo, presencial y/0 virtual de la importancia de conocer y fortalecer nuestros siete (7) valores institucionales equipo psicosocial  
3. A través de correo electrónico y mediante encuesta virtual los colaboradores del ICBF Regional Caquetá, analizaran las opciones y darán las respuestas correcta, respecto a los tres valores. honestidad, compromiso y servicio
4. Mediante cartelera interactiva, los colaboradores de cada dependencia escribirán una frase alusiva a los valores de la honestidad, compromiso y servicio,
Adicionalmente se realizó la verificación de la Sede de la Dirección General observándose el Plan de Acción de Código de Integridad con 4 las siguientes actividades: 
1. Toma de temperatura de Código de Integridad 
2. Ruleta de Valores realizada en julio segunda semana 
3. Ruleta de Valores ejecutada en septiembre ultima semana 
4. El cultivo de valores  
los soportes de las actividades fueron compartidas en el link de acceso:  
https://icbfgob.sharepoint.com/sites/FS_DGH/Documentos compartidos/Forms/AllItems.aspx?id=/sites/FS_DGH/Documentos compartidos/FS_DGH/BIENESTAR SOCIAL 2018&amp;p=true&amp;ct=1672094234482&amp;or=Teams-HL&amp;ga=1
</t>
    </r>
    <r>
      <rPr>
        <b/>
        <sz val="10"/>
        <rFont val="Arial"/>
        <family val="2"/>
      </rPr>
      <t>Evidencias</t>
    </r>
    <r>
      <rPr>
        <sz val="10"/>
        <rFont val="Arial"/>
        <family val="2"/>
      </rPr>
      <t xml:space="preserve">
1. Seguimiento Trimestral a Planes Código de Integridad 2022.xls 
Seguimiento trimestral a regionales Planes código de integridad 2022 
Evidencias Cuarto Trimestre  (Del 1 De Octubre Al 31 De Diciembre)
2. Correo de Ruth Zolanyi Mora Gutierrez &lt;Ruth.Mora@icbf.gov.co&gt;: con Asunto : Recordatorio tercera actividad trimestral Código de Integridad. enviado el : miércoles 22/09/2021 2:34 p. m., realizando el recordatorio del cargue  de evidencias de la tercera actividad trimestral. 
3. Correo enviado por Ruth Zolanyi Mora Gutierrez &lt;Ruth.Mora@icbf.gov.co&gt; el jueves 17/11/2022 12:40 p. m
con el asunto : Recordatorio cuarta actividad trimestral Código de integridad  solictando, y gestinar las avidencias de cumplimiento a mas tardar el 16 de Diciembre</t>
    </r>
    <r>
      <rPr>
        <sz val="10"/>
        <color rgb="FFFF0000"/>
        <rFont val="Arial"/>
        <family val="2"/>
      </rPr>
      <t xml:space="preserve">. </t>
    </r>
    <r>
      <rPr>
        <sz val="10"/>
        <rFont val="Arial"/>
        <family val="2"/>
      </rPr>
      <t xml:space="preserve">
4. https://icbfgob.sharepoint.com/:f:/s/FS_DGH/EvjorqkW-CJemLrPB_pCnVABIFLPv-EvPi6wb7EkuJP4Lg?email=William.Alvarado%40icbf.gov.co&amp;e=moZ0bN</t>
    </r>
  </si>
  <si>
    <r>
      <rPr>
        <sz val="10"/>
        <rFont val="Arial"/>
        <family val="2"/>
      </rPr>
      <t>En la verificación realizada por la OCI se evidenciaron actividades de sensibilización y divulgación del Código de Integridad del ICBF a nivel nacional, como part</t>
    </r>
    <r>
      <rPr>
        <sz val="10"/>
        <color theme="1"/>
        <rFont val="Arial"/>
        <family val="2"/>
      </rPr>
      <t xml:space="preserve">e de las campañas de sensibilización y divulgación del Código de integridad atendiendo las siguientes actividades: 
</t>
    </r>
    <r>
      <rPr>
        <sz val="10"/>
        <color theme="4" tint="-0.249977111117893"/>
        <rFont val="Arial"/>
        <family val="2"/>
      </rPr>
      <t xml:space="preserve">
</t>
    </r>
    <r>
      <rPr>
        <sz val="10"/>
        <rFont val="Arial"/>
        <family val="2"/>
      </rPr>
      <t xml:space="preserve">Boletín Vive ICBF piezas informativas relacionadas con el Código de Integridad, grupos focales,  Jornada de actualización de Código de Integridad 20 octubre 2022, cuestionario de Test de percepción de Código de Integridad a los servidores públicos de ICBF.
</t>
    </r>
    <r>
      <rPr>
        <b/>
        <sz val="10"/>
        <color theme="1"/>
        <rFont val="Arial"/>
        <family val="2"/>
      </rPr>
      <t xml:space="preserve">Evidencias: 
</t>
    </r>
    <r>
      <rPr>
        <sz val="10"/>
        <rFont val="Arial"/>
        <family val="2"/>
      </rPr>
      <t>1.</t>
    </r>
    <r>
      <rPr>
        <sz val="10"/>
        <color theme="1"/>
        <rFont val="Arial"/>
        <family val="2"/>
      </rPr>
      <t xml:space="preserve"> Cuestionario de percepción Código de Integridad ICBF 2022.msg de el  lunes 5/09/2022 8:15 a. m.	
2. RV_ Ranking # 1 - Contestación de cuestionario de percepción Código de Integridad 2022.msg de el jueves 8/09/2022 4:28 p. m 	
3.  Somos servidores públicos comprometidos_ diligencia el cuestionario de percepción Código de Integridad ICBF 2022.msg de el lunes 12/09/2022 9:01 a. m.
4. ¡Tu participación es importante! diligencia el cuestionario de percepción Código de Integridad ICBF 2022.msg de el lunes 19/09/2022 10:10 a. 
5. Ranking # 2 - Contestación cuestionario de percepción Código de Integridad 2022.msg	 del lunes 19/09/2022 10:25 a. m.
6. Boletin ICBF 219 concurso de valores.pdf	 del 23 de Septiembre    	
7. Ranking # 3 - Contestación de cuestionario de percepción Código de Integridad 2022.msg	 lunes 26/09/2022 4:40 p. m.	
8. ¡Quedan pocos días! diligencia el cuestionario de percepción Código de Integridad ICBF 2022.msg de el martes 27/09/2022 8:59 a. m.
9. Ranking # 3 - Contestación cuestionario de percepción Código de Integridad 2022.msg	 martes 27/09/2022 9:41 a. m.
10. Ranking # 4 - Contestación de cuestionario de percepción Código de Integridad 2022.msg viernes 30/09/2022 2:58 p. m
11. ¡Hoy último día! diligencia el cuestionario de percepción Código de Integridad ICBF 2022.msg de el lunes 3/10/2022 8:42 a. m 	
12. CUESTIONARIO DE PERCEPCIÓN CÓDIGO DE INTEGRIDAD ICBF 2022.pdf del 21/10/22, 14:46
13. Boletin ICBF 224 Codigo de integdridad.pdf del 28 de Octubre 	
14. Ranking # 1 - Contestación de Encuesta Clima Laboral 2022.msg miércoles 9/11/2022 8:18 a. m.
15. Boletin ICBF 226 Valor Diligencia.pdf del 11 de Noviembre  	
16. Boletin ICBF 230 concurso de valores.pdf  del 9 de Diciembre 	 	 	
</t>
    </r>
  </si>
  <si>
    <r>
      <t xml:space="preserve">Se evidenció en el III Cuatrimestre Capacitación relacionada con Conflicto de íntereses dando cumplimiento a las actividades establecidas.  
</t>
    </r>
    <r>
      <rPr>
        <sz val="10"/>
        <rFont val="Arial"/>
        <family val="2"/>
      </rPr>
      <t xml:space="preserve">
Según la verificación de la documentación aportada,  la OCI evidenció que el  día 09 de noviembre se realizó la cap</t>
    </r>
    <r>
      <rPr>
        <sz val="10"/>
        <color theme="1"/>
        <rFont val="Arial"/>
        <family val="2"/>
      </rPr>
      <t xml:space="preserve">acitación por parte de DAFP como líder del tema de Conflicto de Interés donde se ampliaron los conocimientos en: Tipificación del conflicto de intereses según la normativa colombiana, Forma de presentar la Declaración de Situaciones de Conflicto de Intereses,- Consecuencias derivadas de estas conductas,- Diferencias entre Conflicto Real, Potencial o Aparente con una participación </t>
    </r>
    <r>
      <rPr>
        <sz val="10"/>
        <rFont val="Arial"/>
        <family val="2"/>
      </rPr>
      <t xml:space="preserve">de 477 colaboradores. 
</t>
    </r>
    <r>
      <rPr>
        <sz val="10"/>
        <color theme="1"/>
        <rFont val="Arial"/>
        <family val="2"/>
      </rPr>
      <t xml:space="preserve">
Adicionalmente en la verificación de la documentación se</t>
    </r>
    <r>
      <rPr>
        <sz val="10"/>
        <rFont val="Arial"/>
        <family val="2"/>
      </rPr>
      <t xml:space="preserve"> observó progr</t>
    </r>
    <r>
      <rPr>
        <sz val="10"/>
        <color theme="1"/>
        <rFont val="Arial"/>
        <family val="2"/>
      </rPr>
      <t xml:space="preserve">amación enviada por el área de Gestión Humana el 8/11/2022 9:41 a. m. </t>
    </r>
    <r>
      <rPr>
        <sz val="10"/>
        <rFont val="Arial"/>
        <family val="2"/>
      </rPr>
      <t>a una</t>
    </r>
    <r>
      <rPr>
        <sz val="10"/>
        <color theme="1"/>
        <rFont val="Arial"/>
        <family val="2"/>
      </rPr>
      <t xml:space="preserve"> invitación para la jormada de actualizacion de la Código de integridad y conflicto de interés el  9 de noviembre de 2022.
</t>
    </r>
    <r>
      <rPr>
        <sz val="10"/>
        <rFont val="Arial"/>
        <family val="2"/>
      </rPr>
      <t xml:space="preserve">
</t>
    </r>
    <r>
      <rPr>
        <b/>
        <sz val="10"/>
        <color theme="1"/>
        <rFont val="Arial"/>
        <family val="2"/>
      </rPr>
      <t xml:space="preserve">Evidencia : </t>
    </r>
    <r>
      <rPr>
        <sz val="10"/>
        <color theme="1"/>
        <rFont val="Arial"/>
        <family val="2"/>
      </rPr>
      <t xml:space="preserve">
</t>
    </r>
    <r>
      <rPr>
        <sz val="10"/>
        <rFont val="Arial"/>
        <family val="2"/>
      </rPr>
      <t xml:space="preserve">1. Invitación Conferencia Código de Integridad y Conflicto de interés - 9 de noviembre de 2022.msg por parte de Gestion Humana </t>
    </r>
    <r>
      <rPr>
        <sz val="10"/>
        <color theme="1"/>
        <rFont val="Arial"/>
        <family val="2"/>
      </rPr>
      <t xml:space="preserve">	 	</t>
    </r>
    <r>
      <rPr>
        <sz val="10"/>
        <rFont val="Arial"/>
        <family val="2"/>
      </rPr>
      <t xml:space="preserve">
2. 2022-11-09_Masiva_integridad 09-11-2022.xls listado de asistencia con la participación de 477 colaboradores 
3. En minutos! Invitación Conferencia Código de integridad y conflicto de interés.msg	 	
4. DGH Solicitud Capacitación en Conflicto de intereses.msg	
5. listado de 2022-11-09_Masiva_integridad 09-11-2022 (002).xlsx Listado de asitencia con 1018 personas
 	</t>
    </r>
    <r>
      <rPr>
        <sz val="10"/>
        <color theme="1"/>
        <rFont val="Arial"/>
        <family val="2"/>
      </rPr>
      <t xml:space="preserve">
</t>
    </r>
  </si>
  <si>
    <r>
      <t>Se evidenció pantallazo de correo electrónico de fecha 24/08/2022 asunto: "</t>
    </r>
    <r>
      <rPr>
        <i/>
        <sz val="11"/>
        <rFont val="Arial"/>
        <family val="2"/>
      </rPr>
      <t>Documento Caracterización 2022</t>
    </r>
    <r>
      <rPr>
        <sz val="11"/>
        <rFont val="Arial"/>
        <family val="2"/>
      </rPr>
      <t>" emitido por la dependencia de Gestión Calidad para el servicio y la atención enviado a profesionales de la Dirección de Servicios y Atención donde adjuntan documento Word "</t>
    </r>
    <r>
      <rPr>
        <i/>
        <sz val="11"/>
        <rFont val="Arial"/>
        <family val="2"/>
      </rPr>
      <t>Caracterización de Peticionarios 2022</t>
    </r>
    <r>
      <rPr>
        <sz val="11"/>
        <rFont val="Arial"/>
        <family val="2"/>
      </rPr>
      <t>" correspondiente  para las indicaciones y aprobación, a fin de remitir la versión final a la Oficina Asesora de Comunicaciones -OAC. Así mismo, se observó el documento "</t>
    </r>
    <r>
      <rPr>
        <i/>
        <sz val="11"/>
        <rFont val="Arial"/>
        <family val="2"/>
      </rPr>
      <t>Caracterización de peticionarios 2022 Edición octubre de 2022</t>
    </r>
    <r>
      <rPr>
        <sz val="11"/>
        <rFont val="Arial"/>
        <family val="2"/>
      </rPr>
      <t xml:space="preserve">", tanto en la herramienta SVE como en la página del ICBF: </t>
    </r>
    <r>
      <rPr>
        <sz val="11"/>
        <color rgb="FF0070C0"/>
        <rFont val="Arial"/>
        <family val="2"/>
      </rPr>
      <t>https://www.icbf.gov.co/servicios/caracterizacion-cuidadanos-peticionarios</t>
    </r>
    <r>
      <rPr>
        <sz val="11"/>
        <rFont val="Arial"/>
        <family val="2"/>
      </rPr>
      <t xml:space="preserve">
</t>
    </r>
    <r>
      <rPr>
        <b/>
        <sz val="11"/>
        <rFont val="Arial"/>
        <family val="2"/>
      </rPr>
      <t xml:space="preserve">
Evidencias
</t>
    </r>
    <r>
      <rPr>
        <sz val="11"/>
        <rFont val="Arial"/>
        <family val="2"/>
      </rPr>
      <t xml:space="preserve">
1 PDF: "</t>
    </r>
    <r>
      <rPr>
        <i/>
        <sz val="11"/>
        <rFont val="Arial"/>
        <family val="2"/>
      </rPr>
      <t>Caracterización de peticionarios 2022</t>
    </r>
    <r>
      <rPr>
        <sz val="11"/>
        <rFont val="Arial"/>
        <family val="2"/>
      </rPr>
      <t>"</t>
    </r>
  </si>
  <si>
    <r>
      <t xml:space="preserve">Se observaron soportes correspondientes a listados de asistencia forms de fechas 13 y 28 de agosto de 2022  sobre el desarrollo de dos (2) talleres, a saber:
1. </t>
    </r>
    <r>
      <rPr>
        <i/>
        <sz val="11"/>
        <rFont val="Arial"/>
        <family val="2"/>
      </rPr>
      <t xml:space="preserve">Taller Instrumentos de Gestión de Info Pública II Semestre 2022": </t>
    </r>
    <r>
      <rPr>
        <sz val="11"/>
        <rFont val="Arial"/>
        <family val="2"/>
      </rPr>
      <t xml:space="preserve">evento en que participaron colaboradores de la Sede Dirección General y las regionales: Risaralda, Cesar, Meta, Quindío. Guaviare, Putumayo, Bogotá, Córdoba, Magdalena, Huila Cauca, Cundinamarca, Bolívar, Tolima, Caldas, Casanare, La Guajira, San Andrés, Vichada, Santander, Guanía, Valle del Cauca, Amazonas y Antioquia.
2. </t>
    </r>
    <r>
      <rPr>
        <i/>
        <sz val="11"/>
        <rFont val="Arial"/>
        <family val="2"/>
      </rPr>
      <t xml:space="preserve">Taller Atención a personas con discapacidad: </t>
    </r>
    <r>
      <rPr>
        <sz val="11"/>
        <rFont val="Arial"/>
        <family val="2"/>
      </rPr>
      <t>actividad en la participaron colaboradores de las regionales: Boyacá, Antioquia, Atlántico, Córdoba, Magdalena, Santander, Caldas, Vaupés, Tolima Quindío, Sucre, Chocó, Cundinamarca, Arauca, Bogotá, Casanare, Guaviare, Caquetá, Cauca, Huila, Norte de Santander, Meta, Amazonas, Bolívar, Valle del Cauca, La Guajira, Quindío, Putumayo y Risaralda. Se evidenciaron así mismo, lista de asistencia forms de fecha 18/10/2022 del evento "</t>
    </r>
    <r>
      <rPr>
        <i/>
        <sz val="11"/>
        <rFont val="Arial"/>
        <family val="2"/>
      </rPr>
      <t>Lenguaje Claro Feria Acércate Tumac</t>
    </r>
    <r>
      <rPr>
        <sz val="11"/>
        <rFont val="Arial"/>
        <family val="2"/>
      </rPr>
      <t xml:space="preserve">o" con el registro de la participación de Colaboradores de la Sede Dirección General y la Regional Nariño ICBF, así como operadores de servicios. Finalmente, se observó la realización de eventos relacionados con esta actividad en fechas 10, 11, 15 y 17 de noviembre en temas como: búsqueda de orígenes, sensibilización servicio de atención al ciudadano y violencia sexual
</t>
    </r>
    <r>
      <rPr>
        <b/>
        <sz val="11"/>
        <rFont val="Arial"/>
        <family val="2"/>
      </rPr>
      <t xml:space="preserve">Evidencias:
Agosto:
</t>
    </r>
    <r>
      <rPr>
        <sz val="11"/>
        <rFont val="Arial"/>
        <family val="2"/>
      </rPr>
      <t>2 Excel: "</t>
    </r>
    <r>
      <rPr>
        <i/>
        <sz val="11"/>
        <rFont val="Arial"/>
        <family val="2"/>
      </rPr>
      <t xml:space="preserve">AGT 18 ASISTENCIA Atención a Personas con Discapacidad Auditiva G1" </t>
    </r>
    <r>
      <rPr>
        <sz val="11"/>
        <rFont val="Arial"/>
        <family val="2"/>
      </rPr>
      <t>y</t>
    </r>
    <r>
      <rPr>
        <i/>
        <sz val="11"/>
        <rFont val="Arial"/>
        <family val="2"/>
      </rPr>
      <t xml:space="preserve"> "AGT 19 ASISTENCIA Atención a Personas con Discapacidad Auditiva G2".</t>
    </r>
    <r>
      <rPr>
        <b/>
        <sz val="11"/>
        <rFont val="Arial"/>
        <family val="2"/>
      </rPr>
      <t xml:space="preserve">
Septiembre:
</t>
    </r>
    <r>
      <rPr>
        <sz val="11"/>
        <rFont val="Arial"/>
        <family val="2"/>
      </rPr>
      <t>2 Excel: "</t>
    </r>
    <r>
      <rPr>
        <i/>
        <sz val="11"/>
        <rFont val="Arial"/>
        <family val="2"/>
      </rPr>
      <t xml:space="preserve">SEPT 28 ASISTENCIA Taller Instrumentos de Gestión de Info Pública II Semestre 2022" </t>
    </r>
    <r>
      <rPr>
        <sz val="11"/>
        <rFont val="Arial"/>
        <family val="2"/>
      </rPr>
      <t>y</t>
    </r>
    <r>
      <rPr>
        <i/>
        <sz val="11"/>
        <rFont val="Arial"/>
        <family val="2"/>
      </rPr>
      <t xml:space="preserve"> "SPT 13 ASISTENCIA ATENCIÓN A PERSONAS CON DISCAPACIDAD"
Evidencias:
</t>
    </r>
    <r>
      <rPr>
        <b/>
        <sz val="11"/>
        <rFont val="Arial"/>
        <family val="2"/>
      </rPr>
      <t>Octubre:</t>
    </r>
    <r>
      <rPr>
        <sz val="11"/>
        <rFont val="Arial"/>
        <family val="2"/>
      </rPr>
      <t xml:space="preserve">
1 Excel: </t>
    </r>
    <r>
      <rPr>
        <i/>
        <sz val="11"/>
        <rFont val="Arial"/>
        <family val="2"/>
      </rPr>
      <t>"2.1_OCT 18 ASISTENCIA Lenguaje Claro Feria Acércate Tumaco".</t>
    </r>
    <r>
      <rPr>
        <sz val="11"/>
        <rFont val="Arial"/>
        <family val="2"/>
      </rPr>
      <t xml:space="preserve">
</t>
    </r>
    <r>
      <rPr>
        <b/>
        <sz val="11"/>
        <rFont val="Arial"/>
        <family val="2"/>
      </rPr>
      <t>Noviembre:</t>
    </r>
    <r>
      <rPr>
        <sz val="11"/>
        <rFont val="Arial"/>
        <family val="2"/>
      </rPr>
      <t xml:space="preserve">
4 Excel: "</t>
    </r>
    <r>
      <rPr>
        <i/>
        <sz val="11"/>
        <rFont val="Arial"/>
        <family val="2"/>
      </rPr>
      <t>NOV 10 ASISTENCIA Búsqueda de Orígenes", "NOV 11  ASISTENCIA SENSIBILIZACION SAC R CAQUETA", "NOV 15 ASISTENCIA Capacitación Violencia Sexual"</t>
    </r>
    <r>
      <rPr>
        <sz val="11"/>
        <rFont val="Arial"/>
        <family val="2"/>
      </rPr>
      <t xml:space="preserve"> y </t>
    </r>
    <r>
      <rPr>
        <i/>
        <sz val="11"/>
        <rFont val="Arial"/>
        <family val="2"/>
      </rPr>
      <t>"NOV 17 ASISTENCIA Capacitación Búsqueda de Orígenes G2"</t>
    </r>
  </si>
  <si>
    <r>
      <t>Se observó Excel correspondiente a listado de asistencia forms de fecha 05/09/2022 del evento "</t>
    </r>
    <r>
      <rPr>
        <i/>
        <sz val="11"/>
        <rFont val="Arial"/>
        <family val="2"/>
      </rPr>
      <t>Día del Servicio</t>
    </r>
    <r>
      <rPr>
        <sz val="11"/>
        <rFont val="Arial"/>
        <family val="2"/>
      </rPr>
      <t xml:space="preserve">" con el registro de la participación de Colaboradores de las regionales: Boyacá, Antioquia, Atlántico, Córdoba, Magdalena, Santander, Caldas, Vaupés, Tolima Quindío, Sucre, Chocó, Cundinamarca, Arauca, Bogotá, Casanare, Guaviare, Caquetá, Cauca, Huila, Norte de Santander, Meta, Amazonas, Bolívar, Valle del Cauca, La Guajira, Quindío, Putumayo, Risaralda, Nariño y San Andrés.
</t>
    </r>
    <r>
      <rPr>
        <b/>
        <sz val="11"/>
        <rFont val="Arial"/>
        <family val="2"/>
      </rPr>
      <t xml:space="preserve">Evidencias:
</t>
    </r>
    <r>
      <rPr>
        <sz val="11"/>
        <rFont val="Arial"/>
        <family val="2"/>
      </rPr>
      <t xml:space="preserve">
1 Excel: "</t>
    </r>
    <r>
      <rPr>
        <i/>
        <sz val="11"/>
        <rFont val="Arial"/>
        <family val="2"/>
      </rPr>
      <t>SEPT 5 ASISTENCIA DIA DEL SERVICIO"</t>
    </r>
  </si>
  <si>
    <r>
      <t xml:space="preserve">Se evidenciaron soportes correspondientes a pantallazos de correos electrónicos de fechas 06, 08 y 13 de septiembre de 2022 y 01 y 10 de noviembre de 2022 relacionados con información alusiva a las funciones desempeñadas por los colaboradores grado 1 que realizan atención de servicio al ciudadano en Centros Zonales y Direcciones Regionales. Adicionalmente, se observó información de Cápsula del Servico y Cápsula del Saber de fechas 04, 13 y 25 de octubre sobre información de la Web, Cartelera Virtual ¿Aún Sin Ella? y Prioridad en la Atención a Niños, Niñas, Adolescentes y Jóvenes respectivamente.
</t>
    </r>
    <r>
      <rPr>
        <b/>
        <sz val="11"/>
        <rFont val="Arial"/>
        <family val="2"/>
      </rPr>
      <t>Evidencias:
Cápsulas del Servicio:</t>
    </r>
    <r>
      <rPr>
        <sz val="11"/>
        <rFont val="Arial"/>
        <family val="2"/>
      </rPr>
      <t xml:space="preserve">
5 PDF: "</t>
    </r>
    <r>
      <rPr>
        <i/>
        <sz val="11"/>
        <rFont val="Arial"/>
        <family val="2"/>
      </rPr>
      <t>SEPT 6 CÁPSULA DEL SERVICIO FUNCIONES PROFESIONAL GRADO 1CZ (1)</t>
    </r>
    <r>
      <rPr>
        <sz val="11"/>
        <rFont val="Arial"/>
        <family val="2"/>
      </rPr>
      <t>", "S</t>
    </r>
    <r>
      <rPr>
        <i/>
        <sz val="11"/>
        <rFont val="Arial"/>
        <family val="2"/>
      </rPr>
      <t>EPT 8 CAPSULA DEL SERVICIO FUNCIONES PROFESIONAL GRADO 1 CZ(2)</t>
    </r>
    <r>
      <rPr>
        <sz val="11"/>
        <rFont val="Arial"/>
        <family val="2"/>
      </rPr>
      <t xml:space="preserve"> ",  "</t>
    </r>
    <r>
      <rPr>
        <i/>
        <sz val="11"/>
        <rFont val="Arial"/>
        <family val="2"/>
      </rPr>
      <t xml:space="preserve">SEPT 13 CAPSULA DEL SERVICIO FUNCIONES GRADO 1 CZ </t>
    </r>
    <r>
      <rPr>
        <sz val="11"/>
        <rFont val="Arial"/>
        <family val="2"/>
      </rPr>
      <t>3", "</t>
    </r>
    <r>
      <rPr>
        <i/>
        <sz val="11"/>
        <rFont val="Arial"/>
        <family val="2"/>
      </rPr>
      <t>CÁPSULA DEL SERVICIO:FUNCIONES GRADO 1 EN REGIONAL (1</t>
    </r>
    <r>
      <rPr>
        <sz val="11"/>
        <rFont val="Arial"/>
        <family val="2"/>
      </rPr>
      <t>)" y "</t>
    </r>
    <r>
      <rPr>
        <i/>
        <sz val="11"/>
        <rFont val="Arial"/>
        <family val="2"/>
      </rPr>
      <t>CÁPSULA DEL SERVICIO: FUNCIONES GRADO 1 EN REGIONAL (2)</t>
    </r>
    <r>
      <rPr>
        <sz val="11"/>
        <rFont val="Arial"/>
        <family val="2"/>
      </rPr>
      <t>.
3 PDF: "</t>
    </r>
    <r>
      <rPr>
        <i/>
        <sz val="11"/>
        <rFont val="Arial"/>
        <family val="2"/>
      </rPr>
      <t>CÁPSULA DEL SABER: INFORMACIÓN EN LA WEB</t>
    </r>
    <r>
      <rPr>
        <sz val="11"/>
        <rFont val="Arial"/>
        <family val="2"/>
      </rPr>
      <t>", "</t>
    </r>
    <r>
      <rPr>
        <i/>
        <sz val="11"/>
        <rFont val="Arial"/>
        <family val="2"/>
      </rPr>
      <t>CÁPSULA DEL SERVICIO: CARTELARA VIRTUAL ¿AÚN SIN ELLA?</t>
    </r>
    <r>
      <rPr>
        <sz val="11"/>
        <rFont val="Arial"/>
        <family val="2"/>
      </rPr>
      <t xml:space="preserve"> " y "</t>
    </r>
    <r>
      <rPr>
        <i/>
        <sz val="11"/>
        <rFont val="Arial"/>
        <family val="2"/>
      </rPr>
      <t xml:space="preserve">CÁPSULA DEL SERVICIO: PRIORIDAD EN LA ATENCIÓN A NIÑOS, NIÑAS, ADOLESCENTES Y JÓVENES </t>
    </r>
    <r>
      <rPr>
        <sz val="11"/>
        <rFont val="Arial"/>
        <family val="2"/>
      </rPr>
      <t>.</t>
    </r>
  </si>
  <si>
    <r>
      <t xml:space="preserve">Se evidenciaron actividades relacionadas con la participación de la Dirección de Servicios y Atención en Jornadas de Inducción Complementaria organizada por la Dirección de Gestión Humana en temáticas de Protocolo de Servicios y Atención  y Gestión de PQRS en los meses de febrero, marzo, abril mayo, julio y agosto; así mismo, pantallazos de correos electrónicos de fecha 22/04/2022 y 25/08/2022 en el cual se invita a jornada de induccción complementaria.
</t>
    </r>
    <r>
      <rPr>
        <b/>
        <sz val="11"/>
        <rFont val="Arial"/>
        <family val="2"/>
      </rPr>
      <t xml:space="preserve">Evidencias:
</t>
    </r>
    <r>
      <rPr>
        <sz val="11"/>
        <rFont val="Arial"/>
        <family val="2"/>
      </rPr>
      <t>4 Excel: "</t>
    </r>
    <r>
      <rPr>
        <i/>
        <sz val="11"/>
        <rFont val="Arial"/>
        <family val="2"/>
      </rPr>
      <t>FEB 1 ASISTENCIA INDUCCIÓN COMPLEMENTARIA DGH</t>
    </r>
    <r>
      <rPr>
        <sz val="11"/>
        <rFont val="Arial"/>
        <family val="2"/>
      </rPr>
      <t>", "</t>
    </r>
    <r>
      <rPr>
        <i/>
        <sz val="11"/>
        <rFont val="Arial"/>
        <family val="2"/>
      </rPr>
      <t>MARZO 30 -2022 -  ASISTENCIA INDUCCIÓN COMPLEMENTARIA ICBF DGH - 28 AL 31 DE MARZO 2022(1-214</t>
    </r>
    <r>
      <rPr>
        <sz val="11"/>
        <rFont val="Arial"/>
        <family val="2"/>
      </rPr>
      <t>)", "</t>
    </r>
    <r>
      <rPr>
        <i/>
        <sz val="11"/>
        <rFont val="Arial"/>
        <family val="2"/>
      </rPr>
      <t>MAYO 25 INDUCCION COMPLEMENTARIA (1)</t>
    </r>
    <r>
      <rPr>
        <sz val="11"/>
        <rFont val="Arial"/>
        <family val="2"/>
      </rPr>
      <t>", "JULIO 27 ASISTENCIA INDUCCION COMPLEMENTARIA ICBF DGH". 
2 PDF: "</t>
    </r>
    <r>
      <rPr>
        <i/>
        <sz val="11"/>
        <rFont val="Arial"/>
        <family val="2"/>
      </rPr>
      <t>ABRIL 27 INDUCCION COMPLEMENTARIA DGH</t>
    </r>
    <r>
      <rPr>
        <sz val="11"/>
        <rFont val="Arial"/>
        <family val="2"/>
      </rPr>
      <t>" y "</t>
    </r>
    <r>
      <rPr>
        <i/>
        <sz val="11"/>
        <rFont val="Arial"/>
        <family val="2"/>
      </rPr>
      <t>AGT 25INDUCCION COMPLEMENTARIA PROTOCOLO DE SyA</t>
    </r>
    <r>
      <rPr>
        <sz val="11"/>
        <rFont val="Arial"/>
        <family val="2"/>
      </rPr>
      <t>".</t>
    </r>
  </si>
  <si>
    <r>
      <t>Se evidenciaron correos electrónicos de fechas 09/12/2022 con asunto: "</t>
    </r>
    <r>
      <rPr>
        <i/>
        <sz val="11"/>
        <rFont val="Arial"/>
        <family val="2"/>
      </rPr>
      <t>RE: Informe de diagnóstico de accesibilidad y usabilidad del Portal Web</t>
    </r>
    <r>
      <rPr>
        <sz val="11"/>
        <rFont val="Arial"/>
        <family val="2"/>
      </rPr>
      <t>" remitido por el Grupo de Gestión de Calidad para el Servicio y la Atención en el cual solicitan a la Dirección de Información y Tecnología indicar la fecha en que cargarán los soportes de esta actividad, y correo electrónico del 14/12/2022 con asunto: "</t>
    </r>
    <r>
      <rPr>
        <i/>
        <sz val="11"/>
        <rFont val="Arial"/>
        <family val="2"/>
      </rPr>
      <t>RV: Solicitud de reporte cuarto trimestre - Plan de Gobierno Digital 2022</t>
    </r>
    <r>
      <rPr>
        <sz val="11"/>
        <rFont val="Arial"/>
        <family val="2"/>
      </rPr>
      <t>" en el cual se brinda respuesta a la solicitud del correo de fecha 09/12/2022. Así mismo, se observó el documento "</t>
    </r>
    <r>
      <rPr>
        <i/>
        <sz val="11"/>
        <rFont val="Arial"/>
        <family val="2"/>
      </rPr>
      <t>INFORME DIAGNÓSTICO DE ACCESIBILIDAD Y USABILIDAD PORTAL WEB ICBF</t>
    </r>
    <r>
      <rPr>
        <sz val="11"/>
        <rFont val="Arial"/>
        <family val="2"/>
      </rPr>
      <t xml:space="preserve">" con corte a 21/12/2022.
</t>
    </r>
    <r>
      <rPr>
        <b/>
        <sz val="11"/>
        <rFont val="Arial"/>
        <family val="2"/>
      </rPr>
      <t xml:space="preserve">Evidencias:
</t>
    </r>
    <r>
      <rPr>
        <sz val="11"/>
        <rFont val="Arial"/>
        <family val="2"/>
      </rPr>
      <t xml:space="preserve">
2 Correos electrónicos "</t>
    </r>
    <r>
      <rPr>
        <i/>
        <sz val="11"/>
        <rFont val="Arial"/>
        <family val="2"/>
      </rPr>
      <t>Informe de diagnóstico de accesibilidad y usabilidad del Portal Web (1)</t>
    </r>
    <r>
      <rPr>
        <sz val="11"/>
        <rFont val="Arial"/>
        <family val="2"/>
      </rPr>
      <t>" y "</t>
    </r>
    <r>
      <rPr>
        <i/>
        <sz val="11"/>
        <rFont val="Arial"/>
        <family val="2"/>
      </rPr>
      <t>RV Solicitud de reporte cuarto trimestre - Plan de Gobierno Digital 2022</t>
    </r>
    <r>
      <rPr>
        <sz val="11"/>
        <rFont val="Arial"/>
        <family val="2"/>
      </rPr>
      <t>".
1 Word: "</t>
    </r>
    <r>
      <rPr>
        <i/>
        <sz val="11"/>
        <rFont val="Arial"/>
        <family val="2"/>
      </rPr>
      <t>Diagnostico-Accesibilidad-Usabilidad_PWeb_DICIEMBRE2022</t>
    </r>
    <r>
      <rPr>
        <sz val="11"/>
        <rFont val="Arial"/>
        <family val="2"/>
      </rPr>
      <t>"</t>
    </r>
  </si>
  <si>
    <r>
      <t xml:space="preserve">Se evidenciaron actividades relacionadas con la participación de estudiantes de la Universidad Nacional en articulación con la Direccion de Servicios y Atención  en lo correspondiente con ejercicios de laboratorio de simplicidad,  como insumo para la construcción del documento "FIJACIÓN DE CUOTA DE ALIMENTOS", así mismo se observó información del Departamento Administratico de l Función Pública -DAFP pára la construción de la Guía Lenguaje Claro para el Canal Telefónico ICBF. Adiconalmente se informó sobre reunión con el profesionales del Centro de Contacto para establecer los parámetros de realización de la Cartilla de Lenguaje Claro del Canal Telfónico.
</t>
    </r>
    <r>
      <rPr>
        <b/>
        <sz val="11"/>
        <rFont val="Arial"/>
        <family val="2"/>
      </rPr>
      <t xml:space="preserve">Evidencias:
Mayo:
</t>
    </r>
    <r>
      <rPr>
        <sz val="11"/>
        <rFont val="Arial"/>
        <family val="2"/>
      </rPr>
      <t>Captura de pantalla de reunión Teams de fecha 25/05/2022 correspondiente a reunión Cartilla Lenguaje Claro Canal Telefónico
Infografía "</t>
    </r>
    <r>
      <rPr>
        <i/>
        <sz val="11"/>
        <rFont val="Arial"/>
        <family val="2"/>
      </rPr>
      <t>Qué debes hacer para fijar la cuota de alimentos de tus hijos</t>
    </r>
    <r>
      <rPr>
        <sz val="11"/>
        <rFont val="Arial"/>
        <family val="2"/>
      </rPr>
      <t xml:space="preserve">".
</t>
    </r>
    <r>
      <rPr>
        <b/>
        <sz val="11"/>
        <rFont val="Arial"/>
        <family val="2"/>
      </rPr>
      <t xml:space="preserve">Junio:
</t>
    </r>
    <r>
      <rPr>
        <sz val="11"/>
        <rFont val="Arial"/>
        <family val="2"/>
      </rPr>
      <t xml:space="preserve">Pantallazo correo electrónico del 23/06/2022 con asunto: propuesta Simplificada por Función Pública a plantilla de alimentos
</t>
    </r>
    <r>
      <rPr>
        <b/>
        <sz val="11"/>
        <rFont val="Arial"/>
        <family val="2"/>
      </rPr>
      <t>Julio:</t>
    </r>
    <r>
      <rPr>
        <sz val="11"/>
        <rFont val="Arial"/>
        <family val="2"/>
      </rPr>
      <t xml:space="preserve">
Pantallazo correo electrónico del 26/07/2022 con asunto: RE: Caracterización, encuesta, protocolo atención telefónica
</t>
    </r>
    <r>
      <rPr>
        <b/>
        <sz val="11"/>
        <rFont val="Arial"/>
        <family val="2"/>
      </rPr>
      <t>Agosto:</t>
    </r>
    <r>
      <rPr>
        <sz val="11"/>
        <rFont val="Arial"/>
        <family val="2"/>
      </rPr>
      <t xml:space="preserve">
Pantallazo correo electrónico del 27/08/2022 con asunto: RE: Reunión Mesa de Trabajo - Cartilla Lenguaje Claro remitido por la Unión Temporal  ASD-IQ Outsourcing S.A a la Direccion de Servicios y Atención</t>
    </r>
  </si>
  <si>
    <r>
      <t>Se evidenció correo electrónico de fecha 22/12/2022 con asunto: "R</t>
    </r>
    <r>
      <rPr>
        <i/>
        <sz val="11"/>
        <rFont val="Arial"/>
        <family val="2"/>
      </rPr>
      <t>V: RV: URGENTE Envío CORRECCIÓN ESTILO  revisión Cartilla Lenguaje claro canal telefónico / 21 págs / Dirección Servicios y Atención</t>
    </r>
    <r>
      <rPr>
        <sz val="11"/>
        <rFont val="Arial"/>
        <family val="2"/>
      </rPr>
      <t>" remitido por el Grupo de Calidad para el Servicio y la Atención a Colaborador de la misma Dependencia en el cual informa ".</t>
    </r>
    <r>
      <rPr>
        <i/>
        <sz val="11"/>
        <rFont val="Arial"/>
        <family val="2"/>
      </rPr>
      <t>..antecede te envío la solicitud final de la Cartilla de Lenguaje Claro con su trazabilidad (...) estamos a la espera de finalización de diagramación para pasarla a publicación en página web</t>
    </r>
    <r>
      <rPr>
        <sz val="11"/>
        <rFont val="Arial"/>
        <family val="2"/>
      </rPr>
      <t>.". En este correo adjuntaron el Word "</t>
    </r>
    <r>
      <rPr>
        <i/>
        <sz val="11"/>
        <rFont val="Arial"/>
        <family val="2"/>
      </rPr>
      <t>DOCUMENTO CARTILLA LENGUAJE CLARO CANAL TELEFÓNICOREV HRR 20122022</t>
    </r>
    <r>
      <rPr>
        <sz val="11"/>
        <rFont val="Arial"/>
        <family val="2"/>
      </rPr>
      <t xml:space="preserve">".
</t>
    </r>
    <r>
      <rPr>
        <b/>
        <sz val="11"/>
        <rFont val="Arial"/>
        <family val="2"/>
      </rPr>
      <t xml:space="preserve">Evidencias:
Diciembre:
</t>
    </r>
    <r>
      <rPr>
        <sz val="11"/>
        <rFont val="Arial"/>
        <family val="2"/>
      </rPr>
      <t>1 Correo electrónico de fecha 22/12/2022 con asunto: "RV: RV: URGENTE Envío CORRECCIÓN ESTILO  revisión | Cartilla Lenguaje claro canal telefónico | 21 págs |Dirección Servicios y Atención".</t>
    </r>
    <r>
      <rPr>
        <b/>
        <sz val="11"/>
        <rFont val="Arial"/>
        <family val="2"/>
      </rPr>
      <t xml:space="preserve">
</t>
    </r>
    <r>
      <rPr>
        <sz val="11"/>
        <rFont val="Arial"/>
        <family val="2"/>
      </rPr>
      <t>1 Word: "</t>
    </r>
    <r>
      <rPr>
        <i/>
        <sz val="11"/>
        <rFont val="Arial"/>
        <family val="2"/>
      </rPr>
      <t>DOCUMENTO CARTILLA LENGUAJE CLARO CANAL TELEFÓNICOREV HRR 20122022".</t>
    </r>
  </si>
  <si>
    <r>
      <t xml:space="preserve">Se evidenciaron en TRES (3) actividades de la Feria Acércate en los municipios: La Jagua de Ibirico, Cesar (02/04/2022); Rio Sucio, Caldas (01 y 02 de julio de 2022) y Tumaco, Nariño los días 21 y 22 de octubre de 2022, así como un comunicado del Departamento Administrativo de la Función Pública - DAFP de fecha 05/05/22022.
</t>
    </r>
    <r>
      <rPr>
        <b/>
        <sz val="11"/>
        <rFont val="Arial"/>
        <family val="2"/>
      </rPr>
      <t xml:space="preserve">Evidencias:
</t>
    </r>
    <r>
      <rPr>
        <sz val="11"/>
        <rFont val="Arial"/>
        <family val="2"/>
      </rPr>
      <t>3 Word: "</t>
    </r>
    <r>
      <rPr>
        <i/>
        <sz val="11"/>
        <rFont val="Arial"/>
        <family val="2"/>
      </rPr>
      <t>1 Ferias Acércate La Jagua de Ibirico</t>
    </r>
    <r>
      <rPr>
        <sz val="11"/>
        <rFont val="Arial"/>
        <family val="2"/>
      </rPr>
      <t xml:space="preserve">", </t>
    </r>
    <r>
      <rPr>
        <i/>
        <sz val="11"/>
        <rFont val="Arial"/>
        <family val="2"/>
      </rPr>
      <t>"Feria Acércate  Rio Sucio 2022</t>
    </r>
    <r>
      <rPr>
        <sz val="11"/>
        <rFont val="Arial"/>
        <family val="2"/>
      </rPr>
      <t>" e "</t>
    </r>
    <r>
      <rPr>
        <i/>
        <sz val="11"/>
        <rFont val="Arial"/>
        <family val="2"/>
      </rPr>
      <t>Informe Ferias Acercate 2022</t>
    </r>
    <r>
      <rPr>
        <sz val="11"/>
        <rFont val="Arial"/>
        <family val="2"/>
      </rPr>
      <t>".
1 PDF: "</t>
    </r>
    <r>
      <rPr>
        <i/>
        <sz val="11"/>
        <rFont val="Arial"/>
        <family val="2"/>
      </rPr>
      <t>2022-05-05_Comunicado-Conjunto_acercate_Aplazamiento_feria_montelibano</t>
    </r>
    <r>
      <rPr>
        <sz val="11"/>
        <rFont val="Arial"/>
        <family val="2"/>
      </rPr>
      <t>"</t>
    </r>
  </si>
  <si>
    <r>
      <t>Se evidenciaron soportes relacionados con el desarrollo del Taller "</t>
    </r>
    <r>
      <rPr>
        <i/>
        <sz val="11"/>
        <rFont val="Arial"/>
        <family val="2"/>
      </rPr>
      <t>Calidatón y Visualizatón de datos abiertos del ICBF</t>
    </r>
    <r>
      <rPr>
        <sz val="11"/>
        <rFont val="Arial"/>
        <family val="2"/>
      </rPr>
      <t xml:space="preserve">" realizado el 19/05/2022, así mismo listado de asistencia, encuesta de satisfacción, enlace de la grabación y presentación del taller.
</t>
    </r>
    <r>
      <rPr>
        <b/>
        <sz val="11"/>
        <rFont val="Arial"/>
        <family val="2"/>
      </rPr>
      <t xml:space="preserve">Evidencias:
</t>
    </r>
    <r>
      <rPr>
        <sz val="11"/>
        <rFont val="Arial"/>
        <family val="2"/>
      </rPr>
      <t>1 Excel: "</t>
    </r>
    <r>
      <rPr>
        <i/>
        <sz val="11"/>
        <rFont val="Arial"/>
        <family val="2"/>
      </rPr>
      <t>Registro Taller Calidatón y Visualizaciónde Datos - ICBF 2022(1113).</t>
    </r>
    <r>
      <rPr>
        <sz val="11"/>
        <rFont val="Arial"/>
        <family val="2"/>
      </rPr>
      <t>".
1 Excel:  "</t>
    </r>
    <r>
      <rPr>
        <i/>
        <sz val="11"/>
        <rFont val="Arial"/>
        <family val="2"/>
      </rPr>
      <t>2022-05-05_Comunicado-Conjunto_acercate_Aplazamiento_feria_montelibano</t>
    </r>
    <r>
      <rPr>
        <sz val="11"/>
        <rFont val="Arial"/>
        <family val="2"/>
      </rPr>
      <t>"
1 Excel:  "ENCUESTA DE SATISFACCIÓN TALLER CALIDATÓN Y VISUALIZATÓN DE DATOS ABIERTOS(1-16)"
1 PDF: "</t>
    </r>
    <r>
      <rPr>
        <i/>
        <sz val="11"/>
        <rFont val="Arial"/>
        <family val="2"/>
      </rPr>
      <t>Taller uso de datos abiertos ICBF 19.5.22</t>
    </r>
    <r>
      <rPr>
        <sz val="11"/>
        <rFont val="Arial"/>
        <family val="2"/>
      </rPr>
      <t>"
1 Word: "</t>
    </r>
    <r>
      <rPr>
        <i/>
        <sz val="11"/>
        <rFont val="Arial"/>
        <family val="2"/>
      </rPr>
      <t>Enlaces Grabación Taller Datos Abiertos 19052022</t>
    </r>
    <r>
      <rPr>
        <sz val="11"/>
        <rFont val="Arial"/>
        <family val="2"/>
      </rPr>
      <t>".</t>
    </r>
  </si>
  <si>
    <r>
      <t xml:space="preserve">Se evidenciaron 10 correos electrónicos relacionados con la socialización de los Boletines Notigestora 009 (Publicaciones WEB); 010 (Registro deudores alimentarios morosos REDAM (2);  011 (MEMORANDO NOVEDADES LEY 2126 - CONCILIABLES)  y 012 (PETICIONES OFICINA ASESORA JURÍDICA) enviados por la Dirección de Servicios y Atención a Colaboradores de Servicios y Atención en los meses de septiembre, octubre y noviembre. 
</t>
    </r>
    <r>
      <rPr>
        <b/>
        <sz val="11"/>
        <rFont val="Arial"/>
        <family val="2"/>
      </rPr>
      <t xml:space="preserve">Evidencias:
Septiembre:
</t>
    </r>
    <r>
      <rPr>
        <sz val="11"/>
        <rFont val="Arial"/>
        <family val="2"/>
      </rPr>
      <t>6 Correos electrónicos de fechas 21, 22 y 26 de septiembre de 2022 con asuntos: "</t>
    </r>
    <r>
      <rPr>
        <i/>
        <sz val="11"/>
        <rFont val="Arial"/>
        <family val="2"/>
      </rPr>
      <t>Boletín Notigestora 009-Publicaciones WEB</t>
    </r>
    <r>
      <rPr>
        <sz val="11"/>
        <rFont val="Arial"/>
        <family val="2"/>
      </rPr>
      <t xml:space="preserve">"
</t>
    </r>
    <r>
      <rPr>
        <b/>
        <sz val="11"/>
        <rFont val="Arial"/>
        <family val="2"/>
      </rPr>
      <t>Octubre:</t>
    </r>
    <r>
      <rPr>
        <sz val="11"/>
        <rFont val="Arial"/>
        <family val="2"/>
      </rPr>
      <t xml:space="preserve">
2 Correos electrónicos de fechas 10 y 24 de octubre de 2022 con asuntos: "</t>
    </r>
    <r>
      <rPr>
        <i/>
        <sz val="11"/>
        <rFont val="Arial"/>
        <family val="2"/>
      </rPr>
      <t xml:space="preserve">Boletín Notigestora 010 - Registro deudores alimentarios morosos REDAM (2)" </t>
    </r>
    <r>
      <rPr>
        <sz val="11"/>
        <rFont val="Arial"/>
        <family val="2"/>
      </rPr>
      <t xml:space="preserve">y </t>
    </r>
    <r>
      <rPr>
        <i/>
        <sz val="11"/>
        <rFont val="Arial"/>
        <family val="2"/>
      </rPr>
      <t>"Boletín Notigestora 011 de 2022 - MEMORANDO NOVEDADES LEY 2126 - CONCILIABLES".</t>
    </r>
    <r>
      <rPr>
        <sz val="11"/>
        <rFont val="Arial"/>
        <family val="2"/>
      </rPr>
      <t xml:space="preserve">
</t>
    </r>
    <r>
      <rPr>
        <b/>
        <sz val="11"/>
        <rFont val="Arial"/>
        <family val="2"/>
      </rPr>
      <t xml:space="preserve">Noviembre:
</t>
    </r>
    <r>
      <rPr>
        <sz val="11"/>
        <rFont val="Arial"/>
        <family val="2"/>
      </rPr>
      <t xml:space="preserve">2 Correos electrónicos de fechas 17 y 18 de noviembre de 2022 con asunto: </t>
    </r>
    <r>
      <rPr>
        <i/>
        <sz val="11"/>
        <rFont val="Arial"/>
        <family val="2"/>
      </rPr>
      <t xml:space="preserve">"Boletín Notigestora 012 de 2022 - PETICIONES OFICINA ASESORA JURÍDICA" </t>
    </r>
    <r>
      <rPr>
        <sz val="11"/>
        <rFont val="Arial"/>
        <family val="2"/>
      </rPr>
      <t>y</t>
    </r>
    <r>
      <rPr>
        <i/>
        <sz val="11"/>
        <rFont val="Arial"/>
        <family val="2"/>
      </rPr>
      <t xml:space="preserve"> "Boletín Notigestora 012 -Peticiones Oficina Asesora Jurídica".</t>
    </r>
  </si>
  <si>
    <r>
      <t xml:space="preserve">Se evidenciaron correos electrónicos y pantallazos de correos electrónicos relacionados con actividades de valoración de conocimiento de fechas:
- 28/09/2022: remitido por el Grupo de Gestión de Calidad para el Servicio y la Atención en cual indican que se encuentran adecuadas las preguntas de la actividad que se adelantará en el mes de octubre.
- 05/10/2022: remitido por la Dirección de Servicios y Atención donde adjuntaron actividad No. 5 de valoración de conocimientos
- 21/11/2022: remitido por la Dirección de Servicios y Atenciónen el cual remiten la actividad No. 6 de Valoración del Conocimiento.
</t>
    </r>
    <r>
      <rPr>
        <b/>
        <sz val="11"/>
        <rFont val="Arial"/>
        <family val="2"/>
      </rPr>
      <t>Evidencias:
Septiembre:</t>
    </r>
    <r>
      <rPr>
        <sz val="11"/>
        <rFont val="Arial"/>
        <family val="2"/>
      </rPr>
      <t xml:space="preserve">
2 Correos electrónicos de fechas 21/09/2022 con asuntos: </t>
    </r>
    <r>
      <rPr>
        <i/>
        <sz val="11"/>
        <rFont val="Arial"/>
        <family val="2"/>
      </rPr>
      <t xml:space="preserve">"RE: AVAL ACTIVIDAD VALORACIÓN DE CONOCIMIENTOS OCTUBRE 2022" </t>
    </r>
    <r>
      <rPr>
        <sz val="11"/>
        <rFont val="Arial"/>
        <family val="2"/>
      </rPr>
      <t>y 28/09/2022 con asunto: "</t>
    </r>
    <r>
      <rPr>
        <i/>
        <sz val="11"/>
        <rFont val="Arial"/>
        <family val="2"/>
      </rPr>
      <t xml:space="preserve">RV: SOLICITUD INSUMO ACTIVIDAD VALORACIÓN DE CONOCIMIENTOS SEPTIE.
</t>
    </r>
    <r>
      <rPr>
        <sz val="11"/>
        <rFont val="Arial"/>
        <family val="2"/>
      </rPr>
      <t xml:space="preserve">
</t>
    </r>
    <r>
      <rPr>
        <b/>
        <sz val="11"/>
        <rFont val="Arial"/>
        <family val="2"/>
      </rPr>
      <t>Octubre:</t>
    </r>
    <r>
      <rPr>
        <sz val="11"/>
        <rFont val="Arial"/>
        <family val="2"/>
      </rPr>
      <t xml:space="preserve">
1 Pantallazo de correo electrónico de fecha  05/10/2022 con asunto: "</t>
    </r>
    <r>
      <rPr>
        <i/>
        <sz val="11"/>
        <rFont val="Arial"/>
        <family val="2"/>
      </rPr>
      <t>VALORACIÓN DEL CONOCIMIENTOS, ACTIVIDAD No. 5 "NO TE QUEDES EN BLANCO Y LLENA EL ESPACI</t>
    </r>
    <r>
      <rPr>
        <sz val="11"/>
        <rFont val="Arial"/>
        <family val="2"/>
      </rPr>
      <t xml:space="preserve">O".
</t>
    </r>
    <r>
      <rPr>
        <b/>
        <sz val="11"/>
        <rFont val="Arial"/>
        <family val="2"/>
      </rPr>
      <t>Noviembre:</t>
    </r>
    <r>
      <rPr>
        <sz val="11"/>
        <rFont val="Arial"/>
        <family val="2"/>
      </rPr>
      <t xml:space="preserve">
1 Pantallazo de correo electrónico de fecha  21/11/2022 con asunto: "</t>
    </r>
    <r>
      <rPr>
        <i/>
        <sz val="11"/>
        <rFont val="Arial"/>
        <family val="2"/>
      </rPr>
      <t>VALORACIÓN DEL CONOCIMIENTOS, ACTIVIDAD No. 6 "LANZA LA FLECHA Y DA EN EL BLANCO</t>
    </r>
    <r>
      <rPr>
        <sz val="11"/>
        <rFont val="Arial"/>
        <family val="2"/>
      </rPr>
      <t>".</t>
    </r>
  </si>
  <si>
    <r>
      <t xml:space="preserve">Se evidenciaron correos electrónicos de fechas 01/08/2022, 03, 26 y 28 de octubre de 2022 y 18 y 24 de noviembre de 2022 remitido por la Dirección de Servicios y Atención a Coordinadores de Centros Zonales y Responsables de Servicios y Atención en los cuales informan sobre la disponibilidad de los los </t>
    </r>
    <r>
      <rPr>
        <i/>
        <sz val="11"/>
        <rFont val="Arial"/>
        <family val="2"/>
      </rPr>
      <t>Informes de Gestión Mensual del Sistema Digital de Asignación de Turnos -SDAT</t>
    </r>
    <r>
      <rPr>
        <sz val="11"/>
        <rFont val="Arial"/>
        <family val="2"/>
      </rPr>
      <t xml:space="preserve"> correspondiente a los meses de junio, agosto, septiembre y octubre. En estos correos dan a conocer el enlace:</t>
    </r>
    <r>
      <rPr>
        <sz val="11"/>
        <color rgb="FF0070C0"/>
        <rFont val="Arial"/>
        <family val="2"/>
      </rPr>
      <t xml:space="preserve"> https://intranet.icbf.gov.co/secretaria-general/direccion-de-servicios-y-atencion/procesos-y-eventos?f%5B0%5D=field_file_categoria%3A7874</t>
    </r>
    <r>
      <rPr>
        <sz val="11"/>
        <rFont val="Arial"/>
        <family val="2"/>
      </rPr>
      <t xml:space="preserve"> para la respectiva consulta, en la cual efectivamente se observaron (11)</t>
    </r>
    <r>
      <rPr>
        <i/>
        <sz val="11"/>
        <rFont val="Arial"/>
        <family val="2"/>
      </rPr>
      <t xml:space="preserve"> Informes Sistema Digital de Asignación de Turnos</t>
    </r>
    <r>
      <rPr>
        <sz val="11"/>
        <rFont val="Arial"/>
        <family val="2"/>
      </rPr>
      <t xml:space="preserve"> - SDAT- de los meses de enero de 2022 a noviembre de 2022).
</t>
    </r>
    <r>
      <rPr>
        <b/>
        <sz val="11"/>
        <rFont val="Arial"/>
        <family val="2"/>
      </rPr>
      <t>Evidencias:
Junio:</t>
    </r>
    <r>
      <rPr>
        <sz val="11"/>
        <rFont val="Arial"/>
        <family val="2"/>
      </rPr>
      <t xml:space="preserve">
2 Correos electrónicos de fechas 01/08/2022 con asuntos: "</t>
    </r>
    <r>
      <rPr>
        <i/>
        <sz val="11"/>
        <rFont val="Arial"/>
        <family val="2"/>
      </rPr>
      <t xml:space="preserve">PUBLICACIÓN INFORME GENERAL SDAT- JUNIO- 2022" </t>
    </r>
    <r>
      <rPr>
        <sz val="11"/>
        <rFont val="Arial"/>
        <family val="2"/>
      </rPr>
      <t>y</t>
    </r>
    <r>
      <rPr>
        <i/>
        <sz val="11"/>
        <rFont val="Arial"/>
        <family val="2"/>
      </rPr>
      <t xml:space="preserve"> "Publicación Informes Mensuales  SDAT-  JUNIO de 2022".
</t>
    </r>
    <r>
      <rPr>
        <b/>
        <sz val="11"/>
        <rFont val="Arial"/>
        <family val="2"/>
      </rPr>
      <t>Octubre:</t>
    </r>
    <r>
      <rPr>
        <i/>
        <sz val="11"/>
        <rFont val="Arial"/>
        <family val="2"/>
      </rPr>
      <t xml:space="preserve">
</t>
    </r>
    <r>
      <rPr>
        <sz val="11"/>
        <rFont val="Arial"/>
        <family val="2"/>
      </rPr>
      <t xml:space="preserve">2 Correos electrónicos del 03/10/2022 con asuntos: </t>
    </r>
    <r>
      <rPr>
        <i/>
        <sz val="11"/>
        <rFont val="Arial"/>
        <family val="2"/>
      </rPr>
      <t>"RV: Publicación Informes Mensuales SDAT- AGOSTO de 2022", "RV: PUBLICACIÓN INFORME GENERAL SDAT- AGOSTO- 2022".</t>
    </r>
    <r>
      <rPr>
        <sz val="11"/>
        <rFont val="Arial"/>
        <family val="2"/>
      </rPr>
      <t xml:space="preserve">
2 Correos electrónicos del 26 y 28 de octubre de 2022 con asuntos: "</t>
    </r>
    <r>
      <rPr>
        <i/>
        <sz val="11"/>
        <rFont val="Arial"/>
        <family val="2"/>
      </rPr>
      <t>PUBLICACIÓN INFORME GENERAL SDAT- SEPTIEMBRE- 2022</t>
    </r>
    <r>
      <rPr>
        <sz val="11"/>
        <rFont val="Arial"/>
        <family val="2"/>
      </rPr>
      <t>", "</t>
    </r>
    <r>
      <rPr>
        <i/>
        <sz val="11"/>
        <rFont val="Arial"/>
        <family val="2"/>
      </rPr>
      <t>Publicación Informes Mensuales SDAT- SEPTIEMBRE de 2022</t>
    </r>
    <r>
      <rPr>
        <sz val="11"/>
        <rFont val="Arial"/>
        <family val="2"/>
      </rPr>
      <t xml:space="preserve">".
</t>
    </r>
    <r>
      <rPr>
        <b/>
        <sz val="11"/>
        <rFont val="Arial"/>
        <family val="2"/>
      </rPr>
      <t xml:space="preserve">
Noviembre:
</t>
    </r>
    <r>
      <rPr>
        <sz val="11"/>
        <rFont val="Arial"/>
        <family val="2"/>
      </rPr>
      <t>2 Correos electrónicos del 18 y 24 de noviembre de 2022 con asuntos: "</t>
    </r>
    <r>
      <rPr>
        <i/>
        <sz val="11"/>
        <rFont val="Arial"/>
        <family val="2"/>
      </rPr>
      <t>PUBLICACIÓN INFORME GENERAL SDAT- OCTUBRE - 2022</t>
    </r>
    <r>
      <rPr>
        <sz val="11"/>
        <rFont val="Arial"/>
        <family val="2"/>
      </rPr>
      <t>", "</t>
    </r>
    <r>
      <rPr>
        <i/>
        <sz val="11"/>
        <rFont val="Arial"/>
        <family val="2"/>
      </rPr>
      <t>Publicación Informes Mensuales SDAT- OCTUBRE de 2022</t>
    </r>
    <r>
      <rPr>
        <sz val="11"/>
        <rFont val="Arial"/>
        <family val="2"/>
      </rPr>
      <t>".</t>
    </r>
  </si>
  <si>
    <r>
      <t xml:space="preserve">Se evidenciaron pantallazos de correo electrónicos de fechas 15/06/2022 enviados por la Dirección de Servicios  Atención a las Regionales Atlántico y Cundinamarca en donde informan sobre la apertura de las acciones correctivas Nos. AC-01064 y AC-01065 en el marco de seguimiento realizado a las alertas de eventos críticos del canal presencial.
</t>
    </r>
    <r>
      <rPr>
        <b/>
        <sz val="11"/>
        <rFont val="Arial"/>
        <family val="2"/>
      </rPr>
      <t>Evidencias:</t>
    </r>
    <r>
      <rPr>
        <sz val="11"/>
        <rFont val="Arial"/>
        <family val="2"/>
      </rPr>
      <t xml:space="preserve">
1  Pantallazo de correo electrónico: "</t>
    </r>
    <r>
      <rPr>
        <i/>
        <sz val="11"/>
        <rFont val="Arial"/>
        <family val="2"/>
      </rPr>
      <t>Acción Correctiva AC-0164 - Proceso Relación con el Ciudadano</t>
    </r>
    <r>
      <rPr>
        <sz val="11"/>
        <rFont val="Arial"/>
        <family val="2"/>
      </rPr>
      <t>".
1  Pantallazo de correo electrónico: "</t>
    </r>
    <r>
      <rPr>
        <i/>
        <sz val="11"/>
        <rFont val="Arial"/>
        <family val="2"/>
      </rPr>
      <t>Acción Correctiva AC-0165 - Proceso Relación con el Ciudadano</t>
    </r>
    <r>
      <rPr>
        <sz val="11"/>
        <rFont val="Arial"/>
        <family val="2"/>
      </rPr>
      <t>".</t>
    </r>
  </si>
  <si>
    <r>
      <t>Revisado en el  aplicativo SV se observó una presentación en power point   con la temática  "SI</t>
    </r>
    <r>
      <rPr>
        <i/>
        <sz val="10"/>
        <rFont val="Arial"/>
        <family val="2"/>
      </rPr>
      <t>STEMA DE CONTROL INTERNO.Resolución 5935 NOV 2020</t>
    </r>
    <r>
      <rPr>
        <sz val="10"/>
        <rFont val="Arial"/>
        <family val="2"/>
      </rPr>
      <t xml:space="preserve">"  y un capitulo de la presentación  contiene  </t>
    </r>
    <r>
      <rPr>
        <i/>
        <sz val="10"/>
        <rFont val="Arial"/>
        <family val="2"/>
      </rPr>
      <t xml:space="preserve">"Socialización Guía , Procedimiento y Cronograma de Riesgos"
</t>
    </r>
    <r>
      <rPr>
        <b/>
        <sz val="10"/>
        <rFont val="Arial"/>
        <family val="2"/>
      </rPr>
      <t>Evidencia</t>
    </r>
    <r>
      <rPr>
        <i/>
        <sz val="10"/>
        <rFont val="Arial"/>
        <family val="2"/>
      </rPr>
      <t xml:space="preserve"> 
</t>
    </r>
    <r>
      <rPr>
        <sz val="10"/>
        <rFont val="Arial"/>
        <family val="2"/>
      </rPr>
      <t xml:space="preserve">_Presentación  Power poiont s.  "SISTEMA DE CONTROL INTERNO.Resolución 5935 NOV 2020"
Nota: La evidencia presentada no es sufiente para demostrar la divulgación se requiere que alleguen listados de asistencia, actas etc. </t>
    </r>
  </si>
  <si>
    <r>
      <rPr>
        <b/>
        <sz val="11"/>
        <rFont val="Calibri"/>
        <family val="2"/>
        <scheme val="minor"/>
      </rPr>
      <t>S</t>
    </r>
    <r>
      <rPr>
        <sz val="11"/>
        <rFont val="Calibri"/>
        <family val="2"/>
        <scheme val="minor"/>
      </rPr>
      <t xml:space="preserve">e observó cumplimiento de la divulgación sobre la gestión de riesgos de corrupción a los colaboradores por medio del boletín vive ICBF </t>
    </r>
    <r>
      <rPr>
        <b/>
        <sz val="11"/>
        <rFont val="Calibri"/>
        <family val="2"/>
        <scheme val="minor"/>
      </rPr>
      <t xml:space="preserve">
Evidencias</t>
    </r>
    <r>
      <rPr>
        <sz val="11"/>
        <rFont val="Calibri"/>
        <family val="2"/>
        <scheme val="minor"/>
      </rPr>
      <t xml:space="preserve"> 
Boletin Vive ICB N°219  del 23 /09/2022. Articulo:Monitoreo a materialización de riesgos y ejecución de controles.
Boletin Vive ICB N°221  del 7 /10/2022. Articulo:Gestión de riesgos de calidad y corrupción
ICBF
Boletin Vive ICB N°229  del 2 /12/2022. Articulo:z  Identificación y validación de Riesgos de corrupción.
Nota: Se recomienda revisar la actividad con respecto a la meta puesto que desde el Boletín vive ICBF no es posible divulgar información sobre la gestión de riesgos de corrupción a todas las partes interesadas de la Entidad (Usuarios, Operadores de Servicio, Goberno Nacional, etc....)</t>
    </r>
  </si>
  <si>
    <t xml:space="preserve">Se observó seguimiento al plan de tratamiento de riesgos de corrupción para el segundo  cuatrimestre 2022.
Correo electrónico  15/09/2022. Asunto:Publicación Seguimiento PAAC - II Cuatrimestre 2022
Correo electrónico 31/08/2022. Asunto: DESIGNACIÓN Seguimiento PAAC 2022 - 31 de Agosto 
Excel cronograma Informe de Seguimiento Plan Anticorrupción y Atención al Ciudadano II cuatrimestre 2022 .
Publicación del resultado de la verificación de evidencias relacionadas con los riesgos de corrupción en la pagina web de la Entidad  (14/09/22).https://www.icbf.gov.co/planeacion/informes-de-seguimiento?f%5B0%5D=field_date%3A2022
</t>
  </si>
  <si>
    <t>Proceso</t>
  </si>
  <si>
    <t>RIESGO</t>
  </si>
  <si>
    <t xml:space="preserve">CODIGO </t>
  </si>
  <si>
    <t>SEGUIMIENTO  III CUATRIMESTRE 2022
Fecha de Seguimiento:31/12/2022</t>
  </si>
  <si>
    <t>ACCIONES Y PERIODICIDAD</t>
  </si>
  <si>
    <t>REGISTRO O EVIDENCIA</t>
  </si>
  <si>
    <t>RESPONSABLE</t>
  </si>
  <si>
    <t>Nivel</t>
  </si>
  <si>
    <t>PERIODICIDAD</t>
  </si>
  <si>
    <t>FECHA FINAL</t>
  </si>
  <si>
    <t xml:space="preserve">Nombre Regional Evaluada </t>
  </si>
  <si>
    <t xml:space="preserve">CZ Evaluados según muestra </t>
  </si>
  <si>
    <t>Evidencias</t>
  </si>
  <si>
    <t xml:space="preserve">Estado de la Acción </t>
  </si>
  <si>
    <t xml:space="preserve">Riesgo Materializado </t>
  </si>
  <si>
    <t>Actividades Plan de acción Riesgo Materializado (ISOLUCION)</t>
  </si>
  <si>
    <t>Adquisición de Bienes y Servicios</t>
  </si>
  <si>
    <t>Direccionamiento indebido de la gestión contractual favoreciendo intereses privados o particulares.</t>
  </si>
  <si>
    <t>AB2+</t>
  </si>
  <si>
    <t>Realizar capacitaciones en las etapas precontractual, contractual y Postcontractual en sede nacional y regionales.  (trimestral)</t>
  </si>
  <si>
    <t>Soportes de la capacitación</t>
  </si>
  <si>
    <t>Líderes grupos precontractual, contractual y Postcontractual</t>
  </si>
  <si>
    <t>Trimestral</t>
  </si>
  <si>
    <t>SDG - Dirección de Contratación</t>
  </si>
  <si>
    <t>Divulgar las capacitaciones realizadas por la DCO en las etapas precontractual, contractual y Postcontractual al interior de las regionales y centros zonales. (Trimestral)</t>
  </si>
  <si>
    <t>Correo electrónico con la divulgación realizada</t>
  </si>
  <si>
    <t xml:space="preserve">Coordinador grupo jurídico o quien haga sus veces en cada regional </t>
  </si>
  <si>
    <t>Regional Huila</t>
  </si>
  <si>
    <t>Divulgar las capacitaciones realizadas por la DCO en las etapas precontractual, contractual y Postcontractual al interior del centro zonal. (Trimestral)</t>
  </si>
  <si>
    <t>Designados del Centro Zonal</t>
  </si>
  <si>
    <t>Centro Zonal</t>
  </si>
  <si>
    <t>Centro Zonal Garzón</t>
  </si>
  <si>
    <t>Centro Zonal Plata</t>
  </si>
  <si>
    <t>Centro Zonal Pitalito</t>
  </si>
  <si>
    <t>Regional Caquetá</t>
  </si>
  <si>
    <t>Centro Zonal Puerto Rico</t>
  </si>
  <si>
    <t>Centro Zonal Belén de los Andaquíes</t>
  </si>
  <si>
    <t>Atender las inquietudes que sean requeridas por la sede de la dirección general, regionales y/o centros zonales relacionadas sobre la gestión contractual a través del correo consultasregionales@icbf.gov.co (Mensual)</t>
  </si>
  <si>
    <t>Correo electrónico con respuesta a las inquietudes</t>
  </si>
  <si>
    <t>Abogados de la Dirección de Contratación</t>
  </si>
  <si>
    <t>Mensual</t>
  </si>
  <si>
    <t>Presentar las inquietudes de la gestión contractual en los casos que se requiera a través del correo consultasregionales@icbf.gov.co. (Mensual)</t>
  </si>
  <si>
    <t>Correo electrónico enviado con las inquietudes requeridas</t>
  </si>
  <si>
    <t>Cualquier colaborador de la regional</t>
  </si>
  <si>
    <t>Cualquier colaborador del centro Zonal</t>
  </si>
  <si>
    <t>Direccionamiento Estratégico</t>
  </si>
  <si>
    <t>Posibilidad de la afectación de la credibilidad del ICBF por el abuso del poder por parte de los directivos en la propuesta ajustada de los aspectos técnicos de los servicios en beneficio de un tercero o particular.</t>
  </si>
  <si>
    <t>DE3+</t>
  </si>
  <si>
    <t xml:space="preserve">Socialización y apropiación del Plan Anticorrupción y de Atención al Ciudadano 2022 - semestral </t>
  </si>
  <si>
    <t>Presentación y listado de asistencia</t>
  </si>
  <si>
    <t>Profesional Subdirección de Mejoramiento Organizacional</t>
  </si>
  <si>
    <t>Semestral</t>
  </si>
  <si>
    <t xml:space="preserve">SDG </t>
  </si>
  <si>
    <t>Se evidenció cumplimiento de la actividad mediante las siguientes evidencias.
Listado de asistencia Socialización PA 
Presentación poer point SOCIALIZACIÓN TRANSPARENCIA Y PLAN ANTICORRUPCIÓN Y DE ATENCIÓN AL CIUDADANO .II Semestre / 2022</t>
  </si>
  <si>
    <t xml:space="preserve">Divulgación de piezas gráficas de Transparencia a través del boletín Vive ICBF. - mensual </t>
  </si>
  <si>
    <t xml:space="preserve">Correos electrónicos / Boletines </t>
  </si>
  <si>
    <t>Profesional de la Subdirección de Mejoramiento Organizacional</t>
  </si>
  <si>
    <t xml:space="preserve">Se observó divulgación de Transparencia en el boletín así: 
Boletín Vive ICB N°216 del 16/09/2022.
Boletín Vive ICB N°218 del 16/09/2022.
Boletín Vive ICB N°221 del 23/09/2022.
Boletín Vive ICB N°221 del 7 /10/2022.
Boletín Vive ICB N°223 del 21 /10/2022.
Boletín Vive ICB N°227 del 1 8/11/2022.
Boletín Vive ICB N°229 del 2 /12/2022.
Boletín Vive ICB N°230 del 9 /12/2022
Boletín Vive ICB N°231 del 16 /12/2022
Boletín Vive ICB N°232 del 23 /12/2022
.
</t>
  </si>
  <si>
    <t>Socializar y apropiar la ley de Transparencia y de Acceso a la Información Pública (Ley 1712 de 2014). - semestral</t>
  </si>
  <si>
    <t>Para el segundo semestre se evidenció socialización de la ley de transparencia mediante los siguiente soportes
Listado de asistencia reunión teams (sin fecha)
Presentación power pont. SOCIALIZACIÓN TRANSPARENCIA Y PLAN ANTICORRUPCIÓN Y DE ATENCIÓN AL CIUDADANO 
II Semestre / 2022</t>
  </si>
  <si>
    <t>Director Regional</t>
  </si>
  <si>
    <t>Huila</t>
  </si>
  <si>
    <t>Se observó socialización de Plan anticorrupción y de atención al ciudadano mediante: 
Acta de Comité de Gestión y desempeño N° 27 del 15-16/12/2022. Agenda Plan Anticorrupción y de Atención al Ciudadano</t>
  </si>
  <si>
    <t xml:space="preserve">Socializar y apropiar la Ley de Transparencia y de acceso a la Información (Ley 1712 de 2014). - semestral </t>
  </si>
  <si>
    <t>Se evidenció socialización por medio de:
Acta 22, del 19 y 20 de septiembre de 2022 . Agenda: Retroalimentación Proceso de Relación con el Ciudadano</t>
  </si>
  <si>
    <t xml:space="preserve">Divulgar la Ley de Transparencia y de Accesos al Información Pública.- semestral </t>
  </si>
  <si>
    <t>Coordinador de Centro Zonal</t>
  </si>
  <si>
    <t xml:space="preserve">Huila </t>
  </si>
  <si>
    <t xml:space="preserve">Garzón </t>
  </si>
  <si>
    <t>Correo electrónico del 15/06/2022 Asunto: PRESENTACION PLAN ANTICORRUPCIÓN Y DE ATENCIÓN AL CIUDADANO 2022 (Contiene temática de transparencia).
Nota: Sin evidencia en el aplicativo SV para el segundo semestre</t>
  </si>
  <si>
    <t xml:space="preserve">Divulgar el Plan Anticorrupción y de Atención al Ciudadano 2022 - semestral </t>
  </si>
  <si>
    <t>Correo electrónico del 15/06/2022 Asunto: PRESENTACION PLAN ANTICORRUPCIÓN Y DE ATENCIÓN AL CIUDADANO 2022
Nota: Sin evidencia en el aplicativo SV para el segundo semestre</t>
  </si>
  <si>
    <t>Evaluación Independiente</t>
  </si>
  <si>
    <t xml:space="preserve">Posibilidad de emitir hallazgos, conclusiones y recomendaciones no objetivas aprovechando la posición como auditor para beneficiar o afectar al auditado o a terceros favoreciendo intereses particulares. </t>
  </si>
  <si>
    <t>EI2+</t>
  </si>
  <si>
    <t>Realizar reuniones cuatrimestrales de equipo con el fin de fortalecer los conocimientos en materia de independencia y objetividad en el ejercicio de auditoria interna.</t>
  </si>
  <si>
    <t>Presentaciones y Listados de Asistencia</t>
  </si>
  <si>
    <t>Jefe Oficina de Control Interno</t>
  </si>
  <si>
    <t>Cuatrimestral</t>
  </si>
  <si>
    <t xml:space="preserve">El tercer cuatrimestre 2022 se realiza la siguiente reunión:
Presentación poder point Reunión Oficina de Control Interno 14/10/2022
Listado de asistencia 14}710/2022
Archivo Word Casos 14_10_2022 Conocimientos_materia_Independencia_Objetividad </t>
  </si>
  <si>
    <t>Generar y aplicar el modelo para la declaración de independencia y objetividad por parte de los colaboradores de la Oficina de Control Interno.</t>
  </si>
  <si>
    <t>Modelo para la declaración de independencia y objetividad</t>
  </si>
  <si>
    <t>Anual</t>
  </si>
  <si>
    <t xml:space="preserve">Actividad cumplida durante el primer cuatrimestre </t>
  </si>
  <si>
    <t xml:space="preserve">Revelación o entrega de información confidencial a la que se tuvo acceso como auditor para beneficiar o afectar al auditado o a terceros favoreciendo intereses particulares. </t>
  </si>
  <si>
    <t>EI3+</t>
  </si>
  <si>
    <t>Realizar reuniones cuatrimestrales de equipo con el fin de fortalecer los conocimientos en materia de principio de confidencialidad en el ejercicio de auditoria interna.</t>
  </si>
  <si>
    <t>Se evidenció cumplimiento mediante los siguientes soportes: 
- Presentación power point INDEPENDENCIA – OBJETIVIDAD Y CONFIDENCIALIDAD-14/10/2022
-Archivo Word Casos_14-10_2022_Conocimientos_Materia_Confidencialidad 
_Listado de asistencia Reunión Semestral OCI 14/10/2022</t>
  </si>
  <si>
    <t>Gestión Financiera</t>
  </si>
  <si>
    <t>Inadecuada verificación  de los  documentos que soportan las liquidaciones,  en los  proceso de verificación y fiscalización, en beneficio de  particulares (aportantes o sujetos pasivos de la contribución).</t>
  </si>
  <si>
    <t>GF10+</t>
  </si>
  <si>
    <t>Realizar Seminario de capacitación en los procesos de fiscalización a los grupos de Recaudo Regionales semestralmente.</t>
  </si>
  <si>
    <t>Listas de asistencia y presentación.</t>
  </si>
  <si>
    <t>Grupo de Recaudo</t>
  </si>
  <si>
    <t>Se evidenció  los siguientes soportes:
-Presentación power point CAPACITACIÓN
 REQUISITOS MÍNIMOS A VERIFICAR EN EL TRÁMITE
DE LAS SOLICITUDES DE DEVOLUCIÓN Y/O COMPENSACIÓ. Septiembre 30.
-Listado de asistencia de Regionales 30/09/2022.</t>
  </si>
  <si>
    <t>Incluir  en la asistencia técnica, revisión aleatoria a los procesos de fiscalización y verificación realizados por la regional. Se medirá semestralmente</t>
  </si>
  <si>
    <t>Informe de seguimiento.</t>
  </si>
  <si>
    <t xml:space="preserve">Se evidenció: 
- INFORME DE REVISIÓN ALEATORIA A LOS PROCESOS DE FISCALIZACIÓN Y VERIFICACIÓN DE APORTES PARAFISCALES - REGIONAL NARIÑO, Bolivar, Norte de Santander, Regional Nariño ,
</t>
  </si>
  <si>
    <t>La Plata</t>
  </si>
  <si>
    <t xml:space="preserve">Correo electrónico 5/04/2022Actividad RIESGO DE3+ Ley de Transparencia y de Accesos al Información Pública.
Nota: No se aportaron evidencias en el aplicativo SV para el segundo semestre </t>
  </si>
  <si>
    <t xml:space="preserve">Correo electrónico 5/04/2022. Asunto: actividad RIESGO DE3+ Plan Anticorrupción y de Atención al Ciudadano 2022.
Nota: No se aportaron evidencias en el aplicativo SV para el segundo semestre </t>
  </si>
  <si>
    <t>Caquetá</t>
  </si>
  <si>
    <t xml:space="preserve">Listado de asistencia  teams 13/05/2022
Presentación power point PLAN ANTICORRUPCIÓN Y DE ATENCIÓN AL CIUDADANO 2022
Listado de asistencia 07/10/2022. 
</t>
  </si>
  <si>
    <t xml:space="preserve">Listado de asistencia teams 9/05/2022
Presentación power point PLAN ANTICORRUPCIÓN Y DE ATENCIÓN AL CIUDADANO 2022 (contiene transparencia)
Listado de asistencia 07/10/2022. 
</t>
  </si>
  <si>
    <t xml:space="preserve">Puerto Rico </t>
  </si>
  <si>
    <t>Listado de asistencia 5/09/2022
Correo electrónico 9/05/2022. Asunto: SOCIALIZACIÓN PLAN ANTICORRUPCION Y LEY 1712 DE 2014 LEY DE TRANSPARENCIA 
Corroe electrónico 11/!!72022 Asunto: Divulgación Ley de transparencia y del Derecho al Acceso a la Información Pública del  ICBF Nov 2022</t>
  </si>
  <si>
    <t>Realizar Grupos de estudio específicos del proceso de verificación y fiscalización semestralmente.</t>
  </si>
  <si>
    <t>Actas y listas de asistencia de los grupos de estudio y presentaciones.</t>
  </si>
  <si>
    <t>Coordinador Financiero o quien haga sus veces en la Regional.</t>
  </si>
  <si>
    <t xml:space="preserve">El acta 13/12/2022  presentada en el aplicativo SV  no corresponde a la ejecución  de la actividad </t>
  </si>
  <si>
    <t>Programar y realizar  seguimientos semestral interno aleatorio a los expedientes  del  proceso de fiscalización y verificación del aporte parafiscal.</t>
  </si>
  <si>
    <t>Se observó :
Acta del  14/10/2022 y 30/11/2022. Objetivo: Cumplir con Actividad de Matriz de Riesgo GF10 - 2. Programar y realizar auditorías trimestrales internas aleatorias a los expedientes del proceso de fiscalización y verificación del aporte parafiscal,</t>
  </si>
  <si>
    <t>Presentar en el comité de seguimiento parafiscal el informe aleatorio realizado a los procesos de verificación y fiscalización llevado a cabo por la regional.</t>
  </si>
  <si>
    <t xml:space="preserve"> Acta de comité de seguimiento.</t>
  </si>
  <si>
    <t>Se eobservó: 
Acta 8 DE OCTUBRE DE 2022. Objetivo: Realizar Comité de Seguimiento a la Completa y Oportuna Liquidación, Cobro y Administración del Aporte Parafiscal 3% con destino al ICBF-”,</t>
  </si>
  <si>
    <t>Efectuar pagos sin el cumplimiento de los requisitos legales definidos por el ICBF, beneficiando a terceros o particulares.</t>
  </si>
  <si>
    <t>GF9+</t>
  </si>
  <si>
    <t xml:space="preserve">Realizar Seminario de capacitación en el proceso tesoral de pagos a los responsables de pagaduría Regionales semestralmente. </t>
  </si>
  <si>
    <t>Actas y listas de asistencia de los seminarios.</t>
  </si>
  <si>
    <t>Coordinador del Grupo de Tesorería</t>
  </si>
  <si>
    <t xml:space="preserve">
La evidencia aportada en el aplicativo SV no corresponde a la Capacitación sobre la temática del proceso Tesoral.
Nota: anexa correo electrónico con temas :Acciones de mejora, buenas prácticas y lecciones aprendidas, </t>
  </si>
  <si>
    <t>Incluir cuatrimestralmente en la asistencia técnica, revisión aleatoria a los procesos de recepción y tramite de cuentas  realizados por la regional.</t>
  </si>
  <si>
    <t>Acta de la Asistencia Técnica a la Regional o de la reunión virtual con la Regional. En caso de continuar con el aislamiento la evidencia será el  archivo de Excel de seguimiento a las cuentas de cobro solicitado a las regionales.</t>
  </si>
  <si>
    <t>Profesional Grupo de Tesorería</t>
  </si>
  <si>
    <t>Se evidenció archivo Excel de las Regionales de noviembre 2022   a las Regionales: Caldas, Cesar, Chocó, Cundinamarca, Huila, Nariño, Norte de Santander, Putumayo, Risaralda, San Andrés, Sucer, Valle, Vaupés y Vichada.
Nota. A pesar de que aportan los archivos Excel no se observó la retroalimentación a las Regionales.</t>
  </si>
  <si>
    <t xml:space="preserve">La evidencia aportada en el aplicativo SV  (acta 9 de mayo de 2022 y) no corresponde con el GET del proceso de verificación y fiscalización 
</t>
  </si>
  <si>
    <t>La evidencia aportada en el aplicativo SV  (acta 9 de mayo de 2022 y) no corresponde con el GET del proceso de verificación y fiscalización 
Para el segundo semestre reporta acta del 12/12/2022 perteneciente al Comité de cartera Regional.</t>
  </si>
  <si>
    <t>La evidencia aportada en el aplicativo SV  (acta 9 de mayo de 2022 y) no corresponde con el GET del proceso de verificación y fiscalización 
Acta 16 de diciembre de 2022.  Objetivo Socialización Guía de Cierre Financiero Vigencia 2022 y Apertura Vigencia Fiscal 2023 (acta sin firma) Acta del 12/12/2022 perteneciente al Comité de cartera Regional.</t>
  </si>
  <si>
    <t>Socializar en Grupos de estudio de trabajo Regional  con Centro Zonal  la normatividad y procedimientos para el pago de cuentas en el ICBF   por lo menos uno cada seis meses.</t>
  </si>
  <si>
    <t>Listados de asistencia con acta de del Grupo de estudio.</t>
  </si>
  <si>
    <t>Coordinador Financiero de la Regional</t>
  </si>
  <si>
    <t>Se observó 
Acta 12/12/2022 . Objetivo: GUÍA CIERRE FINANCIERO-CRONOGRAMA-TRAMITE PAGOS
Listado de asistencia teams 12/12/2022
Acta 30 DE JUNIO DE 2022. Objetivo: REALIZAR SENSIBLIZACION NORMATIVIDAD PARA PAGOS - Y FORMATOS PRESUPUESTALES (SOLICITUD DE CDP VIATICOS, Y CONTRATACION,  ADICION - DISMINUCION DE CDP, FLUJO DE PAGOS).</t>
  </si>
  <si>
    <t>Realizar seguimiento trimestral aleatorias  al proceso de tramite y pago de las cuentas.</t>
  </si>
  <si>
    <t xml:space="preserve"> Socializar el resultado del Seguimiento trimestral al proceso de tramite y pago de las cuentas.</t>
  </si>
  <si>
    <t>Acta de comité de seguimiento.</t>
  </si>
  <si>
    <t>Gestión Jurídica</t>
  </si>
  <si>
    <t>Decisiones y actos proferidos o revisados en beneficio de intereses propios o de terceros durante el ejercicio del cobro coactivo, la defensa judicial, extrajudicial, emisión de conceptos y actos administrativos.</t>
  </si>
  <si>
    <t>GJ3+</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</si>
  <si>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</si>
  <si>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Formato de publicación y divulgación proactiva de la Declaración de Bienes y Rentas, Registro de Conflicto de Interés y Declaración del Impuesto sobre la Renta y Complementarios.</t>
  </si>
  <si>
    <t>Jefe de la OAJ</t>
  </si>
  <si>
    <t>SDG - OAJ</t>
  </si>
  <si>
    <t>Promover y divulgar los documentos del ICBF entre los colaboradores que realizan actividades de Gestión Jurídica, relacionados con la política de transparencia, visibles en https://www.icbf.gov.co/transparencia/planeacion/codigo-integridad</t>
  </si>
  <si>
    <t xml:space="preserve">Correo electrónico </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</si>
  <si>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t>
  </si>
  <si>
    <t>Formato de publicación y divulgación proactiva de la Declaración de Bienes y Rentas, Registro de Conflicto de Interés y Declaración del Impuesto sobre la Renta y Complementarios y registro en el SharePoint</t>
  </si>
  <si>
    <t>Directores Regionales</t>
  </si>
  <si>
    <t>Memorando o correos electrónicos y registro correspondiente en  SharePoint</t>
  </si>
  <si>
    <t>Acta 9 de mayo de 2022. Objetivo Fortalecer el Proceso de Direccionamiento Estratégico en la definición, formulación, articulación, control y evaluación de las políticas, planes, programas, lineamientos y proyectos
Excel comité 06junio22análisis
Acta 23 de junio de 2022. Socialización Temas Gestión Financiera 
Correo electrónico 30/06/2022V: SOCIALIZACION TRAMITE DE CUENTAS REGIONAL Y CENTROS ZONALES</t>
  </si>
  <si>
    <t xml:space="preserve">Excel 2. seguimiento cuentas de contrato 
Excel errores de legalización 
Acta 9 de mayo de 2022. Objetivo Fortalecer el Proceso de Direccionamiento Estratégico en la definición, formulación, articulación, control y evaluación de las políticas, planes, programas, lineamientos y proyectos.
Acta N° 25 Comité de Gestión y desempeño  del  8/11/2022. Objetivo: Realizar Seguimiento a la Ejecución Presupuestal
Nota: las evidencias presentadas en el aplicativo SV no corresponden a lo establecido en la actividad </t>
  </si>
  <si>
    <t xml:space="preserve">Correo electrónico 30/06/2022.- Asunto:  INFORMACION SINCRONIZADA - ONEDRIVE GRUPO FINANCIERO
Correo electrónico 10/06/2022. Asunto: APOYO URGENTE - SOLICITUD DE INFORMACION - EJECUCION PAC Recursos Nación Mayo 2022 
Acta 05 de septiembre de 2022 Asunto: Realizar Seguimiento a la Ejecución Presupuestal Agenda
Nota: Las evidencias presentadas no corresponden a la ejecución de la actividad </t>
  </si>
  <si>
    <t>Inspección, Vigilancia y Control</t>
  </si>
  <si>
    <t>Posibilidad en la afectación del servicio público del bienestar familiar por otorgamiento de licencias de funcionamiento sin el cumplimiento del procedimiento y del  rigor técnico, administrativo, financiero y legal requeridos en beneficio de los funcionarios, contratistas y/o particulares.</t>
  </si>
  <si>
    <t>IV1+</t>
  </si>
  <si>
    <t xml:space="preserve">Planear en el primer semestre del año y desarrollar en el segundo semestre, una auditoría interna cruzada, entre los procedimientos de la Oficina de Aseguramiento de la Calidad.  </t>
  </si>
  <si>
    <t>Cronograma de planeación
Actas e informes de auditorías internas cruzadas.</t>
  </si>
  <si>
    <t>Profesional designado de la Oficina de Aseguramiento</t>
  </si>
  <si>
    <t>SDG - Oficina de Aseguramiento a la Calidad</t>
  </si>
  <si>
    <r>
      <rPr>
        <b/>
        <sz val="11"/>
        <color theme="1"/>
        <rFont val="Calibri"/>
        <family val="2"/>
        <scheme val="minor"/>
      </rPr>
      <t>Periodicidad Semestral:</t>
    </r>
    <r>
      <rPr>
        <sz val="11"/>
        <color theme="1"/>
        <rFont val="Calibri"/>
        <family val="2"/>
        <scheme val="minor"/>
      </rPr>
      <t xml:space="preserve">
De la verificación de la actividad para abordar el riesgo IV1+ se evidenció:
1). Actividad 1: 
(1.1) archivo PDF de correo electrónico de fecha 25/05/2022, objeto reunión vía teams - Capacitación Supervisión y Acta de Reunión o Comité del 23/06/2022, Objetivo: Verificar y controlar que los planes de mejora, visitas de inspección licencias de funcionamiento iniciales y procesos administrativos sancionatorios cumplan con la totalidad de los requisitos establecidos en la normatividad vigente, e identificar, analizar y socializar buenas prácticas, permitiendo optimizar el proceso de Inspección, Vigilancia y Control.
(1.2) Correo electrónico del 30/06/2022, Asunto: Auditoría Cruzada - Oficina de Aseguramiento de la Calidad – donde se indica que en el segundo semestre de la vigencia 2022, específicamente en el último trimestre. (16 archivos adjuntos correspondientes a Corros temas de aperturas de auditorías fecha octubre y sept de 2022 entre otros, Formatos Entrevista Identificación de Buenas Prácticas 2022 Auditorías.
</t>
    </r>
    <r>
      <rPr>
        <b/>
        <sz val="11"/>
        <color rgb="FF0070C0"/>
        <rFont val="Calibri"/>
        <family val="2"/>
        <scheme val="minor"/>
      </rPr>
      <t>La actividad se evidencia cumplida conforme los términos de la actividad formulada.</t>
    </r>
  </si>
  <si>
    <t>Realizar sesiones trimestrales de gestión del conocimiento al interior de la Oficina de Aseguramiento a la Calidad, con el fin de unificar criterios en la evaluación de requisitos.</t>
  </si>
  <si>
    <t>Presentaciones y listados de asistencia o  Actas de sesiones de gestión del conocimiento.</t>
  </si>
  <si>
    <r>
      <rPr>
        <b/>
        <sz val="11"/>
        <rFont val="Calibri"/>
        <family val="2"/>
        <scheme val="minor"/>
      </rPr>
      <t xml:space="preserve">Periodicidad Trimestral:
</t>
    </r>
    <r>
      <rPr>
        <sz val="11"/>
        <rFont val="Calibri"/>
        <family val="2"/>
        <scheme val="minor"/>
      </rPr>
      <t xml:space="preserve">
De la verificación de la actividad para abordar el riesgo AB2+ se evidenció:
1). Actividad 2: 
(2.1) Correo electrónico del 30/09/2022 de donde se informa que, de acuerdo con la programación de la auditoría cruzada al interior de la Oficina de Aseguramiento de la Calidad, esta será llevada a cabo durante el segundo semestre de la vigencia 2022, específicamente en el último trimestre. Formato ficha de estructuración del evento, Archivo PowerPoint capacitación de la Oficina de Aseguramiento a la Calidad OAC Grupo de Auditorias de Calidad Pública Proceso de Inspección, Vigilancia y Control, del Proceso Administrativo Sancionatorio, de Acciones de Inspección Nutrición y de Modificaciones Licencias de Funcionamiento, y listados de asistencia de dichas capacitaciones de fechas 26/04/2022, 29/04/2022, 27/05/2022 y 31/05/2022. Catorce (14) archivos correspondientes entre otros a listado de asistencia Organización archivo físico FUID y Préstamo de expedientes de fecha 30/06/2022, Archivo PowerPoint capacitación Procedimiento Licencias de Funcionamiento Iniciales, Listas de asistencia de fechas 21/06/2022, 28/06/2022 y 30/06/2022.
(2.2) Formato ficha de estructuración del evento; Archivos PowerPoint capacitación de Actividades Mejoramiento OAC, capacitación de RIESGO SGSI, Modelo de Planeación y Sistema Integrado de Gestión y listado de asistencia del 25/07/2022; nueve (09) archivos entre otros correspondientes a Archivos PowerPoint capacitación de Acciones de Mejora, de cambios significativos como resultado de la implementación de los planes de mejora y de Elaboración y Control de Documentos, Acta De Reunión o Comité N°1 del 30/09/2027 - Objetivo: Socializar los cambios significativos como resultado de la implementación de los planes de mejora 2022, con listados de asistencia de fechas 15 y 22/09/2022; Seis (06) archivos entre otros relacionados con Archivo PowerPoint capacitación de Propuesta Metodológica de Atención en la Modalidad “De Tú a Tú”, Acta de Reunión o Comité del 30/08/2022, Objetivo: Realizar la socialización de los aspectos relevantes en la implementación de los planes de mejora del componente financiero y el talento humano, Listado de asistencia del 26/08/2022, 25/10/2022, 06/12/2022.
</t>
    </r>
    <r>
      <rPr>
        <b/>
        <sz val="11"/>
        <color rgb="FF0070C0"/>
        <rFont val="Calibri"/>
        <family val="2"/>
        <scheme val="minor"/>
      </rPr>
      <t xml:space="preserve">
La actividad se evidencia cumplida conforme los términos de la actividad formulada.</t>
    </r>
  </si>
  <si>
    <t>Analizar resultados del plan de trabajo y realizar seguimiento a las acciones de mejora planteadas por la regional.</t>
  </si>
  <si>
    <r>
      <rPr>
        <b/>
        <sz val="11"/>
        <color theme="1"/>
        <rFont val="Calibri"/>
        <family val="2"/>
        <scheme val="minor"/>
      </rPr>
      <t>Periodicidad Semestral:</t>
    </r>
    <r>
      <rPr>
        <sz val="11"/>
        <color theme="1"/>
        <rFont val="Calibri"/>
        <family val="2"/>
        <scheme val="minor"/>
      </rPr>
      <t xml:space="preserve">
De la verificación de la actividad para abordar el riesgo IV1+ se evidenció:
1). Actividad 1: 
(3.1) Formato ficha de estructuración del evento, Archivo PowerPoint capacitación de Socialización Acciones Implementadas por Regionales ICBF, Listado de asistencia 27/10/2022, Doce (12) archivos correspondientes entre otros a: Correos Electrónicos del 11/12/2022 de Actos Administrativos para Publicar en la Página Web, del 24/05/2022 asunto: Plan de Mejoramiento Corporación Hogares Crea F.pdf, del 08/06/2022 asunto: Plan de Mejora Equipo de Aseguramiento a la Calidad.XLSX; FWD: Informe Regional Valle; del 08/08/2022 asunto: RV: Reitero Solicitud - Informe Regional Huila. Siete (07) archivos correspondientes a: Planes de Mejora de Operadores. 
</t>
    </r>
    <r>
      <rPr>
        <b/>
        <sz val="11"/>
        <color rgb="FF0070C0"/>
        <rFont val="Calibri"/>
        <family val="2"/>
        <scheme val="minor"/>
      </rPr>
      <t>La actividad se evidencia cumplida conforme los términos de la actividad formulada.</t>
    </r>
  </si>
  <si>
    <t>Realizar revisión del procedimiento de licencia de funcionamiento inicial conjuntamente con profesionales de 2 regionales.</t>
  </si>
  <si>
    <t>Acta de revisión del procedimiento</t>
  </si>
  <si>
    <t>Inspección, Vigilacia y Control</t>
  </si>
  <si>
    <t xml:space="preserve">Aplicar el instrumento de autoevaluación diseñado desde la Sede de la Dirección General, con el fin de validar la aplicación del procedimiento en una muestra de trámites de Licencias de Funcionamiento adelantado en cada Dirección Regional. </t>
  </si>
  <si>
    <t>Instrumento de autoevaluación diligenciado</t>
  </si>
  <si>
    <t>Enlace Regional Oficina de Aseguramiento a la Calidad</t>
  </si>
  <si>
    <r>
      <rPr>
        <b/>
        <sz val="11"/>
        <color theme="1"/>
        <rFont val="Calibri"/>
        <family val="2"/>
        <scheme val="minor"/>
      </rPr>
      <t>Periodicidad Semestral:</t>
    </r>
    <r>
      <rPr>
        <sz val="11"/>
        <color theme="1"/>
        <rFont val="Calibri"/>
        <family val="2"/>
        <scheme val="minor"/>
      </rPr>
      <t xml:space="preserve">
De la verificación de la actividad para abordar el riesgo IV1+ se evidenció:
1). Actividad 1: 
No se evidenció la creación de esta carpeta para la verificación de este riesgo
</t>
    </r>
    <r>
      <rPr>
        <b/>
        <sz val="11"/>
        <color rgb="FF0070C0"/>
        <rFont val="Calibri"/>
        <family val="2"/>
        <scheme val="minor"/>
      </rPr>
      <t>La actividad no se evidenció cumplida para el ningún semestre del año 2022, conforme los términos de la actividad formulada.</t>
    </r>
  </si>
  <si>
    <t>Monitoreo y Seguimiento a la Gestión</t>
  </si>
  <si>
    <t>Alteración en SIMEI de los datos reportados de la gestión institucional del ICBF para favorecer intereses particulares.</t>
  </si>
  <si>
    <t>MS2+</t>
  </si>
  <si>
    <t>Implementación de mejoras en la gestión de usuarios desarrolladas para el aplicativo SIMEI durante la vigencia 2022. Trimestral.</t>
  </si>
  <si>
    <t>RFC Formato de requerimiento de cambios informáticos</t>
  </si>
  <si>
    <t>Profesional de la Subdirección de Monitoreo y Evaluación</t>
  </si>
  <si>
    <t xml:space="preserve">Se observó correo electrónico del 13/09/2022 . Asunto: RFC_NORMAL_SIMEI_83034 </t>
  </si>
  <si>
    <t>Revisión de roles de usuario asignados en la herramienta. Trimestral.</t>
  </si>
  <si>
    <t>Listado de usuarios activos aplicativo SIMEI</t>
  </si>
  <si>
    <t>se observó: 
Excel R aporte de usuarios simei al corte último trimestre de la vigencia.</t>
  </si>
  <si>
    <t>Promoción y Prevención</t>
  </si>
  <si>
    <t>Posibilidad de entrega o uso indebido de Alimento de Alto Valor Nutrición en puntos de entrega, unidades de servicios de los programas, modalidades o servicios del ICBF favoreciendo particulares o terceros.</t>
  </si>
  <si>
    <t>PP3+</t>
  </si>
  <si>
    <r>
      <t>DN: Elaborar</t>
    </r>
    <r>
      <rPr>
        <b/>
        <sz val="12"/>
        <color theme="1"/>
        <rFont val="Calibri"/>
        <family val="2"/>
        <scheme val="minor"/>
      </rPr>
      <t xml:space="preserve"> </t>
    </r>
    <r>
      <rPr>
        <sz val="12"/>
        <color theme="1"/>
        <rFont val="Calibri"/>
        <family val="2"/>
        <scheme val="minor"/>
      </rPr>
      <t>el plan de visitas a los puntos de entrega primarios AAVN. (MENSUAL)</t>
    </r>
  </si>
  <si>
    <t>Plan de visitas</t>
  </si>
  <si>
    <t>Profesional del Grupo de AAVN</t>
  </si>
  <si>
    <t>Se  revisaron las siguientes evidencias
Excel plan  de visitas octubre 2022- radicado 235181.
Excel plan de visitas septiembre  2022 -radicado No. 20221130011871-173
Excel plan de visitas noviembre 2022 Radicado No. 20221130021311-274</t>
  </si>
  <si>
    <t>DN: Aplicar el anexo 57 por parte la de interventoría a los puntos de entrega primarios AAVN.  (MENSUAL)</t>
  </si>
  <si>
    <t>Acta de visitas cargadas en el aplicativo de la interventoría</t>
  </si>
  <si>
    <t xml:space="preserve">Excel reporte General de los meses de septiembre, octubre y noviembre </t>
  </si>
  <si>
    <t>DN: Realizar reporte y seguimiento al cierre de las novedades presentadas producto de la aplicación del anexo 57 por parte de la interventoría a los puntos de entrega primarios AAVN.  (MENSUAL)</t>
  </si>
  <si>
    <t>Matriz de seguimiento a novedades e informe semestral de gestión de cierre de novedades.</t>
  </si>
  <si>
    <t>Se observó: 
-Excel Reporte de novedades cerradas 31/10/2022
-Excel Consolidado novedades cerradas20221205
-Excel reporte de visitas corte 26/12/2022.
-Memorando  Radicado 202219000000216033. Asunto: Informe sobre novedades de interventoría con relación a la custodia y control de Alimentos de Alto Valor Nutricional por termino de vigencia 2022
en los puntos de entrega primarios.</t>
  </si>
  <si>
    <t>DN: Realizar reporte y seguimiento al cierre de las novedades presentadas producto de la aplicación del anexo 57 por parte de la interventoría a los puntos de entrega primarios. AAVN.  (MENSUAL)</t>
  </si>
  <si>
    <t xml:space="preserve">Profesional del Grupo Asistencia Técnica ó Grupo Ciclos de Vida y Nutrición </t>
  </si>
  <si>
    <t>Se observó:
Matriz Excel Reporte novedades de Interventoría Vigencia 2022</t>
  </si>
  <si>
    <t xml:space="preserve">Pitalito </t>
  </si>
  <si>
    <t>Acta 18 de mayo de 2022. 1. Contexto Institucional 
Correo electrónico 7/09/2022. Asunto: Ley de Transparencia y de Accesos al Información Pública</t>
  </si>
  <si>
    <t xml:space="preserve">Acta 18 de mayo de 2022. 1. Contexto Institucional 
Correo electrónico 7/09/2022. Asunto: Plan Anticorrupción y de Atención al Ciudadano </t>
  </si>
  <si>
    <t xml:space="preserve"> El profesional designado por el coordinador zonal</t>
  </si>
  <si>
    <t>DPI: Realizar jornadas de cualificación  referentes a AAVN  las cuales son llevadas a cabo por  los equipos de seguimiento a la ejecución. (SEMESTRAL)</t>
  </si>
  <si>
    <t xml:space="preserve">Listado de asistencia de manera presencial o virtual, formato de evaluación, grabación de la sesión
</t>
  </si>
  <si>
    <t>Profesional de la Subdirección de Operaciones para la Primera Infancia</t>
  </si>
  <si>
    <t xml:space="preserve">Se evidenció los siguientes soportes: 
- Listado de asistencia  teams 8/11/2022.
-Presentación power point Uso de los AAVN en los servicios de educación inicial riesgo PP3+- noviembre 2022
Grabación teams </t>
  </si>
  <si>
    <t xml:space="preserve">DPI: Brindar  las  orientaciones técnicas  teniendo en cuenta lo establecido en los manuales técnicos operativos, frente al suministro de la bienes tarina. (SEMESTRAL) </t>
  </si>
  <si>
    <t>Correos electrónicos o memorandos</t>
  </si>
  <si>
    <t>Profesional Subdirección de Gestión Técnica para la Primera Infancia y/o
Profesional de la Subdirección de Operaciones para la Primera Infancia</t>
  </si>
  <si>
    <t>Se observó:
Correo electrónico Asunto 7!0/2022 : Orientaciones para el cumplimiento del plan de tratamiento de riesgos PP3+ - Octubre 2022</t>
  </si>
  <si>
    <t>DPI: Realizar mesas de trabajo de articulación entre  el enlace de Asistencia técnica , enlace de seguimiento a la ejecución  y el profesional de nutrición. (TRIMESTRAL)</t>
  </si>
  <si>
    <t>Acta de reunión con listado de asistencia</t>
  </si>
  <si>
    <t xml:space="preserve">Profesional de la Dirección Regional </t>
  </si>
  <si>
    <t>Se observó 
Acta N°  67 13 de junio del 2022
Acta N°154 del 5/12/2022. Objetivo: Realizar mesa de trabajo para articulación…</t>
  </si>
  <si>
    <t>DPI: Brindar orientaciones técnicas para la adecuada entrega del AAVN a los usuarios. (SEMESTRAL)</t>
  </si>
  <si>
    <t xml:space="preserve">Listado de asistencia de manera presencial o virtual
</t>
  </si>
  <si>
    <t>Profesional delegado por el Coordinador del Centro zonal</t>
  </si>
  <si>
    <t>Acta 24/02/2022. Asistencia técnica modalidad comunitaria HCB
Nota: para el segundo semestre no se encontró evidencia en el aplicativo SV</t>
  </si>
  <si>
    <t>DI: Gestionar con la Dirección de Nutrición para la realización de las asistencias técnicas en el uso adecuado del AAVN a la modalidad de tú a tú, dirigido a Regionales y prestadores del servicio. (CUATRIMESTRAL)</t>
  </si>
  <si>
    <t>Correo electrónico, acta de asistencia y listado de asistencia.</t>
  </si>
  <si>
    <t xml:space="preserve">Profesional de la Dirección de Infancia </t>
  </si>
  <si>
    <t xml:space="preserve">DI: Consolidar la información frente la entrega de  AAVN a los participantes de modalidad de Tú a Tú (BIMESTRAL) </t>
  </si>
  <si>
    <t>Bimestral</t>
  </si>
  <si>
    <t>Se evidenció Reporte acumulado de los periodos desde Diciembre 2021 hasta octubre 2022</t>
  </si>
  <si>
    <t>DI: Gestionar el reporte de entregas mensuales del AAVN y remitir el consolidado a la Dirección de Infancia (MENSUAL)</t>
  </si>
  <si>
    <t xml:space="preserve"> Profesional enlace regional</t>
  </si>
  <si>
    <t>Mediante correo electrónico del 4/10/2022 Informan  que las modalidades de la dirección de Infancia, finalizaron en el mes de Julio, por tal motivo no se reportan evidencias para el riesgo PP3+</t>
  </si>
  <si>
    <t>DI: Realizar Seguimiento a la entrega de AAVN a los participantes  de la modalidad Tú a Tú (MENSUAL)</t>
  </si>
  <si>
    <t>Formato de Entrega de Bienes tarina. Actas de Reunión y Listados de Asistencia</t>
  </si>
  <si>
    <t>DI: Realizar Seguimiento a la entrega de AAVN a los participantes  de la modalidad Tú a Tú . (Donde aplique la supervisión de los contratos)(MENSUAL)</t>
  </si>
  <si>
    <t>Formato de Entrega de Bienes tarina a Beneficiarios. Actas de Reunión y Listados de Asistencia</t>
  </si>
  <si>
    <t xml:space="preserve"> El profesional designado por el coordinador Centro zonal</t>
  </si>
  <si>
    <t xml:space="preserve">No aplica el centro zonal no desarrolla la modalidad Tu a TU
 </t>
  </si>
  <si>
    <t>DAJ: Gestionar con la Dirección de Nutrición para la realización de las asistencias técnicas en el uso adecuado del AAVN a la modalidad de tú a tú, dirigido a Regionales y prestadores del servicio. CUATRIMESTRAL)</t>
  </si>
  <si>
    <t>Acta de Reunión y Listado de Asistencia</t>
  </si>
  <si>
    <t>Subdirector (a) de Operación de programas para la Adolescencia y Juventud.</t>
  </si>
  <si>
    <t xml:space="preserve">Se observó :
Correo electrónico 14/03/2022. : RV: Solicitud asistencia técnica AAVN 14/03/2021
Correo electrónico  Citación reunión teams del 21 de abril de 2022. REUNIÓN . 13/05/2022AT AAVN uso adecuado del AAVN a la modalidad de tú a tú, dirigido
Listado de asistencia teams  13/05/2022.
Nota: No se evidencio la asistencia tenia del segunda cuatrimestre de 2022
</t>
  </si>
  <si>
    <t>DAJ: Realizar Plan de Seguimiento a la entrega de AAVN a los usuarios de la oferta.(TRIMESTRAL)</t>
  </si>
  <si>
    <t>Informes de Comisión o Actas de Reunión y Listados de Asistencia.</t>
  </si>
  <si>
    <t>Profesional de la Subdirección  de Operación de programas para la Adolescencia y Juventud.</t>
  </si>
  <si>
    <t xml:space="preserve">Se observaron los siguientes soporte
Informe dc comisión 17 y 18 de marzo de 2022 Villacencia 
Informe de comisión 30 y 31ded abril de 2022. Regional Atlántico 
Formato forms de seguimiento 
 Excel  seguimiento entrega del Alimento de Alto Valor Nutricional.
Acta  12 de octubre 2022 Objetivo: REALIZAR DESDE LAS DIRECCIONES DE ADOLESCENCIA Y JUVENTUD, INFANCIA Y NUTRICIÓN DE LA SEDE NACIONAL ASISTENCIA TÉCNICA ADECUADO USO AAVN, PARA EL SEGUIMIENTO AL RIESGO PP3+
Nota: No se evidenció el plan  de seguimiento  a la Entrega de AAVN de forma trimestral. 
Se recomienda revisar las evidencias puesto que deben corresponden a la actividad N° 1 de DAJ
 </t>
  </si>
  <si>
    <t>DAJ: Gestionar el reporte de entregas del AAVN y remitir el consolidado a la Dirección de Adolescencia y Juventud  (MENSUAL)</t>
  </si>
  <si>
    <t>Correo electrónico con la consolidación del reporte de entregas.</t>
  </si>
  <si>
    <t>Coordinador del Grupo de Asistencia Técnica ó Coordinador del Grupo de Ciclos de Vida y Nutrición   con apoyo del profesional designado de la Dirección de Adolescencia y Juventud.</t>
  </si>
  <si>
    <t>Para el primer semestre se  da cumplimiento a la actividad 
En el aplicativo SV reporta que no aplica reporte teniendo en cuenta que la modalidad finalizó su ejecución en julio y no fue contratada para el segundo semestre del 2022.</t>
  </si>
  <si>
    <t>DAJ: Realizar Plan de Seguimiento a la entrega de AAVN a los usuarios de la oferta.  (MENSUAL)
Nota: Aplica para las regionales que tengan en territorio la modalidad de tú a tú</t>
  </si>
  <si>
    <t>​No aplica, la modalidad Tu a Tu finalizó en el mes de julio y no se renovó contratación</t>
  </si>
  <si>
    <t>DAJ: Realizar Plan de Seguimiento a la entrega de AAVN a los usuarios de la oferta.  (MENSUAL)
Nota: Aplica para los Centros Zonales que tengan supervisión de la modalidad de tú a tú</t>
  </si>
  <si>
    <t>Coordinador de Centro Zonal con apoyo del profesional designado o Supervisor.</t>
  </si>
  <si>
    <t>DFC: Articulación con la Dirección de Nutrición para establecer las recomendaciones y obligaciones relacionadas con la recepción, almacenamiento, suministro e inventario de los  AAVN, los cuales quedaran consignadas en la minuta contractual. (ANUAL)</t>
  </si>
  <si>
    <t>Acta de Reunión o Correos</t>
  </si>
  <si>
    <t>DFC: Brindar orientaciones en los espacios de inducción a operadores frente a la recepción, almacenamiento, suministro e inventario de los AAVN. (ANUAL)</t>
  </si>
  <si>
    <t>Acta de Reunión, presentación, informes de comisión.</t>
  </si>
  <si>
    <t xml:space="preserve">Actividad cumplida en el segundo cuatrimestre 2022. </t>
  </si>
  <si>
    <t>DFC: Elaborar y socializar con las regionales reporte que de cuenta del numero de familias vinculadas a la modalidad Territorios Étnicos con Bienestar, que reciben AAVN.  (BIMESTRAL)</t>
  </si>
  <si>
    <t>Se observó:
Correo electrónico 26/09/2022. Asunto TEB - reportes corte septiembre 2022 primera validación
Correo electrónico 27/10/2022. Asunto:  TEB - reportes corte octubre 2022 primera validación</t>
  </si>
  <si>
    <t>DFC: Seguimiento a las entregas de los AAVN, de acuerdo con el  corte o fechas de entrega establecidas. (BIMESTRAL)</t>
  </si>
  <si>
    <t xml:space="preserve">Formatos de seguimiento  de entrega de los AAVN </t>
  </si>
  <si>
    <t>Supervisor del contrato</t>
  </si>
  <si>
    <t xml:space="preserve">Planilla de Entrega mes de septiembre y octubre de 2022  e informó  que las entregas de los AAVN, de acuerdo con el corte o fechas de entrega establecidas de los CZ La Plata y Pitalito en donde se presenta la modalidad, se evidencia hasta septiembre dado que fue el ultimo mes de prestación del servicio.
 </t>
  </si>
  <si>
    <t xml:space="preserve">Formato Acta de visita CDI Guadalupe, Guadalupe Mod fam,Hi sosima Suarez, afecto y vida, Mi pequeño mundo, HI escalereta,Tarqui MF.
Nota: No sxe evidenció Actas de seguimiento para el tercer y cuarto trimestre </t>
  </si>
  <si>
    <t>Protección</t>
  </si>
  <si>
    <t>Decisiones no correspondientes al acervo probatorio debido a que la Defensoría de Familia adopta decisiones que no responden a la realidad probatoria y fáctica, para favorecer un particular.</t>
  </si>
  <si>
    <t>PR1+</t>
  </si>
  <si>
    <t>Acompañar el desarrollo del Comité Técnico Consultivo de los niveles Regional y Zonal con el fin de brindar recomendaciones técnicas para el Restablecimiento de Derechos en los casos que presentan mayor complejidad, en el marco de las estrategias adelantadas por la Dirección de Protección o según la necesidad que se presente.</t>
  </si>
  <si>
    <t xml:space="preserve">Informe del desarrollo del comité técnico consultivo </t>
  </si>
  <si>
    <t xml:space="preserve">Equipo PARD </t>
  </si>
  <si>
    <t>Se observó: 
INFORME DESARROLLO COMITÉ TÉCNICO CONSULTIVO PARA EL RESTABLECIMENTO DE DERECHOSPlan de Tratamiento Riesgo PR1+Actividad 1
Nota: Se da como cumplida  con el reporte del mers de noviembre teniendo en cuenta que la actividad culmina el 15/12/2022</t>
  </si>
  <si>
    <t>Realizar el reporte del seguimiento a la realización del Comité técnico consultivo para el Restablecimiento de Derechos de los niveles regional y zonal, verificando a través de las actas cargadas en la ruta correspondiente, de tal manera que cumpla con los parámetros establecidos en las Resoluciones 9198 de 2015 y 7397 de 2017.</t>
  </si>
  <si>
    <t>Reporte del porcentaje de cumplimiento del comité consultivo</t>
  </si>
  <si>
    <t>Nota: Se da como cumplida  con el reporte del mes de noviembre teniendo en cuenta que la actividad culmina el 15/12/2022</t>
  </si>
  <si>
    <t xml:space="preserve">Caquetá </t>
  </si>
  <si>
    <t>Reporte novedades de Interventoría Vigencia 2022-</t>
  </si>
  <si>
    <t>Acta24/06/2022- Objetivo: Realizar socialización de los servicios de primera infancia, en el marco del seguimiento a la ejecución y plan de tratamiento de la matriz de riesgo.
Acta 23/09/2022. Objetivo: Realizar seguimiento AAVN..
Acta 28 de noviembre de 2022. Objetivo: Desarrollo de mesas de articulación de primera infancia, seguimiento a la ejecución y plan de tratamiento de la matriz de riesgo.</t>
  </si>
  <si>
    <t xml:space="preserve">Correo electrónico: 7 marzo. CAQUETÁ: Solicitud asesoría u orientación - Riesgo PP3+ Procesos disciplinarios, fiscales y penales por uso indebido de los AAVN - Dirección Infancia.
No aplica para la Regional </t>
  </si>
  <si>
    <t xml:space="preserve">No aplica para la Regional </t>
  </si>
  <si>
    <t xml:space="preserve">Realizar el reporte mensual de realización del Comité técnico consultivo para el Restablecimiento de Derechos del nivel zonal, verificando a través de las actas cargadas en la ruta correspondiente, que cumpla con los parámetros establecidos en las Resoluciones 9198 de 2015 y 7397 de 2017. </t>
  </si>
  <si>
    <t xml:space="preserve">Correo electrónico validando la revisión de las actas. </t>
  </si>
  <si>
    <t xml:space="preserve">Coordinador del grupo de asistencia técnica/ Protección </t>
  </si>
  <si>
    <t xml:space="preserve">Se evidenció: 
correo electrónico 6/12/2022. Asunto: CONFIRMO CARGUE ACTAS DE COMITÉ CONSULTIVO DE RESTABLECIMIENTO DE DERECHOS MES DE NOVIEMBRE - REGIONAL HUILA
Correo electrónico 5/11/(2022. Asunto: CONFIRMO CARGUE ACTAS DE COMITÉ CONSULTIVO DE RESTABLECIMIENTO DE DERECHOS MES DE OCTUBRE - REGIONAL HUILA
correo electrónico 7/10/22.CONFIRMO CARGUE ACTAS DE COMITÉ CONSULTIVO DE RESTABLECIMIENTO DE DERECHOS MES DE SEPTIEMBRE - REGIONAL HUILA
</t>
  </si>
  <si>
    <t xml:space="preserve">Sanciones disciplinarias o penales a la entidad o servidores involucrados por entes de control por decisiones irregulares debido a la aprobación de solicitudes de adopción. </t>
  </si>
  <si>
    <t>PR4+</t>
  </si>
  <si>
    <t>Acompañamiento técnico continuo a la realización de los comités de adopciones regionales.</t>
  </si>
  <si>
    <t>Registro de participación comité de adopciones</t>
  </si>
  <si>
    <t>Enlaces regionales Subdirección de Adopciones</t>
  </si>
  <si>
    <t>Excel  participación comités septiembre, octubre, noviembre y diciembre de 2022</t>
  </si>
  <si>
    <t xml:space="preserve">Realizar Sensibilización semestral frente al cumplimiento de los requisitos y pasos de la etapa administrativa para determinar si la familia es idónea o no para adoptar. </t>
  </si>
  <si>
    <t xml:space="preserve">Listados de asistencia y presentaciones, o actas de reunión o comité </t>
  </si>
  <si>
    <t>Listado de asistencia Segunda sensibilización 23/11/2022
presentación power point. Sensibilización- Cumplimiento de Requisitos y pasos en la etapa administrativa​</t>
  </si>
  <si>
    <t>Correo electrónico 5/10/2022. Asunto: Caquetá: Actas CTC regional y zonal Septiembre 2022
Correo electrónico 6/12/2022. Asunto: Caquetá: Actas CTC regional y zonal Noviembre 2022
Correo electrónica 19/12/2022o Caquetá: Actas CTC regional y zonal primera quincena Diciembre 2022</t>
  </si>
  <si>
    <t xml:space="preserve">Realizar Sensibilización semestral a las defensorías de familia en centros zonales frente al cumplimiento de los requisitos y pasos de la etapa administrativa para determinar si la familia es idónea o no para adoptar. </t>
  </si>
  <si>
    <t>Comité de adopciones</t>
  </si>
  <si>
    <t>Sanciones disciplinarias o penales a la entidad o servidores involucrados por entes de control por decisiones irregulares debido a la omisión de solicitudes de adopción aprobadas para la posible asignación a un niño, niña y/o adolescente</t>
  </si>
  <si>
    <t>PR5+</t>
  </si>
  <si>
    <t xml:space="preserve">Realizar seguimiento mensual a la asignación de familias a niños, niñas y adolescentes de acuerdo con la lista de espera de cada Regional. </t>
  </si>
  <si>
    <t>Reporte consolidado Comité de Adopciones del SIM</t>
  </si>
  <si>
    <t xml:space="preserve">Formato Comité de Adopciones - Formato de Reporte de Niños, Niñas y Adolescentes Aptos para la Adopción de los meses de septiembre o noviembre de 2022.	
Nota: Se da como cumplida  con el reporte del mes de noviembre teniendo en cuenta que la actividad culmina el 15/12/2022								</t>
  </si>
  <si>
    <t xml:space="preserve">Presenta como evidencia correo electrónico parea los meses de agosto-noviembre de 2022 donde indica que realizó sensibilización a los Centros Zonales frente al cumplimiento de los requisitos y pasos de la etapa administrativa, para determinar si la familia es idónea o no para adoptar, el día 4/03/2022 y 28/11/2022.
Nota: evidencia no suficiente se requieren los soportes al sensibilización como listados de asistencia y presentaciones </t>
  </si>
  <si>
    <t>Realizar seguimiento mensual a la asignación de familias a niños, niñas y adolescentes de acuerdo con la lista de espera.</t>
  </si>
  <si>
    <t xml:space="preserve">Comité de Adopciones </t>
  </si>
  <si>
    <t xml:space="preserve">Se observó:
Reporte Consolidado del Comité de adopciones </t>
  </si>
  <si>
    <t>Relación con el Ciudadano</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</si>
  <si>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</si>
  <si>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</si>
  <si>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publica, especialmente el índice de información clasificada y reservada y resultado del monitoreo a la gestión de denuncias con los responsables de servicios y atención regionales y agentes de Centro de Contacto.</t>
  </si>
  <si>
    <t xml:space="preserve">Presentación y  listado de asistencia </t>
  </si>
  <si>
    <t>Directora de Servicios y Atención</t>
  </si>
  <si>
    <t>Se evidenció:
Listado de asistencia teams13 y 14 de octubre de 2022, 
Listado de asistencias 3/11/2022.</t>
  </si>
  <si>
    <t xml:space="preserve">Presenta como evidencia correo electrónico para los meses de agosto-noviembre de 2022 donde indica que no es  posible mostrar las actas porque tienen reserva. 
Nota: La evidencia no corresponde a las actas si no al reporte consolidad del SIM </t>
  </si>
  <si>
    <t>Realizar semestralmente la socialización del Índice de Información clasificada y reservada del ICBF, con los referentes de servicio y atención de los Centros Zonales, por parte del Referente de Servicios y Atención de la Dirección Regional.</t>
  </si>
  <si>
    <t>Responsable de Servicios y Atención</t>
  </si>
  <si>
    <t>Se observó:
Acta del 01/12/2022. Numeral 2. Socialización del Índice de Información clasificada y reservada
Presentación power point Instrumentos de Gestión de Información Publica Índice De Información Clasificada y Reservada</t>
  </si>
  <si>
    <t>Servicios Administrativos</t>
  </si>
  <si>
    <t>Posibilidad de alteración o sustracción de información en los archivos centrales beneficiando a terceros.</t>
  </si>
  <si>
    <t>SA5+</t>
  </si>
  <si>
    <t>Realizar sensibilización anual sobre los efectos negativos de la alteración o sustracción información de los archivos centrales o fines particulares.</t>
  </si>
  <si>
    <t>Listados de asistencias, presentación de la sensibilización</t>
  </si>
  <si>
    <t>Coordinador o Líder Grupo Gestión Documental / Referente Grupo Gestión Documental</t>
  </si>
  <si>
    <t>Reportar semestralmente listado de personal autorizado para el ingreso a los depósitos de archivo centrales</t>
  </si>
  <si>
    <t>Listado de personal autorizado</t>
  </si>
  <si>
    <t xml:space="preserve">Excel listado  de personal autorizado archivo Central  y Funza </t>
  </si>
  <si>
    <t>Validar semestralmente que el archivo central cuente con condiciones de seguridad mínimas que garanticen la custodia de la información, y en caso de requerirse elevar solicitud para que se generen las acciones correctivas a las fallas detectadas</t>
  </si>
  <si>
    <t>Informe</t>
  </si>
  <si>
    <t xml:space="preserve">Se evidenció Informe  CONDICIONES DE SEGURIDAD EN EL ARCHIVO HISTORICO EN EL MARCO DE LA MATRIZ DE RIESGOS DE  CALIDAD 2022
Nota: No se evidenció informe del archivo Central como tampoco la solicitud para generar acciones correctivas. </t>
  </si>
  <si>
    <t>Listado de asistencia instrumentos de gestión 5/3/2022
Presentación power point Instrumentos de Gestión de Información Publica Índice De Información Clasificada y Reservada
Listado de asistencia 9/28/22</t>
  </si>
  <si>
    <t>Realizar sensibilización anual  sobre los efectos negativos de la alteración o sustracción información de los archivos centrales o fines particulares.</t>
  </si>
  <si>
    <t>Coordinador Grupo Administrativo y/o Gestión de Soporte / Referente documental de la Regional</t>
  </si>
  <si>
    <t>Se observó:
Presentación power point EFECTOS NEGATIVOS DE LA MANIPULACIÓN O SUSTRACCIÓN DE INFORMACIÓN
Listado de asistencia 22/07/2022. efectos negativos de la alteración o sustracción información de los archivos.
Listado de asistencia 3/06/2022</t>
  </si>
  <si>
    <t xml:space="preserve">
Excel LISTADO DE PERSONAL AUTORIZADO PARA EL INGRESO A LOS DEPÓSITOS DE ARCHIVO CENTRALES Noviembre y diciembre </t>
  </si>
  <si>
    <t xml:space="preserve">La evidencia aportada para el segundo semestre   (Informe ANÁLISIS DE LA SITUACIÓN DETECTADA TRAS EL DILIGENCIAMIENTO DE LOS FORMATOS DE SANEAMIENTO AMBIENTAL Y)  MONITOREO Y CONTROL DE CONDICIONES AMBIENTALES no corresponde a lo establecido en la actividad </t>
  </si>
  <si>
    <t>Validar semestralmente que el archivo de gestión centralizado cuente con condiciones de seguridad mínimas que garanticen la custodia de la información, y en caso de requerirse elevar solicitud para que se generen las acciones correctivas a las fallas detectadas</t>
  </si>
  <si>
    <t>Coordinador Centro Zonal / Referente documental del Centro Zonal</t>
  </si>
  <si>
    <t>Power point CONDICIONES DE SEGURIDAD EN EL ARCHIVO DE GESTION  RIESGO SA5+ 11 de agosto de 2022.
Nota: No se evidenció ejecución de la actividad en los dos semestres</t>
  </si>
  <si>
    <t>Reportar semestralmente listado de personal autorizado para el ingreso a los depósitos de archivo de gestión centralizados</t>
  </si>
  <si>
    <t>Correo electrónico 3/05/2022. Asunto: Autorización Ingreso Archivo de Gestión Centro Zonal 
Nota: No se evidenció ejecución de la actividad en los dos semestres</t>
  </si>
  <si>
    <t xml:space="preserve">Gestión del Talento Humano </t>
  </si>
  <si>
    <t>Promover o inducir actuaciones administrativas de las que se tenga conocimiento o competencia sin el cumplimiento de la normatividad legal vigente atendiendo intereses personales o de un tercero.</t>
  </si>
  <si>
    <t>TH6+</t>
  </si>
  <si>
    <t>Sensibilizaciones mensuales a los colaboradores del ICBF en temas relacionado con la prevención de la falta disciplinaria.</t>
  </si>
  <si>
    <t>Profesionales de la Oficina de Control Interno Disciplinario</t>
  </si>
  <si>
    <t>Sensibilizaciones trimestrales a los jefes inmediatos sobre la aplicabilidad de la preservación del orden interno en la normatividad vigente disciplinaria.</t>
  </si>
  <si>
    <t>Jefe Oficina de Control Interno Disciplinario</t>
  </si>
  <si>
    <t>Listado de asistencia teams 23/06/2022 
Presentación power point. Efectos negativos de la alteración o sustracción de información en los Archivos. Temas de Gestión Documental
Listado de asistencia 16709/2022
Power point Efectos negativos de la alteración o sustracción de información en los Archivos. Temas de Gestión Documental.
Nota: La capacitación del segundo semestre no corresponde al tema efectos negativos de la alteración o sustracción información de los archivos centrales o fines particulares.</t>
  </si>
  <si>
    <t>Archivo Word LISTADO DE PERSONAL AUTORIZADO PARA EL INGRESO A LOS DEPÓSITOS DE ARCHIVO CENTRAL 1. SEMESTRE 2022
Archivo Word LISTADO DE PERSONAL AUTORIZADO PARA EL INGRESO A LOS DEPÓSITOS DE ARCHIVO CENTRAL. SEMESTRE 2022</t>
  </si>
  <si>
    <t xml:space="preserve">INFORME CONDICIONES DE SEGURIDAD EN EL ARCHIVO CENTRAL EN EL MARCO DE LA MATRIZ DE RIESGOS DE CALIDAD 2022 para primer y segundo semestre
</t>
  </si>
  <si>
    <t>Belén de los Andaquíes</t>
  </si>
  <si>
    <t>Correo electrónico 10/08/2022. Asunto: SOCIALIZACIÓN PLAN ANTICORRUPCION Y LEY 1712 DE 2014 LEY DE TRANSPARENCIA 
Correo electrónico 12/12/2022</t>
  </si>
  <si>
    <t>Matriz Excel reporte novedades de interventoría vigencia 2022</t>
  </si>
  <si>
    <t xml:space="preserve">Listado de asistencia 25/05/2022.
Captura de pantalla AAVN Mesa públicas </t>
  </si>
  <si>
    <t>Actas de visitas mes de agosto 
Actas de visita 26/05/2022.
Reporte de visitas noviembre.
Nota: No presenta en el aplicativo sv para todos los meses la matriz dce seguimiento a novedades e informe semestral de gestión de cierre de novedades.</t>
  </si>
  <si>
    <t>Formato entrega AAVN a beneficiarios
Listado de espera consolidada 4 de a abril 2022
Memorando Lista de espera a 2 mayo de 2022
Nota: Las evidencias presentadas en el aplicativo SV no corresponden a la ejecución de la actividad</t>
  </si>
  <si>
    <t xml:space="preserve">No aplica: ​El centro zonal no cuenta con la modalidad de Tu a Tu para lo cual no aplica este riesgo. 
 </t>
  </si>
  <si>
    <t xml:space="preserve">​No aplica: El centro zonal no cuenta con la modalidad de Tu a Tu para lo cual no aplica este riesgo. </t>
  </si>
  <si>
    <t xml:space="preserve">Formato entrega AAVN unidades ejecutoras de servicio mayo y junio, julio , agosto 
Nota: no se evidenció cumplimiento total de la actividad 
</t>
  </si>
  <si>
    <t>En el aplicativo SV el CZ informa "Para el periodo reportado no se presentaron novedades por parte de la interventoría a los puntos de entrega primarios AVVN"</t>
  </si>
  <si>
    <t>Acta de reunión 082 de 23/02/2022. Socialización procedimiento y programación de entrega AAVN
Acta15/12/2022.Realizar AT de AAVN</t>
  </si>
  <si>
    <t>No aplica: Para la vigencia 2022 no cuenta  con contratos con supervisión de la modalidad tú a tú en el centro zonal Pitalito</t>
  </si>
  <si>
    <t xml:space="preserve">Formato entrega AAVN a beneficiarios
</t>
  </si>
  <si>
    <t>Informe CONDICIONES DE SEGURIDAD EN EL ARCHIVO DE GESTION EN EL MARCO DE LA MATRIZ DE RIESGOS DE CALIDAD 2022. Fecha de diligenciamiento 5 de agosto 2022.
Nota: No se evidenció informe para los dos semestres</t>
  </si>
  <si>
    <t>Correo electrónico 30/06/2022. Asunto: RV: Personas Autorizadas Para Solicitar y /o recibir Préstamos Documentales
Correo electrónico 1/12/2022. Asunto: RV: Personas Autorizadas Para Solicitar y /o recibir Préstamos Documentales segundo semestre Mes de Diciembre</t>
  </si>
  <si>
    <t xml:space="preserve">INFORME ARCHIVO DE GESTION CENTRO ZONAL PITALITO.
Nota: Las evidencias presentadas en el aplicativo SV corresponden a las mismas en el primer y segundo semestre
</t>
  </si>
  <si>
    <t>Acta6 de mayo de 2022. GET 
LISTADO DE PERSONAL AUTORIZADO PARA EL INGRESO A LOS DEPÓSITOS DE ARCHIVO DE GESTION</t>
  </si>
  <si>
    <t>Reporte de novedades de interventoría vigencia 2022</t>
  </si>
  <si>
    <t>Listado de asistencia teams 13/05/2022
Listad o de asistencia 5/10/2022</t>
  </si>
  <si>
    <t xml:space="preserve">Formato levantamiento condiciones físicas, ambientales y de prevención de emergencias  para primer y segundo semestre.
Nota: Evidencias reportadas en el aplicativo SV no corresponden a la ejecución de la actividad </t>
  </si>
  <si>
    <t xml:space="preserve">Correo electrónico 29/07/2022. Asunto: Autorizados para Préstamos documentales Regional Caquetá
Correo electrónico 23/02/2022
</t>
  </si>
  <si>
    <t xml:space="preserve">Correo electrónico 19/08/2022 donde indican que no aplica la actividad para centro zonal.
Nota. Las matriz de riesgos oficial para la entidad aplica para CZ </t>
  </si>
  <si>
    <t>Correo electrónico 6/12/2022 UTORIZACION INGRESO AL ARCHIVO DE GESTION</t>
  </si>
  <si>
    <t xml:space="preserve">
Se cuenta con el contrato 1378 del 11/07/19 - con certificación de vigencias futuras como soporte para los años 2020-2022 (para el año 2022  se cuenta con un presupuesto de $2.851.542.211)  cuyo objeto es prestar el de  "Prestar el servicio de apoyo logístico necesario para la organización y realización de eventos institucionales de sensibilización, divulgación e implementación de las diferentes estrategias del ICBF" Por medio del cual se atendieron las siguientes Mesas Públicas y ejercicios de Rendición de  Cuentas a través del contrato del Operador Logístico.
Evidencias:
Rendición de Cuentas Regional Tolima realizada el 15 junio de 2022  (Factura 1848). Orden de Pago 6
Rendición de Cuentas Regional Amazonas realizada el 15 de septiembre 2022. (Factura 2042).  Orden de Pago 8
</t>
  </si>
  <si>
    <r>
      <rPr>
        <sz val="10"/>
        <rFont val="Arial"/>
        <family val="2"/>
      </rPr>
      <t xml:space="preserve">Revisadas las actas de aprobación de las actas  se evidenció la aprobación de las matrices de riesgos de corrupción para los 16 procesos.
</t>
    </r>
    <r>
      <rPr>
        <b/>
        <sz val="10"/>
        <rFont val="Arial"/>
        <family val="2"/>
      </rPr>
      <t xml:space="preserve">
Evidencias 
</t>
    </r>
    <r>
      <rPr>
        <sz val="10"/>
        <rFont val="Arial"/>
        <family val="2"/>
      </rPr>
      <t>-Acta  13/12/2022. Objetivo: Aprobación de riesgos de Calidad y Corrupción del Proceso de Coordinación y Articulación del SNBF y Agentes para la vigencia 2023.
-Acta16/12/2022. Objetivo: Aprobare los riesgos  del proceso 
-Acta 15/12/2022. Objetivo:Aprobare los riesgos  del proceso Gestión Financiera
Acta 14/12/2022. Objetivo:Actualizar la Gestión de Riesgos de  corrupción y calidad Proceso GTH 
- Acta 20 de diciembre 2022. Objetivo: Aprobación de la gestión de riesgos de calidad y corrupción del proceso de Gestión de Tecnología e Información vigencia 2023
- Acta sin fecha.  Objetivo: Actualizar la gestión de riesgos de calidad y corrupción del proceso de Relación con el Ciudadano</t>
    </r>
    <r>
      <rPr>
        <b/>
        <sz val="10"/>
        <rFont val="Arial"/>
        <family val="2"/>
      </rPr>
      <t>.
-A</t>
    </r>
    <r>
      <rPr>
        <sz val="10"/>
        <rFont val="Arial"/>
        <family val="2"/>
      </rPr>
      <t>cta12/12/2022. Objetivo: Aprobación Riesgos del Proceso Administrativo 2023.
-Acta 09/12/2022. Aprobar la Gestión de riesgos de Calidad y Corrupción del Proceso de Mejora e Innovación para la vigencia 2023.</t>
    </r>
    <r>
      <rPr>
        <b/>
        <sz val="10"/>
        <rFont val="Arial"/>
        <family val="2"/>
      </rPr>
      <t xml:space="preserve">
</t>
    </r>
    <r>
      <rPr>
        <sz val="10"/>
        <color rgb="FF0070C0"/>
        <rFont val="Arial"/>
        <family val="2"/>
      </rPr>
      <t>-</t>
    </r>
    <r>
      <rPr>
        <sz val="10"/>
        <rFont val="Arial"/>
        <family val="2"/>
      </rPr>
      <t>Acta 19 de diciembre de 2022.  Objetivo: Revisar y aprobar la Matriz de Riesgos del Proceso Evaluación Independiente vigencia 202</t>
    </r>
    <r>
      <rPr>
        <b/>
        <sz val="10"/>
        <rFont val="Arial"/>
        <family val="2"/>
      </rPr>
      <t xml:space="preserve">3 </t>
    </r>
    <r>
      <rPr>
        <i/>
        <sz val="10"/>
        <rFont val="Arial"/>
        <family val="2"/>
      </rPr>
      <t>( avala la presentación de los riesgos de Corrupción para presentarlos en el marco del Comité Institucional de Gestión y Desempeñ</t>
    </r>
    <r>
      <rPr>
        <sz val="10"/>
        <rFont val="Arial"/>
        <family val="2"/>
      </rPr>
      <t>o ??)
Acta 19 de diciembree de 2022. Objetivo: Actualizar la gestión de riesgos de calidad y corrupción del proceso de Protección
- Acta 15/12/2022. Objetivo: Objetivo: Actualizar la gestión de riesgos de calidad y corrupción del proceso IVC  y aprobación de riesgos (ión para presentarlos en el marco del Comité Institucional de Gestión y Desempeño para su aprobación)</t>
    </r>
    <r>
      <rPr>
        <b/>
        <sz val="10"/>
        <rFont val="Arial"/>
        <family val="2"/>
      </rPr>
      <t xml:space="preserve">
</t>
    </r>
    <r>
      <rPr>
        <sz val="10"/>
        <rFont val="Arial"/>
        <family val="2"/>
      </rPr>
      <t xml:space="preserve">-Acta del 16/12/2022. Objetivo: Actualizar la gestión de riesgos de calidad y corrupción del proceso Gestión Jurídica para la vigencia 2023.
- Acta 28/11/2022. Objetivo: Identificar los controles asociados a los riesgos para su mitigación y proyectar planes de tratamiento en los diferentes niveles. (Sin aprobación) Proceso Monitoreo </t>
    </r>
    <r>
      <rPr>
        <b/>
        <sz val="10"/>
        <rFont val="Arial"/>
        <family val="2"/>
      </rPr>
      <t xml:space="preserve">
-</t>
    </r>
    <r>
      <rPr>
        <sz val="10"/>
        <rFont val="Arial"/>
        <family val="2"/>
      </rPr>
      <t>Act 28/11/2022. Objetivo: Identificar los controles asociados a los riesgos para su mitigación y proyectar planes de tratamiento en los diferentes niveles.</t>
    </r>
  </si>
  <si>
    <r>
      <t xml:space="preserve">Se observó monitoreo al plan de tratamiento de los riesgos de corrupción  de los meses de  septiembre, octubre, noviembre para la SDG </t>
    </r>
    <r>
      <rPr>
        <b/>
        <sz val="10"/>
        <rFont val="Arial"/>
        <family val="2"/>
      </rPr>
      <t xml:space="preserve">
Evidencias </t>
    </r>
    <r>
      <rPr>
        <sz val="10"/>
        <rFont val="Arial"/>
        <family val="2"/>
      </rPr>
      <t xml:space="preserve">
Excel  Matiz riesgos de corrupción 2022- Monitoreo Septeimbre 
Excel  Matiz riesgos de corrupción 2022- Monitoreo Octubre 
Excel Matriz riesgos de corrupción 2022 - Monitoreo.  Noviembre 
Excel Matriz riesgos de corrupción 2022 - Monitoreo.  Diiciembre
Nota:
- Se recomienda incluir en el reporte del monitoreo de los planes de tratamiento de riesgos de corrupción lo correspondiente a los niveles Regional y Zonal teniendo en cuenta que la Entidad también gestiona los riesgos en estos 2 niveles y entendiendo además que en estos se ejecuta la misionalidad.</t>
    </r>
  </si>
  <si>
    <r>
      <t xml:space="preserve">
</t>
    </r>
    <r>
      <rPr>
        <sz val="10"/>
        <color theme="1"/>
        <rFont val="Arial"/>
        <family val="2"/>
      </rPr>
      <t xml:space="preserve">Se evidenció  monitoreo a la  materialización de los riesgos de corrupción para el tercer cuatrinmestre de la vigencia 2022
</t>
    </r>
    <r>
      <rPr>
        <b/>
        <sz val="10"/>
        <color theme="1"/>
        <rFont val="Arial"/>
        <family val="2"/>
      </rPr>
      <t xml:space="preserve">
Evidencias 
</t>
    </r>
    <r>
      <rPr>
        <sz val="10"/>
        <color theme="1"/>
        <rFont val="Arial"/>
        <family val="2"/>
      </rPr>
      <t>En el siguiente enlace se encuentra el reporte de  monitoreo a la materialización de los riesgos de corrupción  de la sede de la dirección general: https://icbfgob.sharepoint.com/sites/GestionDeRiesgos/Documentos compartidos/Forms/AllItems.aspx?id=/sites/GestionDeRiesgos/Documentos compartidos/2022/SDG/MON-MAT-CONT&amp;viewid=b91b463e-78d8-4ed5-9b2c-713967732268
En el siguiente enlace encuentra cada carpeta con regional y cada centro zonal dentro se encuentra el reporte en MON-MAT-CONT https://icbfgob.sharepoint.com/sites/GestionDeRiesgos/Documentos compartidos/Forms/AllItems.aspx?id=/sites/GestionDeRiesgos/Documentos compartidos/2022/Amazonas&amp;viewid=b91b463e-78d8-4ed5-9b2c-71396773226</t>
    </r>
  </si>
  <si>
    <r>
      <t xml:space="preserve">Se evidencio correo electrónico con adjunto excel  calculo del indicador PA-134
</t>
    </r>
    <r>
      <rPr>
        <b/>
        <sz val="10"/>
        <color theme="1"/>
        <rFont val="Arial"/>
        <family val="2"/>
      </rPr>
      <t xml:space="preserve">Evidencias </t>
    </r>
    <r>
      <rPr>
        <sz val="10"/>
        <color theme="1"/>
        <rFont val="Arial"/>
        <family val="2"/>
      </rPr>
      <t xml:space="preserve">
Correo electrónico 12/01/2023. Asunto: Indicador Riesgos 3° Corte</t>
    </r>
  </si>
  <si>
    <r>
      <t xml:space="preserve">Se evidencia el seguimiento realizado a los compromisos por medio del archivo Excel con el reporte SIMEI correspondiente al indicador </t>
    </r>
    <r>
      <rPr>
        <i/>
        <sz val="10"/>
        <rFont val="Arial"/>
        <family val="2"/>
      </rPr>
      <t>PA 98 Porcentaje de cumplimiento de compromisos formulados en las mesas públicas y rendición pública de cuentas</t>
    </r>
    <r>
      <rPr>
        <sz val="10"/>
        <rFont val="Arial"/>
        <family val="2"/>
      </rPr>
      <t xml:space="preserve"> el cual refleja la ejecución de los 22 compromisos (11 de mesas públicas y 11 de Rendición de cuentas).
</t>
    </r>
    <r>
      <rPr>
        <b/>
        <sz val="10"/>
        <rFont val="Arial"/>
        <family val="2"/>
      </rPr>
      <t xml:space="preserve">Evidencia:
</t>
    </r>
    <r>
      <rPr>
        <sz val="10"/>
        <rFont val="Arial"/>
        <family val="2"/>
      </rPr>
      <t xml:space="preserve">Archivo Excel Consolidado Nacional Compromisos Vigencia 2022
Ubicado en la página web en la siguiente URL: https://www.icbf.gov.co/rendicion-de-cuentas-icbf/audiencias-publicas-de-rendicion-de-cuentas?f%5B0%5D=field_file_categoria%3A8138
</t>
    </r>
    <r>
      <rPr>
        <b/>
        <sz val="10"/>
        <rFont val="Arial"/>
        <family val="2"/>
      </rPr>
      <t xml:space="preserve">
</t>
    </r>
    <r>
      <rPr>
        <sz val="10"/>
        <rFont val="Arial"/>
        <family val="2"/>
      </rPr>
      <t xml:space="preserve">
</t>
    </r>
  </si>
  <si>
    <r>
      <t xml:space="preserve">Se evidencia informe ejecutivo correspondiente al segundo semestre del 2022 llamado "¡El ICBF avanza en la implementación del Acuerdo de Paz!" 
</t>
    </r>
    <r>
      <rPr>
        <b/>
        <sz val="10"/>
        <rFont val="Arial"/>
        <family val="2"/>
      </rPr>
      <t xml:space="preserve">
Evidencia:
</t>
    </r>
    <r>
      <rPr>
        <sz val="10"/>
        <rFont val="Arial"/>
        <family val="2"/>
      </rPr>
      <t xml:space="preserve">https://www.icbf.gov.co/acuerdos-de-paz
Informe publicado el 26/12/2022 en la página WEB ICBF URL https://www.icbf.gov.co/sites/default/files/2erinforme_posconflicto_diciembre_2022.pdf
</t>
    </r>
  </si>
  <si>
    <r>
      <t xml:space="preserve">Se evidencia las 780 actas, resultados, presentaciones y análisis de consultas previas, información contruida y analizada para la realización de los diferentes escenarios de mesas públicas y ejercicios de rendición de cuentas.
</t>
    </r>
    <r>
      <rPr>
        <b/>
        <sz val="10"/>
        <rFont val="Arial"/>
        <family val="2"/>
      </rPr>
      <t xml:space="preserve">
</t>
    </r>
    <r>
      <rPr>
        <sz val="10"/>
        <rFont val="Arial"/>
        <family val="2"/>
      </rPr>
      <t xml:space="preserve">
</t>
    </r>
    <r>
      <rPr>
        <b/>
        <sz val="10"/>
        <rFont val="Arial"/>
        <family val="2"/>
      </rPr>
      <t xml:space="preserve">Evidencia:
</t>
    </r>
    <r>
      <rPr>
        <sz val="10"/>
        <rFont val="Arial"/>
        <family val="2"/>
      </rPr>
      <t xml:space="preserve">
https://www.icbf.gov.co/rendicion-de-cuentas-icbf/rendicion-de-cuentas-en-regiones
</t>
    </r>
  </si>
  <si>
    <r>
      <t xml:space="preserve">Se evidencia las 248 carpetas con invitaciones presentaciones y análisis de consultas previas, información contruida y analizada para la realización de los diferentes escenarios de mesas públicas y ejercicios de rendición de cuentas.
</t>
    </r>
    <r>
      <rPr>
        <b/>
        <sz val="10"/>
        <rFont val="Arial"/>
        <family val="2"/>
      </rPr>
      <t xml:space="preserve">Evidencia:
</t>
    </r>
    <r>
      <rPr>
        <sz val="10"/>
        <rFont val="Arial"/>
        <family val="2"/>
      </rPr>
      <t xml:space="preserve">
https://www.icbf.gov.co/rendicion-de-cuentas-icbf/audiencias-publicas-de-rendicion-de-cuentas
File server ruta file://icbf.gov.co/FS_DPC/DPC/RPC_y_MP/2022/Evidencias_RPC_y_MP_2022/
</t>
    </r>
  </si>
  <si>
    <r>
      <t xml:space="preserve">Se evidencia el actas, resultados, presentaciones y análisis de consultas previas, información contruida y analizada para la realización de los diferentes escenarios de mesas públicas y ejercicios de rendición de cuentas.
</t>
    </r>
    <r>
      <rPr>
        <b/>
        <sz val="10"/>
        <rFont val="Arial"/>
        <family val="2"/>
      </rPr>
      <t xml:space="preserve">
</t>
    </r>
    <r>
      <rPr>
        <sz val="10"/>
        <rFont val="Arial"/>
        <family val="2"/>
      </rPr>
      <t xml:space="preserve">
</t>
    </r>
    <r>
      <rPr>
        <b/>
        <sz val="10"/>
        <rFont val="Arial"/>
        <family val="2"/>
      </rPr>
      <t xml:space="preserve">Evidencia:
</t>
    </r>
    <r>
      <rPr>
        <sz val="10"/>
        <rFont val="Arial"/>
        <family val="2"/>
      </rPr>
      <t xml:space="preserve">
https://www.icbf.gov.co/rendicion-de-cuentas-icbf/rendicion-de-cuentas-en-regiones
file://icbf.gov.co/FS_DPC/DPC/RPC_y_MP/2022/Evidencias_RPC_y_MP_2022/
</t>
    </r>
  </si>
  <si>
    <r>
      <t xml:space="preserve">Se realizaron 215 audiencias públicas participativas de mesas públicas correspondientes a cada uno de los centros  zonlaes del ICBF y de 33 audiencias para la rendición pública de cuentas en las regionales , de las cuales se obtuvo la evidencia de realización  a traves de los listados de asistencia utilizando la metodologia presencial , virtual en su mayoria  o mixta 
</t>
    </r>
    <r>
      <rPr>
        <b/>
        <sz val="10"/>
        <rFont val="Arial"/>
        <family val="2"/>
      </rPr>
      <t xml:space="preserve">Evidencias
</t>
    </r>
    <r>
      <rPr>
        <sz val="10"/>
        <rFont val="Arial"/>
        <family val="2"/>
      </rPr>
      <t>ruta File server  carpeta evidencias regional   Subcarpeta  7_Lista_asistencia 
file://icbf.gov.co/FS_DPC/DPC/RPC_y_MP/2022/Evidencias_RPC_y_MP_2022/ se tienen evidencias del componente de participación de  40.697 ciudadanos  detallados así: Usuarios 10.357   Estado 12,161; Proveedores 3.298; Aliados Estratégicos 9.910; Comunidad 4.418; Sociedad (veedurias) 553.</t>
    </r>
  </si>
  <si>
    <r>
      <t xml:space="preserve">Se evidencian los informes trimestrales de Rendición de Cuentas y Mesas Públicas realizados durante el tercer cuatrimestre.  En estos se puede evidenciar el enlace a la información de cada uno de los ejercicios ya sea de Mesas Públicas o Rendición de Cuentas.
</t>
    </r>
    <r>
      <rPr>
        <b/>
        <sz val="10"/>
        <rFont val="Arial"/>
        <family val="2"/>
      </rPr>
      <t xml:space="preserve">
Evidencias:</t>
    </r>
    <r>
      <rPr>
        <sz val="10"/>
        <rFont val="Arial"/>
        <family val="2"/>
      </rPr>
      <t xml:space="preserve">
https://www.icbf.gov.co/rendicion-de-cuentas-icbf/sede-direccion-general
https://www.icbf.gov.co/system/files/informe_cuarto_trimestre_2022.pdf
https://www.icbf.gov.co/system/files/informe_tercer_trimestre_2022.pdf
</t>
    </r>
  </si>
  <si>
    <r>
      <t xml:space="preserve">Se evidenció la aplicación de las encuestas para cada una de las mesas Públicas (215) y Rendición de cuentas (33)
</t>
    </r>
    <r>
      <rPr>
        <b/>
        <sz val="10"/>
        <rFont val="Arial"/>
        <family val="2"/>
      </rPr>
      <t>Evidencia:</t>
    </r>
    <r>
      <rPr>
        <sz val="10"/>
        <rFont val="Arial"/>
        <family val="2"/>
      </rPr>
      <t xml:space="preserve">
Se reportan los resultados de la encuesta virtual con reporte de  </t>
    </r>
    <r>
      <rPr>
        <b/>
        <sz val="10"/>
        <rFont val="Arial"/>
        <family val="2"/>
      </rPr>
      <t xml:space="preserve">13.530 </t>
    </r>
    <r>
      <rPr>
        <sz val="10"/>
        <rFont val="Arial"/>
        <family val="2"/>
      </rPr>
      <t xml:space="preserve">en estos se puede evidenciar el enlace a la información de cada uno de los ejercicios ya sea de Mesas Públicas o Rendición de Cuentas.
file://icbf.gov.co/FS_DPC/DPC/RPC_y_MP/2022/Evidencias_RPC_y_MP_2022\ carpeta No. 7 de cada una de las Regionales y centros Zonales </t>
    </r>
  </si>
  <si>
    <r>
      <t xml:space="preserve">Se evidencia socialización de información relacionada con transparencia.
</t>
    </r>
    <r>
      <rPr>
        <b/>
        <sz val="10"/>
        <color theme="1"/>
        <rFont val="Arial"/>
        <family val="2"/>
      </rPr>
      <t xml:space="preserve">Evidencia:
</t>
    </r>
    <r>
      <rPr>
        <sz val="10"/>
        <color theme="1"/>
        <rFont val="Arial"/>
        <family val="2"/>
      </rPr>
      <t xml:space="preserve">Boletín Interno Vive ICBF No. 217  del  9 de septiembre/23: </t>
    </r>
    <r>
      <rPr>
        <i/>
        <sz val="10"/>
        <color theme="1"/>
        <rFont val="Arial"/>
        <family val="2"/>
      </rPr>
      <t xml:space="preserve">Rendición de cuentas sobre: Sistema Nacional de Rendición de Cuentas y sus nodos Ha sido creado por el Decreto 230 de 2021, busca promover puntos de articulación para coordinar y potenciar las actividades adelantadas en el marco de los ejercicios de rendición de cuentas y facilitar el seguimiento y evaluación ciudadana a los compromisos de planeación y gestión de las distintas entidades del Estado. 
</t>
    </r>
    <r>
      <rPr>
        <sz val="10"/>
        <color theme="1"/>
        <rFont val="Arial"/>
        <family val="2"/>
      </rPr>
      <t xml:space="preserve">https://www.icbf.gov.co/system/files/piezas_217-transparencia.pdf
Boletín interno Vive ICBF No. 222 del 14 de octubre/23:  </t>
    </r>
    <r>
      <rPr>
        <i/>
        <sz val="10"/>
        <color theme="1"/>
        <rFont val="Arial"/>
        <family val="2"/>
      </rPr>
      <t>Conoce los principios rectores del Sistema Nacional de Rendición de Cuentas (SNdRC) La rendición de cuentas tiene como finalidad la búsqueda de la transparencia de la gestión de la administración pública y a partir de allí lograr la adopción de los principios de buen gobierno, eficiencia, eficacia, transparencia y rendición de cuentas, en la cotidianidad del servidor público. Por su parte, el control social tiene por objeto el seguimiento y evaluación de las políticas públicas y la gestión desarrollada por las autoridades públicas y por los particulares que ejerzan funciones públicas. En este sentido es importante tener en cuentas los principios rectores del SNdRC.</t>
    </r>
    <r>
      <rPr>
        <sz val="10"/>
        <color theme="1"/>
        <rFont val="Arial"/>
        <family val="2"/>
      </rPr>
      <t xml:space="preserve">
https://www.icbf.gov.co/system/files/222_trasparencia.pdf
Boletín interno Vive ICBF No. 231 del 16 de diciembre/23:  </t>
    </r>
    <r>
      <rPr>
        <i/>
        <sz val="10"/>
        <color theme="1"/>
        <rFont val="Arial"/>
        <family val="2"/>
      </rPr>
      <t xml:space="preserve">ICBF rinde cuentas con transparencia Para el corte de noviembre de 2022, el indicador se valora en rango «óptimo» dada la ejecución de 92 compromisos establecidos en las audiencias públicas participativas tanto del nivel zonal (mesas públicas) como del nivel regional (Rendición Pública de Cuentas).
</t>
    </r>
    <r>
      <rPr>
        <sz val="10"/>
        <color theme="1"/>
        <rFont val="Arial"/>
        <family val="2"/>
      </rPr>
      <t xml:space="preserve">https://www.icbf.gov.co/system/files/boletin_231.pdf
</t>
    </r>
  </si>
  <si>
    <r>
      <t xml:space="preserve">Correo electrónicos dirigidos a los Responsables de Servicios y Atención con piezas informativas sobre "Cultura de Servicio" con mensajes sobre: pasos para y durante la atención, actitud, atributos del buen servicio, enfoque diferencial, discapacidad múltiple, lenguaje claro, entre otros temas. 
Adicionalmente se dio continuidad a la actividad "Este es mi Caso" iniciada en octubre de 2021, realizando jornadas de retroalimentación para resolver el caso planteado donde unas regionales hacían el papel de retadores y otras de retados. 
Por otra parte se adjunto listado de asistencia de la Inducción Complementaria donde la Dirección de Servicios y Atención socializa los temas relacionados con: Protocolo de Servicio, Cultura del Servicio y Guía de PQRS. 
De acuerdo con lo indicado por el responsable en reunión del 02 de mayo de 2022 se realizara convocatoria a nivel nacional para desarrollar las video conferencias que permitirán actualizar a los colaboradores sobre información del Proceso Relación con el Ciudadano.
</t>
    </r>
    <r>
      <rPr>
        <b/>
        <sz val="10"/>
        <rFont val="Arial"/>
        <family val="2"/>
      </rPr>
      <t>Evidencias:</t>
    </r>
    <r>
      <rPr>
        <sz val="10"/>
        <rFont val="Arial"/>
        <family val="2"/>
      </rPr>
      <t xml:space="preserve">
</t>
    </r>
    <r>
      <rPr>
        <sz val="7"/>
        <rFont val="Arial"/>
        <family val="2"/>
      </rPr>
      <t>Correo electrónico del 26/01/2022 con asunto: CÁPSULA DEL SERVICIO: PASOS PARA LA ATENCIÓN
Correo electrónico del 4/02/2022 con asunto: CÁPSULA DEL SERVICIO: ACTITUD, ¡CLAVE EN NUESTRA CULTURA DE SERVICIO!
Correo electrónico del 8/02/2022 con asunto: CÁPSULA DEL SERVICIO: PONTE EN LOS ZAPATOS DEL OTRO
Correo electrónico del 10/02/2022 con asunto: CÁPSULA DEL SERVICIO: ATRIBUTOS DEL BUEN SERVICIO ICBF
Correo electrónico del 16/02/2022 con asunto: CÁPSULA DEL SABER:  REGISTRO PROCESOS CONCILIABLES
Correo electrónico del 17/02/2022 con asunto: RETROALIMENTACIÓN REGIONALES RETADAS y RETADORA.   ACTIVIDAD 1 "ESTE ES MI CASO" - Fecha de realización: 21/02/2022
Correo electrónico del 17/02/2022 con asunto: RETROALIMENTACIÓN REGIONALES RETADAS y RETADORA.   ACTIVIDAD 1 "ESTE ES MI CASO" - Fecha de realización: 23/02/2022
Correo electrónico del 22/02/2022 con asunto: CÁPSULA DEL SERVICIO:  PARÁMETROS GENERALES PARA LA ATENCIÓN
Ppt ESTE ES MI CASO G1
Listado de Asistencia del 21/02/2022: 10 registros
Ppt ESTE ES MI CASO G2
Listado de Asistencia del 23/02/2022: 29 registros
Correo electrónico del 01/03/2022 con asunto: CÁPSULA DEL SERVICIO: PASOS DURANTE LA ATENCIÓN
Correo electrónico del 03/03/2022 con asunto: CÁPSULA DEL SERVICIO: IMPORTANCIA DE LOS RESPONSABLES DE SERVICIOS Y ATENCIÓN
Correo electrónico del 08/03/2022 con asunto: CÁPSULA DEL SERVICIO: PRECEPTOS DEL SERVICIO
Correo electrónico del 10/03/2022 con asunto: CÁPSULA DEL SERVICIO: ¿QUE ES EL ENFOQUE DIFERENCIAL?
Correo electrónico del 16/03/2022 con asunto: CÁPSULA DEL SERVICIO: ¡SALUDA SIEMPRE!
Correo electrónico del 18/03/2022 con asunto: CÁPSULA DEL SERVICIO: GUARDAS DE SEGURIDAD - ALIADOS DE SERVICIO ICBF
Correo electrónico del 23/03/2022 con asunto: CÁPSULA DEL SERVICIO: DISCAPACIDAD MÚLTIPLE
Correo electrónico del 29/03/2022 con asunto: PASOS PARA HABLAR EN LENGUAJE CLARO (Parte 1)
Correo electrónico del 31/03/2022 con asunto: PASOS PARA HABLAR EN LENGUAJE CLARO (Parte 2)
Listado de Asistencia Inducción Complementaria del 30/03/2022
Correo electrónico del 05/04/2022 con asunto: CÁPSULA DEL SABER: PERMISO DE SALIDA DEL PAÍS (Parte 1)
Listado de Asistencia del 08/04/2022: 32 registros
Correo electrónico del 12/04/2022 con asunto: CÁPSULA DEL SABER: PERMISO DE SALIDA DEL PAÍS (Segunda entrega)
Correo electrónico del 19/04/2022 con asunto: CÁPSULA DEL SERVICIO: GUÍA DE LENGUAJE CLARO
Listado de Asistencia del 21/04/2022: 52 registros
Listado de Asistencia del 21 y 22/04/2022: 34 registros
Correo electrónico del 26/04/2022 con asunto: CÁPSULA DEL SABER: SALIDAS NO CONFORMES (SNC)
Listado de Asistencia Inducción Complementaria del 27/04/2022
Correo electrónico del 28/04/2022 con asunto: CÁPSULA DEL SERVICIO:PROTOCOLO DE ATENCIÓN AL CIUDADANO - LLAMA A TODOS POR SU NOMBRE</t>
    </r>
  </si>
  <si>
    <r>
      <t xml:space="preserve">De acuerdo con lo verificado en la pagina web del ICBF en la sección de </t>
    </r>
    <r>
      <rPr>
        <b/>
        <i/>
        <sz val="10"/>
        <rFont val="Arial"/>
        <family val="2"/>
      </rPr>
      <t>Transparencia y acceso 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se encontró publicado el archivo en excel </t>
    </r>
    <r>
      <rPr>
        <b/>
        <i/>
        <sz val="10"/>
        <rFont val="Arial"/>
        <family val="2"/>
      </rPr>
      <t>SECOP_II Reporte 2022 ICBF, corte de diciembre</t>
    </r>
    <r>
      <rPr>
        <sz val="10"/>
        <rFont val="Arial"/>
        <family val="2"/>
      </rPr>
      <t xml:space="preserve"> de septiembre, octubre, noviembre y diciembre (con corte a 22 de diciembre) con un total de 1.611 contratos modalidad: CCE-20-Concurso_Meritos_Sin_Lista_Corta_1Sobre, Contratación directa, Contratación directa con ofertas, contratación régimen especial, contratación régimen especial con ofertas, Licitación pública, Licitación pública obra pública, Mínima cuantía, Selección abreviada de menor cuantía, Selección Abreviada subasta inversa, tipo de contrato: Compraventa, Consultoría, prestación de servicios,  Decreelaw092/2017, Interventoría, Seguros, Suministros, Obra y otros, vigencia 2022, con la </t>
    </r>
    <r>
      <rPr>
        <b/>
        <i/>
        <sz val="10"/>
        <rFont val="Arial"/>
        <family val="2"/>
      </rPr>
      <t>urlproceso</t>
    </r>
    <r>
      <rPr>
        <sz val="10"/>
        <rFont val="Arial"/>
        <family val="2"/>
      </rPr>
      <t xml:space="preserve"> contenida en el archivo donde se puede observar desde internet la información del contrato y desde allí en el link </t>
    </r>
    <r>
      <rPr>
        <b/>
        <i/>
        <sz val="10"/>
        <rFont val="Arial"/>
        <family val="2"/>
      </rPr>
      <t>ver contrato</t>
    </r>
    <r>
      <rPr>
        <sz val="10"/>
        <rFont val="Arial"/>
        <family val="2"/>
      </rPr>
      <t xml:space="preserve"> se consulta la ejecución del contrato.
De acuerdo con las evidencias aportadas se observó la solicitud de la publicación de la ejecución contractual, la solicitud y confirmación de la publicación de contratación en el portal web en la sección de Transparencia y Acceso a Información pública de septiembre, octubre, noviembre y diciembre 2022.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b/>
        <i/>
        <sz val="10"/>
        <rFont val="Arial"/>
        <family val="2"/>
      </rPr>
      <t>Lunes, Diciembre 19, 2022 14:17,</t>
    </r>
    <r>
      <rPr>
        <sz val="10"/>
        <rFont val="Arial"/>
        <family val="2"/>
      </rPr>
      <t xml:space="preserve"> </t>
    </r>
    <r>
      <rPr>
        <b/>
        <i/>
        <sz val="10"/>
        <rFont val="Arial"/>
        <family val="2"/>
      </rPr>
      <t>directorio_contratistas_noviembre_2022</t>
    </r>
    <r>
      <rPr>
        <i/>
        <sz val="10"/>
        <rFont val="Arial"/>
        <family val="2"/>
      </rPr>
      <t>-</t>
    </r>
    <r>
      <rPr>
        <b/>
        <i/>
        <sz val="10"/>
        <rFont val="Arial"/>
        <family val="2"/>
      </rPr>
      <t xml:space="preserve"> </t>
    </r>
    <r>
      <rPr>
        <sz val="10"/>
        <rFont val="Arial"/>
        <family val="2"/>
      </rPr>
      <t xml:space="preserve"> en este archivo se encuentra la información de los contratos por prestación de servicios, prestación de servicios profesionales y de apoyo a la gestión 2022 (6.427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Archivo pdf: correo del 3/10/2022 asunto: Solicitud publicación página web, 
Archivo pdf: correo del 2/11/2022 asunto: Solicitud publicación página web, archivo CONTRATOS ICBF AL 31 DE OCTUBRE DEL 2022 actualizado con corte 31 de octubre de 2022 y confirmación de la publicación.
Archivo pdf: correo del 5/12/2022 asunto: Solicitud publicación página web el archivo contratos_icbf_corte_30_de_nov_2022 a corte 30 de noviembre de 2022 y confirmación de la publicación.
Archivo pdf: correo del 22/12/2022 asunto: Solicitud publicación página web el archivo SECOP_II Reporte 2022 ICBF, corte de diciembre (se observó publicado en el portal) a corte 22 de diciembre de 2022 y confirmación de la publicación.
</t>
    </r>
    <r>
      <rPr>
        <b/>
        <i/>
        <sz val="10"/>
        <rFont val="Arial"/>
        <family val="2"/>
      </rPr>
      <t>Recomendación:</t>
    </r>
    <r>
      <rPr>
        <i/>
        <sz val="10"/>
        <rFont val="Arial"/>
        <family val="2"/>
      </rPr>
      <t xml:space="preserve"> Revisar los datos de la columna N (Proveedor Adjudicado) del archivo SECOP_II Reporte 2022 ICBF, corte de diciembre publicado en el portal web ya que no se encuentra completa la información (nombres sin apellidos, algunos registran ICBF y otros tiene siglas) como por ejemplo de los contratos Nos: 1003252022, 1001462022, 1007942022, 1016752022, 1011082022, 1013432022, 1001032022, 1011242022, 1011102022, 1004672022, 1012562022 y 1005842022.</t>
    </r>
  </si>
  <si>
    <r>
      <t xml:space="preserve">Se observó la publicación de la información del Presupuesto General de Ingresos, la Ejecución Presupuestal y Estados Financieros en la página web del ICBF.
</t>
    </r>
    <r>
      <rPr>
        <b/>
        <sz val="10"/>
        <rFont val="Arial"/>
        <family val="2"/>
      </rPr>
      <t>Evidencia:</t>
    </r>
    <r>
      <rPr>
        <sz val="10"/>
        <rFont val="Arial"/>
        <family val="2"/>
      </rPr>
      <t xml:space="preserve">
- PRESUPUESTO DE INGRESOS AÑO 2022 - corte 30 de julio
- 2022_08_Presupuesto general de ingresos 2022
- 2022_09_Presupuesto general de ingresos 2022
- 2022_10_presupuesto_general_de_ingresos_2022
- 2022_11_presupuesto_general_de_ingresos_2022
Ruta: https://www.icbf.gov.co/informacion-financiera/presupuesto-general
</t>
    </r>
    <r>
      <rPr>
        <b/>
        <sz val="10"/>
        <rFont val="Arial"/>
        <family val="2"/>
      </rPr>
      <t xml:space="preserve">Ejecución Presupuestal: 
</t>
    </r>
    <r>
      <rPr>
        <sz val="10"/>
        <rFont val="Arial"/>
        <family val="2"/>
      </rPr>
      <t xml:space="preserve">- bd_ejecucion_vigencia_a_agosto_areas_cierre_definitivo_2022.xlsx
  bd_ejecucion_vigencia_a_agosto_cierre_sin_areas_definitivo_2022.xlsx
- bd_ejecucion_vigencia_a_septiembre_areas_cierre_definitivo_2022.xlsx
  bd_ejecucion_vigencia_a_septiembre_cierre_sin_areas_definitivo_2022.xlsx
- bd_ejecucion_vigencia_a_octubre_areas_cierre_definitivo_2022.xlsx
  bd_ejecucion_vigencia_a_octubre_cierre_sin_areas_definitivo_2022.xlsx
- bd_ejecucion_vigencia_a_noviembre_areas_cierre_definitivo_2022.xlsx
  bd_ejecucion_vigencia_a_noviembre_cierre_sin_areas_definitivo_2022.xlsx
Portal web ruta: https://www.icbf.gov.co/informacion-financiera/ejecucion-presupuestal-historica
</t>
    </r>
    <r>
      <rPr>
        <b/>
        <sz val="10"/>
        <rFont val="Arial"/>
        <family val="2"/>
      </rPr>
      <t>Estados Financieros</t>
    </r>
    <r>
      <rPr>
        <sz val="10"/>
        <rFont val="Arial"/>
        <family val="2"/>
      </rPr>
      <t xml:space="preserve">: 
- ESTADOS FINANCIEROS CON CORTE DE 31 DE AGOSTO DE 2022, Fecha de Publicación: 30/Sep/2022
  NOTAS ESTADOS FINANCIEROS CON CORTE DE 31 DE AGOSTO DE 2022
- ESTADOS FINANCIEROS CON CORTE DE 30 DE SEPTIEMBRE DE 2022, Fecha de Publicación: 31/Oct/2022
  NOTAS ESTADOS FINANCIEROS CON CORTE DE 30 DE SEPTIEMBRE DE 2022
- ESTADOS FINANCIEROS CON CORTE DE 31 DE OCTUBRE DE 2022, Fecha de Publicación: 29/Nov/2022
  NOTAS ESTADOS FINANCIEROS CON CORTE DE 31 DE OCTUBRE DE 2022
Portal </t>
    </r>
    <r>
      <rPr>
        <i/>
        <sz val="10"/>
        <rFont val="Arial"/>
        <family val="2"/>
      </rPr>
      <t>web</t>
    </r>
    <r>
      <rPr>
        <sz val="10"/>
        <rFont val="Arial"/>
        <family val="2"/>
      </rPr>
      <t xml:space="preserve"> ruta: https://www.icbf.gov.co/informacion-financiera/estados-financieros
Estados financieros de agosto, septiembre y octubre 2022.
</t>
    </r>
    <r>
      <rPr>
        <b/>
        <i/>
        <sz val="10"/>
        <rFont val="Arial"/>
        <family val="2"/>
      </rPr>
      <t xml:space="preserve">
Recomendación:</t>
    </r>
    <r>
      <rPr>
        <i/>
        <sz val="10"/>
        <rFont val="Arial"/>
        <family val="2"/>
      </rPr>
      <t xml:space="preserve">
Complementar la información de la actividad en el SVE documentando la ruta donde se publica la información.
Nota: Los Estados Financieros de noviembre y diciembre serán publicados en enero 2023.</t>
    </r>
  </si>
  <si>
    <r>
      <t xml:space="preserve">De acuerdo con las actividades ejecutadas para mejorar la experiencia del micrositio de Transparencia en el portal web se evidenció el seguimiento de la verificación de la información publicada relacionada con la Ley de Transparencia por parte de los Gestores de Contenido en la </t>
    </r>
    <r>
      <rPr>
        <i/>
        <sz val="10"/>
        <rFont val="Arial"/>
        <family val="2"/>
      </rPr>
      <t xml:space="preserve">Matriz de seguimiento - Micrositio de Transparencia 2022 </t>
    </r>
    <r>
      <rPr>
        <sz val="10"/>
        <rFont val="Arial"/>
        <family val="2"/>
      </rPr>
      <t xml:space="preserve">con corte a diciembre 2022, adicionalmente se evidenció capacitación el 26/12/2022 con las áreas responsables (gestores de contenido) sobre como se debe publicar la información por cada ítem de la Ley de Transparencia 1712 de 2014 y la normativa vigente.
</t>
    </r>
    <r>
      <rPr>
        <b/>
        <sz val="10"/>
        <rFont val="Arial"/>
        <family val="2"/>
      </rPr>
      <t xml:space="preserve">Evidencia:
</t>
    </r>
    <r>
      <rPr>
        <sz val="10"/>
        <rFont val="Arial"/>
        <family val="2"/>
      </rPr>
      <t xml:space="preserve">- Link de consulta </t>
    </r>
    <r>
      <rPr>
        <i/>
        <sz val="10"/>
        <rFont val="Arial"/>
        <family val="2"/>
      </rPr>
      <t>https://icbfgob.sharepoint.com/sites/MICROSITIOPLANANTICORRUPCINYDEATENCINALCIUDADANO2021/Documentos compartidos/Forms/AllItems.aspx?id=/sites/MICROSITIOPLANANTICORRUPCINYDEATENCINALCIUDADANO2021/Documentos compartidos/PAAC 2022/SEGUIMIENTO MICROSITIO DE TRANSPARENCIA - JUNIO 2022&amp;viewid=848cd329-4628-438a-b7b1-175890936859</t>
    </r>
    <r>
      <rPr>
        <sz val="10"/>
        <rFont val="Arial"/>
        <family val="2"/>
      </rPr>
      <t xml:space="preserve"> registrado en el SVE que direcciona al archivo de seguimiento </t>
    </r>
    <r>
      <rPr>
        <i/>
        <sz val="10"/>
        <rFont val="Arial"/>
        <family val="2"/>
      </rPr>
      <t xml:space="preserve">Matriz de seguimiento - Micrositio de Transparencia 2022 con corte a junio del 2022.
</t>
    </r>
    <r>
      <rPr>
        <sz val="10"/>
        <rFont val="Arial"/>
        <family val="2"/>
      </rPr>
      <t xml:space="preserve">- Listado de asistencia registrado en el archivo </t>
    </r>
    <r>
      <rPr>
        <i/>
        <sz val="10"/>
        <rFont val="Arial"/>
        <family val="2"/>
      </rPr>
      <t>meetingAttendanceList (9)</t>
    </r>
    <r>
      <rPr>
        <sz val="10"/>
        <rFont val="Arial"/>
        <family val="2"/>
      </rPr>
      <t xml:space="preserve">
- Presentación Micrositio Transparencia Gestión de Contenido
</t>
    </r>
    <r>
      <rPr>
        <b/>
        <sz val="10"/>
        <rFont val="Arial"/>
        <family val="2"/>
      </rPr>
      <t xml:space="preserve">Recomendación: </t>
    </r>
    <r>
      <rPr>
        <sz val="10"/>
        <rFont val="Arial"/>
        <family val="2"/>
      </rPr>
      <t>Se sugiere complementar los listados de asistencia que son extraídos de la herramienta teams con los campos de; Actividad, Fecha, Hora inicial, Hora Final y Dependencia Líder.</t>
    </r>
  </si>
  <si>
    <r>
      <t xml:space="preserve">Se evidenció la actualización de los activos de información de la vigencia 2022 de los procesos y de las regionales, observándose la presentación de los mismos de acuerdo con lo documentado en el Acta de Revisión por Dirección efectuada el 22/08/2022, en el </t>
    </r>
    <r>
      <rPr>
        <i/>
        <sz val="10"/>
        <rFont val="Arial"/>
        <family val="2"/>
      </rPr>
      <t>F1.P12.DE FORMATO REGISTRO INFORMACIÓN DE REVISIÓN POR DIRECCIÓN versión 10 del 11/07/2022</t>
    </r>
    <r>
      <rPr>
        <sz val="10"/>
        <rFont val="Arial"/>
        <family val="2"/>
      </rPr>
      <t xml:space="preserve"> y el archivo de </t>
    </r>
    <r>
      <rPr>
        <i/>
        <sz val="10"/>
        <rFont val="Arial"/>
        <family val="2"/>
      </rPr>
      <t>ACTIVOS 2022 REPORTADO EN REVISIÓN POR LA DIRECCIÓN</t>
    </r>
    <r>
      <rPr>
        <sz val="10"/>
        <rFont val="Arial"/>
        <family val="2"/>
      </rPr>
      <t xml:space="preserve"> (evidenciándose 1.404 activos de información)
Adicionalmente se observó la publicación de los Activos de Información en el portal web de la Entidad en el  </t>
    </r>
    <r>
      <rPr>
        <b/>
        <i/>
        <sz val="10"/>
        <rFont val="Arial"/>
        <family val="2"/>
      </rPr>
      <t>Menú de Transparencia y Acceso a Información Pública en el numeral 7 Datos Abiertos, subnumeral 7.1.1 Registro de Activos de Información ICBF 2022</t>
    </r>
    <r>
      <rPr>
        <sz val="10"/>
        <rFont val="Arial"/>
        <family val="2"/>
      </rPr>
      <t xml:space="preserve"> </t>
    </r>
    <r>
      <rPr>
        <b/>
        <i/>
        <sz val="10"/>
        <rFont val="Arial"/>
        <family val="2"/>
      </rPr>
      <t>y la Resolución 5925 del 26 de diciembre de 2022</t>
    </r>
    <r>
      <rPr>
        <sz val="10"/>
        <rFont val="Arial"/>
        <family val="2"/>
      </rPr>
      <t xml:space="preserve"> "</t>
    </r>
    <r>
      <rPr>
        <i/>
        <sz val="10"/>
        <rFont val="Arial"/>
        <family val="2"/>
      </rPr>
      <t>por lo cual se actualizan los instrumentos de gestión de la información pública del Instituto Colombiano de Bienestar Familiar - Cecilia de la Fuente de Lleras"</t>
    </r>
    <r>
      <rPr>
        <sz val="10"/>
        <rFont val="Arial"/>
        <family val="2"/>
      </rPr>
      <t xml:space="preserve"> firmada por el Secretario General.
</t>
    </r>
    <r>
      <rPr>
        <b/>
        <sz val="10"/>
        <rFont val="Arial"/>
        <family val="2"/>
      </rPr>
      <t>Evidencia:</t>
    </r>
    <r>
      <rPr>
        <sz val="10"/>
        <rFont val="Arial"/>
        <family val="2"/>
      </rPr>
      <t xml:space="preserve">
acta_revision_por_direccion_semestre_2022_i
informe_revision_por_direccion_2022_i
ACTIVOS 2022 REPORTADO EN REVISIÓN POR LA DIRECCIÓN
Consulta en el Portal Web del ICBF
Links: https://www.icbf.gov.co/transparencia-y-acceso-informacion-publica/datos-abiertos
https://www.icbf.gov.co/sites/default/files/transparencia/2._registro_de_activos_de_informacion_2022_v2.xlsm
</t>
    </r>
    <r>
      <rPr>
        <b/>
        <sz val="10"/>
        <rFont val="Arial"/>
        <family val="2"/>
      </rPr>
      <t>Recomendación:</t>
    </r>
    <r>
      <rPr>
        <sz val="10"/>
        <rFont val="Arial"/>
        <family val="2"/>
      </rPr>
      <t xml:space="preserve"> Complementar los soportes de la actividad con la publicación en el portal web y la Resolución que aprueba la actualización de los Activos de Información del ICBF vigencia 2022.</t>
    </r>
  </si>
  <si>
    <r>
      <t>Para el tercer cuatrimestre se observó la actualización del Índice de Información Clasificada y Reservada del ICBF vigencia 2022 observándose la ejecución de las siguientes actividades:
- Acuerdo de compromisos entre la Oficina Asesora Jurídica y la Oficina Asesora de Comunicaciones para iniciar con la revisión y actualización del Índice de Información Clasificada y Reservada. 
- Reuniones de Seguimiento con las dependencias Oficina Asesora Jurídica, Dirección de Información y Tecnología y Oficina Asesora de Comunicaciones reportando el avance de la construcción del Índice de Información Clasificada y Reservada.
- Versión actualizada del Índice de Información Clasificada y Reservada del ICBF vigencia 2022
- Se proyectó la resolución por lo cual se actualizan los instrumentos de gestión de la información pública del Instituto Colombiano de Bienestar Familiar - Cecilia de la Fuente de Lleras.
Adicionalmente se observó su publicación en el portal web de la Entidad en el</t>
    </r>
    <r>
      <rPr>
        <b/>
        <sz val="10"/>
        <rFont val="Arial"/>
        <family val="2"/>
      </rPr>
      <t xml:space="preserve"> </t>
    </r>
    <r>
      <rPr>
        <b/>
        <i/>
        <sz val="10"/>
        <rFont val="Arial"/>
        <family val="2"/>
      </rPr>
      <t>Menú de Transparencia y Acceso a Información Pública en el numeral 7 Datos Abiertos, subnumeral 7.1.2 Índice de Información Clasificada y Reservada ICBF (V:12-2022)  y la Resolución 5925 del 26 de diciembre de 2022</t>
    </r>
    <r>
      <rPr>
        <i/>
        <sz val="10"/>
        <rFont val="Arial"/>
        <family val="2"/>
      </rPr>
      <t xml:space="preserve"> "por lo cual se actualizan los instrumentos de gestión de la información pública del Instituto Colombiano de Bienestar Familiar - Cecilia de la Fuente de Lleras"</t>
    </r>
    <r>
      <rPr>
        <sz val="10"/>
        <rFont val="Arial"/>
        <family val="2"/>
      </rPr>
      <t xml:space="preserve"> firmada por el Secretario General.
</t>
    </r>
    <r>
      <rPr>
        <b/>
        <sz val="10"/>
        <rFont val="Arial"/>
        <family val="2"/>
      </rPr>
      <t>Evidencias:</t>
    </r>
    <r>
      <rPr>
        <sz val="10"/>
        <rFont val="Arial"/>
        <family val="2"/>
      </rPr>
      <t xml:space="preserve">
1. Correo del 17/08/2022 asunto</t>
    </r>
    <r>
      <rPr>
        <i/>
        <sz val="10"/>
        <rFont val="Arial"/>
        <family val="2"/>
      </rPr>
      <t xml:space="preserve">: RE: Actualización Instrumentos de Gestión de Información Pública 2022
</t>
    </r>
    <r>
      <rPr>
        <sz val="10"/>
        <rFont val="Arial"/>
        <family val="2"/>
      </rPr>
      <t xml:space="preserve">2. Correo del 19/8/2022 asunto: RV: Actualización Instrumentos de Gestión de Información Pública 2022
3. Documento Activos de Información Transparencia DIT
4. Soporte </t>
    </r>
    <r>
      <rPr>
        <i/>
        <sz val="10"/>
        <rFont val="Arial"/>
        <family val="2"/>
      </rPr>
      <t>imagen 3. Reunion Seguimiento Act de Instrum_2022115
5</t>
    </r>
    <r>
      <rPr>
        <sz val="10"/>
        <rFont val="Arial"/>
        <family val="2"/>
      </rPr>
      <t xml:space="preserve">. Imagén </t>
    </r>
    <r>
      <rPr>
        <i/>
        <sz val="10"/>
        <rFont val="Arial"/>
        <family val="2"/>
      </rPr>
      <t xml:space="preserve">3. Reunion Seguimiento Act de Instrum_2022115
</t>
    </r>
    <r>
      <rPr>
        <sz val="10"/>
        <rFont val="Arial"/>
        <family val="2"/>
      </rPr>
      <t xml:space="preserve">6. Correo del 22/11/2022 con el asunto: RV: REGISTRO DE ACTIVOS DE INFORMACIÓN CON AJUSTES 
7. Imagenes de las reuniones: </t>
    </r>
    <r>
      <rPr>
        <i/>
        <sz val="10"/>
        <rFont val="Arial"/>
        <family val="2"/>
      </rPr>
      <t xml:space="preserve">Reunión Instrum de Gest Inf Pública_20221003, Reunión EPICOS inst de inf_20221005, Reuniun seguimiento Intrumentos de Transparencia_20221014 y Reunión seguimiento Intrumentos de Transparencia_20221026
</t>
    </r>
    <r>
      <rPr>
        <sz val="10"/>
        <rFont val="Arial"/>
        <family val="2"/>
      </rPr>
      <t>8. Archivo en excel ÍNDICE DE INFORMACIÓN CLASIFICADA Y RESERVADA 2022 V2</t>
    </r>
    <r>
      <rPr>
        <i/>
        <sz val="10"/>
        <rFont val="Arial"/>
        <family val="2"/>
      </rPr>
      <t xml:space="preserve">
</t>
    </r>
    <r>
      <rPr>
        <sz val="10"/>
        <rFont val="Arial"/>
        <family val="2"/>
      </rPr>
      <t>9. Archivo en excel  2. REGISTRO DE ACTIVOS DE INFORMACIÓN 2022 V2</t>
    </r>
    <r>
      <rPr>
        <i/>
        <sz val="10"/>
        <rFont val="Arial"/>
        <family val="2"/>
      </rPr>
      <t xml:space="preserve">
</t>
    </r>
    <r>
      <rPr>
        <sz val="10"/>
        <rFont val="Arial"/>
        <family val="2"/>
      </rPr>
      <t xml:space="preserve">10. 1. PROYECTO DE RESOLUCIO_N INSTRUMENTOS DE GESTIO_N DE LA INFORMACIO_N 2022
11. Archivo excel 4. ESQUEMA DE PUBLICACIO_N DE INFORMACIO_N ICBF 2022
Consulta en el Portal Web del ICBF
Links: https://www.icbf.gov.co/transparencia-y-acceso-informacion-publica/datos-abiertos
https://www.icbf.gov.co/sites/default/files/transparencia/3._indice_de_informacion_clasificada_y_reservada_2022_v2.xlsx 
</t>
    </r>
    <r>
      <rPr>
        <b/>
        <sz val="10"/>
        <rFont val="Arial"/>
        <family val="2"/>
      </rPr>
      <t>Recomendación</t>
    </r>
    <r>
      <rPr>
        <sz val="10"/>
        <rFont val="Arial"/>
        <family val="2"/>
      </rPr>
      <t>: Complementar los soportes de la actividad con la publicación en el portal web y la Resolución con el cual se aprobó la actualización del Índice de Información Clasificada y Reservada del ICBF vigencia 2022.</t>
    </r>
  </si>
  <si>
    <r>
      <t xml:space="preserve">Mecanismos para mejorar la atención al Ciudadano
Objetivo: </t>
    </r>
    <r>
      <rPr>
        <b/>
        <i/>
        <sz val="1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</si>
  <si>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r>
      <t xml:space="preserve">Se realizó el monitoreo a los controles en los niveles de Sede de la Dirección General, Direcciones Regionales y Centros Zonales.
</t>
    </r>
    <r>
      <rPr>
        <b/>
        <sz val="10"/>
        <color theme="1"/>
        <rFont val="Arial"/>
        <family val="2"/>
      </rPr>
      <t xml:space="preserve">Evidencias 
</t>
    </r>
    <r>
      <rPr>
        <sz val="10"/>
        <color theme="1"/>
        <rFont val="Arial"/>
        <family val="2"/>
      </rPr>
      <t>En el siguiente enlace se encuentra el reporte de  monitoreo a la materialización de los riesgos de corrupción  de la sede de la dirección general: https://icbfgob.sharepoint.com/sites/GestionDeRiesgos/Documentos compartidos/Forms/AllItems.aspx?id=/sites/GestionDeRiesgos/Documentos compartidos/2022/SDG/MON-MAT-CONT&amp;viewid=b91b463e-78d8-4ed5-9b2c-713967732268
En el siguiente enlace encuentra cada carpeta con regional y cada centro zonal dentro se encuentra el reporte en MON-MAT-CONT https://icbfgob.sharepoint.com/sites/GestionDeRiesgos/Documentos compartidos/Forms/AllItems.aspx?id=/sites/GestionDeRiesgos/Documentos compartidos/2022/Amazonas&amp;viewid=b91b463e-78d8-4ed5-9b2c-71396773226
Nota: Fortalecer el monitoreo a los soportes de las acciones de los planes de tratamiento en el nivel Regional y Zonal.</t>
    </r>
  </si>
  <si>
    <t xml:space="preserve">             Fecha seguimiento:  31/12/2022</t>
  </si>
  <si>
    <t>••	ICBF verifica la atención que se brinda en los Espacios Territoriales de Capacitación y Reincorporación (ETCR) en Tolima
El Instituto Colombiano de Bienestar Familiar (ICBF) realizó recorridos por los Espacios Territoriales de Capacitación y Reincorporación (ETCR) en el departamento de Tolima con el fin de verificar la atención integral que se brinda a esta población.  05 de octubre 2022
https://www.icbf.gov.co/noticias/icbf-verifica-la-atencion-que-se-brinda-en-los-espacios-territoriales-de-capacitacion-y
•	Equipo móvil del ICBF adelantó acciones de prevención del trabajo infantil en Caldono, Cauca
 Desde el Equipo Móvil de Protección Integral (EMPI) del Centro Zonal Norte del Instituto Colombiano de Bienestar Familiar (ICBF), y en el marco de la línea de política pública para la prevención y erradicación del trabajo infantil y protección integral al adolescente trabajador, se han adelantado acciones con 32 niños, niñas y adolescentes focalizados en el municipio de Caldono, Cauca. 02 de Noviembre/2022
https://www.icbf.gov.co/noticias/equipo-movil-del-icbf-adelanto-acciones-de-prevencion-del-trabajo-infantil-en-caldono-cauca
•	En 100 días del Gobierno del Cambio, ICBF previene la desnutrición en 25.400 usuarios de zonas rurales y rurales dispersas
El Instituto Colombiano de Bienestar Familiar (ICBF), durante estos 100 primeros días del Gobierno del Cambio, fortaleció su atención en la prevención de la desnutrición de niñas y niños menores de 5 años, en las zonas rurales y rurales dispersas de 30 departamentos con la Estrategia de Atención y Prevención de la Desnutrición a través de dos modalidades y un servicio  
https://www.icbf.gov.co/noticias/en-100-dias-del-gobierno-del-cambio-icbf-previene-la-desnutricion-en-25400-usuarios-de
•	ICBF se une en Chocó al Pacto Nacional por la Eliminación de las violencias contra las mujeres y las niñas
El Subdirector General del Instituto Colombiano de Bienestar Familiar (ICBF), Juan Carlos Urrutia Ramírez, participó en la instalación del Puesto de Mando Unificado "por la vida de las mujeres" y la Firma del Pacto Nacional por la Eliminación de las violencias contra las mujeres y las niñas, que fue precedido por la Vicepresidenta de Colombia, Francia Márquez Mina, en Quibdó, Chocó.  25 de Noviembre 2022
https://www.icbf.gov.co/noticias/icbf-se-une-en-choco-al-pacto-nacional-por-la-eliminacion-de-las-violencias-contra-las</t>
  </si>
  <si>
    <r>
      <t xml:space="preserve">Para el tercer cuatrimestre se evidencia la divulgación en los diferentes medios institucionales respecto a los avances respecto a la implementación del acuerdo de paz.
</t>
    </r>
    <r>
      <rPr>
        <b/>
        <sz val="10"/>
        <color theme="1"/>
        <rFont val="Arial"/>
        <family val="2"/>
      </rPr>
      <t xml:space="preserve">
Evidencia:
Página Web - Noticias</t>
    </r>
    <r>
      <rPr>
        <sz val="10"/>
        <color theme="1"/>
        <rFont val="Arial"/>
        <family val="2"/>
      </rPr>
      <t xml:space="preserve">
•	ICBF articula esfuerzos para implementar la Ruta Integral de Atenciones en Yopal 
El Instituto Colombiano de Bienestar Familiar (ICBF) y el Programa de las Naciones Unidas para el Desarrollo (PNUD) lideraron una jornada de socialización del convenio que permitirá la implementación de la Ruta Integral de Atenciones (RIA) para la infancia y adolescencia en la ciudad de Yopal.   22 Agosto 2022
https://www.icbf.gov.co/noticias/icbf-articula-esfuerzos-para-implementar-la-ruta-integral-de-atenciones-en-yopal.
•	ICBF realiza jornadas de trabajo con defensores de derechos humanos y lideresas en Putumayo
El Instituto Colombiano de Bienestar Familiar (ICBF), a través de las unidades móviles, lideró cuatro talleres de participación de derechos humanos con defensores y lideresas en el departamento de Putumayo como parte de un ejercicio piloto en el marco del Programa Integral de Garantías.  29 Agosto 2022
https://www.icbf.gov.co/noticias/icbf-realiza-jornadas-de-trabajo-con-defensores-de-derechos-humanos-y-lideresas-en-putumayo
•	ICBF promociona la lactancia materna entre la comunidad Yukpa en la Serranía del Perijá  El Instituto Colombiano de Bienestar Familiar (ICBF) en el Cesarllegó hasta el asentamiento de las comunidades indígenas Yukpas, en la Serranía del Perijá para promover los beneficios de la práctica de la lactancia materna en las familias.  01 de septiembre 2023
https://www.icbf.gov.co/noticias/icbf-promociona-la-lactancia-materna-entre-la-comunidad-yukpa-en-la-serrania-del-perija
•	ICBF atiende más de 23 mil niños y niñas a través de los Programas de Desarrollo con Enfoque Territorial en Bolívar
El Instituto Colombiano de Bienestar Familiar (ICBF) atiende a más de 23 mil niños y niñas en las modalidades de Primera Infancia en los 13 municipios de los Programas de Desarrollo con Enfoque Territorial (PDET) del departamento de Bolívar.  02 de septiembre 2023
https://www.icbf.gov.co/noticias/icbf-atiende-mas-de-23-mil-ninos-y-ninas-traves-de-los-programas-de-desarrollo-con-enfoque
•	ICBF en Cesar impulsa la iniciativa Cosechando sueños, cultivando amor
El Instituto Colombiano de Bienestar Familiar (ICBF) en el departamento del Cesar, mediante la iniciativa Cosechando sueños, cultivando amor, busca garantizar la seguridad alimentaria de 40 familias víctimas del conflicto armado, en el municipio de Chimichagua y La Jagua de Ibirico mediante la siembra de especies hortícolas y frutales.  21 de septiembre 2022
https://www.icbf.gov.co/noticias/icbf-en-cesar-impulsa-la-iniciativa-cosechando-suenos-cultivando-amor
</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</si>
  <si>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“Garantía del derecho de alimentos, visitas y custodia - No. 700".
</t>
    </r>
    <r>
      <rPr>
        <b/>
        <u/>
        <sz val="12"/>
        <rFont val="Arial"/>
        <family val="2"/>
      </rPr>
      <t xml:space="preserve">
1) SEGUIMIENTO ACCIONES APLICATIVO SUIT - ETAPA SEGUIMEINTO:
</t>
    </r>
    <r>
      <rPr>
        <sz val="12"/>
        <rFont val="Arial"/>
        <family val="2"/>
      </rPr>
      <t xml:space="preserve">
Revisados los documentos del avance de la racionalización de los trámites correspondientes al Primer Cuatrimestre de 2022, no se evidenció el plan de trabajo para implementar la propuesta de mejora del trámite identificado con el número 700 del 2022.  Por lo cual en la plataforma no se podrá validar el seguimiento con corte al 30/04/2022. </t>
    </r>
    <r>
      <rPr>
        <b/>
        <sz val="12"/>
        <color rgb="FFFF0000"/>
        <rFont val="Arial"/>
        <family val="2"/>
      </rPr>
      <t xml:space="preserve">
</t>
    </r>
    <r>
      <rPr>
        <sz val="12"/>
        <rFont val="Arial"/>
        <family val="2"/>
      </rPr>
      <t xml:space="preserve">
</t>
    </r>
    <r>
      <rPr>
        <u/>
        <sz val="12"/>
        <rFont val="Arial"/>
        <family val="2"/>
      </rPr>
      <t xml:space="preserve">
</t>
    </r>
    <r>
      <rPr>
        <b/>
        <u/>
        <sz val="12"/>
        <rFont val="Arial"/>
        <family val="2"/>
      </rPr>
      <t>2) ACTIVIDADES ADELANTADAS POR LA ENTIDAD</t>
    </r>
    <r>
      <rPr>
        <u/>
        <sz val="12"/>
        <rFont val="Arial"/>
        <family val="2"/>
      </rPr>
      <t xml:space="preserve">
</t>
    </r>
    <r>
      <rPr>
        <sz val="12"/>
        <rFont val="Arial"/>
        <family val="2"/>
      </rPr>
      <t xml:space="preserve">
Con corte al 30/04/2022 evidenció Correo electrónico del 07/02/2022 y del 07/04/2022 de la DIT remitiendo informe de avance del proyecto MI CAV (Centro de Atención Virtual)
</t>
    </r>
    <r>
      <rPr>
        <b/>
        <sz val="12"/>
        <rFont val="Arial"/>
        <family val="2"/>
      </rPr>
      <t xml:space="preserve">Evidencias: </t>
    </r>
    <r>
      <rPr>
        <sz val="12"/>
        <rFont val="Arial"/>
        <family val="2"/>
      </rPr>
      <t xml:space="preserve">
* Reporte consolidado estrategia de racionalización de trámites vigencia 2022 en el aplicativo SUIT generado el 15 de enero del 2021.
*Correo electrónico del 07/02/2022 remitiendo informe de avance del proyecto MI CAV -con corte a 31/01/2022. 
* Correo electrónico del 07/04/2022 remitiendo informe de avance del proyecto MI CAV -con corte a 31/03/2022. 
</t>
    </r>
    <r>
      <rPr>
        <b/>
        <sz val="12"/>
        <rFont val="Arial"/>
        <family val="2"/>
      </rPr>
      <t xml:space="preserve">Ruta de evidencias:  </t>
    </r>
    <r>
      <rPr>
        <sz val="12"/>
        <rFont val="Arial"/>
        <family val="2"/>
      </rPr>
      <t xml:space="preserve">
</t>
    </r>
    <r>
      <rPr>
        <b/>
        <sz val="12"/>
        <rFont val="Arial"/>
        <family val="2"/>
      </rPr>
      <t>Suit:</t>
    </r>
    <r>
      <rPr>
        <b/>
        <sz val="12"/>
        <color rgb="FF0070C0"/>
        <rFont val="Arial"/>
        <family val="2"/>
      </rPr>
      <t xml:space="preserve"> </t>
    </r>
    <r>
      <rPr>
        <sz val="12"/>
        <color rgb="FF0070C0"/>
        <rFont val="Arial"/>
        <family val="2"/>
      </rPr>
      <t>http://tramites1.suit.gov.co/racionalizacion-web/faces/gestionracionalizacion/racionalizacion_priorizacion.jsf?_adf.ctrl-state=7tawx8js4_7</t>
    </r>
    <r>
      <rPr>
        <sz val="12"/>
        <rFont val="Arial"/>
        <family val="2"/>
      </rPr>
      <t xml:space="preserve">
</t>
    </r>
    <r>
      <rPr>
        <b/>
        <sz val="12"/>
        <rFont val="Arial"/>
        <family val="2"/>
      </rPr>
      <t>https</t>
    </r>
    <r>
      <rPr>
        <sz val="12"/>
        <color rgb="FF0070C0"/>
        <rFont val="Arial"/>
        <family val="2"/>
      </rPr>
      <t>://icbfgob.sharepoint.com/sites/MICROSITIOPLANANTICORRUPCINYDEATENCINALCIUDADANO2021/Documentos%20compartidos/Forms/AllItems.aspx?id=%2Fsites%2FMICROSITIOPLANANTICORRUPCINYDEATENCINALCIUDADANO2021%2FDocumentos%20compartidos%2FPAAC%202022%2FCOMPONENTE%202%20RACIONALIZACI%C3%93N%20DE%20TR%C3%81MITES%202022%2FProceso%20ejecutivo%20de%20alimentos%2FENERO&amp;viewid=848cd329%2D4628%2D438a%2Db7b1%2D175890936859</t>
    </r>
    <r>
      <rPr>
        <sz val="12"/>
        <rFont val="Arial"/>
        <family val="2"/>
      </rPr>
      <t xml:space="preserve">
</t>
    </r>
    <r>
      <rPr>
        <b/>
        <sz val="12"/>
        <rFont val="Arial"/>
        <family val="2"/>
      </rPr>
      <t>Suite visión:</t>
    </r>
    <r>
      <rPr>
        <sz val="12"/>
        <rFont val="Arial"/>
        <family val="2"/>
      </rPr>
      <t xml:space="preserve"> </t>
    </r>
    <r>
      <rPr>
        <sz val="12"/>
        <color rgb="FF0070C0"/>
        <rFont val="Arial"/>
        <family val="2"/>
      </rPr>
      <t xml:space="preserve">https://icbf.pensemos.com/suiteve/pln/searchers?soa=6&amp;mdl=pln&amp;_sveVrs=963220220303&amp;&amp;link=1&amp;mis=pln-D-1024
</t>
    </r>
  </si>
  <si>
    <r>
      <t xml:space="preserve">Para el II Cuatrimestre del 2022 Componente 2: “Racionalización de Tramites”, se evidencio el avance del proyecto Atención Virtual - MiCAV- al 31 de agosto de 2022:  para la atención de los servicios y trámites extraprocesales de la entidad para facilitar la estandarización de la atención a través de equipos de defensoría virtuales, bajo los nuevos lineamientos de la Dirección de Protección ICBF.
</t>
    </r>
    <r>
      <rPr>
        <b/>
        <sz val="12"/>
        <rFont val="Arial"/>
        <family val="2"/>
      </rPr>
      <t>1) SEGUIMIENTO ACCIONES APLICATIVO SUIT - ETAPA SEGUIMIENTO:</t>
    </r>
    <r>
      <rPr>
        <sz val="12"/>
        <rFont val="Arial"/>
        <family val="2"/>
      </rPr>
      <t xml:space="preserve">
Revisados los documentos del avance de la racionalización de los trámites correspondientes al II Cuatrimestre de 2022 y de acuerdo con la solicitud realizada por la OCI, mediante correo electrónico del 20/05/2022 fue remitido por el director de la DIT el Plan de Trabajo de la automatización de trámites de la iniciativa MiCAV, el cual está relacionado con el trámite “Garantía del derecho de alimentos, visitas y custodia - No. 700”.
</t>
    </r>
    <r>
      <rPr>
        <b/>
        <sz val="12"/>
        <rFont val="Arial"/>
        <family val="2"/>
      </rPr>
      <t xml:space="preserve">2) ACTIVIDADES ADELANTADAS POR LA ENTIDAD
</t>
    </r>
    <r>
      <rPr>
        <sz val="12"/>
        <rFont val="Arial"/>
        <family val="2"/>
      </rPr>
      <t xml:space="preserve">
Con corte al 31/08/2022 se evidenció correo electrónico del 07/06/2022, del 08/07/2022 del 12/08/2022 y 08/09/2022 de la DIT remitiendo informe de avance del proyecto MI CAV (Centro de Atención Virtual).
</t>
    </r>
    <r>
      <rPr>
        <b/>
        <sz val="12"/>
        <rFont val="Arial"/>
        <family val="2"/>
      </rPr>
      <t xml:space="preserve">Al 31/08/2022 la automatización del trámite “Garantía del derecho de alimentos, visitas y custodia - No. 700" presenta un avance del 87%.
Evidencias: 
</t>
    </r>
    <r>
      <rPr>
        <sz val="12"/>
        <rFont val="Arial"/>
        <family val="2"/>
      </rPr>
      <t xml:space="preserve">* Reporte avance consolidado de la estrategia de racionalización de trámites vigencia 2022 en el aplicativo SUIT generado el 09/09/2022
*Correo electrónico del 07/06/2022 remitiendo informe de avance del proyecto MI CAV -con corte a 31/05/2022.
*Correo electrónico del 08/07/2022 remitiendo informe de avance del proyecto MI CAV -con corte a 30/06/2022.
*Correo electrónico del 12/08/2022 remitiendo informe de avance del proyecto MI CAV -con corte a 31/07/2022.
*Correo electrónico del 08/09/2022 remitiendo informe de avance del proyecto MI CAV -con corte a 31/08/2022.
</t>
    </r>
    <r>
      <rPr>
        <b/>
        <sz val="12"/>
        <rFont val="Arial"/>
        <family val="2"/>
      </rPr>
      <t xml:space="preserve">Ruta de evidencias:  </t>
    </r>
    <r>
      <rPr>
        <sz val="12"/>
        <rFont val="Arial"/>
        <family val="2"/>
      </rPr>
      <t xml:space="preserve">
Suit:</t>
    </r>
    <r>
      <rPr>
        <b/>
        <sz val="12"/>
        <color rgb="FF0070C0"/>
        <rFont val="Arial"/>
        <family val="2"/>
      </rPr>
      <t xml:space="preserve"> http://tramites1.suit.gov.co/racionalizacion-web/faces/gestionracionalizacion/racionalizacion_seguimiento.jsf?_adf.ctrl-state=angw1saws_3</t>
    </r>
    <r>
      <rPr>
        <sz val="12"/>
        <rFont val="Arial"/>
        <family val="2"/>
      </rPr>
      <t xml:space="preserve">
</t>
    </r>
    <r>
      <rPr>
        <b/>
        <sz val="12"/>
        <rFont val="Arial"/>
        <family val="2"/>
      </rPr>
      <t xml:space="preserve">
Suite visión:  </t>
    </r>
    <r>
      <rPr>
        <b/>
        <sz val="12"/>
        <color rgb="FF0070C0"/>
        <rFont val="Arial"/>
        <family val="2"/>
      </rPr>
      <t xml:space="preserve">https://icbf.pensemos.com/suiteve/pln/searchers?soa=6&amp;mdl=pln&amp;_sveVrs=964620220729&amp;&amp;link=1&amp;mis=pln-D-1024
</t>
    </r>
    <r>
      <rPr>
        <b/>
        <sz val="12"/>
        <color rgb="FFFF0000"/>
        <rFont val="Arial"/>
        <family val="2"/>
      </rPr>
      <t xml:space="preserve">
Recomendación: Tener en cuenta que la fecha límite para la entrega y automatización del trámite es el 30/09/2022.</t>
    </r>
  </si>
  <si>
    <r>
      <t xml:space="preserve">Para el III Cuatrimestre del 2022 Componente 2: “Racionalización de Tramites” se evidenció el avance del proyecto Atención Virtual - MiCAV- al 31 de diciembre de 2022:  para la atención de los servicios y trámites extraprocesales de la entidad para facilitar la estandarización de la atención a través de equipos de defensoría virtuales, bajo los nuevos lineamientos de la Dirección de Protección ICBF.
</t>
    </r>
    <r>
      <rPr>
        <b/>
        <sz val="12"/>
        <rFont val="Arial"/>
        <family val="2"/>
      </rPr>
      <t>1) SEGUIMIENTO ACCIONES APLICATIVO SUIT - ETAPA SEGUIMIENTO:</t>
    </r>
    <r>
      <rPr>
        <sz val="12"/>
        <rFont val="Arial"/>
        <family val="2"/>
      </rPr>
      <t xml:space="preserve">
Revisados los documentos del avance de la racionalización de los trámites correspondientes al III Cuatrimestre del 2022 y teniendo en cuenta la información suministrada por las DIT y SMO, la OCI evidenció que no se dio cumplimiento a las acciones de racionalización del trámite “Garantía del derecho de alimentos, visitas y custodia”; toda vez que no se realizó la: “Automatización parcial del trámite con el fin de que el ciudadano pueda solicitar su trámite en línea”.
</t>
    </r>
    <r>
      <rPr>
        <b/>
        <sz val="12"/>
        <rFont val="Arial"/>
        <family val="2"/>
      </rPr>
      <t xml:space="preserve">2) ACTIVIDADES ADELANTADAS POR LA ENTIDAD
</t>
    </r>
    <r>
      <rPr>
        <sz val="12"/>
        <rFont val="Arial"/>
        <family val="2"/>
      </rPr>
      <t xml:space="preserve">
Con corte al 31/12/2022 se evidenció correo electrónico del 07/10/2022 del 01/11/2022 y 19/12/2022 de la DIT remitiendo informe de avance del proyecto MI CAV (Centro de Atención Virtual).
Al 31/12/2022 la automatización del trámite “Garantía del derecho de alimentos, visitas y custodia - No. 700" presenta un avance del 90%.
Evidencias: 
* Reporte avance consolidado de la estrategia de racionalización de trámites vigencia 2022 en el aplicativo SUIT generado el 27/12/2022
*Correo electrónico del 07/10/2022 remitiendo informe de avance del proyecto MI CAV -con corte a 30/09/2022.
*Correo electrónico del 01/11/2022 remitiendo informe de avance del proyecto MI CAV -con corte a 31/10/2022.
*Correo electrónico del 19/12/2022 remitiendo informe de avance del proyecto MI CAV -con corte a 30/11/2022.
* con corte al 31/12/2022 reportan “No se finalizó la automatización programada para la vigencia 2022, motivo por el cual continuara en la vigencia 2023"
</t>
    </r>
    <r>
      <rPr>
        <b/>
        <sz val="12"/>
        <rFont val="Arial"/>
        <family val="2"/>
      </rPr>
      <t xml:space="preserve">Ruta de evidencias:  </t>
    </r>
    <r>
      <rPr>
        <sz val="12"/>
        <rFont val="Arial"/>
        <family val="2"/>
      </rPr>
      <t xml:space="preserve">
</t>
    </r>
    <r>
      <rPr>
        <b/>
        <sz val="12"/>
        <rFont val="Arial"/>
        <family val="2"/>
      </rPr>
      <t>Suit:</t>
    </r>
    <r>
      <rPr>
        <sz val="12"/>
        <rFont val="Arial"/>
        <family val="2"/>
      </rPr>
      <t xml:space="preserve"> </t>
    </r>
    <r>
      <rPr>
        <b/>
        <sz val="12"/>
        <rFont val="Arial"/>
        <family val="2"/>
      </rPr>
      <t>http://tramites1.suit.gov.co/racionalizacion-web/faces/gestionracionalizacion/racionalizacion_seguimiento.jsf?_adf.ctrl-state=vkpugswzn_3</t>
    </r>
    <r>
      <rPr>
        <sz val="12"/>
        <rFont val="Arial"/>
        <family val="2"/>
      </rPr>
      <t xml:space="preserve">
</t>
    </r>
    <r>
      <rPr>
        <b/>
        <sz val="12"/>
        <rFont val="Arial"/>
        <family val="2"/>
      </rPr>
      <t xml:space="preserve">
Suite visión:  https://icbf.pensemos.com/suiteve/pln/searchers?soa=6&amp;mdl=pln&amp;_sveVrs=965220221031&amp;&amp;link=1&amp;mis=pln-D-1024</t>
    </r>
    <r>
      <rPr>
        <sz val="12"/>
        <rFont val="Arial"/>
        <family val="2"/>
      </rPr>
      <t xml:space="preserve">
</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</si>
  <si>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“Proceso ejecutivo de alimentos a través de Defensor de Familia No. 3421". 
</t>
    </r>
    <r>
      <rPr>
        <b/>
        <sz val="12"/>
        <rFont val="Arial"/>
        <family val="2"/>
      </rPr>
      <t>1) SEGUIMIENTO ACCIONES APLICATIVO SUIT - ETAPA SEGUIMEINTO:</t>
    </r>
    <r>
      <rPr>
        <sz val="12"/>
        <rFont val="Arial"/>
        <family val="2"/>
      </rPr>
      <t xml:space="preserve">
Revisados los documentos del avance de la racionalización de los trámites correspondientes al Primer Cuatrimestre de 2022,</t>
    </r>
    <r>
      <rPr>
        <b/>
        <sz val="12"/>
        <color rgb="FFFF0000"/>
        <rFont val="Arial"/>
        <family val="2"/>
      </rPr>
      <t xml:space="preserve"> </t>
    </r>
    <r>
      <rPr>
        <sz val="12"/>
        <rFont val="Arial"/>
        <family val="2"/>
      </rPr>
      <t>no se evidenció el plan de trabajo para implementar la propuesta de mejora del trámite identificado con el Número 3421 del 2022.  Por lo cual en la plataforma no se podrá validar el seguimiento con corte al 30/04/2022.</t>
    </r>
    <r>
      <rPr>
        <b/>
        <sz val="12"/>
        <color rgb="FFFF0000"/>
        <rFont val="Arial"/>
        <family val="2"/>
      </rPr>
      <t xml:space="preserve"> 
</t>
    </r>
    <r>
      <rPr>
        <b/>
        <sz val="12"/>
        <rFont val="Arial"/>
        <family val="2"/>
      </rPr>
      <t xml:space="preserve">2) ACTIVIDADES ADELANTADAS POR LA ENTIDAD
</t>
    </r>
    <r>
      <rPr>
        <sz val="12"/>
        <rFont val="Arial"/>
        <family val="2"/>
      </rPr>
      <t xml:space="preserve">
Con corte al 30/04/2022 evidenció Correo electrónico del 07/02/2022 y del 07/04/2022 de la DIT remitiendo informe de avance del proyecto MI CAV (Centro de Atención Virtual)
</t>
    </r>
    <r>
      <rPr>
        <b/>
        <sz val="12"/>
        <rFont val="Arial"/>
        <family val="2"/>
      </rPr>
      <t xml:space="preserve">
Evidencias: 
</t>
    </r>
    <r>
      <rPr>
        <sz val="12"/>
        <rFont val="Arial"/>
        <family val="2"/>
      </rPr>
      <t xml:space="preserve">* Reporte consolidado estrategia de racionalización de trámites vigencia 2022 en el aplicativo SUIT generado el 15 de enero del 2021.
*Correo electrónico del 07/02/2022 remitiendo informe de avance del proyecto MI CAV -con corte a 31/01/2022. 
* Correo electrónico del 07/04/2022 remitiendo informe de avance del proyecto MI CAV -con corte a 31/03/2022. 
</t>
    </r>
    <r>
      <rPr>
        <b/>
        <sz val="12"/>
        <rFont val="Arial"/>
        <family val="2"/>
      </rPr>
      <t>Ruta de evidencias:  
Suit</t>
    </r>
    <r>
      <rPr>
        <sz val="12"/>
        <rFont val="Arial"/>
        <family val="2"/>
      </rPr>
      <t>:</t>
    </r>
    <r>
      <rPr>
        <sz val="12"/>
        <color rgb="FF0070C0"/>
        <rFont val="Arial"/>
        <family val="2"/>
      </rPr>
      <t xml:space="preserve"> http://tramites1.suit.gov.co/racionalizacion-web/faces/gestionracionalizacion/racionalizacion_priorizacion.jsf?_adf.ctrl-state=7tawx8js4_7</t>
    </r>
    <r>
      <rPr>
        <sz val="12"/>
        <rFont val="Arial"/>
        <family val="2"/>
      </rPr>
      <t xml:space="preserve">
</t>
    </r>
    <r>
      <rPr>
        <b/>
        <sz val="12"/>
        <rFont val="Arial"/>
        <family val="2"/>
      </rPr>
      <t>https</t>
    </r>
    <r>
      <rPr>
        <b/>
        <sz val="12"/>
        <color rgb="FF0070C0"/>
        <rFont val="Arial"/>
        <family val="2"/>
      </rPr>
      <t>:/</t>
    </r>
    <r>
      <rPr>
        <sz val="12"/>
        <color rgb="FF0070C0"/>
        <rFont val="Arial"/>
        <family val="2"/>
      </rPr>
      <t>/icbfgob.sharepoint.com/sites/MICROSITIOPLANANTICORRUPCINYDEATENCINALCIUDADANO2021/Documentos%20compartidos/Forms/AllItems.aspx?id=%2Fsites%2FMICROSITIOPLANANTICORRUPCINYDEATENCINALCIUDADANO2021%2FDocumentos%20compartidos%2FPAAC%202022%2FCOMPONENTE%202%20RACIONALIZACI%C3%93N%20DE%20TR%C3%81MITES%202022%2FProceso%20ejecutivo%20de%20alimentos%2FENERO&amp;viewid=848cd329%2D4628%2D438a%2Db7b1%2D175890936859</t>
    </r>
    <r>
      <rPr>
        <sz val="12"/>
        <rFont val="Arial"/>
        <family val="2"/>
      </rPr>
      <t xml:space="preserve">
</t>
    </r>
    <r>
      <rPr>
        <b/>
        <sz val="12"/>
        <rFont val="Arial"/>
        <family val="2"/>
      </rPr>
      <t>Suite visión:</t>
    </r>
    <r>
      <rPr>
        <b/>
        <sz val="12"/>
        <color rgb="FF0070C0"/>
        <rFont val="Arial"/>
        <family val="2"/>
      </rPr>
      <t xml:space="preserve"> </t>
    </r>
    <r>
      <rPr>
        <sz val="12"/>
        <color rgb="FF0070C0"/>
        <rFont val="Arial"/>
        <family val="2"/>
      </rPr>
      <t>https://icbf.pensemos.com/suiteve/pln/searchers?soa=6&amp;mdl=pln&amp;_sveVrs=963220220303&amp;&amp;link=1&amp;mis=pln-D-1024</t>
    </r>
    <r>
      <rPr>
        <sz val="12"/>
        <rFont val="Arial"/>
        <family val="2"/>
      </rPr>
      <t xml:space="preserve">
</t>
    </r>
  </si>
  <si>
    <r>
      <t xml:space="preserve">Para el II Cuatrimestre del 2022 Componente 2: “Racionalización de Tramites”, se evidencio el avance del proyecto Atención Virtual - MiCAV- al 31 de agosto de 2022:  para la atención de los servicios y trámites extraprocesales de la entidad para facilitar la estandarización de la atención a través de equipos de defensoría virtuales, bajo los nuevos lineamientos de la Dirección de Protección ICBF.
</t>
    </r>
    <r>
      <rPr>
        <b/>
        <sz val="12"/>
        <rFont val="Arial"/>
        <family val="2"/>
      </rPr>
      <t>1) SEGUIMIENTO ACCIONES APLICATIVO SUIT - ETAPA SEGUIMEINTO:</t>
    </r>
    <r>
      <rPr>
        <sz val="12"/>
        <rFont val="Arial"/>
        <family val="2"/>
      </rPr>
      <t xml:space="preserve">
Revisados los documentos del avance de la racionalización de los trámites correspondientes al II Cuatrimestre de 2022 y de acuerdo con la solicitud realizada por la OCI, mediante correo electrónico del 20/05/2022 fue remitido por el director de la DIT el Plan de Trabajo de la automatización de trámites de la iniciativa MiCAV, el cual está relacionado con el trámite “Proceso ejecutivo de alimentos a través de Defensor de Familia No. 3421”.
</t>
    </r>
    <r>
      <rPr>
        <b/>
        <sz val="12"/>
        <rFont val="Arial"/>
        <family val="2"/>
      </rPr>
      <t xml:space="preserve">2) ACTIVIDADES ADELANTADAS POR LA ENTIDAD
</t>
    </r>
    <r>
      <rPr>
        <sz val="12"/>
        <rFont val="Arial"/>
        <family val="2"/>
      </rPr>
      <t xml:space="preserve">
Con corte al 31/08/2022 se evidenció correo electrónico del 07/06/2022, del 08/07/2022 del 12/08/2022 y 08/09/2022 de la DIT remitiendo informe de avance del proyecto MI CAV (Centro de Atención Virtual).
</t>
    </r>
    <r>
      <rPr>
        <b/>
        <sz val="12"/>
        <rFont val="Arial"/>
        <family val="2"/>
      </rPr>
      <t>Al 31/08/2022 la automatización del trámite Proceso ejecutivo de alimentos a través de Defensor de Familia No. 3421, presenta un avance del 87%.</t>
    </r>
    <r>
      <rPr>
        <sz val="12"/>
        <rFont val="Arial"/>
        <family val="2"/>
      </rPr>
      <t xml:space="preserve">
</t>
    </r>
    <r>
      <rPr>
        <b/>
        <sz val="12"/>
        <rFont val="Arial"/>
        <family val="2"/>
      </rPr>
      <t xml:space="preserve">Evidencias: </t>
    </r>
    <r>
      <rPr>
        <sz val="12"/>
        <rFont val="Arial"/>
        <family val="2"/>
      </rPr>
      <t xml:space="preserve">
* Reporte avance consolidado de la estrategia de racionalización de trámites vigencia 2022 en el aplicativo SUIT generado el 09/09/2022
*Correo electrónico del 07/06/2022 remitiendo informe de avance del proyecto MI CAV -con corte a 31/05/2022.
*Correo electrónico del 08/07/2022 remitiendo informe de avance del proyecto MI CAV -con corte a 30/06/2022.
*Correo electrónico del 12/08/2022 remitiendo informe de avance del proyecto MI CAV -con corte a 31/07/2022.
*Correo electrónico del 08/09/2022 remitiendo informe de avance del proyecto MI CAV -con corte a 31/08/2022.
</t>
    </r>
    <r>
      <rPr>
        <b/>
        <sz val="12"/>
        <rFont val="Arial"/>
        <family val="2"/>
      </rPr>
      <t xml:space="preserve">Ruta de evidencias:  </t>
    </r>
    <r>
      <rPr>
        <sz val="12"/>
        <rFont val="Arial"/>
        <family val="2"/>
      </rPr>
      <t xml:space="preserve">
</t>
    </r>
    <r>
      <rPr>
        <b/>
        <sz val="12"/>
        <rFont val="Arial"/>
        <family val="2"/>
      </rPr>
      <t xml:space="preserve">Suit Función Pública: </t>
    </r>
    <r>
      <rPr>
        <b/>
        <sz val="12"/>
        <color rgb="FF0070C0"/>
        <rFont val="Arial"/>
        <family val="2"/>
      </rPr>
      <t xml:space="preserve">http://tramites1.suit.gov.co/racionalizacion-web/faces/gestionracionalizacion/racionalizacion_seguimiento.jsf?_adf.ctrl-state=angw1saws_3
</t>
    </r>
    <r>
      <rPr>
        <sz val="12"/>
        <rFont val="Arial"/>
        <family val="2"/>
      </rPr>
      <t xml:space="preserve">
</t>
    </r>
    <r>
      <rPr>
        <b/>
        <sz val="12"/>
        <rFont val="Arial"/>
        <family val="2"/>
      </rPr>
      <t>Suite visión Empresarial:</t>
    </r>
    <r>
      <rPr>
        <sz val="12"/>
        <rFont val="Arial"/>
        <family val="2"/>
      </rPr>
      <t xml:space="preserve">  </t>
    </r>
    <r>
      <rPr>
        <b/>
        <sz val="12"/>
        <color rgb="FF0070C0"/>
        <rFont val="Arial"/>
        <family val="2"/>
      </rPr>
      <t xml:space="preserve">https://icbf.pensemos.com/suiteve/pln/searchers?soa=6&amp;mdl=pln&amp;_sveVrs=964620220729&amp;&amp;link=1&amp;mis=pln-D-1024
</t>
    </r>
    <r>
      <rPr>
        <b/>
        <sz val="12"/>
        <color rgb="FFFF0000"/>
        <rFont val="Arial"/>
        <family val="2"/>
      </rPr>
      <t xml:space="preserve">
Recomendación: Tener en cuenta  que la fecha límite para la entrega y automatización del trámite es el 30/09/2022. </t>
    </r>
  </si>
  <si>
    <r>
      <t xml:space="preserve">Para el III Cuatrimestre del 2022 Componente 2: “Racionalización de Tramites” se evidencio el avance del proyecto Atención Virtual - MiCAV- al 31 de diciembre de 2022:  para la atención de los servicios y trámites extraprocesales de la entidad para facilitar la estandarización de la atención a través de equipos de defensoría virtuales, bajo los nuevos lineamientos de la Dirección de Protección ICBF.
</t>
    </r>
    <r>
      <rPr>
        <b/>
        <sz val="12"/>
        <rFont val="Arial"/>
        <family val="2"/>
      </rPr>
      <t xml:space="preserve">
1) SEGUIMIENTO ACCIONES APLICATIVO SUIT - ETAPA SEGUIMIENTO:
</t>
    </r>
    <r>
      <rPr>
        <sz val="12"/>
        <rFont val="Arial"/>
        <family val="2"/>
      </rPr>
      <t xml:space="preserve">
Revisados los documentos del avance de la racionalización de los trámites correspondientes al III Cuatrimestre del 2022 y teniendo en cuenta la información suministrada por las DIT y SMO, la OCI evidenció que no se dio cumplimiento a las acciones de racionalización del trámite “Proceso ejecutivo de alimentos a través de Defensor de Familia”; toda vez que no se realizó la: “Automatización parcial del trámite con el fin de que el ciudadano pueda solicitar su trámite en línea”.
</t>
    </r>
    <r>
      <rPr>
        <b/>
        <sz val="12"/>
        <rFont val="Arial"/>
        <family val="2"/>
      </rPr>
      <t>2) ACTIVIDADES ADELANTADAS POR LA ENTIDAD</t>
    </r>
    <r>
      <rPr>
        <sz val="12"/>
        <rFont val="Arial"/>
        <family val="2"/>
      </rPr>
      <t xml:space="preserve">
Con corte al 31/12/2022 se evidenció correo electrónico del 07/10/2022 del 01/11/2022 y 19/12/2022 de la DIT remitiendo informe de avance del proyecto MI CAV (Centro de Atención Virtual).
Al 31/12/2022 la automatización del trámite “Proceso ejecutivo de alimentos a través de Defensor de Familia - No. 3421" presenta un avance del 90%.
</t>
    </r>
    <r>
      <rPr>
        <b/>
        <sz val="12"/>
        <rFont val="Arial"/>
        <family val="2"/>
      </rPr>
      <t xml:space="preserve">
Evidencias: 
</t>
    </r>
    <r>
      <rPr>
        <sz val="12"/>
        <rFont val="Arial"/>
        <family val="2"/>
      </rPr>
      <t xml:space="preserve">* Reporte avance consolidado de la estrategia de racionalización de trámites vigencia 2022 en el aplicativo SUIT generado el 27/12/2022
*Correo electrónico del 07/10/2022 remitiendo informe de avance del proyecto MI CAV -con corte a 30/09/2022.
*Correo electrónico del 01/11/2022 remitiendo informe de avance del proyecto MI CAV -con corte a 31/10/2022.
*Correo electrónico del 19/12/2022 remitiendo informe de avance del proyecto MI CAV -con corte a 30/11/2022.
* con corte al 31/12/2022 reportan “No se finalizó la automatización programada para la vigencia 2022, motivo por el cual continuara en la vigencia 2023"
</t>
    </r>
    <r>
      <rPr>
        <b/>
        <sz val="12"/>
        <rFont val="Arial"/>
        <family val="2"/>
      </rPr>
      <t xml:space="preserve">Ruta de evidencias:  </t>
    </r>
    <r>
      <rPr>
        <sz val="12"/>
        <rFont val="Arial"/>
        <family val="2"/>
      </rPr>
      <t xml:space="preserve">
Suit: http://tramites1.suit.gov.co/racionalizacion-web/faces/gestionracionalizacion/racionalizacion_seguimiento.jsf?_adf.ctrl-state=vkpugswzn_3
</t>
    </r>
    <r>
      <rPr>
        <b/>
        <sz val="12"/>
        <rFont val="Arial"/>
        <family val="2"/>
      </rPr>
      <t xml:space="preserve">Suite visión:  </t>
    </r>
    <r>
      <rPr>
        <sz val="12"/>
        <rFont val="Arial"/>
        <family val="2"/>
      </rPr>
      <t xml:space="preserve">
https://icbf.pensemos.com/suiteve/pln/searchers?soa=6&amp;mdl=pln&amp;_sveVrs=965220221031&amp;&amp;link=1&amp;mis=pln-D-1024
</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</si>
  <si>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“Familia biológica busca a familiar que fue adoptado - OPA No. 77007".
</t>
    </r>
    <r>
      <rPr>
        <b/>
        <sz val="12"/>
        <rFont val="Arial"/>
        <family val="2"/>
      </rPr>
      <t xml:space="preserve">
1) SEGUIMIENTO ACCIONES APLICATIVO SUIT - ETAPA SEGUIMEINTO:
</t>
    </r>
    <r>
      <rPr>
        <sz val="12"/>
        <rFont val="Arial"/>
        <family val="2"/>
      </rPr>
      <t xml:space="preserve">
Revisados los documentos del avance de la racionalización de los trámites correspondientes al Primer Cuatrimestre de 2022, no se evidenció el plan de trabajo para implementar la propuesta de mejora del trámite identificado con el Número 77007 del 2022.  Por lo cual en la plataforma no se podrá validar el seguimiento con corte al 30/04/2022.</t>
    </r>
    <r>
      <rPr>
        <b/>
        <sz val="12"/>
        <color rgb="FFFF0000"/>
        <rFont val="Arial"/>
        <family val="2"/>
      </rPr>
      <t xml:space="preserve"> 
</t>
    </r>
    <r>
      <rPr>
        <b/>
        <sz val="12"/>
        <rFont val="Arial"/>
        <family val="2"/>
      </rPr>
      <t xml:space="preserve">2) ACTIVIDADES ADELANTADAS POR LA ENTIDAD
</t>
    </r>
    <r>
      <rPr>
        <sz val="12"/>
        <rFont val="Arial"/>
        <family val="2"/>
      </rPr>
      <t xml:space="preserve">
Con corte al 30/04/2022 se evidenció correo electrónico del 28/01/2022 mediante el cual la Subdirección de Adopciones remite 7 historias de usuario entregadas en 2021 para pruebas de aceptación para revisión y ajuste por parte de la DIT, así mismo Correo electrónico del 28/01/2022 remitiendo la URL del trámite de restablecimiento internacional de derechos, para tener en cuenta el diseño en el momento de estructurar el formulario final que diligenciarán los usuarios; Citación a reunión del 28/01/2022 con el fin de realizar la “Revisión y ajuste de   HU.2021.ICBF.SEAC.TBO.0653  al HU.2021.ICBF.SEAC.TBO.0659 (Feature 31748)”,  video reunión realizada y Correo electrónico del 11/04/2022 de la DIT  remitiendo presentación con el  Reporte de Avance OPA Búsqueda de Orígenes al 31/03/2022:
</t>
    </r>
    <r>
      <rPr>
        <b/>
        <sz val="12"/>
        <rFont val="Arial"/>
        <family val="2"/>
      </rPr>
      <t xml:space="preserve">Evidencias: </t>
    </r>
    <r>
      <rPr>
        <sz val="12"/>
        <rFont val="Arial"/>
        <family val="2"/>
      </rPr>
      <t xml:space="preserve">
* Reporte consolidado estrategia de racionalización de trámites vigencia 2022 en el aplicativo SUIT generado el 15 de enero del 2021
*Correo electrónico del 28 de enero de 2022 de la Subdirección de Adopciones remitiendo Historia de usuarios.
*Correo electrónico del 28/01/2022 de la Subdirección de Adopciones remitiendo URL
*Citación a reunión del 28/01/2022 
*video de reunión realizada el 28/01/2022.
*Correo electrónico del 11/04/2022
</t>
    </r>
    <r>
      <rPr>
        <b/>
        <sz val="12"/>
        <rFont val="Arial"/>
        <family val="2"/>
      </rPr>
      <t xml:space="preserve">Ruta de evidencias:  </t>
    </r>
    <r>
      <rPr>
        <sz val="12"/>
        <rFont val="Arial"/>
        <family val="2"/>
      </rPr>
      <t xml:space="preserve">
</t>
    </r>
    <r>
      <rPr>
        <b/>
        <sz val="12"/>
        <rFont val="Arial"/>
        <family val="2"/>
      </rPr>
      <t xml:space="preserve">Suit: </t>
    </r>
    <r>
      <rPr>
        <sz val="12"/>
        <color rgb="FF0070C0"/>
        <rFont val="Arial"/>
        <family val="2"/>
      </rPr>
      <t xml:space="preserve">http://tramites1.suit.gov.co/racionalizacion-web/faces/gestionracionalizacion/racionalizacion_priorizacion.jsf?_adf.ctrl-state=7tawx8js4_7
</t>
    </r>
    <r>
      <rPr>
        <b/>
        <sz val="12"/>
        <rFont val="Arial"/>
        <family val="2"/>
      </rPr>
      <t>https</t>
    </r>
    <r>
      <rPr>
        <sz val="12"/>
        <rFont val="Arial"/>
        <family val="2"/>
      </rPr>
      <t>:</t>
    </r>
    <r>
      <rPr>
        <sz val="12"/>
        <color rgb="FF0070C0"/>
        <rFont val="Arial"/>
        <family val="2"/>
      </rPr>
      <t xml:space="preserve">//icbfgob.sharepoint.com/sites/MICROSITIOPLANANTICORRUPCINYDEATENCINALCIUDADANO2021/Documentos%20compartidos/Forms/AllItems.aspx?id=%2Fsites%2FMICROSITIOPLANANTICORRUPCINYDEATENCINALCIUDADANO2021%2FDocumentos%20compartidos%2FPAAC%202022%2FCOMPONENTE%202%20RACIONALIZACI%C3%93N%20DE%20TR%C3%81MITES%202022%2FOPA%20BUSQUEDA%20DE%20ORIGENES%2FENERO&amp;viewid=848cd329%2D4628%2D438a%2Db7b1%2D175890936859
</t>
    </r>
    <r>
      <rPr>
        <b/>
        <sz val="12"/>
        <rFont val="Arial"/>
        <family val="2"/>
      </rPr>
      <t>Suite visión:</t>
    </r>
    <r>
      <rPr>
        <sz val="12"/>
        <rFont val="Arial"/>
        <family val="2"/>
      </rPr>
      <t xml:space="preserve"> </t>
    </r>
    <r>
      <rPr>
        <sz val="12"/>
        <color rgb="FF0070C0"/>
        <rFont val="Arial"/>
        <family val="2"/>
      </rPr>
      <t>https://icbf.pensemos.com/suiteve/pln/searchers?soa=6&amp;mdl=pln&amp;_sveVrs=963220220303&amp;&amp;link=1&amp;mis=pln-D-1024</t>
    </r>
  </si>
  <si>
    <r>
      <t xml:space="preserve">Para el II Cuatrimestre del 2022 Componente 2: “Racionalización de Tramites”, se evidencio el avance del proyecto de automatización del trámite “Familia biológica busca a familiar que fue adoptado - OPA No. 77007".
</t>
    </r>
    <r>
      <rPr>
        <b/>
        <sz val="12"/>
        <rFont val="Arial"/>
        <family val="2"/>
      </rPr>
      <t>1) SEGUIMIENTO ACCIONES APLICATIVO SUIT - ETAPA SEGUIMEINTO:</t>
    </r>
    <r>
      <rPr>
        <sz val="12"/>
        <rFont val="Arial"/>
        <family val="2"/>
      </rPr>
      <t xml:space="preserve">
Revisados los documentos del avance de la racionalización de los trámites correspondientes al II Cuatrimestre de 2022 y de acuerdo con la solicitud realizada por la OCI, mediante correo electrónico del del 20/05/2022 fue remitido por el director de la DIT archivo PDF y Excel con el Plan de Trabajo de la OPA (Otro Proceso Administrativo) “Familia biológica busca a familiar que fue adoptado No. 77007”.
</t>
    </r>
    <r>
      <rPr>
        <b/>
        <sz val="12"/>
        <rFont val="Arial"/>
        <family val="2"/>
      </rPr>
      <t>2) ACTIVIDADES ADELANTADAS POR LA ENTIDAD</t>
    </r>
    <r>
      <rPr>
        <sz val="12"/>
        <rFont val="Arial"/>
        <family val="2"/>
      </rPr>
      <t xml:space="preserve">
Con corte al 31/08/2022 se evidenció correo electrónico del 08/06/2022, del 08/07/2022 del 09/08/2022 y 08/09/2022 de la DIT remitiendo informe de avance del proyecto OPA (Otro Proceso Administrativo) “Familia biológica busca a familiar que fue adoptado No. 77007”.
</t>
    </r>
    <r>
      <rPr>
        <b/>
        <sz val="12"/>
        <rFont val="Arial"/>
        <family val="2"/>
      </rPr>
      <t xml:space="preserve">
Al 31/08/2022 la automatización del trámite OPA  “Familia biológica busca a familiar que fue adoptado No. 77007, presenta un avance del 71%.
</t>
    </r>
    <r>
      <rPr>
        <sz val="12"/>
        <rFont val="Arial"/>
        <family val="2"/>
      </rPr>
      <t xml:space="preserve">
</t>
    </r>
    <r>
      <rPr>
        <b/>
        <sz val="12"/>
        <rFont val="Arial"/>
        <family val="2"/>
      </rPr>
      <t xml:space="preserve">Evidencias: </t>
    </r>
    <r>
      <rPr>
        <sz val="12"/>
        <rFont val="Arial"/>
        <family val="2"/>
      </rPr>
      <t xml:space="preserve">
* Reporte avance consolidado de la estrategia de racionalización de trámites vigencia 2022 en el aplicativo SUIT generado el 09/09/2022
*Correo electrónico del 08/06/2022 remitiendo informe de avance del proyecto MI CAV -con corte a 31/05/2022.
*Correo electrónico del 08/07/2022 remitiendo informe de avance del proyecto MI CAV -con corte a 30/06/2022.
*Correo electrónico del 09/08/2022 remitiendo informe de avance del proyecto MI CAV -con corte a 31/07/2022.
*Correo electrónico del 08/09/2022 remitiendo informe de avance del proyecto MI CAV -con corte a 31/08/2022.
</t>
    </r>
    <r>
      <rPr>
        <b/>
        <sz val="12"/>
        <rFont val="Arial"/>
        <family val="2"/>
      </rPr>
      <t>Ruta de evidencias:</t>
    </r>
    <r>
      <rPr>
        <sz val="12"/>
        <rFont val="Arial"/>
        <family val="2"/>
      </rPr>
      <t xml:space="preserve">
</t>
    </r>
    <r>
      <rPr>
        <b/>
        <sz val="12"/>
        <rFont val="Arial"/>
        <family val="2"/>
      </rPr>
      <t xml:space="preserve">Suit Función Pública: </t>
    </r>
    <r>
      <rPr>
        <b/>
        <sz val="12"/>
        <color rgb="FF0070C0"/>
        <rFont val="Arial"/>
        <family val="2"/>
      </rPr>
      <t>http://tramites1.suit.gov.co/racionalizacion-web/faces/gestionracionalizacion/racionalizacion_seguimiento.jsf?_adf.ctrl-state=angw1saws_3</t>
    </r>
    <r>
      <rPr>
        <sz val="12"/>
        <rFont val="Arial"/>
        <family val="2"/>
      </rPr>
      <t xml:space="preserve">
</t>
    </r>
    <r>
      <rPr>
        <b/>
        <sz val="12"/>
        <rFont val="Arial"/>
        <family val="2"/>
      </rPr>
      <t xml:space="preserve">Suite visión Empresarial: </t>
    </r>
    <r>
      <rPr>
        <b/>
        <sz val="12"/>
        <color rgb="FF0070C0"/>
        <rFont val="Arial"/>
        <family val="2"/>
      </rPr>
      <t xml:space="preserve"> https://icbf.pensemos.com/suiteve/pln/searchers?soa=6&amp;mdl=pln&amp;_sveVrs=964620220729&amp;&amp;link=1&amp;mis=pln-D-1024
</t>
    </r>
    <r>
      <rPr>
        <b/>
        <sz val="12"/>
        <color rgb="FFFF0000"/>
        <rFont val="Arial"/>
        <family val="2"/>
      </rPr>
      <t xml:space="preserve">
Recomendación: Tener en cuenta que la fecha límite para la entrega y automatización de la OPA es el 30/09/2022.</t>
    </r>
    <r>
      <rPr>
        <sz val="12"/>
        <color rgb="FFFF0000"/>
        <rFont val="Arial"/>
        <family val="2"/>
      </rPr>
      <t xml:space="preserve">
</t>
    </r>
  </si>
  <si>
    <r>
      <t xml:space="preserve">Para el III Cuatrimestre del 2022 Componente 2: “Racionalización de Tramites”, se evidencio el cumplimiento del proyecto de automatización del trámite “Familia biológica busca a familiar que fue adoptado - OPA No. 77007".
</t>
    </r>
    <r>
      <rPr>
        <b/>
        <sz val="12"/>
        <rFont val="Arial"/>
        <family val="2"/>
      </rPr>
      <t xml:space="preserve">
1) SEGUIMIENTO ACCIONES APLICATIVO SUIT - ETAPA SEGUIMIENTO:
</t>
    </r>
    <r>
      <rPr>
        <sz val="12"/>
        <rFont val="Arial"/>
        <family val="2"/>
      </rPr>
      <t xml:space="preserve">
Revisados los documentos del avance de la racionalización de los trámites correspondientes al III Cuatrimestre del 2022 de la “OPA - Familia biológica busca a familiar que fue adoptado”, la Oficina de Control Interno evidenció el cumplimiento de las acciones relacionadas con las funcionalidades requeridas para hacer el formulario de Trámite de Búsqueda de Orígenes, el cual se puede consultar en la pagina https://www.icbf.gov.co/  y Ruta : https://forms.office.com/Pages/ResponsePage.aspx?id=86WSPXq8eUqMXl5IP3eJv0ry9Df0HDZCvZDtVSgZpyZUNUsyNjhLVU8xTUlaR0dORjdDU0lYNEE0Ri4u
</t>
    </r>
    <r>
      <rPr>
        <b/>
        <sz val="12"/>
        <rFont val="Arial"/>
        <family val="2"/>
      </rPr>
      <t>2) ACTIVIDADES ADELANTADAS POR LA ENTIDAD</t>
    </r>
    <r>
      <rPr>
        <sz val="12"/>
        <rFont val="Arial"/>
        <family val="2"/>
      </rPr>
      <t xml:space="preserve">
Con corte al 30/12/2022 se evidenció correo electrónico del 07/10/2022, del 08/11/2022 y 15/12/2022 de la DIT remitiendo informe de avance del proyecto OPA (Otro Proceso Administrativo) “Familia biológica busca a familiar que fue adoptado No. 77007”.
Al 30/12/2022 la automatización del trámite OPA  “Familia biológica busca a familiar que fue adoptado No. 77007, presenta un avance y cumplimiento del 100%.
</t>
    </r>
    <r>
      <rPr>
        <b/>
        <sz val="12"/>
        <rFont val="Arial"/>
        <family val="2"/>
      </rPr>
      <t xml:space="preserve">
Evidencias: 
</t>
    </r>
    <r>
      <rPr>
        <sz val="12"/>
        <rFont val="Arial"/>
        <family val="2"/>
      </rPr>
      <t xml:space="preserve">* Reporte avance consolidado de la estrategia de racionalización de trámites vigencia 2022 en el aplicativo SUIT generado el 27/12/2022
*Correo electrónico del 07/10/2022 remitiendo informe de avance del proyecto de automatización de la OPA -con corte a 30/09/2022 indicando cumplimiento del 100%.
*Correo electrónico del 08/11/2022 remitiendo informe de avance del proyecto de automatización de la OPA -con corte a 30/09/2022 indicando cumplimiento del 100%.
*Correo electrónico del 15/12/2022 remitiendo informe de avance del proyecto con corte a 30/09/2022, en la cual se registra el cumplimiento  de las funcionalidades requeridas para hacer el formulario de Trámite de Búsqueda de Orígenes, por solicitud de la  Subdirección de Adopciones.
</t>
    </r>
    <r>
      <rPr>
        <b/>
        <sz val="12"/>
        <rFont val="Arial"/>
        <family val="2"/>
      </rPr>
      <t xml:space="preserve">
Ruta de evidencias:
Suit Función Pública: http://tramites1.suit.gov.co/racionalizacion-web/faces/gestionracionalizacion/racionalizacion_seguimiento.jsf?_adf.ctrl-state=vkpugswzn_3</t>
    </r>
    <r>
      <rPr>
        <sz val="12"/>
        <rFont val="Arial"/>
        <family val="2"/>
      </rPr>
      <t xml:space="preserve">
</t>
    </r>
    <r>
      <rPr>
        <b/>
        <sz val="12"/>
        <rFont val="Arial"/>
        <family val="2"/>
      </rPr>
      <t xml:space="preserve">Suite visión:  
https://icbf.pensemos.com/suiteve/pln/searchers?soa=6&amp;mdl=pln&amp;_sveVrs=965220221031&amp;&amp;link=1&amp;mis=pln-D-1024
</t>
    </r>
  </si>
  <si>
    <t xml:space="preserve">evidencias presentadas en el aplicativo SV. Corresponden </t>
  </si>
  <si>
    <t xml:space="preserve">Registra último reporte  de novedades de interventoría vigencia 2022 corte 16sep-30sept2022.
se aclara que no hubo novedades </t>
  </si>
  <si>
    <t xml:space="preserve">Se observó :
Correo electrónico14/03/2022 : RV: Solicitud asistencia técnica AAVN 14/03/2021
Presentación Estrategia de AAVN. Dirección de Nutrición
Memorias Estrategia de AAVN. Dirección de Nutrición
Listado de asistencia teams 13/05/2022.
Acta 12/10/2022. Asunto:REALIZAR DESDE LAS DIRECCIONES DE ADOLESCENCIA Y JUVENTUD, INFANCIA Y NUTRICIÓN DE LA SEDE NACIONAL ASISTENCIA TÉCNICA ADECUADO USO AAVN, PARA EL SEGUIMIENTO AL RIESGO PP3+
Presentacion power point Alimentos de Alto Valor Nutricional
Listado de asistencia teams 
</t>
  </si>
  <si>
    <t xml:space="preserve">Revisadas las evidencias con el lider del proceso
</t>
  </si>
  <si>
    <r>
      <t xml:space="preserve">Se observa registro de asistencia a los talleres virtuales de "Padrinos de corazón" realizados el 21/09/2022; el 13/10/2022; el 19/10/2022; el 26/10/2022; el 28/10/2022; el 13/10/2022; el 19/10/2022; el 26/10/2022; el 28/10/2022; 31/10/2022; el 03/11/2022; el 10/11/2022; y 1/11/2022.   Así mismo se evidencia registro de asistencia a los talleres de orientación inicial padrinos de corazón realizados el 21/09/2022; el 13/10/2022; el 26/10/2022 jornada mañana y tarde. 
</t>
    </r>
    <r>
      <rPr>
        <b/>
        <sz val="11"/>
        <rFont val="Arial"/>
        <family val="2"/>
      </rPr>
      <t xml:space="preserve">
No se evidencia información de actividades realizadas en el mes de Diciembre de 2022 quedando pendiente para cumplir la meta del 100%  un 15% de la Actividad Propuesta. </t>
    </r>
  </si>
  <si>
    <r>
      <rPr>
        <b/>
        <sz val="11"/>
        <color theme="1"/>
        <rFont val="Arial"/>
        <family val="2"/>
      </rPr>
      <t>Actividad Cumplida en el mes de Agosto de 2022</t>
    </r>
    <r>
      <rPr>
        <sz val="11"/>
        <color theme="1"/>
        <rFont val="Arial"/>
        <family val="2"/>
      </rPr>
      <t xml:space="preserve">
</t>
    </r>
  </si>
  <si>
    <r>
      <t>Se observaron dos (2) actas de reunión Nos. 5 y 6 de fechas de fecha 08 y 17 de noviembre de 2022 respectivamnte las cuales dan cuenta de desarrollo de las reuniones 1 y 2  con la finalidad de realizar evaluación y ajuestes al  plan de acción para la siguiente vigencia. Así mismo, se observaron dos (2)correos electrónicos en los cuales se convoca a reunión relacionada con esta actividad y uno (1) donde se informa sobre "</t>
    </r>
    <r>
      <rPr>
        <i/>
        <sz val="12"/>
        <color rgb="FF00B0F0"/>
        <rFont val="Arial"/>
        <family val="2"/>
      </rPr>
      <t>A la fecha ya tenemos las evidencias de las 4 actividades del plan de participación Regional Sucre 2022</t>
    </r>
    <r>
      <rPr>
        <sz val="12"/>
        <color rgb="FF00B0F0"/>
        <rFont val="Arial"/>
        <family val="2"/>
      </rPr>
      <t>". Finalmente se observó un (1) documento Word el cual contiene listado de asistencia forms y pantallazos de reunión Teams de 17/11/2022.</t>
    </r>
  </si>
  <si>
    <r>
      <t xml:space="preserve">
</t>
    </r>
    <r>
      <rPr>
        <sz val="12"/>
        <color rgb="FF00B0F0"/>
        <rFont val="Arial"/>
        <family val="2"/>
      </rPr>
      <t>Acta de reunión No. 05 de fecha 08/11/2022 con el objetivo "</t>
    </r>
    <r>
      <rPr>
        <i/>
        <sz val="12"/>
        <color rgb="FF00B0F0"/>
        <rFont val="Arial"/>
        <family val="2"/>
      </rPr>
      <t>Primera reunión para evaluación y ajustes al plan de acción para la siguiente vigencia, por parte del comité de participación Regional Sucre y delegados</t>
    </r>
    <r>
      <rPr>
        <sz val="12"/>
        <color rgb="FF00B0F0"/>
        <rFont val="Arial"/>
        <family val="2"/>
      </rPr>
      <t>.".
Acta de reunión No. 05 de fecha 17/11/2022 con el objetivo Segunda reunión para evaluación y ajustes al plan de acción para la siguiente vigencia, con delegados padres usuarios, comité de participación y delegados enlaces Cetros Zonales Regional Sucre.".
Correo electrónico de fecha 04/11/2022 con Asunto: "</t>
    </r>
    <r>
      <rPr>
        <i/>
        <sz val="12"/>
        <color rgb="FF00B0F0"/>
        <rFont val="Arial"/>
        <family val="2"/>
      </rPr>
      <t xml:space="preserve">REUNION URGENTE EQUIPO DE PARTICIPACION CIUDADANA </t>
    </r>
    <r>
      <rPr>
        <sz val="12"/>
        <color rgb="FF00B0F0"/>
        <rFont val="Arial"/>
        <family val="2"/>
      </rPr>
      <t>".
Correo electrónico de fecha 10/11/2022 con Asunto: "</t>
    </r>
    <r>
      <rPr>
        <i/>
        <sz val="12"/>
        <color rgb="FF00B0F0"/>
        <rFont val="Arial"/>
        <family val="2"/>
      </rPr>
      <t>SEGUNDA REUNION  PARA EVALUACION Y AJUSTES AL PLAN DE PARTICIPACON CIUDADANA  REGIONAL SUCRE</t>
    </r>
    <r>
      <rPr>
        <sz val="12"/>
        <color rgb="FF00B0F0"/>
        <rFont val="Arial"/>
        <family val="2"/>
      </rPr>
      <t>".
Correo electrónico de fecha 06/12/2022 con Asunto: "</t>
    </r>
    <r>
      <rPr>
        <i/>
        <sz val="12"/>
        <color rgb="FF00B0F0"/>
        <rFont val="Arial"/>
        <family val="2"/>
      </rPr>
      <t>EVIDENCIAS PLAN DE  PARTICIPACION  REGIONAL SUCRE</t>
    </r>
    <r>
      <rPr>
        <sz val="12"/>
        <color rgb="FF00B0F0"/>
        <rFont val="Arial"/>
        <family val="2"/>
      </rPr>
      <t>"
Word: "</t>
    </r>
    <r>
      <rPr>
        <i/>
        <sz val="12"/>
        <color rgb="FF00B0F0"/>
        <rFont val="Arial"/>
        <family val="2"/>
      </rPr>
      <t>listado - imagenes</t>
    </r>
    <r>
      <rPr>
        <sz val="12"/>
        <color rgb="FF00B0F0"/>
        <rFont val="Arial"/>
        <family val="2"/>
      </rPr>
      <t>"</t>
    </r>
    <r>
      <rPr>
        <sz val="12"/>
        <rFont val="Arial"/>
        <family val="2"/>
      </rPr>
      <t xml:space="preserve">
</t>
    </r>
  </si>
  <si>
    <r>
      <t xml:space="preserve">Se observaron documentos que dan cuenta de la realización de la segunda reunión relacionada con la evaluación y ajuste del plan de acción para la vigencia 2023, como: actas de reunión Nos. 5 y 6 del 08 y 17 de noviembre de 2022; así como correos electrónicos de fechas 04 y 10 de noviembre de 2022 y 06/12/2022 en los cuales se programa reunión urgente equipo de participación ciudadana  y programación de la segunda reunión  para evaluación y ajustes al plan de participación ciudadana  Regional Sucre 
Finalmente, se evidenció soporte con listado de asistencia forms y pantallazos de reunión Teams de 17/11/2022.
</t>
    </r>
    <r>
      <rPr>
        <b/>
        <sz val="12"/>
        <rFont val="Arial"/>
        <family val="2"/>
      </rPr>
      <t>Actividad Cumplida en el mes de noviembre de 2022.</t>
    </r>
  </si>
  <si>
    <r>
      <rPr>
        <b/>
        <sz val="12"/>
        <rFont val="Arial"/>
        <family val="2"/>
      </rPr>
      <t>Noviembre 2022</t>
    </r>
    <r>
      <rPr>
        <sz val="12"/>
        <rFont val="Arial"/>
        <family val="2"/>
      </rPr>
      <t xml:space="preserve">
*Acta de reunión No. 05 de fecha 08/11/2022 con el objetivo "</t>
    </r>
    <r>
      <rPr>
        <i/>
        <sz val="12"/>
        <rFont val="Arial"/>
        <family val="2"/>
      </rPr>
      <t>Primera reunión para evaluación y ajustes al plan de acción para la siguiente vigencia, por parte del comité de participación Regional Sucre y delegados</t>
    </r>
    <r>
      <rPr>
        <sz val="12"/>
        <rFont val="Arial"/>
        <family val="2"/>
      </rPr>
      <t>.".
*Acta de reunión No. 05 de fecha 17/11/2022 con el objetivo Segunda reunión para evaluación y ajustes al plan de acción para la siguiente vigencia, con delegados padres usuarios, comité de participación y delegados enlaces Cetros Zonales Regional Sucre.".
*Correo electrónico de fecha 04/11/2022 con Asunto: "</t>
    </r>
    <r>
      <rPr>
        <i/>
        <sz val="12"/>
        <rFont val="Arial"/>
        <family val="2"/>
      </rPr>
      <t xml:space="preserve">REUNION URGENTE EQUIPO DE PARTICIPACION CIUDADANA </t>
    </r>
    <r>
      <rPr>
        <sz val="12"/>
        <rFont val="Arial"/>
        <family val="2"/>
      </rPr>
      <t>".
*Correo electrónico de fecha 10/11/2022 con Asunto: "</t>
    </r>
    <r>
      <rPr>
        <i/>
        <sz val="12"/>
        <rFont val="Arial"/>
        <family val="2"/>
      </rPr>
      <t>SEGUNDA REUNION  PARA EVALUACION Y AJUSTES AL PLAN DE PARTICIPACON CIUDADANA  REGIONAL SUCRE</t>
    </r>
    <r>
      <rPr>
        <sz val="12"/>
        <rFont val="Arial"/>
        <family val="2"/>
      </rPr>
      <t>".
*Correo electrónico de fecha 06/12/2022 con Asunto: "</t>
    </r>
    <r>
      <rPr>
        <i/>
        <sz val="12"/>
        <rFont val="Arial"/>
        <family val="2"/>
      </rPr>
      <t>EVIDENCIAS PLAN DE  PARTICIPACION  REGIONAL SUCRE</t>
    </r>
    <r>
      <rPr>
        <sz val="12"/>
        <rFont val="Arial"/>
        <family val="2"/>
      </rPr>
      <t>"
Word: "</t>
    </r>
    <r>
      <rPr>
        <i/>
        <sz val="12"/>
        <rFont val="Arial"/>
        <family val="2"/>
      </rPr>
      <t>listado - imagenes</t>
    </r>
    <r>
      <rPr>
        <sz val="12"/>
        <rFont val="Arial"/>
        <family val="2"/>
      </rPr>
      <t>"</t>
    </r>
  </si>
  <si>
    <r>
      <t xml:space="preserve">Septiembre
</t>
    </r>
    <r>
      <rPr>
        <sz val="12"/>
        <color theme="1"/>
        <rFont val="Arial"/>
        <family val="2"/>
      </rPr>
      <t>ACTA 3 MESA PARTICIPACIÓN NNA 2022- 30 Sep_, 30/09/2022, Evidencia imagén de reunión Microsoft Temas.</t>
    </r>
    <r>
      <rPr>
        <b/>
        <sz val="12"/>
        <color theme="1"/>
        <rFont val="Arial"/>
        <family val="2"/>
      </rPr>
      <t xml:space="preserve">
</t>
    </r>
  </si>
  <si>
    <r>
      <t xml:space="preserve">Octubre
</t>
    </r>
    <r>
      <rPr>
        <sz val="12"/>
        <color theme="1"/>
        <rFont val="Arial"/>
        <family val="2"/>
      </rPr>
      <t>Acta Mesa de NNA Depratamental oct2022</t>
    </r>
    <r>
      <rPr>
        <b/>
        <sz val="12"/>
        <color theme="1"/>
        <rFont val="Arial"/>
        <family val="2"/>
      </rPr>
      <t xml:space="preserve">, </t>
    </r>
    <r>
      <rPr>
        <sz val="12"/>
        <color theme="1"/>
        <rFont val="Arial"/>
        <family val="2"/>
      </rPr>
      <t>asunto: 27/10/2022, Registro Fotografico Mesa de Participaciòn de NNA mes de Octubre Bol.xls</t>
    </r>
  </si>
  <si>
    <r>
      <t xml:space="preserve">Se evidenció Actas de reunión de las mesas de participación No. 6 y 7 correspondientes a los meses de septiembre y octubre de 2022, cumpliendose con el próposito de "Promover de manera efectiva la conformación de grupos de control social y/o veedurías ciudadanas"
</t>
    </r>
    <r>
      <rPr>
        <b/>
        <sz val="12"/>
        <color theme="1"/>
        <rFont val="Arial"/>
        <family val="2"/>
      </rPr>
      <t>Actividad Cumplida en el mes de Octubre del 2022.</t>
    </r>
  </si>
  <si>
    <r>
      <rPr>
        <b/>
        <sz val="12"/>
        <color theme="1"/>
        <rFont val="Arial"/>
        <family val="2"/>
      </rPr>
      <t>Septiembre 2022</t>
    </r>
    <r>
      <rPr>
        <sz val="12"/>
        <color theme="1"/>
        <rFont val="Arial"/>
        <family val="2"/>
      </rPr>
      <t xml:space="preserve">
*ACTA  del 30/09/2022 -Objetivo: "3° Mesa de Participación de los Niños, Niñas y Adolescentes"  reunión Microsoft Teams.
</t>
    </r>
    <r>
      <rPr>
        <b/>
        <sz val="12"/>
        <color theme="1"/>
        <rFont val="Arial"/>
        <family val="2"/>
      </rPr>
      <t xml:space="preserve">
Octubre 2022
</t>
    </r>
    <r>
      <rPr>
        <sz val="12"/>
        <color theme="1"/>
        <rFont val="Arial"/>
        <family val="2"/>
      </rPr>
      <t xml:space="preserve">- Acta de Reunión del 27/10/2022 -  Objetivo: "Mesa de NNA Depratamental oct2022",
* Registro Fotografico Mesa de Participaciòn de NNA </t>
    </r>
  </si>
  <si>
    <r>
      <t xml:space="preserve">Noviembre
</t>
    </r>
    <r>
      <rPr>
        <sz val="12"/>
        <color theme="1"/>
        <rFont val="Arial"/>
        <family val="2"/>
      </rPr>
      <t>Memorando 202235300000032503 CONVOCATORIA ULTIMO ENCUENTRO PLAN DE PARTICIPACION</t>
    </r>
    <r>
      <rPr>
        <b/>
        <sz val="12"/>
        <color theme="1"/>
        <rFont val="Arial"/>
        <family val="2"/>
      </rPr>
      <t xml:space="preserve">.
</t>
    </r>
    <r>
      <rPr>
        <sz val="12"/>
        <color theme="1"/>
        <rFont val="Arial"/>
        <family val="2"/>
      </rPr>
      <t>ACTA ULTIMO ENCUENTRO CON LA CIUDADANIA, NOVIEMBRE 29 DE 2022</t>
    </r>
    <r>
      <rPr>
        <b/>
        <sz val="12"/>
        <color theme="1"/>
        <rFont val="Arial"/>
        <family val="2"/>
      </rPr>
      <t xml:space="preserve">, </t>
    </r>
    <r>
      <rPr>
        <sz val="12"/>
        <color theme="1"/>
        <rFont val="Arial"/>
        <family val="2"/>
      </rPr>
      <t>29 de noviembre de 2022, asunto: Realizarla  ultima  actividad  contemplada  en  el  plan  de  acción  vigencia  2022:  Último encuentro con la ciudadanía para verificación y revisión de avances, en el marco del plan de participación ciudadana vigencia 2022.</t>
    </r>
  </si>
  <si>
    <r>
      <t xml:space="preserve">Se evidenció el cumplimiento de la actividad en el mes de noviembre de 2022 frente a la realización de las siguiente actividad "memorando No 202235300000032503 del 18-11-2022, donde se verificó la convocatoria del ENCUENTRO   PLAN   DE   PARTICIPACIONCIUDADANA REGIONAL BOLIVAR y el acta de realización del encuentro 29 de noviembre de 2022"
</t>
    </r>
    <r>
      <rPr>
        <b/>
        <sz val="12"/>
        <color theme="1"/>
        <rFont val="Arial"/>
        <family val="2"/>
      </rPr>
      <t>Actividad Cumplida en el mes de Noviembre del 2022.</t>
    </r>
  </si>
  <si>
    <r>
      <t xml:space="preserve">Noviembre 2022
</t>
    </r>
    <r>
      <rPr>
        <sz val="12"/>
        <color theme="1"/>
        <rFont val="Arial"/>
        <family val="2"/>
      </rPr>
      <t>Memorando 202235300000032503 CONVOCATORIA ULTIMO ENCUENTRO PLAN DE PARTICIPACION</t>
    </r>
    <r>
      <rPr>
        <b/>
        <sz val="12"/>
        <color theme="1"/>
        <rFont val="Arial"/>
        <family val="2"/>
      </rPr>
      <t xml:space="preserve">.
</t>
    </r>
    <r>
      <rPr>
        <sz val="12"/>
        <color theme="1"/>
        <rFont val="Arial"/>
        <family val="2"/>
      </rPr>
      <t>ACTA ULTIMO ENCUENTRO CON LA CIUDADANIA, NOVIEMBRE 29 DE 2022</t>
    </r>
    <r>
      <rPr>
        <b/>
        <sz val="12"/>
        <color theme="1"/>
        <rFont val="Arial"/>
        <family val="2"/>
      </rPr>
      <t xml:space="preserve">, </t>
    </r>
    <r>
      <rPr>
        <sz val="12"/>
        <color theme="1"/>
        <rFont val="Arial"/>
        <family val="2"/>
      </rPr>
      <t>29 de noviembre de 2022, asunto: Realizarla  ultima  actividad  contemplada  en  el  plan  de  acción  vigencia  2022:  Último encuentro con la ciudadanía para verificación y revisión de avances, en el marco del plan de participación ciudadana vigencia 2022.</t>
    </r>
  </si>
  <si>
    <t>N.A.</t>
  </si>
  <si>
    <t xml:space="preserve">Periodicidad Trimestral:
De la verificación de la actividad para abordar el riesgo AB2+ se evidenció:
1). Actividad 1: 
(1.1) Pantallazo Temas  de mayo de 2022 Guía General del Ejercicio de la Supervisión e Interventoría.
(1.2) Dieciocho (18) archivos zip que contienen desde los meses de junio a agosto de 2022 que contienen el registro de asistencia, archivo Excel de encuestas, memorias PowerPoint, entre otros archivos, relacionados con capacitaciones de índole contractual como se evidenció en la siguiente muestra seleccionada: 
a. Planeación contractual – 14/06/2022.
b. Cámara de Comercio – 17/06/2022.
c.  Contrato de Aporte Régimen Especial – 24/06/2022.
a.  SIGEP II - Operación y Manejo del Aplicativo – 01/07/2022.
b.  Acciones que debe realizar el supervisor - reintegro por recursos no ejecutados. Sancionatorios; liquidaciones - 01/07/2022.
c.  SITCO – 21/07/2022
d.  Procedimientos Y Lineamientos (SIGE) - 01/08/2022.
e.  Socialización P25.ABS. Procedimiento para la Finalización de Contratos de Prestación de Servicios Profesionales y de Apoyo a la Gestión V.4 – 10 y 11/08/2022.
f.  El proceso sancionatorio contractual (aspectos generales) y frente al incumplimiento de aportes en las prestaciones sociales – 18 y 25/08/2023.
Teniendo en cuenta que la actividad tuvo un alcance trimestral dentro del período del 01/03/2022 al 30/09/2022, la actividad se evidencia cumplida conforme los términos inicialmente formulados.
</t>
  </si>
  <si>
    <t>Periodicidad Trimestral:
De la verificación de la actividad para abordar el riesgo AB2+ se evidenció:
1). Actividad 1: 
(1.1) Correo electrónico de Invitación Capacitación de la Guía de Supervisión y temas de supervisión de fecha 08/03/2022.
(1.2) Correos electrónicos de:  Capacitaciones Contratación de fecha 24/08/2022, Socialización Rol Supervisión de Contratos de fecha 24/08/2022 y Capacitación Contratación Estatal Septiembre 2022 de fecha 24/10/2022.  
Teniendo en cuenta que la actividad tuvo un alcance trimestral no se evidenció que en los trimestres de: (abril a junio de 2022) se hubieran adelantado actividades relacionadas.</t>
  </si>
  <si>
    <t>Periodicidad Trimestral:
De la verificación de la actividad para abordar el riesgo AB2+ se evidenció:
1). Actividad 1: 
(1.1) Correo electrónico de Invitación Webinar Asistencia Técnica tema estratégico Salud y Nutrición y aspectos Jurídicos-17 de junio de 2022 8.00 a.m. a 12:00 m. de fecha 06/06/2022 y  Correo electrónico de  Mesa de trabajo matriz de seguimiento legal Teams de fecha 24/06/2022.
(1.2) Sin evidencias.  
Teniendo en cuenta que la actividad tuvo un alcance trimestral no se evidenció que en los trimestres de: (enero a marzo de 2022), (julio a septiembre de 2022) y (octubre a diciembre de 2022) se hubieran adelantado actividades relacionadas.</t>
  </si>
  <si>
    <t>Periodicidad Trimestral:
De la verificación de la actividad para abordar el riesgo AB2+ se evidenció:
1). Actividad 1: 
(1.1) Correo electrónico de ASISTENCIA TÉCNICA CUADERNILLO DE ACOMPAÑAMIENTO FAMILIAR EN MODALIDAD FAMILIAR de fecha 24/05/2022.
(1.2) Sin evidencias.  
Teniendo en cuenta que la actividad tuvo un alcance trimestral no se evidenció que en los trimestres de: (enero a marzo de 2022), (julio a septiembre de 2022) y (octubre a diciembre de 2022) se hubieran adelantado actividades relacionadas.</t>
  </si>
  <si>
    <t>Periodicidad Trimestral:
De la verificación de la actividad para abordar el riesgo AB2+ se evidenció:
1). Actividad 1: 
(1.1) Sin evidencias.  
(1.2) Sin evidencias.  
Teniendo en cuenta que la actividad tuvo un alcance trimestral no se evidenció que en los trimestres de: (enero a marzo de 2022), (abril a junio de 2022), (julio a septiembre de 2022) y (octubre a diciembre de 2022) se hubieran adelantado actividades relacionadas.</t>
  </si>
  <si>
    <t>Periodicidad Trimestral:
De la verificación de la actividad para abordar el riesgo AB2+ se evidenció:
1). Actividad 1: 
(1.1) Correo electrónico de EVIDENCIAS MATRIZ DE CONTROL RIESGO AB2+ de fecha 10/08/2022. 
(1.2) Correo electrónico de EVIDENCIAS MATRIZ DE CONTROL RIESGO AB2+ de fecha 10/08/2022.
Teniendo en cuenta que la actividad tuvo un alcance trimestral no se evidenció que en los trimestres de: (enero a marzo de 2022), (abril a junio de 2022), y (octubre a diciembre de 2022) se hubieran adelantado actividades relacionadas.</t>
  </si>
  <si>
    <t>Periodicidad Trimestral:
De la verificación de la actividad para abordar el riesgo AB2+ se evidenció:
1). Actividad 1: 
(1.1) Correos electrónicos de Plan de tratamiento Riesgos AB2+ y AB3 del Proc. Aquí. de Bienes y Servicios 2022 de fecha 04/05/2022 y 01/07/2022. (no corresponde a la actividad formulada)
(1.2) Correo electrónico de Plan de tratamiento Riesgos AB2+ y AB3 del Proc. Adqui.  de Bienes y Servicios 2022 Julio de fecha 03/08/2022. (no corresponde a la actividad formulada)
Teniendo en cuenta que la actividad tuvo un alcance trimestral no se observó que en los trimestres del año 2022 evidencias relacionadas.</t>
  </si>
  <si>
    <t>Periodicidad Trimestral:
De la verificación de la actividad para abordar el riesgo AB2+ se evidenció:
1). Actividad 1: 
(1.1) Pantallazo de correos electrónicos de fecha 04/08/2022 donde se informa que en los meses mayo, junio y julio no se realizaron capacitaciones.
(1.2) Tres (3) correos del 04/08/2022, 01/09/2022 y 13/10/2022, correo electrónico para consultasregionales@icbf.gov.co, esta actividad no corresponde a la actividad formulada.
Pantallazo de correo electrónico de fecha 04/08/2022, 01/09/2022 donde se informa que en el mes de septiembre no se realizaron capacitaciones.
Teniendo en cuenta que la actividad tuvo un alcance trimestral no se observó que en los trimestres de (enero a marzo), (abril a junio), (octubre a diciembre), se hubieran adelantado actividades relacionadas.</t>
  </si>
  <si>
    <t>Periodicidad Mensual:
De la verificación de la actividad para abordar el riesgo AB2+ se evidenció: 
Actividad 2: 
(2.1) 01 al 31 de enero de 2022 – 36 correos electrónicos para Consultas Regionales ConsultasRegionales@icbf.gov.co con su correspondiente respuesta.  
(2.2) 01 al 28 de febrero de 2022 – Los archivos adjuntos corresponde a las mismas evidencias presentadas en el mes de enero.
(2.3) 01 al 31 de marzo de 2022 –18 correos electrónicos para Consultas Regionales ConsultasRegionales@icbf.gov.co con su correspondiente respuesta.  
(2.4) 01 al 30 de abril de 2022 - PDF con varios correos electrónicos para Consultas Regionales ConsultasRegionales@icbf.gov.co con su correspondiente respuesta. 
(2.5) 01 al 31 de mayo de 2022 - PDF con varios correos electrónicos para Consultas Regionales ConsultasRegionales@icbf.gov.co con su correspondiente respuesta.
(2.6) 01 al 30 de junio de 2022 - PDF con varios correos electrónicos para Consultas Regionales ConsultasRegionales@icbf.gov.co con su correspondiente respuesta.
(2.7) 01 al 31 de julio de 2022 – PDF con varios correos electrónicos para Consultas Regionales ConsultasRegionales@icbf.gov.co con su correspondiente respuesta.
(2.8) 01 al 31 de agosto de 2022 – PDF con varios correos electrónicos para Consultas Regionales ConsultasRegionales@icbf.gov.co con su correspondiente respuesta.
(2.9) 01 al 31 de septiembre de 2022 – Sin evidencia relacionada.
(2.10) 01 al 31 de octubre de 2022 - PDF con varios correos electrónicos para Consultas Regionales ConsultasRegionales@icbf.gov.co con su correspondiente respuesta. 
(2.11) 01 al 30 de noviembre de 2022 – PDF con varios correos electrónicos para Consultas Regionales ConsultasRegionales@icbf.gov.co con su correspondiente respuesta. 
(2.12) 01 al 10 de diciembre de 2022 - PDF con varios correos electrónicos para Consultas Regionales ConsultasRegionales@icbf.gov.co con su correspondiente respuesta. 
la actividad se evidencia cumplida conforme los términos inicialmente formulados.</t>
  </si>
  <si>
    <t>Periodicidad Mensual:
De la verificación de la actividad para abordar el riesgo AB2+ se evidenció:
1). Actividad 2: 
(2.1) No aplica, durante los meses mayo y junio no se realizaron solicitudes a través del correo consultasregionales@icbf.gov.co.
(2.2). No aplica: A nivel Regional, no se han presentado inquietudes que ameriten solicitar apoyo  por medio del correo consultasregionales@icbf.gov.co. 
La actividad N.A. teniendo en cuenta que no se han presentaron inquietudes que ameritaran solicitar apoyo por medio del correo consultasregionales</t>
  </si>
  <si>
    <t>Periodicidad Mensual:
De la verificación de la actividad para abordar el riesgo AB2+ se evidenció:
1). Actividad 2: 
(2.1) 01/May/2022 al 30/Jun/2022 - Sin evidencias. 
(2.2) 01/Jul/2022 al 15/Dic/2022 - Sin evidencias.  
Teniendo en cuenta que la actividad tuvo un alcance mensual no se evidenció que en ningún mes del año se hubieran adelantado actividades relacionadas.</t>
  </si>
  <si>
    <t>Periodicidad Mensual:
De la verificación de la actividad para abordar el riesgo AB2+ se evidenció:
1). Actividad 2: 
(2.1) 01/May/2022 al 30/Jun/2022 - Sin evidencias. 
(2.2) 01/Jul/2022 al 15/Dic/2022 - Sin evidencias.  
Teniendo en cuenta que la actividad tuvo un alcance mensual no se evidenció que en ningún mes del año se hubieran adelantado actividades relacionadas.</t>
  </si>
  <si>
    <t>Periodicidad Mensual:
De la verificación de la actividad para abordar el riesgo AB2+ se evidenció:
1). Actividad 2: 
(2.1) 01/May/2022 al 30/Jun/2022 – Correos electrónicos Consultas Regionales de fechas 02/05/2022, 07/05/2022, 10/05/2022, 23/06/2022 y 22/07/2022.
(2.2) 01/Jul/2022 al 15/Dic/2022 - Correos electrónicos Consultas Regionales de fechas 07/07/2022, 12/10/2022, 19/10/2022 y 24/10/2022.
Teniendo en cuenta que la actividad tuvo un alcance mensual no se evidenció que en los meses de enero, febrero, marzo, abril, agosto, septiembre, noviembre y diciembre se hubieran adelantado actividades relacionadas.</t>
  </si>
  <si>
    <t>Periodicidad Mensual:
De la verificación de la actividad para abordar el riesgo AB2+ se evidenció:
1). Actividad 2: 
(2.1) Correos electrónicos Plan de tratamiento Riesgos AB2+ y AB3 del Proc. Aquí. de Bienes y Servicios 2022 Julio de fechas 01/07/2022, 03/08/2022 y 11/08/2022.
(2.2) Se adjuntan las mismas evidencias de fecha 01/07/2022 y 03/08/2022.
Teniendo en cuenta que la actividad tuvo un alcance mensual no se evidenció que en los meses de enero, febrero, marzo, abril, mayo, junio, septiembre, octubre, noviembre y diciembre se hubieran adelantado actividades relacionadas.</t>
  </si>
  <si>
    <t>Periodicidad Mensual:
De la verificación de la actividad para abordar el riesgo AB2+ se evidenció:
1). Actividad 2: 
(2.1) Correo electrónico para consultasregionales@icbf.gov.co del 26/07/2022. 
(2.2) Cuatro correos electrónicos para consultasregionales@icbf.gov.co de fecha 04/08/2022,  01/09/2022, 13/10/2022 y 13/12/2022.
Teniendo en cuenta que la actividad tuvo un alcance mensual no se evidenció que en los meses de enero, febrero, marzo, abril, mayo, junio y noviembre se hubieran adelantado actividades relacionadas.</t>
  </si>
  <si>
    <t>Periodicidad Semestral:
Verificadas las actividades 1.1. y 1.2 adelantadas en el año 2022, para abordar el riesgo GJ3+ se evidenció:
1).  Actividades 1.1: Treinta y Un (31) soportes relacionados con: 
a Pantallazo declaración 2313 de 2019 – de los meses de enero a abril de 2021 de personal de planta (Profesionales Universitarios y Especializados) y contratistas.
b. Siete (7) archivos relacionados con Formulario Único Declaración Juramentada de Bienes y Actividad Económica Privada Persona Natural (Ley 190 De 1995), 
c. Un (01) archivo de Declaración de renta y complementario personas naturales y asimiladas residentes y sucesiones ilíquidas de causantes residentes.
d Nueve (09) archivos atinentes a Declaración de Ley 2013 de 2019 – Declaración Conflicto Interés.
 Nueve (09) pantallazos concernientes a Declaración de Ley 2013 de 2019 – Declaración Conflicto Interés.
2) Actividades 2.1:  cincuenta (54) archivos adjuntos relacionados con el documento Publicación Proactiva Declaración de Bienes y Rentas y Registro de Conflictos de Interés de varios colaboradores de la OAJ. 
La actividad se evidencia cumplida conforme los términos inicialmente formulada.</t>
  </si>
  <si>
    <t>Periodicidad Semestral:
Verificadas las actividades 2.1 adelantada en el año 2022, para abordar el riesgo GJ3+ se evidenció:
Actividad N° 1:
a. Correo Electrónico del 07/03/2022 por medio del cual se socializo a los funcionarios y colaboradores de la OAJ el Código de Integridad - Valor Honestidad. 
b. PDF de Correo Electrónico del 06/04/2022 por medio del cual se socializo a los funcionarios y colaboradores de la OAJ el Código de Integridad - Valor Respeto. 
c. Correo Electrónico del 07/06/2022 por medio del cual se socializo a los funcionarios y colaboradores de la OAJ el Código de Integridad - Valor Compromiso. 
Actividad N° 2: 
a. Correo Electrónico del 06/12/2022 por medio del cual se socializo a los funcionarios y colaboradores de la OAJ el GJ3+ Código de Integridad – Valor- Servicio. 
b. PDF de Correo Electrónico del 06/12/2022 por medio del cual se socializo a los funcionarios y colaboradores de la OAJ el GJ3+ Código de Integridad - Valor INTEGRIDAD. 
c. Correo Electrónico del 11/10/2022 por medio del cual se socializo a los funcionarios y colaboradores de la OAJ el GJ3+ Código de Integridad - Valor JUSTICIA.
La actividad se evidencia cumplida conforme los términos inicialmente formulada.</t>
  </si>
  <si>
    <t>Periodicidad Semestral:
Verificadas las actividades 2.1 adelantada en el año 2022, para abordar el riesgo GJ3+ se evidenció:
Actividad N° 1:
a.	Correo Electrónico del 12/01/2022 por medio del cual se remite el Memorando con radicado No: 202247200000000713, Para: KARINA DEL CARMEN LOZADA LUNA - Profesional Universitaria Área de Financiera Regional Huila. Asunto: INFORME FINANCIERO PROCESOS JURIDICOS REGIONAL HUILA CON CORTE MES DE DICIEMBRE DE 2021 EINFORME DE PROVISIONES de fecha07/01/2022 y dos Formularios Único Declaración Juramentada de Bienes y Rentas y Actividad Económica Privada Persona Natural y pantallazo Ekogui.
b.	Correo Electrónico del 16/02/2022 por medio del cual se remite el MEMORANDO con Radicado No: 202247200000009043, Para: KARINA DEL CARMEN LOZADA LUNA - Profesional Universitaria Área de Financiera Regional Huila. Asunto: INFORME FINANCIERO PROCESOS JURIDICOS REGIONAL HUILA CON CORTE MES DE ENERO 2022 E INFORME DE PROVISIONES del 15/02/2022. Dos formatos de Litigios y Mecanismos Alternativos de Solución de Conflictos Informe de Oficina Jurídica y archivo Excel formato de Litigios y Mecanismos Alternativos.
c.	Correo Electrónico del 14/09/2022 por medio del cual se remite un Formulario Único Declaración Juramentada de Bienes y Rentas y Actividad Económica Privada Persona Natural.
Actividad N° 2: 
a.	Dos Documentos de Declaración de Bienes y Rentas y Registro de Conflictos de Interés de varios colaboradores de la OAJ.
b.	Certificado de Ingresos y Retenciones por Rentas de Trabajo y de Pensiones Año Gravable 2021
c.	Publicación proactiva declaración de bienes y rentas y registro de conflictos de interés.
d.	Correo Electrónico del 10/10/2022 por medio del cual se remite pantallazo como evidencia de cargue de Publicación proactiva declaración de bienes y rentas y registro de conflictos de interés.
La actividad se evidencia cumplida conforme los términos inicialmente formulados.</t>
  </si>
  <si>
    <t>Periodicidad Semestral:
De la verificación de la actividad para abordar el riesgo GJ3+ no se evidenció el cargue de evidencias ni para el primer y segundo semestre.</t>
  </si>
  <si>
    <t>Periodicidad Semestral:
Verificadas las actividades 2.1 adelantada en el año 2022, para abordar el riesgo GJ3+ se evidenció:
Actividad N° 1:
a.	Correo Electrónico del 23/06/2022 por medio del cual se socializó GJ3+ DOCUMENTOS POLITICA DE TRANSPARENCIA - documentación relacionada a política de transparencia - https://www.icbf.gov.co/transparencia/planeacion/codigo-integridad.
Actividad N° 2: 
a.	Correo Electrónico del 21/12/2022 por medio del cual se socializó Micrositio Transparencia y Acceso a la Información - archivo PowerPoint adjunto tema: SOCIALIZACIÓN TRANSPARENCIA Y PLAN ANTICORRUPCIÓN Y DE ATENCIÓN AL CIUDADANO II Semestre / 2022.
La actividad se evidencia cumplida conforme los términos inicialmente formulados.</t>
  </si>
  <si>
    <r>
      <rPr>
        <b/>
        <sz val="11"/>
        <color theme="1"/>
        <rFont val="Calibri"/>
        <family val="2"/>
        <scheme val="minor"/>
      </rPr>
      <t>Periodicidad Semestral:</t>
    </r>
    <r>
      <rPr>
        <sz val="11"/>
        <color theme="1"/>
        <rFont val="Calibri"/>
        <family val="2"/>
        <scheme val="minor"/>
      </rPr>
      <t xml:space="preserve">
De la verificación de la actividad para abordar el riesgo IV1+ se evidenció:
1). Actividad 1: 
(3.1) Archivo PowerPoint capacitación de Socialización del Procedimiento de Licencia de Funcionamiento Inicial Conjuntamente con Profesionales de 2 Regionales, Acta de Reunión o Comité N ° 1 del 25 y 26 de Abril de 2022, Objetivo: Realizar revisión del procedimiento de licencia de funcionamiento inicial de la Oficina de Aseguramiento a la Calidad con participación de los enlaces de aseguramiento de la Regional Caldas y Nariño, listado de asistencia del 27/05/2022.
</t>
    </r>
    <r>
      <rPr>
        <b/>
        <sz val="11"/>
        <color rgb="FF0070C0"/>
        <rFont val="Calibri"/>
        <family val="2"/>
        <scheme val="minor"/>
      </rPr>
      <t xml:space="preserve">
La actividad se evidencia cumplida dentro del periodo del 01/04/2022 al 31/08/2022  conforme los términos de la actividad formulada.</t>
    </r>
  </si>
  <si>
    <r>
      <rPr>
        <b/>
        <sz val="11"/>
        <color theme="1"/>
        <rFont val="Calibri"/>
        <family val="2"/>
        <scheme val="minor"/>
      </rPr>
      <t xml:space="preserve">Periodicidad Mensual:
</t>
    </r>
    <r>
      <rPr>
        <sz val="11"/>
        <color theme="1"/>
        <rFont val="Calibri"/>
        <family val="2"/>
        <scheme val="minor"/>
      </rPr>
      <t>Verificadas las actividades 1.1. adelantada en el año 2022, para abordar el riesgo GJ3+ se evidenció:</t>
    </r>
    <r>
      <rPr>
        <b/>
        <sz val="11"/>
        <color theme="1"/>
        <rFont val="Calibri"/>
        <family val="2"/>
        <scheme val="minor"/>
      </rPr>
      <t xml:space="preserve">
</t>
    </r>
    <r>
      <rPr>
        <sz val="11"/>
        <color theme="1"/>
        <rFont val="Calibri"/>
        <family val="2"/>
        <scheme val="minor"/>
      </rPr>
      <t xml:space="preserve">Actividad N° 1:
a.	Correo Electrónico del 01/12/2022 por medio del cual se adjuntó la certificación del repositorio de la información (F1.P2.IVC Versión 3) correspondiente al mes de noviembre de 2022 – contiene dos archivos pdf correspondientes a la certificación de la base de datos del repositorio FS_IVC, del mes de noviembre del 2022 suscrito por la Directora Regional Huila y Memorando con radicado N° 202247000000074183, Para: ROBERTO SILVA GIRALDO - Jefe Oficina Aseguramiento a la Calidad. Asunto: CERTIFICADO DEL REPOSITORIO DE LA INFORMACIÓN FS_IVC NOVIEMBRE 2022 – de fecha 2022-11-11. (las evidencias no corresponden al registro e videncia formulado en la actividad)
b.	Correo Electrónico del 04/11/2022 por medio del cual se adjuntó la certificación del repositorio de la información (F1.P2.IVC Versión 3) correspondiente al mes de noviembre de 2022 – contiene dos archivos pdf correspondientes a la certificación de la base de datos del repositorio FS_IVC, del mes de octubre del 2022 suscrito por la Directora Regional Huila y Memorando con radicado N° 202247000000068583, Para: ROCIO GOMEZ - Jefe Oficina Aseguramiento a la Calidad. Asunto: CERTIFICADO DEL REPOSITORIO DE LA INFORMACIÓN FS_IVC - octubre 2022, Fecha: 2022-11-04 – de fecha 2022-12-01. (las evidencias no corresponden al registro e videncia formulado en la actividad)
c.	Correo Electrónico del 03/10/2022 por medio del cual se adjuntó la certificación del repositorio de la información (F1.P2.IVC Versión 3) correspondiente al mes de septiembre de 2022 – contiene dos archivos pdf correspondientes a la certificación de la base de datos del repositorio FS_IVC, del mes de septiembre del 2022 suscrito por la Directora Regional Huila y Memorando con radicado N° 202247000000061763, Para: ROCIO GOMEZ - Jefe Oficina Aseguramiento a la Calidad. Asunto: CERTIFICADO DEL REPOSITORIO DE LA INFORMACIÓN FS_IVC - SEPTIEMBRE 2022, de fecha 2022-10-03. (las evidencias no corresponden al registro e videncia formulado en la actividad)
</t>
    </r>
    <r>
      <rPr>
        <b/>
        <sz val="11"/>
        <color rgb="FF0070C0"/>
        <rFont val="Calibri"/>
        <family val="2"/>
        <scheme val="minor"/>
      </rPr>
      <t xml:space="preserve">
Teniendo en cuenta que las evidencias de la actividad no corresponden con la formulada, la misma no se puede dar como cumplida.</t>
    </r>
    <r>
      <rPr>
        <sz val="11"/>
        <color rgb="FF0070C0"/>
        <rFont val="Calibri"/>
        <family val="2"/>
        <scheme val="minor"/>
      </rPr>
      <t xml:space="preserve">
</t>
    </r>
    <r>
      <rPr>
        <sz val="11"/>
        <color theme="1"/>
        <rFont val="Calibri"/>
        <family val="2"/>
        <scheme val="minor"/>
      </rPr>
      <t xml:space="preserve">
</t>
    </r>
  </si>
  <si>
    <t>Periodicidad Mensual:
Verificada la Primera actividad adelantada en el año 2022, para abordar el riesgo TH6+ se evidenció en la muestra seleccionada:
Actividad N° 1:
a.	(1.1) Tres correos electrónicos del mes de marzo por medio del cual se EVIDENCIAS - SENSIBILIZACIÓN DISCIPLINARIA - RIESGO TH6+ GRUPO ACTUACION INMEDIATA.
b.	(1.2) Abril - V: CHARLA DE SENSIBILIZACION LEY 734-2002 y REPORTE CHARLA 29 ABRIL 2022 CZ DUITAMA - BOYACA.
c.	(1.3) Mayo - PLAN TRATAMIENTO RIESGO TH6+ - EVIDENCIAS SENSIBILIZACIÓN DISCIPLINARIA - GRUPO ACTUACION INMEDIATA
d.	(1.4) Junio – SENSIBILIZACIÓN FALTA DISCIPLINARIA.
e.	(1.5) Junio - Evidencia charla de sensibilización disciplinaria Regional Boyacá.
f.	(1.6) Julio - REMITE EVIDENCIAS SENSIBILIZACION FALTA DISCIPLINARIA.
g.	(1.7) Agosto - SENSIBILIZACION FALTA DISCIPLINARIA.
h.	(1.8) Sept - REMITE EVIDENCIAS SENSIBILIZACIÓN FALTA DISCIPLINARIA - SEPTIEMBRE 2022.
i.	(1.9) Octubre - SENSIBILIZACIÓN FALTA DISCIPLINARIA.
j.	(1.10) Nov - SENSIBILIZACIÓN FALTA DISCIPLINARIA.
k.	(1.11) Dic -- SENSIBILIZACIÓN FALTA DISCIPLINARIA.
La actividad se evidencia cumplida conforme los términos de la actividad formulada.</t>
  </si>
  <si>
    <t>Periodicidad Trimestral:
Verificadas la segunda actividad adelantada en el año 2022, para abordar el riesgo TH6+ se evidenció en la muestra seleccionada:
Actividad N° 1:
a.	(2.1.) Archivo PowerPoint - LA ACCIÓN DISCIPLINARIA Su perspectiva para los Jefes Inmediatos a nivel nacional del ICBF del 07/07/2022, correo electrónico adjunto.
b.	(2.2.) Memorias: Charla de Sensibilización -Aplicación del Artículo 68- Ley 1952 – 07/07/2022.
c.	(2.3.) LA ACCIÓN DISCIPLINARIA Su perspectiva para los Jefes Inmediatos a nivel nacional del ICBF del 30/11/2022.
La actividad se evidencia cumplida conforme los términos de la actividad formulada.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</si>
</sst>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d/mm/yyyy;@"/>
    <numFmt numFmtId="165" formatCode="_-&quot;$&quot;* #,##0_-;\-&quot;$&quot;* #,##0_-;_-&quot;$&quot;* &quot;-&quot;_-;_-@_-"/>
    <numFmt numFmtId="166" formatCode="_-* #,##0.00_-;\-* #,##0.00_-;_-* &quot;-&quot;_-;_-@_-"/>
    <numFmt numFmtId="167" formatCode="_-* #,##0.0_-;\-* #,##0.0_-;_-* &quot;-&quot;_-;_-@_-"/>
    <numFmt numFmtId="168" formatCode="_-* #,##0\ _€_-;\-* #,##0\ _€_-;_-* &quot;-&quot;?\ _€_-;_-@_-"/>
    <numFmt numFmtId="169" formatCode="_-* #,##0.0\ _€_-;\-* #,##0.0\ _€_-;_-* &quot;-&quot;?\ _€_-;_-@_-"/>
  </numFmts>
  <fonts count="148"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9"/>
      <color indexed="81"/>
      <name val="Tahoma"/>
      <family val="2"/>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sz val="10"/>
      <color rgb="FF000000"/>
      <name val="Arial"/>
      <family val="2"/>
    </font>
    <font>
      <b/>
      <sz val="10"/>
      <color theme="0"/>
      <name val="Arial"/>
      <family val="2"/>
    </font>
    <font>
      <i/>
      <sz val="10"/>
      <color theme="0"/>
      <name val="Arial"/>
      <family val="2"/>
    </font>
    <font>
      <sz val="12"/>
      <name val="Calibri"/>
      <family val="2"/>
      <scheme val="minor"/>
    </font>
    <font>
      <b/>
      <sz val="10"/>
      <color rgb="FF000000"/>
      <name val="Calibri"/>
      <family val="2"/>
    </font>
    <font>
      <sz val="10"/>
      <color rgb="FF000000"/>
      <name val="Calibri"/>
      <family val="2"/>
    </font>
    <font>
      <b/>
      <sz val="10"/>
      <name val="Arial"/>
      <family val="2"/>
    </font>
    <font>
      <i/>
      <sz val="10"/>
      <name val="Arial"/>
      <family val="2"/>
    </font>
    <font>
      <b/>
      <i/>
      <sz val="10"/>
      <name val="Arial"/>
      <family val="2"/>
    </font>
    <font>
      <sz val="10"/>
      <color rgb="FFFF0000"/>
      <name val="Arial"/>
      <family val="2"/>
    </font>
    <font>
      <i/>
      <sz val="10"/>
      <color theme="1"/>
      <name val="Arial"/>
      <family val="2"/>
    </font>
    <font>
      <b/>
      <sz val="12"/>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sz val="12"/>
      <name val="Arial"/>
      <family val="2"/>
    </font>
    <font>
      <sz val="12"/>
      <color rgb="FF000000"/>
      <name val="Arial"/>
      <family val="2"/>
    </font>
    <font>
      <sz val="12"/>
      <color indexed="8"/>
      <name val="Arial"/>
      <family val="2"/>
    </font>
    <font>
      <sz val="10"/>
      <color theme="0"/>
      <name val="Arial"/>
      <family val="2"/>
    </font>
    <font>
      <sz val="11"/>
      <color theme="1"/>
      <name val="Arial"/>
      <family val="2"/>
    </font>
    <font>
      <u/>
      <sz val="11"/>
      <color theme="10"/>
      <name val="Calibri"/>
      <family val="2"/>
      <scheme val="minor"/>
    </font>
    <font>
      <b/>
      <sz val="11"/>
      <color theme="1"/>
      <name val="Arial"/>
      <family val="2"/>
    </font>
    <font>
      <b/>
      <sz val="10"/>
      <color rgb="FFFF0000"/>
      <name val="Arial"/>
      <family val="2"/>
    </font>
    <font>
      <b/>
      <sz val="12"/>
      <color rgb="FF000000"/>
      <name val="Arial"/>
      <family val="2"/>
    </font>
    <font>
      <b/>
      <sz val="11"/>
      <color theme="0"/>
      <name val="Arial"/>
      <family val="2"/>
    </font>
    <font>
      <sz val="11"/>
      <name val="Arial"/>
      <family val="2"/>
    </font>
    <font>
      <b/>
      <sz val="11"/>
      <name val="Arial"/>
      <family val="2"/>
    </font>
    <font>
      <u/>
      <sz val="12"/>
      <color theme="1"/>
      <name val="Arial"/>
      <family val="2"/>
    </font>
    <font>
      <b/>
      <sz val="12"/>
      <color indexed="8"/>
      <name val="Arial"/>
      <family val="2"/>
    </font>
    <font>
      <b/>
      <sz val="12"/>
      <name val="Arial"/>
      <family val="2"/>
    </font>
    <font>
      <i/>
      <sz val="11"/>
      <color theme="0"/>
      <name val="Arial"/>
      <family val="2"/>
    </font>
    <font>
      <i/>
      <sz val="10"/>
      <color rgb="FF002060"/>
      <name val="Arial"/>
      <family val="2"/>
    </font>
    <font>
      <i/>
      <sz val="11"/>
      <name val="Arial"/>
      <family val="2"/>
    </font>
    <font>
      <b/>
      <sz val="11"/>
      <color theme="0"/>
      <name val="Calibri"/>
      <family val="2"/>
      <scheme val="minor"/>
    </font>
    <font>
      <b/>
      <sz val="18"/>
      <color theme="0"/>
      <name val="Calibri"/>
      <family val="2"/>
      <scheme val="minor"/>
    </font>
    <font>
      <b/>
      <sz val="10"/>
      <color rgb="FF000000"/>
      <name val="Arial"/>
      <family val="2"/>
    </font>
    <font>
      <b/>
      <sz val="14"/>
      <color theme="0"/>
      <name val="Calibri"/>
      <family val="2"/>
      <scheme val="minor"/>
    </font>
    <font>
      <sz val="11"/>
      <color rgb="FF000000"/>
      <name val="Arial"/>
      <family val="2"/>
    </font>
    <font>
      <b/>
      <sz val="11"/>
      <color rgb="FF000000"/>
      <name val="Arial"/>
      <family val="2"/>
    </font>
    <font>
      <u/>
      <sz val="8"/>
      <color theme="10"/>
      <name val="Calibri"/>
      <family val="2"/>
      <scheme val="minor"/>
    </font>
    <font>
      <i/>
      <sz val="11"/>
      <color theme="1"/>
      <name val="Arial"/>
      <family val="2"/>
    </font>
    <font>
      <sz val="8"/>
      <color theme="1"/>
      <name val="Arial"/>
      <family val="2"/>
    </font>
    <font>
      <sz val="11"/>
      <color rgb="FF2F75B5"/>
      <name val="Arial"/>
      <family val="2"/>
    </font>
    <font>
      <sz val="12"/>
      <color rgb="FF000000"/>
      <name val="Calibri"/>
      <family val="2"/>
    </font>
    <font>
      <sz val="12"/>
      <name val="Calibri Light"/>
      <family val="2"/>
      <scheme val="major"/>
    </font>
    <font>
      <sz val="12"/>
      <color theme="1"/>
      <name val="Calibri Light"/>
      <family val="2"/>
      <scheme val="major"/>
    </font>
    <font>
      <sz val="11"/>
      <color rgb="FF444444"/>
      <name val="Calibri"/>
      <family val="2"/>
      <charset val="1"/>
    </font>
    <font>
      <b/>
      <sz val="12"/>
      <name val="Calibri"/>
      <family val="2"/>
      <scheme val="minor"/>
    </font>
    <font>
      <sz val="12"/>
      <name val="Calibri"/>
      <family val="2"/>
    </font>
    <font>
      <sz val="12"/>
      <name val="Biome"/>
      <family val="2"/>
    </font>
    <font>
      <sz val="12"/>
      <color rgb="FF000000"/>
      <name val="Biome"/>
      <family val="2"/>
    </font>
    <font>
      <b/>
      <sz val="12"/>
      <name val="Calibri"/>
      <family val="2"/>
    </font>
    <font>
      <sz val="11"/>
      <color rgb="FF000000"/>
      <name val="Calibri"/>
    </font>
    <font>
      <b/>
      <sz val="11"/>
      <color rgb="FF000000"/>
      <name val="Calibri"/>
    </font>
    <font>
      <b/>
      <sz val="11"/>
      <color rgb="FF000000"/>
      <name val="Calibri"/>
      <family val="2"/>
    </font>
    <font>
      <sz val="11"/>
      <color rgb="FF000000"/>
      <name val="Calibri"/>
      <family val="2"/>
    </font>
    <font>
      <b/>
      <sz val="12"/>
      <color rgb="FF000000"/>
      <name val="Calibri"/>
      <family val="2"/>
    </font>
    <font>
      <sz val="12"/>
      <color rgb="FF000000"/>
      <name val="Calibri"/>
    </font>
    <font>
      <b/>
      <sz val="12"/>
      <color rgb="FF000000"/>
      <name val="Calibri"/>
    </font>
    <font>
      <sz val="11"/>
      <color theme="0"/>
      <name val="Arial"/>
      <family val="2"/>
    </font>
    <font>
      <sz val="8"/>
      <color rgb="FF0070C0"/>
      <name val="Arial"/>
      <family val="2"/>
    </font>
    <font>
      <sz val="11"/>
      <name val="Calibri"/>
      <family val="2"/>
    </font>
    <font>
      <sz val="12"/>
      <color rgb="FF000000"/>
      <name val="Calibri Light"/>
      <family val="2"/>
      <scheme val="major"/>
    </font>
    <font>
      <i/>
      <sz val="12"/>
      <color rgb="FF000000"/>
      <name val="Calibri"/>
      <family val="2"/>
    </font>
    <font>
      <b/>
      <sz val="12"/>
      <color rgb="FF000000"/>
      <name val="Calibri"/>
      <family val="2"/>
      <scheme val="minor"/>
    </font>
    <font>
      <sz val="9"/>
      <name val="Arial"/>
      <family val="2"/>
    </font>
    <font>
      <b/>
      <sz val="9"/>
      <name val="Arial"/>
      <family val="2"/>
    </font>
    <font>
      <b/>
      <sz val="9"/>
      <color theme="1"/>
      <name val="Arial"/>
      <family val="2"/>
    </font>
    <font>
      <sz val="9"/>
      <color theme="1"/>
      <name val="Arial"/>
      <family val="2"/>
    </font>
    <font>
      <b/>
      <sz val="9"/>
      <color indexed="8"/>
      <name val="Tahoma"/>
      <family val="2"/>
    </font>
    <font>
      <sz val="9"/>
      <color indexed="8"/>
      <name val="Tahoma"/>
      <family val="2"/>
    </font>
    <font>
      <b/>
      <sz val="14"/>
      <name val="Calibri"/>
      <family val="2"/>
      <scheme val="minor"/>
    </font>
    <font>
      <b/>
      <sz val="10"/>
      <color rgb="FF000000"/>
      <name val="Tahoma"/>
      <family val="2"/>
    </font>
    <font>
      <b/>
      <sz val="10"/>
      <color theme="0"/>
      <name val="Tahoma"/>
      <family val="2"/>
    </font>
    <font>
      <b/>
      <sz val="11"/>
      <color rgb="FF000000"/>
      <name val="Calibri"/>
      <family val="2"/>
      <scheme val="minor"/>
    </font>
    <font>
      <sz val="11"/>
      <color rgb="FF000000"/>
      <name val="Calibri"/>
      <family val="2"/>
      <scheme val="minor"/>
    </font>
    <font>
      <sz val="10"/>
      <color rgb="FF000000"/>
      <name val="Tahoma"/>
      <family val="2"/>
    </font>
    <font>
      <sz val="12"/>
      <color rgb="FFFFFFFF"/>
      <name val="Calibri"/>
      <family val="2"/>
      <scheme val="minor"/>
    </font>
    <font>
      <sz val="10"/>
      <color indexed="8"/>
      <name val="Tahoma"/>
      <family val="2"/>
    </font>
    <font>
      <b/>
      <sz val="10"/>
      <color indexed="8"/>
      <name val="Tahoma"/>
      <family val="2"/>
    </font>
    <font>
      <sz val="10"/>
      <color indexed="8"/>
      <name val="Calibri"/>
      <family val="2"/>
    </font>
    <font>
      <sz val="9"/>
      <color indexed="81"/>
      <name val="Tahoma"/>
      <family val="2"/>
    </font>
    <font>
      <sz val="10"/>
      <color theme="1"/>
      <name val="Calibri"/>
      <family val="2"/>
      <scheme val="minor"/>
    </font>
    <font>
      <b/>
      <sz val="14"/>
      <color theme="1"/>
      <name val="Calibri"/>
      <family val="2"/>
      <scheme val="minor"/>
    </font>
    <font>
      <sz val="11"/>
      <color rgb="FFFFFFFF"/>
      <name val="Calibri"/>
      <family val="2"/>
      <scheme val="minor"/>
    </font>
    <font>
      <b/>
      <sz val="12"/>
      <color theme="0"/>
      <name val="Calibri"/>
      <family val="2"/>
      <scheme val="minor"/>
    </font>
    <font>
      <sz val="14"/>
      <color rgb="FF000000"/>
      <name val="Calibri"/>
      <family val="2"/>
      <scheme val="minor"/>
    </font>
    <font>
      <sz val="12"/>
      <color rgb="FFFF0000"/>
      <name val="Calibri"/>
      <family val="2"/>
      <scheme val="minor"/>
    </font>
    <font>
      <sz val="14"/>
      <color rgb="FF000000"/>
      <name val="Calibri"/>
      <family val="2"/>
    </font>
    <font>
      <sz val="9"/>
      <color rgb="FF000000"/>
      <name val="Calibri"/>
      <family val="2"/>
    </font>
    <font>
      <b/>
      <sz val="9"/>
      <color rgb="FF000000"/>
      <name val="Calibri"/>
      <family val="2"/>
    </font>
    <font>
      <u/>
      <sz val="12"/>
      <color rgb="FF000000"/>
      <name val="Calibri"/>
      <family val="2"/>
    </font>
    <font>
      <u/>
      <sz val="12"/>
      <color rgb="FF000000"/>
      <name val="Calibri"/>
      <family val="2"/>
      <scheme val="minor"/>
    </font>
    <font>
      <sz val="16"/>
      <color theme="1"/>
      <name val="Calibri"/>
      <family val="2"/>
      <scheme val="minor"/>
    </font>
    <font>
      <sz val="11"/>
      <color rgb="FF00B0F0"/>
      <name val="Arial"/>
      <family val="2"/>
    </font>
    <font>
      <sz val="12"/>
      <color theme="1"/>
      <name val="Arial"/>
      <family val="2"/>
      <charset val="1"/>
    </font>
    <font>
      <b/>
      <sz val="11"/>
      <color rgb="FF00B0F0"/>
      <name val="Arial"/>
      <family val="2"/>
    </font>
    <font>
      <i/>
      <sz val="11"/>
      <color rgb="FF00B0F0"/>
      <name val="Arial"/>
      <family val="2"/>
    </font>
    <font>
      <sz val="11"/>
      <color rgb="FF444444"/>
      <name val="Calibri"/>
      <family val="2"/>
    </font>
    <font>
      <sz val="11"/>
      <color theme="1"/>
      <name val="Calibri"/>
      <family val="2"/>
      <charset val="1"/>
    </font>
    <font>
      <sz val="11"/>
      <color theme="1"/>
      <name val="Arial"/>
      <family val="2"/>
      <charset val="1"/>
    </font>
    <font>
      <sz val="10"/>
      <color rgb="FF000000"/>
      <name val="Arial"/>
      <family val="2"/>
      <charset val="1"/>
    </font>
    <font>
      <sz val="10"/>
      <color theme="1"/>
      <name val="Arial"/>
      <family val="2"/>
      <charset val="1"/>
    </font>
    <font>
      <sz val="11"/>
      <color rgb="FF00B0F0"/>
      <name val="Calibri"/>
      <family val="2"/>
      <scheme val="minor"/>
    </font>
    <font>
      <sz val="12"/>
      <name val="Arial Black"/>
      <family val="2"/>
    </font>
    <font>
      <sz val="12"/>
      <color rgb="FF000000"/>
      <name val="Arial Black"/>
      <family val="2"/>
    </font>
    <font>
      <sz val="12"/>
      <color theme="0"/>
      <name val="Arial Black"/>
      <family val="2"/>
    </font>
    <font>
      <sz val="12"/>
      <color theme="1"/>
      <name val="Arial Black"/>
      <family val="2"/>
    </font>
    <font>
      <u/>
      <sz val="12"/>
      <color theme="10"/>
      <name val="Arial"/>
      <family val="2"/>
    </font>
    <font>
      <sz val="12"/>
      <color rgb="FFFFFFFF"/>
      <name val="Arial"/>
      <family val="2"/>
    </font>
    <font>
      <b/>
      <sz val="12"/>
      <color rgb="FFFFFFFF"/>
      <name val="Arial"/>
      <family val="2"/>
    </font>
    <font>
      <b/>
      <sz val="14"/>
      <color theme="1"/>
      <name val="Arial"/>
      <family val="2"/>
    </font>
    <font>
      <sz val="11"/>
      <color rgb="FFFFFFFF"/>
      <name val="Arial"/>
      <family val="2"/>
    </font>
    <font>
      <b/>
      <sz val="12"/>
      <color indexed="8"/>
      <name val="Calibri"/>
      <family val="2"/>
    </font>
    <font>
      <b/>
      <sz val="10"/>
      <color theme="1"/>
      <name val="Arial"/>
      <family val="2"/>
      <charset val="1"/>
    </font>
    <font>
      <u/>
      <sz val="11"/>
      <color theme="10"/>
      <name val="Calibri"/>
      <family val="2"/>
    </font>
    <font>
      <u/>
      <sz val="11"/>
      <color rgb="FF0563C1"/>
      <name val="Calibri"/>
      <family val="2"/>
    </font>
    <font>
      <b/>
      <sz val="10"/>
      <color rgb="FF0070C0"/>
      <name val="Arial"/>
      <family val="2"/>
    </font>
    <font>
      <sz val="10"/>
      <color rgb="FF0070C0"/>
      <name val="Arial"/>
      <family val="2"/>
    </font>
    <font>
      <sz val="10"/>
      <color theme="4" tint="-0.249977111117893"/>
      <name val="Arial"/>
      <family val="2"/>
    </font>
    <font>
      <sz val="11"/>
      <color rgb="FF0070C0"/>
      <name val="Arial"/>
      <family val="2"/>
    </font>
    <font>
      <sz val="11"/>
      <color rgb="FF0070C0"/>
      <name val="Calibri"/>
      <family val="2"/>
      <scheme val="minor"/>
    </font>
    <font>
      <b/>
      <sz val="11"/>
      <name val="Calibri"/>
      <family val="2"/>
      <scheme val="minor"/>
    </font>
    <font>
      <b/>
      <sz val="11"/>
      <color rgb="FF0070C0"/>
      <name val="Calibri"/>
      <family val="2"/>
      <scheme val="minor"/>
    </font>
    <font>
      <sz val="7"/>
      <name val="Arial"/>
      <family val="2"/>
    </font>
    <font>
      <b/>
      <i/>
      <sz val="11"/>
      <name val="Arial"/>
      <family val="2"/>
    </font>
    <font>
      <b/>
      <u/>
      <sz val="12"/>
      <name val="Arial"/>
      <family val="2"/>
    </font>
    <font>
      <b/>
      <sz val="12"/>
      <color rgb="FFFF0000"/>
      <name val="Arial"/>
      <family val="2"/>
    </font>
    <font>
      <u/>
      <sz val="12"/>
      <name val="Arial"/>
      <family val="2"/>
    </font>
    <font>
      <b/>
      <sz val="12"/>
      <color rgb="FF0070C0"/>
      <name val="Arial"/>
      <family val="2"/>
    </font>
    <font>
      <sz val="12"/>
      <color rgb="FF0070C0"/>
      <name val="Arial"/>
      <family val="2"/>
    </font>
    <font>
      <sz val="12"/>
      <color rgb="FFFF0000"/>
      <name val="Arial"/>
      <family val="2"/>
    </font>
    <font>
      <sz val="12"/>
      <color rgb="FF00B0F0"/>
      <name val="Arial"/>
      <family val="2"/>
    </font>
    <font>
      <i/>
      <sz val="12"/>
      <color rgb="FF00B0F0"/>
      <name val="Arial"/>
      <family val="2"/>
    </font>
    <font>
      <i/>
      <sz val="12"/>
      <name val="Arial"/>
      <family val="2"/>
    </font>
  </fonts>
  <fills count="33">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theme="0" tint="-0.249977111117893"/>
        <bgColor indexed="64"/>
      </patternFill>
    </fill>
    <fill>
      <patternFill patternType="solid">
        <fgColor rgb="FFFFFF00"/>
        <bgColor indexed="64"/>
      </patternFill>
    </fill>
    <fill>
      <patternFill patternType="solid">
        <fgColor rgb="FF002060"/>
        <bgColor indexed="64"/>
      </patternFill>
    </fill>
    <fill>
      <patternFill patternType="solid">
        <fgColor rgb="FF0070C0"/>
        <bgColor indexed="64"/>
      </patternFill>
    </fill>
    <fill>
      <patternFill patternType="solid">
        <fgColor rgb="FFFFFFFF"/>
        <bgColor indexed="64"/>
      </patternFill>
    </fill>
    <fill>
      <patternFill patternType="solid">
        <fgColor rgb="FFBDD7EE"/>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FF0000"/>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92D050"/>
        <bgColor rgb="FF000000"/>
      </patternFill>
    </fill>
    <fill>
      <patternFill patternType="solid">
        <fgColor theme="9" tint="0.59999389629810485"/>
        <bgColor indexed="64"/>
      </patternFill>
    </fill>
    <fill>
      <patternFill patternType="solid">
        <fgColor rgb="FFD9D9D9"/>
        <bgColor rgb="FF000000"/>
      </patternFill>
    </fill>
    <fill>
      <patternFill patternType="solid">
        <fgColor rgb="FFFFFF00"/>
        <bgColor rgb="FF000000"/>
      </patternFill>
    </fill>
    <fill>
      <patternFill patternType="solid">
        <fgColor theme="9" tint="0.39997558519241921"/>
        <bgColor indexed="64"/>
      </patternFill>
    </fill>
    <fill>
      <patternFill patternType="solid">
        <fgColor rgb="FF8EA9DB"/>
        <bgColor indexed="64"/>
      </patternFill>
    </fill>
    <fill>
      <patternFill patternType="solid">
        <fgColor rgb="FFFFC000"/>
        <bgColor indexed="64"/>
      </patternFill>
    </fill>
    <fill>
      <patternFill patternType="solid">
        <fgColor rgb="FFC65911"/>
        <bgColor indexed="64"/>
      </patternFill>
    </fill>
    <fill>
      <patternFill patternType="solid">
        <fgColor rgb="FFB4C6E7"/>
        <bgColor indexed="64"/>
      </patternFill>
    </fill>
    <fill>
      <patternFill patternType="solid">
        <fgColor rgb="FF9BC2E6"/>
        <bgColor indexed="64"/>
      </patternFill>
    </fill>
    <fill>
      <patternFill patternType="solid">
        <fgColor rgb="FFFF0000"/>
        <bgColor rgb="FF000000"/>
      </patternFill>
    </fill>
    <fill>
      <patternFill patternType="solid">
        <fgColor rgb="FF72AF2F"/>
        <bgColor indexed="64"/>
      </patternFill>
    </fill>
  </fills>
  <borders count="9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style="thin">
        <color auto="1"/>
      </right>
      <top style="medium">
        <color indexed="64"/>
      </top>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style="medium">
        <color auto="1"/>
      </top>
      <bottom/>
      <diagonal/>
    </border>
    <border>
      <left style="thin">
        <color indexed="64"/>
      </left>
      <right style="medium">
        <color indexed="64"/>
      </right>
      <top style="medium">
        <color auto="1"/>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style="thin">
        <color indexed="64"/>
      </top>
      <bottom/>
      <diagonal/>
    </border>
    <border>
      <left style="thin">
        <color theme="4"/>
      </left>
      <right style="thin">
        <color theme="4"/>
      </right>
      <top style="thin">
        <color theme="4"/>
      </top>
      <bottom style="thin">
        <color theme="4"/>
      </bottom>
      <diagonal/>
    </border>
  </borders>
  <cellStyleXfs count="8">
    <xf numFmtId="0" fontId="0" fillId="0" borderId="0"/>
    <xf numFmtId="9" fontId="1" fillId="0" borderId="0" applyFont="0" applyFill="0" applyBorder="0" applyAlignment="0" applyProtection="0"/>
    <xf numFmtId="0" fontId="5" fillId="0" borderId="0"/>
    <xf numFmtId="41" fontId="1" fillId="0" borderId="0" applyFont="0" applyFill="0" applyBorder="0" applyAlignment="0" applyProtection="0"/>
    <xf numFmtId="0" fontId="33" fillId="0" borderId="0" applyNumberForma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0" fontId="33" fillId="0" borderId="0" applyNumberFormat="0" applyFill="0" applyBorder="0" applyAlignment="0" applyProtection="0"/>
  </cellStyleXfs>
  <cellXfs count="1284">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xf>
    <xf numFmtId="0" fontId="3" fillId="0" borderId="24" xfId="0" applyFont="1" applyBorder="1" applyAlignment="1">
      <alignment vertical="center" wrapText="1"/>
    </xf>
    <xf numFmtId="0" fontId="3" fillId="4" borderId="0" xfId="0" applyFont="1" applyFill="1" applyAlignment="1">
      <alignment horizontal="center" vertical="center"/>
    </xf>
    <xf numFmtId="0" fontId="5" fillId="0" borderId="24" xfId="0" applyFont="1" applyBorder="1" applyAlignment="1">
      <alignment horizontal="center" vertical="center" wrapText="1"/>
    </xf>
    <xf numFmtId="0" fontId="13" fillId="2" borderId="1" xfId="0" applyFont="1" applyFill="1" applyBorder="1" applyAlignment="1">
      <alignment horizontal="left" vertical="center"/>
    </xf>
    <xf numFmtId="0" fontId="13" fillId="2" borderId="3" xfId="0" applyFont="1" applyFill="1" applyBorder="1" applyAlignment="1">
      <alignment horizontal="center" vertical="center" wrapText="1"/>
    </xf>
    <xf numFmtId="14" fontId="14" fillId="2" borderId="7" xfId="0" applyNumberFormat="1" applyFont="1" applyFill="1" applyBorder="1" applyAlignment="1">
      <alignment horizontal="center" vertical="center"/>
    </xf>
    <xf numFmtId="14" fontId="13" fillId="2" borderId="11" xfId="0" applyNumberFormat="1" applyFont="1" applyFill="1" applyBorder="1" applyAlignment="1">
      <alignment horizontal="center" vertical="center" wrapText="1"/>
    </xf>
    <xf numFmtId="0" fontId="5" fillId="0" borderId="28" xfId="0" applyFont="1" applyBorder="1" applyAlignment="1">
      <alignment horizontal="justify" vertical="top" wrapText="1"/>
    </xf>
    <xf numFmtId="9" fontId="3" fillId="0" borderId="24" xfId="0" applyNumberFormat="1" applyFont="1" applyBorder="1" applyAlignment="1">
      <alignment horizontal="center" vertical="center"/>
    </xf>
    <xf numFmtId="0" fontId="3" fillId="4" borderId="25" xfId="0" applyFont="1" applyFill="1" applyBorder="1" applyAlignment="1">
      <alignment horizontal="center" vertical="center"/>
    </xf>
    <xf numFmtId="0" fontId="3" fillId="4" borderId="21" xfId="0" applyFont="1" applyFill="1" applyBorder="1" applyAlignment="1">
      <alignment horizontal="left" vertical="top" wrapText="1"/>
    </xf>
    <xf numFmtId="0" fontId="3" fillId="0" borderId="7" xfId="0" applyFont="1" applyBorder="1" applyAlignment="1">
      <alignment horizontal="center" vertical="center"/>
    </xf>
    <xf numFmtId="0" fontId="3" fillId="0" borderId="56" xfId="0" applyFont="1" applyBorder="1" applyAlignment="1">
      <alignment horizontal="center" vertical="center"/>
    </xf>
    <xf numFmtId="0" fontId="0" fillId="0" borderId="57" xfId="0" applyBorder="1" applyAlignment="1">
      <alignment horizontal="center" vertical="center"/>
    </xf>
    <xf numFmtId="0" fontId="16" fillId="0" borderId="58" xfId="0" applyFont="1" applyBorder="1" applyAlignment="1">
      <alignment horizontal="left" wrapText="1"/>
    </xf>
    <xf numFmtId="0" fontId="0" fillId="0" borderId="59" xfId="0" applyBorder="1" applyAlignment="1">
      <alignment horizontal="center" vertical="center"/>
    </xf>
    <xf numFmtId="0" fontId="17" fillId="0" borderId="58" xfId="0" applyFont="1" applyBorder="1" applyAlignment="1">
      <alignment horizontal="left" wrapText="1"/>
    </xf>
    <xf numFmtId="0" fontId="17" fillId="0" borderId="60" xfId="0" applyFont="1" applyBorder="1" applyAlignment="1">
      <alignment horizontal="left" wrapText="1"/>
    </xf>
    <xf numFmtId="0" fontId="0" fillId="0" borderId="61" xfId="0" applyBorder="1" applyAlignment="1">
      <alignment horizontal="center" vertical="center"/>
    </xf>
    <xf numFmtId="0" fontId="17" fillId="0" borderId="3" xfId="0" applyFont="1" applyBorder="1" applyAlignment="1">
      <alignment horizontal="left" wrapText="1"/>
    </xf>
    <xf numFmtId="0" fontId="11" fillId="0" borderId="0" xfId="0" applyFont="1" applyAlignment="1" applyProtection="1">
      <alignment vertical="center"/>
      <protection hidden="1"/>
    </xf>
    <xf numFmtId="0" fontId="11" fillId="0" borderId="0" xfId="0" applyFont="1" applyAlignment="1" applyProtection="1">
      <alignment vertical="center" wrapText="1"/>
      <protection hidden="1"/>
    </xf>
    <xf numFmtId="0" fontId="9" fillId="0" borderId="0" xfId="0" applyFont="1" applyAlignment="1" applyProtection="1">
      <alignment horizontal="center" vertical="center" wrapText="1"/>
      <protection hidden="1"/>
    </xf>
    <xf numFmtId="0" fontId="9" fillId="0" borderId="0" xfId="0" applyFont="1" applyProtection="1">
      <protection hidden="1"/>
    </xf>
    <xf numFmtId="0" fontId="9" fillId="0" borderId="0" xfId="0" applyFont="1" applyAlignment="1" applyProtection="1">
      <alignment wrapText="1"/>
      <protection hidden="1"/>
    </xf>
    <xf numFmtId="0" fontId="25" fillId="0" borderId="0" xfId="0" applyFont="1" applyProtection="1">
      <protection hidden="1"/>
    </xf>
    <xf numFmtId="0" fontId="25" fillId="0" borderId="0" xfId="0" applyFont="1" applyAlignment="1" applyProtection="1">
      <alignment horizontal="left"/>
      <protection hidden="1"/>
    </xf>
    <xf numFmtId="0" fontId="9" fillId="0" borderId="0" xfId="0" applyFont="1" applyAlignment="1" applyProtection="1">
      <alignment vertical="center"/>
      <protection hidden="1"/>
    </xf>
    <xf numFmtId="17" fontId="25" fillId="0" borderId="0" xfId="0" applyNumberFormat="1" applyFont="1" applyAlignment="1" applyProtection="1">
      <alignment vertical="center"/>
      <protection hidden="1"/>
    </xf>
    <xf numFmtId="0" fontId="30" fillId="0" borderId="24" xfId="0" applyFont="1" applyBorder="1" applyAlignment="1">
      <alignment horizontal="left" vertical="center" wrapText="1"/>
    </xf>
    <xf numFmtId="0" fontId="10" fillId="4" borderId="24" xfId="0" applyFont="1" applyFill="1" applyBorder="1" applyAlignment="1">
      <alignment horizontal="center" vertical="center" wrapText="1"/>
    </xf>
    <xf numFmtId="0" fontId="10" fillId="4" borderId="24" xfId="0" applyFont="1" applyFill="1" applyBorder="1" applyAlignment="1">
      <alignment horizontal="left" vertical="center" wrapText="1"/>
    </xf>
    <xf numFmtId="14" fontId="10" fillId="4" borderId="24" xfId="0" applyNumberFormat="1" applyFont="1" applyFill="1" applyBorder="1" applyAlignment="1">
      <alignment horizontal="center" vertical="center" wrapText="1"/>
    </xf>
    <xf numFmtId="0" fontId="2" fillId="4" borderId="21" xfId="0" applyFont="1" applyFill="1" applyBorder="1" applyAlignment="1">
      <alignment horizontal="justify" vertical="center" wrapText="1"/>
    </xf>
    <xf numFmtId="0" fontId="5" fillId="4" borderId="21" xfId="0" applyFont="1" applyFill="1" applyBorder="1" applyAlignment="1">
      <alignment horizontal="left" vertical="top" wrapText="1"/>
    </xf>
    <xf numFmtId="14" fontId="31" fillId="2" borderId="7" xfId="0" applyNumberFormat="1" applyFont="1" applyFill="1" applyBorder="1" applyAlignment="1">
      <alignment horizontal="center" vertical="center"/>
    </xf>
    <xf numFmtId="0" fontId="2" fillId="0" borderId="19" xfId="0" applyFont="1" applyBorder="1" applyAlignment="1">
      <alignment horizontal="center" vertical="center"/>
    </xf>
    <xf numFmtId="9" fontId="3" fillId="0" borderId="19" xfId="0" applyNumberFormat="1" applyFont="1" applyBorder="1" applyAlignment="1">
      <alignment horizontal="center" vertical="center"/>
    </xf>
    <xf numFmtId="0" fontId="3" fillId="0" borderId="20" xfId="0" applyFont="1" applyBorder="1" applyAlignment="1">
      <alignment horizontal="center" vertical="center" wrapText="1"/>
    </xf>
    <xf numFmtId="0" fontId="5" fillId="0" borderId="21" xfId="0" applyFont="1" applyBorder="1" applyAlignment="1">
      <alignment horizontal="left" vertical="top" wrapText="1"/>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21" xfId="0" applyFont="1" applyBorder="1" applyAlignment="1">
      <alignment horizontal="left" vertical="top" wrapText="1"/>
    </xf>
    <xf numFmtId="0" fontId="5" fillId="0" borderId="21" xfId="0" applyFont="1" applyBorder="1" applyAlignment="1">
      <alignment horizontal="justify" vertical="top" wrapText="1"/>
    </xf>
    <xf numFmtId="0" fontId="3" fillId="0" borderId="21" xfId="0" applyFont="1" applyBorder="1" applyAlignment="1">
      <alignment horizontal="justify" vertical="top" wrapText="1"/>
    </xf>
    <xf numFmtId="0" fontId="3" fillId="4" borderId="21" xfId="0" applyFont="1" applyFill="1" applyBorder="1" applyAlignment="1">
      <alignment horizontal="justify" vertical="center" wrapText="1"/>
    </xf>
    <xf numFmtId="0" fontId="3" fillId="0" borderId="26" xfId="0" applyFont="1" applyBorder="1" applyAlignment="1">
      <alignment horizontal="center" vertical="center" wrapText="1"/>
    </xf>
    <xf numFmtId="0" fontId="3" fillId="4" borderId="21" xfId="0" applyFont="1" applyFill="1" applyBorder="1" applyAlignment="1">
      <alignment horizontal="left" vertical="center" wrapText="1"/>
    </xf>
    <xf numFmtId="14" fontId="3" fillId="0" borderId="28" xfId="0" applyNumberFormat="1" applyFont="1" applyBorder="1" applyAlignment="1" applyProtection="1">
      <alignment horizontal="justify" vertical="top" wrapText="1"/>
      <protection hidden="1"/>
    </xf>
    <xf numFmtId="0" fontId="2" fillId="0" borderId="22" xfId="0" applyFont="1" applyBorder="1" applyAlignment="1" applyProtection="1">
      <alignment horizontal="justify" vertical="top" wrapText="1"/>
      <protection hidden="1"/>
    </xf>
    <xf numFmtId="0" fontId="2" fillId="0" borderId="24" xfId="0" applyFont="1" applyBorder="1" applyAlignment="1">
      <alignment horizontal="center" vertical="center"/>
    </xf>
    <xf numFmtId="14" fontId="13" fillId="2" borderId="7" xfId="0" applyNumberFormat="1" applyFont="1" applyFill="1" applyBorder="1" applyAlignment="1">
      <alignment horizontal="center" vertical="center"/>
    </xf>
    <xf numFmtId="0" fontId="30" fillId="0" borderId="24"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65" xfId="0" applyFont="1" applyBorder="1" applyAlignment="1">
      <alignment horizontal="center" vertical="center"/>
    </xf>
    <xf numFmtId="0" fontId="3" fillId="0" borderId="29" xfId="0" applyFont="1" applyBorder="1" applyAlignment="1">
      <alignment horizontal="center" vertical="center"/>
    </xf>
    <xf numFmtId="0" fontId="3" fillId="0" borderId="29" xfId="0" applyFont="1" applyBorder="1" applyAlignment="1">
      <alignment horizontal="center" vertical="center" wrapText="1"/>
    </xf>
    <xf numFmtId="0" fontId="5" fillId="0" borderId="21" xfId="0" applyFont="1" applyBorder="1" applyAlignment="1">
      <alignment horizontal="left" vertical="center" wrapText="1"/>
    </xf>
    <xf numFmtId="49" fontId="5" fillId="0" borderId="21" xfId="0" applyNumberFormat="1" applyFont="1" applyBorder="1" applyAlignment="1">
      <alignment horizontal="left" vertical="top" wrapText="1"/>
    </xf>
    <xf numFmtId="0" fontId="3" fillId="0" borderId="28" xfId="0" applyFont="1" applyBorder="1" applyAlignment="1">
      <alignment horizontal="left" vertical="top" wrapText="1"/>
    </xf>
    <xf numFmtId="0" fontId="13" fillId="2" borderId="12" xfId="0" applyFont="1" applyFill="1" applyBorder="1" applyAlignment="1">
      <alignment horizontal="center" vertical="center" wrapText="1"/>
    </xf>
    <xf numFmtId="0" fontId="5" fillId="4" borderId="21" xfId="0" applyFont="1" applyFill="1" applyBorder="1" applyAlignment="1">
      <alignment horizontal="left" vertical="center" wrapText="1"/>
    </xf>
    <xf numFmtId="0" fontId="9" fillId="0" borderId="24" xfId="0" applyFont="1" applyBorder="1" applyAlignment="1">
      <alignment horizontal="center" vertical="center" wrapText="1"/>
    </xf>
    <xf numFmtId="0" fontId="9" fillId="0" borderId="24" xfId="0" applyFont="1" applyBorder="1" applyAlignment="1">
      <alignment horizontal="center" vertical="center"/>
    </xf>
    <xf numFmtId="14" fontId="2" fillId="0" borderId="28" xfId="0" applyNumberFormat="1" applyFont="1" applyBorder="1" applyAlignment="1" applyProtection="1">
      <alignment horizontal="justify" vertical="top" wrapText="1"/>
      <protection hidden="1"/>
    </xf>
    <xf numFmtId="0" fontId="18" fillId="0" borderId="21" xfId="0" applyFont="1" applyBorder="1" applyAlignment="1">
      <alignment horizontal="left" vertical="top" wrapText="1"/>
    </xf>
    <xf numFmtId="0" fontId="2" fillId="0" borderId="18" xfId="0" applyFont="1" applyBorder="1" applyAlignment="1">
      <alignment horizontal="center" vertical="center"/>
    </xf>
    <xf numFmtId="0" fontId="2" fillId="0" borderId="56" xfId="0" applyFont="1" applyBorder="1" applyAlignment="1">
      <alignment horizontal="center" vertical="center"/>
    </xf>
    <xf numFmtId="0" fontId="2" fillId="0" borderId="65" xfId="0" applyFont="1" applyBorder="1" applyAlignment="1">
      <alignment horizontal="center" vertical="center"/>
    </xf>
    <xf numFmtId="0" fontId="2" fillId="0" borderId="29" xfId="0" applyFont="1" applyBorder="1" applyAlignment="1">
      <alignment horizontal="center" vertical="center"/>
    </xf>
    <xf numFmtId="0" fontId="18" fillId="0" borderId="66" xfId="0" applyFont="1" applyBorder="1" applyAlignment="1">
      <alignment horizontal="justify" vertical="top" wrapText="1"/>
    </xf>
    <xf numFmtId="14" fontId="3" fillId="0" borderId="25" xfId="0" applyNumberFormat="1" applyFont="1" applyBorder="1" applyAlignment="1">
      <alignment horizontal="center" vertical="center"/>
    </xf>
    <xf numFmtId="0" fontId="3" fillId="0" borderId="66" xfId="0" applyFont="1" applyBorder="1" applyAlignment="1">
      <alignment horizontal="left" vertical="top" wrapText="1"/>
    </xf>
    <xf numFmtId="0" fontId="18" fillId="0" borderId="24" xfId="0" applyFont="1" applyBorder="1" applyAlignment="1">
      <alignment horizontal="center" vertical="center"/>
    </xf>
    <xf numFmtId="0" fontId="18" fillId="0" borderId="21" xfId="0" applyFont="1" applyBorder="1" applyAlignment="1">
      <alignment horizontal="left" vertical="center" wrapText="1"/>
    </xf>
    <xf numFmtId="0" fontId="18" fillId="0" borderId="21" xfId="0" applyFont="1" applyBorder="1" applyAlignment="1">
      <alignment horizontal="justify" vertical="top" wrapText="1"/>
    </xf>
    <xf numFmtId="0" fontId="38" fillId="0" borderId="24" xfId="0" applyFont="1" applyBorder="1" applyAlignment="1">
      <alignment horizontal="center" vertical="center" wrapText="1"/>
    </xf>
    <xf numFmtId="0" fontId="32" fillId="0" borderId="0" xfId="0" applyFont="1"/>
    <xf numFmtId="0" fontId="23" fillId="0" borderId="0" xfId="0" applyFont="1" applyAlignment="1" applyProtection="1">
      <alignment vertical="center"/>
      <protection hidden="1"/>
    </xf>
    <xf numFmtId="0" fontId="23" fillId="0" borderId="0" xfId="0" applyFont="1" applyAlignment="1" applyProtection="1">
      <alignment vertical="center" wrapText="1"/>
      <protection hidden="1"/>
    </xf>
    <xf numFmtId="0" fontId="26" fillId="0" borderId="0" xfId="0" applyFont="1" applyAlignment="1" applyProtection="1">
      <alignment horizontal="center" vertical="center" wrapText="1"/>
      <protection hidden="1"/>
    </xf>
    <xf numFmtId="0" fontId="26" fillId="0" borderId="0" xfId="0" applyFont="1" applyProtection="1">
      <protection hidden="1"/>
    </xf>
    <xf numFmtId="0" fontId="26" fillId="0" borderId="0" xfId="0" applyFont="1" applyAlignment="1" applyProtection="1">
      <alignment wrapText="1"/>
      <protection hidden="1"/>
    </xf>
    <xf numFmtId="0" fontId="40" fillId="0" borderId="0" xfId="0" applyFont="1" applyProtection="1">
      <protection hidden="1"/>
    </xf>
    <xf numFmtId="0" fontId="26" fillId="0" borderId="0" xfId="0" applyFont="1" applyAlignment="1" applyProtection="1">
      <alignment vertical="center"/>
      <protection hidden="1"/>
    </xf>
    <xf numFmtId="0" fontId="26" fillId="0" borderId="0" xfId="0" applyFont="1"/>
    <xf numFmtId="0" fontId="29" fillId="6" borderId="0" xfId="0" applyFont="1" applyFill="1" applyAlignment="1" applyProtection="1">
      <alignment horizontal="left" vertical="top" wrapText="1"/>
      <protection locked="0"/>
    </xf>
    <xf numFmtId="0" fontId="29" fillId="6" borderId="36" xfId="0" applyFont="1" applyFill="1" applyBorder="1" applyAlignment="1" applyProtection="1">
      <alignment horizontal="left" vertical="top" wrapText="1"/>
      <protection locked="0"/>
    </xf>
    <xf numFmtId="0" fontId="29" fillId="6" borderId="31" xfId="0" applyFont="1" applyFill="1" applyBorder="1" applyAlignment="1" applyProtection="1">
      <alignment horizontal="left" vertical="top" wrapText="1"/>
      <protection locked="0"/>
    </xf>
    <xf numFmtId="14" fontId="27" fillId="8" borderId="24" xfId="2" applyNumberFormat="1" applyFont="1" applyFill="1" applyBorder="1" applyAlignment="1">
      <alignment horizontal="center" vertical="center" wrapText="1"/>
    </xf>
    <xf numFmtId="0" fontId="41" fillId="0" borderId="24" xfId="2" applyFont="1" applyBorder="1" applyAlignment="1">
      <alignment horizontal="center" vertical="center" wrapText="1"/>
    </xf>
    <xf numFmtId="0" fontId="41" fillId="0" borderId="24" xfId="2" applyFont="1" applyBorder="1" applyAlignment="1">
      <alignment horizontal="center" vertical="center"/>
    </xf>
    <xf numFmtId="0" fontId="42" fillId="0" borderId="24" xfId="2" applyFont="1" applyBorder="1" applyAlignment="1">
      <alignment horizontal="center" vertical="center"/>
    </xf>
    <xf numFmtId="0" fontId="38" fillId="0" borderId="24" xfId="0" applyFont="1" applyBorder="1" applyAlignment="1">
      <alignment horizontal="left" vertical="top" wrapText="1"/>
    </xf>
    <xf numFmtId="0" fontId="32" fillId="0" borderId="0" xfId="0" applyFont="1" applyAlignment="1">
      <alignment horizontal="center" vertical="center"/>
    </xf>
    <xf numFmtId="0" fontId="32" fillId="0" borderId="0" xfId="0" applyFont="1" applyAlignment="1">
      <alignment horizontal="center" vertical="center" wrapText="1"/>
    </xf>
    <xf numFmtId="0" fontId="32" fillId="4" borderId="0" xfId="0" applyFont="1" applyFill="1" applyAlignment="1">
      <alignment horizontal="center" vertical="center"/>
    </xf>
    <xf numFmtId="0" fontId="37" fillId="2" borderId="1" xfId="0" applyFont="1" applyFill="1" applyBorder="1" applyAlignment="1">
      <alignment horizontal="left" vertical="center"/>
    </xf>
    <xf numFmtId="14" fontId="43" fillId="2" borderId="7" xfId="0" applyNumberFormat="1" applyFont="1" applyFill="1" applyBorder="1" applyAlignment="1">
      <alignment horizontal="center" vertical="center"/>
    </xf>
    <xf numFmtId="14" fontId="37" fillId="2" borderId="11" xfId="0" applyNumberFormat="1" applyFont="1" applyFill="1" applyBorder="1" applyAlignment="1">
      <alignment horizontal="center" vertical="center" wrapText="1"/>
    </xf>
    <xf numFmtId="14" fontId="43" fillId="2" borderId="54" xfId="0" applyNumberFormat="1" applyFont="1" applyFill="1" applyBorder="1" applyAlignment="1">
      <alignment horizontal="center" vertical="center"/>
    </xf>
    <xf numFmtId="0" fontId="37" fillId="2" borderId="10" xfId="0" applyFont="1" applyFill="1" applyBorder="1" applyAlignment="1">
      <alignment horizontal="center" vertical="center" wrapText="1"/>
    </xf>
    <xf numFmtId="0" fontId="6" fillId="0" borderId="24" xfId="0" applyFont="1" applyBorder="1" applyAlignment="1">
      <alignment horizontal="left" vertical="center" wrapText="1"/>
    </xf>
    <xf numFmtId="0" fontId="27" fillId="8" borderId="24" xfId="2" applyFont="1" applyFill="1" applyBorder="1" applyAlignment="1">
      <alignment horizontal="center" vertical="center" wrapText="1"/>
    </xf>
    <xf numFmtId="0" fontId="37" fillId="2" borderId="1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8" fillId="10" borderId="24" xfId="0" applyFont="1" applyFill="1" applyBorder="1" applyAlignment="1">
      <alignment horizontal="center" vertical="center"/>
    </xf>
    <xf numFmtId="0" fontId="35" fillId="0" borderId="21" xfId="0" applyFont="1" applyBorder="1" applyAlignment="1">
      <alignment horizontal="justify" vertical="top" wrapText="1"/>
    </xf>
    <xf numFmtId="0" fontId="2" fillId="0" borderId="68" xfId="0" applyFont="1" applyBorder="1" applyAlignment="1">
      <alignment horizontal="center" vertical="center"/>
    </xf>
    <xf numFmtId="0" fontId="3" fillId="0" borderId="62" xfId="0" applyFont="1" applyBorder="1" applyAlignment="1">
      <alignment horizontal="center" vertical="center"/>
    </xf>
    <xf numFmtId="0" fontId="3" fillId="0" borderId="67" xfId="0" applyFont="1" applyBorder="1" applyAlignment="1">
      <alignment horizontal="center" vertical="center" wrapText="1"/>
    </xf>
    <xf numFmtId="0" fontId="2" fillId="5" borderId="54" xfId="0" applyFont="1" applyFill="1" applyBorder="1" applyAlignment="1">
      <alignment horizontal="center" vertical="center"/>
    </xf>
    <xf numFmtId="0" fontId="2" fillId="5" borderId="63" xfId="0" applyFont="1" applyFill="1" applyBorder="1" applyAlignment="1">
      <alignment horizontal="center" vertical="center"/>
    </xf>
    <xf numFmtId="9" fontId="2" fillId="5" borderId="63" xfId="1" applyFont="1" applyFill="1" applyBorder="1" applyAlignment="1">
      <alignment horizontal="center" vertical="center"/>
    </xf>
    <xf numFmtId="9" fontId="2" fillId="5" borderId="70" xfId="1" applyFont="1" applyFill="1" applyBorder="1" applyAlignment="1">
      <alignment horizontal="center" vertical="center"/>
    </xf>
    <xf numFmtId="0" fontId="2" fillId="5" borderId="71" xfId="0" applyFont="1" applyFill="1" applyBorder="1" applyAlignment="1">
      <alignment horizontal="justify" vertical="top" wrapText="1"/>
    </xf>
    <xf numFmtId="0" fontId="2" fillId="5" borderId="72" xfId="0" applyFont="1" applyFill="1" applyBorder="1" applyAlignment="1">
      <alignment horizontal="center" vertical="center"/>
    </xf>
    <xf numFmtId="0" fontId="2" fillId="5" borderId="17" xfId="0" applyFont="1" applyFill="1" applyBorder="1" applyAlignment="1">
      <alignment horizontal="center" vertical="center"/>
    </xf>
    <xf numFmtId="9" fontId="2" fillId="5" borderId="17" xfId="1" applyFont="1" applyFill="1" applyBorder="1" applyAlignment="1">
      <alignment horizontal="center" vertical="center"/>
    </xf>
    <xf numFmtId="9" fontId="2" fillId="5" borderId="73" xfId="1" applyFont="1" applyFill="1" applyBorder="1" applyAlignment="1">
      <alignment horizontal="center" vertical="center"/>
    </xf>
    <xf numFmtId="0" fontId="2" fillId="5" borderId="74" xfId="0" applyFont="1" applyFill="1" applyBorder="1" applyAlignment="1">
      <alignment horizontal="justify" vertical="top" wrapText="1"/>
    </xf>
    <xf numFmtId="0" fontId="3" fillId="0" borderId="69" xfId="0" applyFont="1" applyBorder="1" applyAlignment="1">
      <alignment horizontal="left" vertical="top" wrapText="1"/>
    </xf>
    <xf numFmtId="9" fontId="3" fillId="0" borderId="62" xfId="0" applyNumberFormat="1" applyFont="1" applyBorder="1" applyAlignment="1">
      <alignment horizontal="center" vertical="center"/>
    </xf>
    <xf numFmtId="0" fontId="5" fillId="4" borderId="69" xfId="0" applyFont="1" applyFill="1" applyBorder="1" applyAlignment="1">
      <alignment horizontal="left" vertical="top" wrapText="1"/>
    </xf>
    <xf numFmtId="0" fontId="15" fillId="0" borderId="24" xfId="0" applyFont="1" applyBorder="1"/>
    <xf numFmtId="0" fontId="39" fillId="10" borderId="24" xfId="0" applyFont="1" applyFill="1" applyBorder="1" applyAlignment="1">
      <alignment horizontal="center" vertical="center"/>
    </xf>
    <xf numFmtId="0" fontId="39" fillId="11" borderId="24" xfId="0" applyFont="1" applyFill="1" applyBorder="1" applyAlignment="1">
      <alignment horizontal="center" vertical="center" wrapText="1"/>
    </xf>
    <xf numFmtId="0" fontId="38" fillId="0" borderId="24" xfId="0" applyFont="1" applyBorder="1" applyAlignment="1">
      <alignment horizontal="justify" vertical="top" wrapText="1"/>
    </xf>
    <xf numFmtId="0" fontId="2" fillId="5" borderId="55" xfId="0" applyFont="1" applyFill="1" applyBorder="1" applyAlignment="1">
      <alignment horizontal="center" vertical="center"/>
    </xf>
    <xf numFmtId="0" fontId="2" fillId="5" borderId="62" xfId="0" applyFont="1" applyFill="1" applyBorder="1" applyAlignment="1">
      <alignment horizontal="center" vertical="center"/>
    </xf>
    <xf numFmtId="9" fontId="2" fillId="5" borderId="62" xfId="1" applyFont="1" applyFill="1" applyBorder="1" applyAlignment="1">
      <alignment horizontal="center" vertical="center"/>
    </xf>
    <xf numFmtId="9" fontId="2" fillId="5" borderId="67" xfId="1" applyFont="1" applyFill="1" applyBorder="1" applyAlignment="1">
      <alignment horizontal="center" vertical="center"/>
    </xf>
    <xf numFmtId="0" fontId="2" fillId="5" borderId="69" xfId="0" applyFont="1" applyFill="1" applyBorder="1" applyAlignment="1">
      <alignment horizontal="justify" vertical="top" wrapText="1"/>
    </xf>
    <xf numFmtId="0" fontId="0" fillId="0" borderId="24" xfId="0" applyBorder="1" applyAlignment="1">
      <alignment vertical="top" wrapText="1"/>
    </xf>
    <xf numFmtId="0" fontId="5" fillId="4" borderId="21" xfId="0" applyFont="1" applyFill="1" applyBorder="1" applyAlignment="1">
      <alignment horizontal="justify" vertical="center" wrapText="1"/>
    </xf>
    <xf numFmtId="0" fontId="15" fillId="0" borderId="24" xfId="0" applyFont="1" applyBorder="1" applyAlignment="1">
      <alignment horizontal="center" vertical="center" wrapText="1"/>
    </xf>
    <xf numFmtId="0" fontId="48" fillId="5" borderId="24" xfId="0" applyFont="1" applyFill="1" applyBorder="1" applyAlignment="1">
      <alignment horizontal="center" vertical="center" wrapText="1"/>
    </xf>
    <xf numFmtId="0" fontId="9" fillId="0" borderId="0" xfId="0" applyFont="1" applyAlignment="1">
      <alignment horizontal="left" vertical="center"/>
    </xf>
    <xf numFmtId="0" fontId="9" fillId="5" borderId="24" xfId="0" applyFont="1" applyFill="1" applyBorder="1" applyAlignment="1">
      <alignment horizontal="left" vertical="center"/>
    </xf>
    <xf numFmtId="0" fontId="9" fillId="0" borderId="16" xfId="0" applyFont="1" applyBorder="1" applyAlignment="1">
      <alignment horizontal="center" vertical="center"/>
    </xf>
    <xf numFmtId="0" fontId="32" fillId="0" borderId="24" xfId="0" applyFont="1" applyBorder="1" applyAlignment="1">
      <alignment horizontal="center" vertical="center"/>
    </xf>
    <xf numFmtId="0" fontId="32" fillId="0" borderId="24" xfId="0" applyFont="1" applyBorder="1" applyAlignment="1">
      <alignment vertical="center" wrapText="1"/>
    </xf>
    <xf numFmtId="0" fontId="32" fillId="0" borderId="24" xfId="0" applyFont="1" applyBorder="1" applyAlignment="1">
      <alignment horizontal="left" vertical="center" wrapText="1"/>
    </xf>
    <xf numFmtId="0" fontId="33" fillId="0" borderId="24" xfId="4" applyBorder="1" applyAlignment="1">
      <alignment vertical="center" wrapText="1"/>
    </xf>
    <xf numFmtId="0" fontId="50" fillId="0" borderId="24" xfId="0" applyFont="1" applyBorder="1" applyAlignment="1">
      <alignment horizontal="center" vertical="center"/>
    </xf>
    <xf numFmtId="0" fontId="9" fillId="0" borderId="0" xfId="0" applyFont="1" applyAlignment="1">
      <alignment horizontal="left" vertical="center" wrapText="1"/>
    </xf>
    <xf numFmtId="0" fontId="32" fillId="14" borderId="24" xfId="0" applyFont="1" applyFill="1" applyBorder="1" applyAlignment="1">
      <alignment horizontal="center" vertical="center"/>
    </xf>
    <xf numFmtId="0" fontId="32" fillId="14" borderId="24" xfId="0" applyFont="1" applyFill="1" applyBorder="1" applyAlignment="1">
      <alignment vertical="center" wrapText="1"/>
    </xf>
    <xf numFmtId="0" fontId="52" fillId="15" borderId="24" xfId="4" applyFont="1" applyFill="1" applyBorder="1" applyAlignment="1">
      <alignment horizontal="center" vertical="center" wrapText="1"/>
    </xf>
    <xf numFmtId="0" fontId="32" fillId="0" borderId="24" xfId="0" applyFont="1" applyBorder="1" applyAlignment="1">
      <alignment vertical="center"/>
    </xf>
    <xf numFmtId="9" fontId="32" fillId="0" borderId="24" xfId="0" applyNumberFormat="1" applyFont="1" applyBorder="1" applyAlignment="1">
      <alignment horizontal="center" vertical="center"/>
    </xf>
    <xf numFmtId="0" fontId="32" fillId="11" borderId="24" xfId="0" applyFont="1" applyFill="1" applyBorder="1" applyAlignment="1">
      <alignment horizontal="center" vertical="center"/>
    </xf>
    <xf numFmtId="0" fontId="52" fillId="0" borderId="24" xfId="4" applyFont="1" applyBorder="1" applyAlignment="1">
      <alignment vertical="center" wrapText="1"/>
    </xf>
    <xf numFmtId="0" fontId="50" fillId="0" borderId="24" xfId="0" applyFont="1" applyBorder="1" applyAlignment="1">
      <alignment vertical="center" wrapText="1"/>
    </xf>
    <xf numFmtId="0" fontId="33" fillId="0" borderId="24" xfId="4" applyBorder="1" applyAlignment="1">
      <alignment horizontal="left" vertical="center" wrapText="1"/>
    </xf>
    <xf numFmtId="0" fontId="33" fillId="14" borderId="24" xfId="4" applyFill="1" applyBorder="1" applyAlignment="1">
      <alignment vertical="center" wrapText="1"/>
    </xf>
    <xf numFmtId="9" fontId="32" fillId="14" borderId="24" xfId="0" applyNumberFormat="1" applyFont="1" applyFill="1" applyBorder="1" applyAlignment="1">
      <alignment horizontal="justify" vertical="center" wrapText="1"/>
    </xf>
    <xf numFmtId="0" fontId="32" fillId="0" borderId="24" xfId="0" applyFont="1" applyBorder="1" applyAlignment="1">
      <alignment horizontal="center" vertical="center" wrapText="1"/>
    </xf>
    <xf numFmtId="1" fontId="32" fillId="11" borderId="24" xfId="0" applyNumberFormat="1" applyFont="1" applyFill="1" applyBorder="1" applyAlignment="1">
      <alignment horizontal="center" vertical="center"/>
    </xf>
    <xf numFmtId="9" fontId="32" fillId="14" borderId="24" xfId="0" applyNumberFormat="1" applyFont="1" applyFill="1" applyBorder="1" applyAlignment="1">
      <alignment horizontal="left" vertical="center" wrapText="1"/>
    </xf>
    <xf numFmtId="9" fontId="32" fillId="14" borderId="24" xfId="0" applyNumberFormat="1" applyFont="1" applyFill="1" applyBorder="1" applyAlignment="1">
      <alignment horizontal="center" vertical="center"/>
    </xf>
    <xf numFmtId="9" fontId="32" fillId="0" borderId="24" xfId="0" applyNumberFormat="1" applyFont="1" applyBorder="1" applyAlignment="1">
      <alignment horizontal="justify" vertical="center" wrapText="1"/>
    </xf>
    <xf numFmtId="9" fontId="32" fillId="0" borderId="24" xfId="0" applyNumberFormat="1" applyFont="1" applyBorder="1" applyAlignment="1">
      <alignment horizontal="left" vertical="center" wrapText="1"/>
    </xf>
    <xf numFmtId="0" fontId="39" fillId="2" borderId="24" xfId="0" applyFont="1" applyFill="1" applyBorder="1" applyAlignment="1">
      <alignment horizontal="center" vertical="center"/>
    </xf>
    <xf numFmtId="0" fontId="26" fillId="4" borderId="24" xfId="0" applyFont="1" applyFill="1" applyBorder="1" applyAlignment="1">
      <alignment horizontal="center" vertical="center" wrapText="1"/>
    </xf>
    <xf numFmtId="0" fontId="26" fillId="4" borderId="24" xfId="0" applyFont="1" applyFill="1" applyBorder="1" applyAlignment="1">
      <alignment horizontal="center" vertical="center"/>
    </xf>
    <xf numFmtId="0" fontId="26" fillId="0" borderId="24" xfId="0" applyFont="1" applyBorder="1" applyAlignment="1">
      <alignment horizontal="center" vertical="center" wrapText="1"/>
    </xf>
    <xf numFmtId="0" fontId="9" fillId="0" borderId="24" xfId="0" applyFont="1" applyBorder="1" applyAlignment="1">
      <alignment horizontal="left" vertical="center" wrapText="1"/>
    </xf>
    <xf numFmtId="0" fontId="54" fillId="0" borderId="24" xfId="0" applyFont="1" applyBorder="1" applyAlignment="1">
      <alignment vertical="center" wrapText="1"/>
    </xf>
    <xf numFmtId="0" fontId="50" fillId="0" borderId="24" xfId="0" applyFont="1" applyBorder="1" applyAlignment="1">
      <alignment horizontal="center" vertical="center" wrapText="1"/>
    </xf>
    <xf numFmtId="0" fontId="55" fillId="0" borderId="24" xfId="0" applyFont="1" applyBorder="1" applyAlignment="1">
      <alignment vertical="center" wrapText="1"/>
    </xf>
    <xf numFmtId="0" fontId="34" fillId="0" borderId="24" xfId="0" applyFont="1" applyBorder="1" applyAlignment="1">
      <alignment horizontal="left" vertical="center" wrapText="1"/>
    </xf>
    <xf numFmtId="0" fontId="9" fillId="0" borderId="64" xfId="0" applyFont="1" applyBorder="1" applyAlignment="1">
      <alignment horizontal="center" vertical="center"/>
    </xf>
    <xf numFmtId="0" fontId="56" fillId="0" borderId="19" xfId="0" applyFont="1" applyBorder="1" applyAlignment="1">
      <alignment horizontal="center" vertical="center"/>
    </xf>
    <xf numFmtId="0" fontId="56" fillId="0" borderId="80" xfId="0" applyFont="1" applyBorder="1" applyAlignment="1">
      <alignment horizontal="center" vertical="center"/>
    </xf>
    <xf numFmtId="0" fontId="56" fillId="0" borderId="80" xfId="0" applyFont="1" applyBorder="1" applyAlignment="1">
      <alignment horizontal="center" vertical="center" wrapText="1"/>
    </xf>
    <xf numFmtId="0" fontId="9" fillId="0" borderId="19" xfId="0" applyFont="1" applyBorder="1" applyAlignment="1">
      <alignment horizontal="left" vertical="center" wrapText="1"/>
    </xf>
    <xf numFmtId="0" fontId="9" fillId="0" borderId="19" xfId="0" applyFont="1" applyBorder="1" applyAlignment="1">
      <alignment horizontal="center" vertical="center"/>
    </xf>
    <xf numFmtId="0" fontId="9" fillId="0" borderId="16" xfId="0" applyFont="1" applyBorder="1" applyAlignment="1">
      <alignment horizontal="left" vertical="center" wrapText="1"/>
    </xf>
    <xf numFmtId="0" fontId="9" fillId="0" borderId="24" xfId="0" applyFont="1" applyBorder="1" applyAlignment="1">
      <alignment horizontal="left" vertical="center"/>
    </xf>
    <xf numFmtId="0" fontId="52" fillId="0" borderId="24" xfId="4" applyFont="1" applyBorder="1" applyAlignment="1">
      <alignment horizontal="left" vertical="center" wrapText="1"/>
    </xf>
    <xf numFmtId="0" fontId="9" fillId="14" borderId="24" xfId="0" applyFont="1" applyFill="1" applyBorder="1" applyAlignment="1">
      <alignment horizontal="left" vertical="center"/>
    </xf>
    <xf numFmtId="0" fontId="34" fillId="14" borderId="24" xfId="0" applyFont="1" applyFill="1" applyBorder="1" applyAlignment="1">
      <alignment horizontal="left" vertical="center"/>
    </xf>
    <xf numFmtId="0" fontId="34" fillId="0" borderId="24" xfId="0" applyFont="1" applyBorder="1" applyAlignment="1">
      <alignment horizontal="center" vertical="center"/>
    </xf>
    <xf numFmtId="0" fontId="9" fillId="0" borderId="26" xfId="0" applyFont="1" applyBorder="1" applyAlignment="1">
      <alignment horizontal="center" vertical="center"/>
    </xf>
    <xf numFmtId="0" fontId="9" fillId="0" borderId="24" xfId="0" applyFont="1" applyBorder="1" applyAlignment="1">
      <alignment vertical="center"/>
    </xf>
    <xf numFmtId="0" fontId="9" fillId="0" borderId="19" xfId="0" applyFont="1" applyBorder="1" applyAlignment="1">
      <alignment horizontal="center" vertical="center" wrapText="1"/>
    </xf>
    <xf numFmtId="0" fontId="9" fillId="4" borderId="24" xfId="0" applyFont="1" applyFill="1" applyBorder="1" applyAlignment="1">
      <alignment horizontal="center" vertical="center"/>
    </xf>
    <xf numFmtId="0" fontId="9" fillId="0" borderId="24" xfId="0" applyFont="1" applyBorder="1" applyAlignment="1">
      <alignment horizontal="left" vertical="top" wrapText="1"/>
    </xf>
    <xf numFmtId="0" fontId="9" fillId="4" borderId="24"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9" fillId="0" borderId="64" xfId="0" applyFont="1" applyBorder="1" applyAlignment="1">
      <alignment horizontal="left" vertical="center" wrapText="1"/>
    </xf>
    <xf numFmtId="0" fontId="56" fillId="0" borderId="24" xfId="0" applyFont="1" applyBorder="1" applyAlignment="1">
      <alignment vertical="top" wrapText="1"/>
    </xf>
    <xf numFmtId="0" fontId="56" fillId="0" borderId="24" xfId="0" applyFont="1" applyBorder="1" applyAlignment="1">
      <alignment wrapText="1"/>
    </xf>
    <xf numFmtId="0" fontId="56" fillId="0" borderId="24" xfId="0" applyFont="1" applyBorder="1" applyAlignment="1">
      <alignment vertical="center" wrapText="1"/>
    </xf>
    <xf numFmtId="0" fontId="56" fillId="0" borderId="64" xfId="0" applyFont="1" applyBorder="1" applyAlignment="1">
      <alignment vertical="center" wrapText="1"/>
    </xf>
    <xf numFmtId="0" fontId="56" fillId="0" borderId="24" xfId="0" applyFont="1" applyBorder="1" applyAlignment="1">
      <alignment horizontal="center" vertical="center" wrapText="1"/>
    </xf>
    <xf numFmtId="0" fontId="57" fillId="4" borderId="24" xfId="0" applyFont="1" applyFill="1" applyBorder="1" applyAlignment="1">
      <alignment horizontal="center" vertical="center" wrapText="1"/>
    </xf>
    <xf numFmtId="0" fontId="57" fillId="0" borderId="24" xfId="0" applyFont="1" applyBorder="1" applyAlignment="1">
      <alignment horizontal="center" vertical="center" wrapText="1"/>
    </xf>
    <xf numFmtId="0" fontId="10" fillId="0" borderId="19" xfId="0" applyFont="1" applyBorder="1" applyAlignment="1">
      <alignment horizontal="center" vertical="center" wrapText="1"/>
    </xf>
    <xf numFmtId="0" fontId="33" fillId="0" borderId="24" xfId="4" applyBorder="1" applyAlignment="1">
      <alignment horizontal="left" vertical="center"/>
    </xf>
    <xf numFmtId="0" fontId="38" fillId="0" borderId="24" xfId="0" applyFont="1" applyBorder="1" applyAlignment="1">
      <alignment horizontal="justify" vertical="center" wrapText="1"/>
    </xf>
    <xf numFmtId="0" fontId="34" fillId="0" borderId="24" xfId="0" applyFont="1" applyBorder="1" applyAlignment="1">
      <alignment vertical="center" wrapText="1"/>
    </xf>
    <xf numFmtId="14" fontId="56" fillId="4" borderId="24" xfId="0" applyNumberFormat="1" applyFont="1" applyFill="1" applyBorder="1" applyAlignment="1">
      <alignment horizontal="center" vertical="center" wrapText="1"/>
    </xf>
    <xf numFmtId="0" fontId="15" fillId="16" borderId="24" xfId="0" applyFont="1" applyFill="1" applyBorder="1" applyAlignment="1">
      <alignment vertical="center" wrapText="1"/>
    </xf>
    <xf numFmtId="0" fontId="10" fillId="0" borderId="27"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4" xfId="0" applyFont="1" applyBorder="1" applyAlignment="1">
      <alignment vertical="center"/>
    </xf>
    <xf numFmtId="9" fontId="38" fillId="17" borderId="24" xfId="0" applyNumberFormat="1" applyFont="1" applyFill="1" applyBorder="1" applyAlignment="1">
      <alignment horizontal="left" vertical="center" wrapText="1"/>
    </xf>
    <xf numFmtId="0" fontId="34" fillId="14" borderId="24" xfId="0" applyFont="1" applyFill="1" applyBorder="1" applyAlignment="1">
      <alignment horizontal="left" vertical="center" wrapText="1"/>
    </xf>
    <xf numFmtId="0" fontId="32" fillId="0" borderId="24" xfId="0" applyFont="1" applyBorder="1" applyAlignment="1">
      <alignment horizontal="justify" vertical="center" wrapText="1"/>
    </xf>
    <xf numFmtId="0" fontId="10" fillId="0" borderId="24" xfId="0" applyFont="1" applyBorder="1" applyAlignment="1">
      <alignment vertical="center" wrapText="1"/>
    </xf>
    <xf numFmtId="0" fontId="28" fillId="4" borderId="24" xfId="0" applyFont="1" applyFill="1" applyBorder="1" applyAlignment="1">
      <alignment horizontal="justify" vertical="center" wrapText="1"/>
    </xf>
    <xf numFmtId="0" fontId="58" fillId="4" borderId="24" xfId="0" applyFont="1" applyFill="1" applyBorder="1" applyAlignment="1">
      <alignment horizontal="center" vertical="center" wrapText="1"/>
    </xf>
    <xf numFmtId="0" fontId="58" fillId="0" borderId="24" xfId="0" applyFont="1" applyBorder="1" applyAlignment="1">
      <alignment horizontal="center" vertical="center" wrapText="1"/>
    </xf>
    <xf numFmtId="0" fontId="10" fillId="0" borderId="24" xfId="0" applyFont="1" applyBorder="1" applyAlignment="1">
      <alignment horizontal="left" vertical="center"/>
    </xf>
    <xf numFmtId="0" fontId="15" fillId="16" borderId="24" xfId="0" applyFont="1" applyFill="1" applyBorder="1" applyAlignment="1">
      <alignment horizontal="center" vertical="center" wrapText="1"/>
    </xf>
    <xf numFmtId="0" fontId="10" fillId="0" borderId="24" xfId="0" applyFont="1" applyBorder="1" applyAlignment="1">
      <alignment horizontal="center" vertical="center" wrapText="1"/>
    </xf>
    <xf numFmtId="0" fontId="42" fillId="0" borderId="24" xfId="0" applyFont="1" applyBorder="1" applyAlignment="1">
      <alignment horizontal="center" vertical="center" wrapText="1"/>
    </xf>
    <xf numFmtId="0" fontId="34" fillId="0" borderId="24" xfId="0" applyFont="1" applyBorder="1" applyAlignment="1">
      <alignment horizontal="center" vertical="center" wrapText="1"/>
    </xf>
    <xf numFmtId="16" fontId="10" fillId="0" borderId="24" xfId="0" applyNumberFormat="1" applyFont="1" applyBorder="1" applyAlignment="1">
      <alignment horizontal="center" vertical="center"/>
    </xf>
    <xf numFmtId="0" fontId="9" fillId="0" borderId="24" xfId="0" applyFont="1" applyBorder="1" applyAlignment="1">
      <alignment vertical="center" wrapText="1"/>
    </xf>
    <xf numFmtId="0" fontId="9" fillId="0" borderId="24" xfId="0" applyFont="1" applyBorder="1" applyAlignment="1">
      <alignment horizontal="left" vertical="center" indent="1"/>
    </xf>
    <xf numFmtId="0" fontId="9" fillId="0" borderId="24" xfId="0" applyFont="1" applyBorder="1" applyAlignment="1">
      <alignment horizontal="left" vertical="center" wrapText="1" indent="1"/>
    </xf>
    <xf numFmtId="0" fontId="32" fillId="0" borderId="24" xfId="0" applyFont="1" applyBorder="1" applyAlignment="1">
      <alignment vertical="top" wrapText="1"/>
    </xf>
    <xf numFmtId="0" fontId="32" fillId="0" borderId="24" xfId="0" applyFont="1" applyBorder="1" applyAlignment="1">
      <alignment horizontal="justify" vertical="top" wrapText="1"/>
    </xf>
    <xf numFmtId="14" fontId="9" fillId="4" borderId="24" xfId="0" applyNumberFormat="1" applyFont="1" applyFill="1" applyBorder="1" applyAlignment="1">
      <alignment horizontal="center" vertical="center" wrapText="1"/>
    </xf>
    <xf numFmtId="14" fontId="10" fillId="4" borderId="24" xfId="0" applyNumberFormat="1" applyFont="1" applyFill="1" applyBorder="1" applyAlignment="1">
      <alignment horizontal="center" vertical="center"/>
    </xf>
    <xf numFmtId="0" fontId="60" fillId="16" borderId="24" xfId="0" applyFont="1" applyFill="1" applyBorder="1" applyAlignment="1">
      <alignment horizontal="left" vertical="center" wrapText="1"/>
    </xf>
    <xf numFmtId="0" fontId="61" fillId="16" borderId="24" xfId="0" applyFont="1" applyFill="1" applyBorder="1" applyAlignment="1">
      <alignment vertical="center" wrapText="1"/>
    </xf>
    <xf numFmtId="0" fontId="56" fillId="0" borderId="64" xfId="0" applyFont="1" applyBorder="1" applyAlignment="1">
      <alignment horizontal="center" vertical="center" wrapText="1"/>
    </xf>
    <xf numFmtId="0" fontId="61" fillId="16" borderId="24" xfId="0" applyFont="1" applyFill="1" applyBorder="1" applyAlignment="1">
      <alignment wrapText="1"/>
    </xf>
    <xf numFmtId="0" fontId="56" fillId="0" borderId="64" xfId="0" applyFont="1" applyBorder="1" applyAlignment="1">
      <alignment wrapText="1"/>
    </xf>
    <xf numFmtId="0" fontId="56" fillId="0" borderId="64" xfId="0" applyFont="1" applyBorder="1"/>
    <xf numFmtId="0" fontId="62" fillId="16" borderId="24" xfId="0" applyFont="1" applyFill="1" applyBorder="1" applyAlignment="1">
      <alignment wrapText="1"/>
    </xf>
    <xf numFmtId="0" fontId="56" fillId="0" borderId="24" xfId="0" applyFont="1" applyBorder="1"/>
    <xf numFmtId="9" fontId="38" fillId="17" borderId="24" xfId="0" applyNumberFormat="1" applyFont="1" applyFill="1" applyBorder="1" applyAlignment="1">
      <alignment horizontal="center" vertical="center"/>
    </xf>
    <xf numFmtId="0" fontId="56" fillId="0" borderId="19" xfId="0" applyFont="1" applyBorder="1" applyAlignment="1">
      <alignment wrapText="1"/>
    </xf>
    <xf numFmtId="0" fontId="56" fillId="0" borderId="80" xfId="0" applyFont="1" applyBorder="1"/>
    <xf numFmtId="0" fontId="56" fillId="0" borderId="80" xfId="0" applyFont="1" applyBorder="1" applyAlignment="1">
      <alignment wrapText="1"/>
    </xf>
    <xf numFmtId="9" fontId="38" fillId="17" borderId="24" xfId="0" applyNumberFormat="1" applyFont="1" applyFill="1" applyBorder="1" applyAlignment="1">
      <alignment horizontal="justify" vertical="center" wrapText="1" shrinkToFit="1"/>
    </xf>
    <xf numFmtId="9" fontId="38" fillId="0" borderId="24" xfId="0" applyNumberFormat="1" applyFont="1" applyBorder="1" applyAlignment="1">
      <alignment horizontal="justify" vertical="center" wrapText="1" shrinkToFit="1"/>
    </xf>
    <xf numFmtId="14" fontId="15" fillId="4" borderId="24" xfId="0" applyNumberFormat="1" applyFont="1" applyFill="1" applyBorder="1" applyAlignment="1">
      <alignment horizontal="center" vertical="center" wrapText="1"/>
    </xf>
    <xf numFmtId="14" fontId="10" fillId="0" borderId="24" xfId="0" applyNumberFormat="1" applyFont="1" applyBorder="1" applyAlignment="1">
      <alignment horizontal="center" vertical="center"/>
    </xf>
    <xf numFmtId="0" fontId="56" fillId="0" borderId="80" xfId="0" applyFont="1" applyBorder="1" applyAlignment="1">
      <alignment vertical="center"/>
    </xf>
    <xf numFmtId="0" fontId="68" fillId="0" borderId="24" xfId="0" applyFont="1" applyBorder="1" applyAlignment="1">
      <alignment wrapText="1"/>
    </xf>
    <xf numFmtId="0" fontId="50" fillId="0" borderId="24" xfId="0" applyFont="1" applyBorder="1" applyAlignment="1">
      <alignment horizontal="justify" vertical="center" wrapText="1"/>
    </xf>
    <xf numFmtId="0" fontId="70" fillId="0" borderId="24" xfId="0" applyFont="1" applyBorder="1" applyAlignment="1">
      <alignment wrapText="1"/>
    </xf>
    <xf numFmtId="9" fontId="38" fillId="17" borderId="24" xfId="0" applyNumberFormat="1" applyFont="1" applyFill="1" applyBorder="1" applyAlignment="1">
      <alignment horizontal="justify" vertical="center" wrapText="1"/>
    </xf>
    <xf numFmtId="0" fontId="72" fillId="18" borderId="24" xfId="0" applyFont="1" applyFill="1" applyBorder="1" applyAlignment="1">
      <alignment horizontal="center" vertical="center"/>
    </xf>
    <xf numFmtId="14" fontId="9" fillId="0" borderId="24" xfId="0" applyNumberFormat="1" applyFont="1" applyBorder="1" applyAlignment="1">
      <alignment horizontal="center" vertical="center" wrapText="1"/>
    </xf>
    <xf numFmtId="0" fontId="10" fillId="4" borderId="24" xfId="0" applyFont="1" applyFill="1" applyBorder="1" applyAlignment="1">
      <alignment horizontal="center" vertical="center"/>
    </xf>
    <xf numFmtId="0" fontId="9" fillId="0" borderId="0" xfId="0" applyFont="1" applyAlignment="1">
      <alignment horizontal="center" vertical="center"/>
    </xf>
    <xf numFmtId="0" fontId="74" fillId="14" borderId="24" xfId="0" applyFont="1" applyFill="1" applyBorder="1" applyAlignment="1">
      <alignment horizontal="center" vertical="center" wrapText="1"/>
    </xf>
    <xf numFmtId="0" fontId="34" fillId="0" borderId="24" xfId="0" applyFont="1" applyBorder="1" applyAlignment="1">
      <alignment vertical="center"/>
    </xf>
    <xf numFmtId="0" fontId="75" fillId="4" borderId="24" xfId="0" applyFont="1" applyFill="1" applyBorder="1" applyAlignment="1">
      <alignment horizontal="center" vertical="center" wrapText="1"/>
    </xf>
    <xf numFmtId="0" fontId="75" fillId="0" borderId="24" xfId="0" applyFont="1" applyBorder="1" applyAlignment="1">
      <alignment horizontal="center" vertical="center" wrapText="1"/>
    </xf>
    <xf numFmtId="0" fontId="56" fillId="0" borderId="24" xfId="0" applyFont="1" applyBorder="1" applyAlignment="1">
      <alignment horizontal="left" vertical="center" wrapText="1"/>
    </xf>
    <xf numFmtId="9" fontId="38" fillId="0" borderId="24" xfId="0" applyNumberFormat="1" applyFont="1" applyBorder="1" applyAlignment="1">
      <alignment horizontal="left" vertical="center" wrapText="1"/>
    </xf>
    <xf numFmtId="0" fontId="3" fillId="0" borderId="24" xfId="0" applyFont="1" applyBorder="1" applyAlignment="1">
      <alignment horizontal="justify" vertical="top" wrapText="1"/>
    </xf>
    <xf numFmtId="0" fontId="77" fillId="16" borderId="24" xfId="0" applyFont="1" applyFill="1" applyBorder="1" applyAlignment="1">
      <alignment horizontal="center" vertical="center" wrapText="1"/>
    </xf>
    <xf numFmtId="0" fontId="10" fillId="0" borderId="24" xfId="0" applyFont="1" applyBorder="1" applyAlignment="1">
      <alignment horizontal="center" vertical="center"/>
    </xf>
    <xf numFmtId="9" fontId="9" fillId="0" borderId="24" xfId="0" applyNumberFormat="1" applyFont="1" applyBorder="1" applyAlignment="1">
      <alignment horizontal="center" vertical="center"/>
    </xf>
    <xf numFmtId="0" fontId="10" fillId="16" borderId="24" xfId="0" applyFont="1" applyFill="1" applyBorder="1" applyAlignment="1">
      <alignment horizontal="left" vertical="center" wrapText="1"/>
    </xf>
    <xf numFmtId="0" fontId="9" fillId="0" borderId="27" xfId="0" applyFont="1" applyBorder="1" applyAlignment="1">
      <alignment horizontal="left" vertical="center" wrapText="1"/>
    </xf>
    <xf numFmtId="1" fontId="9" fillId="11" borderId="24" xfId="0" applyNumberFormat="1" applyFont="1" applyFill="1" applyBorder="1" applyAlignment="1">
      <alignment horizontal="center" vertical="center"/>
    </xf>
    <xf numFmtId="0" fontId="50" fillId="0" borderId="24" xfId="0" applyFont="1" applyBorder="1" applyAlignment="1">
      <alignment vertical="center"/>
    </xf>
    <xf numFmtId="0" fontId="56" fillId="0" borderId="24" xfId="0" applyFont="1" applyBorder="1" applyAlignment="1">
      <alignment horizontal="center" vertical="center"/>
    </xf>
    <xf numFmtId="0" fontId="9" fillId="14" borderId="24" xfId="0" applyFont="1" applyFill="1" applyBorder="1" applyAlignment="1">
      <alignment horizontal="left" vertical="center" wrapText="1"/>
    </xf>
    <xf numFmtId="9" fontId="5" fillId="17" borderId="24" xfId="0" applyNumberFormat="1" applyFont="1" applyFill="1" applyBorder="1" applyAlignment="1">
      <alignment horizontal="justify" vertical="center" wrapText="1"/>
    </xf>
    <xf numFmtId="9" fontId="78" fillId="17" borderId="24" xfId="0" applyNumberFormat="1" applyFont="1" applyFill="1" applyBorder="1" applyAlignment="1">
      <alignment horizontal="justify" vertical="center" wrapText="1"/>
    </xf>
    <xf numFmtId="0" fontId="80" fillId="0" borderId="24" xfId="0" applyFont="1" applyBorder="1" applyAlignment="1">
      <alignment vertical="top" wrapText="1"/>
    </xf>
    <xf numFmtId="17" fontId="10" fillId="0" borderId="24" xfId="0" applyNumberFormat="1" applyFont="1" applyBorder="1" applyAlignment="1">
      <alignment horizontal="center" vertical="center" wrapText="1"/>
    </xf>
    <xf numFmtId="14" fontId="10" fillId="0" borderId="24" xfId="0" applyNumberFormat="1" applyFont="1" applyBorder="1" applyAlignment="1">
      <alignment horizontal="center" vertical="center" wrapText="1"/>
    </xf>
    <xf numFmtId="0" fontId="9" fillId="4" borderId="24" xfId="0" applyFont="1" applyFill="1" applyBorder="1" applyAlignment="1">
      <alignment horizontal="left" vertical="center" wrapText="1"/>
    </xf>
    <xf numFmtId="0" fontId="9" fillId="0" borderId="26" xfId="0" applyFont="1" applyBorder="1" applyAlignment="1">
      <alignment horizontal="left" vertical="center" wrapText="1"/>
    </xf>
    <xf numFmtId="0" fontId="9" fillId="4" borderId="24" xfId="0" applyFont="1" applyFill="1" applyBorder="1" applyAlignment="1">
      <alignment vertical="center" wrapText="1"/>
    </xf>
    <xf numFmtId="0" fontId="9" fillId="0" borderId="19" xfId="0" applyFont="1" applyBorder="1" applyAlignment="1">
      <alignment horizontal="left" vertical="center"/>
    </xf>
    <xf numFmtId="0" fontId="0" fillId="0" borderId="24" xfId="0" applyBorder="1" applyAlignment="1">
      <alignment vertical="center"/>
    </xf>
    <xf numFmtId="0" fontId="8" fillId="0" borderId="24" xfId="0" applyFont="1" applyBorder="1" applyAlignment="1">
      <alignment horizontal="center" vertical="center"/>
    </xf>
    <xf numFmtId="0" fontId="11" fillId="4" borderId="0" xfId="0" applyFont="1" applyFill="1" applyAlignment="1">
      <alignment horizontal="center" vertical="center" wrapText="1"/>
    </xf>
    <xf numFmtId="0" fontId="9" fillId="4" borderId="0" xfId="0" applyFont="1" applyFill="1" applyAlignment="1">
      <alignment horizontal="left" vertical="center" wrapText="1"/>
    </xf>
    <xf numFmtId="0" fontId="9" fillId="4" borderId="0" xfId="0" applyFont="1" applyFill="1" applyAlignment="1">
      <alignment horizontal="center" vertical="center" wrapText="1"/>
    </xf>
    <xf numFmtId="0" fontId="9" fillId="0" borderId="0" xfId="0" applyFont="1"/>
    <xf numFmtId="0" fontId="0" fillId="0" borderId="0" xfId="0" applyAlignment="1">
      <alignment vertical="center"/>
    </xf>
    <xf numFmtId="0" fontId="11" fillId="0" borderId="0" xfId="0" applyFont="1" applyAlignment="1">
      <alignment horizontal="center" vertical="center" wrapText="1"/>
    </xf>
    <xf numFmtId="0" fontId="9" fillId="0" borderId="0" xfId="0" applyFont="1" applyAlignment="1">
      <alignment horizontal="center" vertical="center" wrapText="1"/>
    </xf>
    <xf numFmtId="0" fontId="85" fillId="5" borderId="24" xfId="0" applyFont="1" applyFill="1" applyBorder="1" applyAlignment="1">
      <alignment horizontal="center" vertical="center" wrapText="1"/>
    </xf>
    <xf numFmtId="0" fontId="9" fillId="0" borderId="0" xfId="0" applyFont="1" applyAlignment="1">
      <alignment horizontal="left"/>
    </xf>
    <xf numFmtId="0" fontId="60" fillId="5" borderId="24" xfId="0" applyFont="1" applyFill="1" applyBorder="1" applyAlignment="1" applyProtection="1">
      <alignment horizontal="center" vertical="center" wrapText="1"/>
      <protection locked="0"/>
    </xf>
    <xf numFmtId="0" fontId="60" fillId="5" borderId="27" xfId="0" applyFont="1" applyFill="1" applyBorder="1" applyAlignment="1" applyProtection="1">
      <alignment horizontal="center" vertical="center" wrapText="1"/>
      <protection locked="0"/>
    </xf>
    <xf numFmtId="0" fontId="60" fillId="5" borderId="24" xfId="0" applyFont="1" applyFill="1" applyBorder="1" applyAlignment="1" applyProtection="1">
      <alignment vertical="center" wrapText="1"/>
      <protection locked="0"/>
    </xf>
    <xf numFmtId="0" fontId="15" fillId="5" borderId="0" xfId="0" applyFont="1" applyFill="1" applyAlignment="1">
      <alignment horizontal="center" wrapText="1"/>
    </xf>
    <xf numFmtId="0" fontId="60" fillId="5" borderId="24" xfId="0" applyFont="1" applyFill="1" applyBorder="1" applyAlignment="1">
      <alignment horizontal="center" vertical="center" wrapText="1"/>
    </xf>
    <xf numFmtId="0" fontId="84" fillId="5" borderId="64" xfId="0" applyFont="1" applyFill="1" applyBorder="1" applyAlignment="1" applyProtection="1">
      <alignment horizontal="center" vertical="center" wrapText="1"/>
      <protection locked="0"/>
    </xf>
    <xf numFmtId="0" fontId="84" fillId="5" borderId="24" xfId="0" applyFont="1" applyFill="1" applyBorder="1" applyAlignment="1" applyProtection="1">
      <alignment horizontal="center" vertical="center" wrapText="1"/>
      <protection locked="0"/>
    </xf>
    <xf numFmtId="0" fontId="84" fillId="5" borderId="27" xfId="0" applyFont="1" applyFill="1" applyBorder="1" applyAlignment="1" applyProtection="1">
      <alignment horizontal="center" vertical="center" wrapText="1"/>
      <protection locked="0"/>
    </xf>
    <xf numFmtId="0" fontId="48" fillId="5" borderId="27" xfId="0" applyFont="1" applyFill="1" applyBorder="1" applyAlignment="1">
      <alignment horizontal="center" vertical="center" wrapText="1"/>
    </xf>
    <xf numFmtId="0" fontId="11" fillId="19" borderId="24" xfId="0" applyFont="1" applyFill="1" applyBorder="1" applyAlignment="1">
      <alignment horizontal="center" vertical="center" wrapText="1"/>
    </xf>
    <xf numFmtId="0" fontId="60" fillId="0" borderId="24" xfId="0" applyFont="1" applyBorder="1" applyAlignment="1">
      <alignment horizontal="center" vertical="center" wrapText="1"/>
    </xf>
    <xf numFmtId="0" fontId="87" fillId="0" borderId="24" xfId="0" applyFont="1" applyBorder="1" applyAlignment="1">
      <alignment horizontal="center" vertical="center" wrapText="1"/>
    </xf>
    <xf numFmtId="0" fontId="88" fillId="0" borderId="24" xfId="0" applyFont="1" applyBorder="1" applyAlignment="1">
      <alignment horizontal="center" vertical="center" wrapText="1"/>
    </xf>
    <xf numFmtId="0" fontId="10" fillId="11" borderId="24" xfId="0" applyFont="1" applyFill="1" applyBorder="1" applyAlignment="1">
      <alignment horizontal="center" vertical="center" wrapText="1"/>
    </xf>
    <xf numFmtId="17" fontId="9" fillId="0" borderId="24" xfId="0" applyNumberFormat="1" applyFont="1" applyBorder="1" applyAlignment="1">
      <alignment horizontal="center" vertical="center" wrapText="1"/>
    </xf>
    <xf numFmtId="17" fontId="10" fillId="0" borderId="24" xfId="0" applyNumberFormat="1" applyFont="1" applyBorder="1" applyAlignment="1">
      <alignment horizontal="center" vertical="center"/>
    </xf>
    <xf numFmtId="0" fontId="9" fillId="11" borderId="19" xfId="0" applyFont="1" applyFill="1" applyBorder="1" applyAlignment="1">
      <alignment horizontal="center" vertical="center" wrapText="1"/>
    </xf>
    <xf numFmtId="0" fontId="9" fillId="0" borderId="24" xfId="0" applyFont="1" applyBorder="1" applyAlignment="1">
      <alignment horizontal="left"/>
    </xf>
    <xf numFmtId="0" fontId="85" fillId="0" borderId="24" xfId="0" applyFont="1" applyBorder="1" applyAlignment="1">
      <alignment horizontal="center" vertical="center" wrapText="1"/>
    </xf>
    <xf numFmtId="9" fontId="89" fillId="0" borderId="64" xfId="1" applyFont="1" applyFill="1" applyBorder="1" applyAlignment="1">
      <alignment horizontal="center" vertical="center" wrapText="1"/>
    </xf>
    <xf numFmtId="9" fontId="89" fillId="0" borderId="24" xfId="1" applyFont="1" applyFill="1" applyBorder="1" applyAlignment="1">
      <alignment horizontal="center" vertical="center" wrapText="1"/>
    </xf>
    <xf numFmtId="0" fontId="89" fillId="11" borderId="24" xfId="1" applyNumberFormat="1" applyFont="1" applyFill="1" applyBorder="1" applyAlignment="1">
      <alignment horizontal="center" vertical="center" wrapText="1"/>
    </xf>
    <xf numFmtId="9" fontId="89" fillId="0" borderId="24" xfId="0" applyNumberFormat="1" applyFont="1" applyBorder="1" applyAlignment="1">
      <alignment horizontal="center" vertical="center" wrapText="1"/>
    </xf>
    <xf numFmtId="9" fontId="86" fillId="0" borderId="24" xfId="1" applyFont="1" applyFill="1" applyBorder="1" applyAlignment="1">
      <alignment horizontal="center" vertical="center" wrapText="1"/>
    </xf>
    <xf numFmtId="0" fontId="89" fillId="0" borderId="24" xfId="1" applyNumberFormat="1" applyFont="1" applyFill="1" applyBorder="1" applyAlignment="1">
      <alignment horizontal="center" vertical="center" wrapText="1"/>
    </xf>
    <xf numFmtId="9" fontId="89" fillId="0" borderId="16" xfId="1" applyFont="1" applyFill="1" applyBorder="1" applyAlignment="1">
      <alignment horizontal="center" vertical="center" wrapText="1"/>
    </xf>
    <xf numFmtId="1" fontId="85" fillId="0" borderId="24" xfId="0" applyNumberFormat="1" applyFont="1" applyBorder="1" applyAlignment="1">
      <alignment horizontal="center" vertical="center" wrapText="1"/>
    </xf>
    <xf numFmtId="0" fontId="85" fillId="14" borderId="24" xfId="0" applyFont="1" applyFill="1" applyBorder="1" applyAlignment="1">
      <alignment horizontal="center" vertical="center" wrapText="1"/>
    </xf>
    <xf numFmtId="2" fontId="89" fillId="14" borderId="24" xfId="0" applyNumberFormat="1" applyFont="1" applyFill="1" applyBorder="1" applyAlignment="1">
      <alignment horizontal="center" vertical="center" wrapText="1"/>
    </xf>
    <xf numFmtId="166" fontId="85" fillId="0" borderId="24" xfId="6" applyNumberFormat="1" applyFont="1" applyFill="1" applyBorder="1" applyAlignment="1">
      <alignment horizontal="center" vertical="center" wrapText="1"/>
    </xf>
    <xf numFmtId="167" fontId="85" fillId="0" borderId="24" xfId="6" applyNumberFormat="1" applyFont="1" applyFill="1" applyBorder="1" applyAlignment="1">
      <alignment horizontal="center" vertical="center" wrapText="1"/>
    </xf>
    <xf numFmtId="0" fontId="85" fillId="11" borderId="24" xfId="6" applyNumberFormat="1" applyFont="1" applyFill="1" applyBorder="1" applyAlignment="1">
      <alignment horizontal="center" vertical="center" wrapText="1"/>
    </xf>
    <xf numFmtId="9" fontId="85" fillId="0" borderId="24" xfId="1" applyFont="1" applyFill="1" applyBorder="1" applyAlignment="1">
      <alignment horizontal="center" vertical="center" wrapText="1"/>
    </xf>
    <xf numFmtId="1" fontId="85" fillId="11" borderId="24" xfId="6" applyNumberFormat="1" applyFont="1" applyFill="1" applyBorder="1" applyAlignment="1">
      <alignment horizontal="center" vertical="center" wrapText="1"/>
    </xf>
    <xf numFmtId="1" fontId="85" fillId="11" borderId="24" xfId="0" applyNumberFormat="1" applyFont="1" applyFill="1" applyBorder="1" applyAlignment="1">
      <alignment horizontal="center" vertical="center" wrapText="1"/>
    </xf>
    <xf numFmtId="9" fontId="85" fillId="0" borderId="24" xfId="0" applyNumberFormat="1" applyFont="1" applyBorder="1" applyAlignment="1">
      <alignment horizontal="center" vertical="center" wrapText="1"/>
    </xf>
    <xf numFmtId="168" fontId="85" fillId="11" borderId="24" xfId="0" applyNumberFormat="1" applyFont="1" applyFill="1" applyBorder="1" applyAlignment="1">
      <alignment horizontal="center" vertical="center" wrapText="1"/>
    </xf>
    <xf numFmtId="0" fontId="9" fillId="0" borderId="27" xfId="0" applyFont="1" applyBorder="1" applyAlignment="1">
      <alignment horizontal="left"/>
    </xf>
    <xf numFmtId="168" fontId="9" fillId="11" borderId="24" xfId="0" applyNumberFormat="1" applyFont="1" applyFill="1" applyBorder="1" applyAlignment="1">
      <alignment horizontal="center" vertical="center"/>
    </xf>
    <xf numFmtId="9" fontId="32" fillId="14" borderId="24" xfId="0" applyNumberFormat="1" applyFont="1" applyFill="1" applyBorder="1" applyAlignment="1">
      <alignment horizontal="center" vertical="center" wrapText="1"/>
    </xf>
    <xf numFmtId="169" fontId="9" fillId="11" borderId="24" xfId="0" applyNumberFormat="1" applyFont="1" applyFill="1" applyBorder="1" applyAlignment="1">
      <alignment horizontal="center" vertical="center"/>
    </xf>
    <xf numFmtId="9" fontId="34" fillId="20" borderId="24" xfId="0" applyNumberFormat="1" applyFont="1" applyFill="1" applyBorder="1" applyAlignment="1">
      <alignment horizontal="center" vertical="center" wrapText="1"/>
    </xf>
    <xf numFmtId="0" fontId="15" fillId="11" borderId="24" xfId="0" applyFont="1" applyFill="1" applyBorder="1" applyAlignment="1">
      <alignment horizontal="center" vertical="center" wrapText="1"/>
    </xf>
    <xf numFmtId="167" fontId="85" fillId="11" borderId="24" xfId="6" applyNumberFormat="1" applyFont="1" applyFill="1" applyBorder="1" applyAlignment="1">
      <alignment horizontal="center" vertical="center" wrapText="1"/>
    </xf>
    <xf numFmtId="169" fontId="85" fillId="11" borderId="24" xfId="0" applyNumberFormat="1"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24" xfId="0" applyFont="1" applyBorder="1" applyAlignment="1">
      <alignment horizontal="center" wrapText="1"/>
    </xf>
    <xf numFmtId="0" fontId="32" fillId="14" borderId="24" xfId="0" applyFont="1" applyFill="1" applyBorder="1" applyAlignment="1">
      <alignment horizontal="center" vertical="center" wrapText="1"/>
    </xf>
    <xf numFmtId="0" fontId="32" fillId="20" borderId="24"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9" fillId="0" borderId="19" xfId="0" applyFont="1" applyBorder="1" applyAlignment="1">
      <alignment horizontal="left"/>
    </xf>
    <xf numFmtId="0" fontId="10" fillId="0" borderId="24" xfId="0" applyFont="1" applyBorder="1" applyAlignment="1">
      <alignment horizontal="center" wrapText="1"/>
    </xf>
    <xf numFmtId="0" fontId="9" fillId="0" borderId="24" xfId="0" applyFont="1" applyBorder="1" applyAlignment="1">
      <alignment horizontal="left" wrapText="1"/>
    </xf>
    <xf numFmtId="0" fontId="32" fillId="20" borderId="24" xfId="0" applyFont="1" applyFill="1" applyBorder="1" applyAlignment="1">
      <alignment horizontal="justify" vertical="center" wrapText="1"/>
    </xf>
    <xf numFmtId="0" fontId="32" fillId="20" borderId="24" xfId="0" applyFont="1" applyFill="1" applyBorder="1" applyAlignment="1">
      <alignment horizontal="left" vertical="center" wrapText="1"/>
    </xf>
    <xf numFmtId="0" fontId="9"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9" fillId="14" borderId="24" xfId="0" applyFont="1" applyFill="1" applyBorder="1" applyAlignment="1">
      <alignment horizontal="center" vertical="center" wrapText="1"/>
    </xf>
    <xf numFmtId="0" fontId="9" fillId="14" borderId="24" xfId="0" applyFont="1" applyFill="1" applyBorder="1" applyAlignment="1">
      <alignment horizontal="center" vertical="center"/>
    </xf>
    <xf numFmtId="0" fontId="67" fillId="0" borderId="0" xfId="0" applyFont="1" applyAlignment="1">
      <alignment vertical="center" wrapText="1"/>
    </xf>
    <xf numFmtId="0" fontId="9" fillId="0" borderId="43" xfId="0" applyFont="1" applyBorder="1" applyAlignment="1">
      <alignment horizontal="center" vertical="center" wrapText="1"/>
    </xf>
    <xf numFmtId="0" fontId="8" fillId="0" borderId="0" xfId="0" applyFont="1" applyAlignment="1">
      <alignment vertical="center" wrapText="1"/>
    </xf>
    <xf numFmtId="0" fontId="11" fillId="0" borderId="0" xfId="0" applyFont="1" applyAlignment="1">
      <alignment horizontal="center" wrapText="1"/>
    </xf>
    <xf numFmtId="0" fontId="9" fillId="0" borderId="0" xfId="0" applyFont="1" applyAlignment="1">
      <alignment horizontal="center" wrapText="1"/>
    </xf>
    <xf numFmtId="1" fontId="11" fillId="11" borderId="0" xfId="0" applyNumberFormat="1" applyFont="1" applyFill="1" applyAlignment="1">
      <alignment horizontal="center" vertical="center" wrapText="1"/>
    </xf>
    <xf numFmtId="0" fontId="9" fillId="11" borderId="0" xfId="0" applyFont="1" applyFill="1" applyAlignment="1">
      <alignment horizontal="center" vertical="center"/>
    </xf>
    <xf numFmtId="0" fontId="10" fillId="0" borderId="0" xfId="0" applyFont="1" applyAlignment="1">
      <alignment horizontal="left"/>
    </xf>
    <xf numFmtId="0" fontId="10" fillId="11" borderId="0" xfId="0" applyFont="1" applyFill="1" applyAlignment="1">
      <alignment horizontal="center" vertical="center"/>
    </xf>
    <xf numFmtId="0" fontId="9" fillId="11" borderId="0" xfId="0" applyFont="1" applyFill="1" applyAlignment="1">
      <alignment horizontal="left"/>
    </xf>
    <xf numFmtId="9" fontId="9" fillId="0" borderId="0" xfId="0" applyNumberFormat="1" applyFont="1" applyAlignment="1">
      <alignment horizontal="left"/>
    </xf>
    <xf numFmtId="167" fontId="9" fillId="11" borderId="0" xfId="0" applyNumberFormat="1" applyFont="1" applyFill="1" applyAlignment="1">
      <alignment horizontal="left"/>
    </xf>
    <xf numFmtId="0" fontId="9" fillId="11" borderId="0" xfId="0" applyFont="1" applyFill="1" applyAlignment="1">
      <alignment horizontal="center"/>
    </xf>
    <xf numFmtId="0" fontId="59" fillId="0" borderId="0" xfId="0" applyFont="1"/>
    <xf numFmtId="0" fontId="9" fillId="0" borderId="0" xfId="0" applyFont="1" applyAlignment="1">
      <alignment horizontal="left" wrapText="1"/>
    </xf>
    <xf numFmtId="0" fontId="9" fillId="0" borderId="0" xfId="0" applyFont="1" applyAlignment="1">
      <alignment horizontal="center" vertical="top" wrapText="1"/>
    </xf>
    <xf numFmtId="9" fontId="32" fillId="0" borderId="0" xfId="0" applyNumberFormat="1" applyFont="1"/>
    <xf numFmtId="0" fontId="90" fillId="0" borderId="0" xfId="0" applyFont="1" applyAlignment="1">
      <alignment horizontal="left"/>
    </xf>
    <xf numFmtId="0" fontId="15" fillId="0" borderId="0" xfId="0" applyFont="1" applyAlignment="1">
      <alignment horizontal="center" vertical="center" wrapText="1"/>
    </xf>
    <xf numFmtId="0" fontId="15" fillId="4" borderId="0" xfId="0" applyFont="1" applyFill="1" applyAlignment="1">
      <alignment horizontal="center" vertical="center" wrapText="1"/>
    </xf>
    <xf numFmtId="0" fontId="56" fillId="0" borderId="0" xfId="0" applyFont="1" applyAlignment="1">
      <alignment vertical="center" wrapText="1"/>
    </xf>
    <xf numFmtId="0" fontId="61" fillId="16" borderId="0" xfId="0" applyFont="1" applyFill="1" applyAlignment="1">
      <alignment vertical="center" wrapText="1"/>
    </xf>
    <xf numFmtId="165" fontId="9" fillId="0" borderId="0" xfId="5" applyFont="1" applyAlignment="1">
      <alignment horizontal="left"/>
    </xf>
    <xf numFmtId="0" fontId="48" fillId="21" borderId="24" xfId="0" applyFont="1" applyFill="1" applyBorder="1" applyAlignment="1">
      <alignment horizontal="center" vertical="center" wrapText="1"/>
    </xf>
    <xf numFmtId="0" fontId="15" fillId="5" borderId="24" xfId="0" applyFont="1" applyFill="1" applyBorder="1" applyAlignment="1">
      <alignment horizontal="center" vertical="center" wrapText="1"/>
    </xf>
    <xf numFmtId="0" fontId="11" fillId="0" borderId="24" xfId="0" applyFont="1" applyBorder="1" applyAlignment="1">
      <alignment horizontal="center" vertical="center" wrapText="1"/>
    </xf>
    <xf numFmtId="0" fontId="77" fillId="0" borderId="24" xfId="0" applyFont="1" applyBorder="1" applyAlignment="1">
      <alignment horizontal="center" vertical="center" wrapText="1"/>
    </xf>
    <xf numFmtId="0" fontId="15" fillId="0" borderId="24" xfId="0" applyFont="1" applyBorder="1" applyAlignment="1">
      <alignment vertical="center" wrapText="1"/>
    </xf>
    <xf numFmtId="0" fontId="9" fillId="0" borderId="19" xfId="0" applyFont="1" applyBorder="1" applyAlignment="1">
      <alignment horizontal="center" vertical="top"/>
    </xf>
    <xf numFmtId="1" fontId="9" fillId="0" borderId="19" xfId="0" applyNumberFormat="1" applyFont="1" applyBorder="1" applyAlignment="1">
      <alignment horizontal="center" vertical="top"/>
    </xf>
    <xf numFmtId="1" fontId="9" fillId="0" borderId="19" xfId="0" applyNumberFormat="1" applyFont="1" applyBorder="1" applyAlignment="1">
      <alignment horizontal="center" vertical="center"/>
    </xf>
    <xf numFmtId="9" fontId="9" fillId="0" borderId="19" xfId="0" applyNumberFormat="1" applyFont="1" applyBorder="1" applyAlignment="1">
      <alignment horizontal="center" vertical="center" wrapText="1"/>
    </xf>
    <xf numFmtId="0" fontId="9" fillId="0" borderId="20" xfId="0" applyFont="1" applyBorder="1" applyAlignment="1">
      <alignment horizontal="center" vertical="center"/>
    </xf>
    <xf numFmtId="0" fontId="9" fillId="11" borderId="19" xfId="0" applyFont="1" applyFill="1" applyBorder="1" applyAlignment="1">
      <alignment horizontal="center" vertical="center"/>
    </xf>
    <xf numFmtId="0" fontId="9" fillId="0" borderId="20" xfId="0" applyFont="1" applyBorder="1" applyAlignment="1">
      <alignment horizontal="center" vertical="center" wrapText="1"/>
    </xf>
    <xf numFmtId="0" fontId="9" fillId="11" borderId="24" xfId="0" applyFont="1" applyFill="1" applyBorder="1" applyAlignment="1">
      <alignment horizontal="center" vertical="center"/>
    </xf>
    <xf numFmtId="0" fontId="0" fillId="0" borderId="24" xfId="0" applyBorder="1" applyAlignment="1">
      <alignment horizontal="center" vertical="center"/>
    </xf>
    <xf numFmtId="0" fontId="0" fillId="0" borderId="24" xfId="0" applyBorder="1"/>
    <xf numFmtId="0" fontId="0" fillId="11" borderId="24" xfId="0" applyFill="1" applyBorder="1" applyAlignment="1">
      <alignment horizontal="center" vertical="center"/>
    </xf>
    <xf numFmtId="9" fontId="34" fillId="20" borderId="24" xfId="0" applyNumberFormat="1" applyFont="1" applyFill="1" applyBorder="1" applyAlignment="1">
      <alignment horizontal="center" vertical="center"/>
    </xf>
    <xf numFmtId="0" fontId="56" fillId="0" borderId="82" xfId="0" applyFont="1" applyBorder="1" applyAlignment="1">
      <alignment horizontal="center" vertical="center" wrapText="1"/>
    </xf>
    <xf numFmtId="9" fontId="9" fillId="0" borderId="19" xfId="0" applyNumberFormat="1" applyFont="1" applyBorder="1" applyAlignment="1">
      <alignment horizontal="center" vertical="center"/>
    </xf>
    <xf numFmtId="0" fontId="11" fillId="4" borderId="24" xfId="0" applyFont="1" applyFill="1" applyBorder="1" applyAlignment="1">
      <alignment horizontal="center" vertical="center" wrapText="1"/>
    </xf>
    <xf numFmtId="17" fontId="15" fillId="4" borderId="24" xfId="0" applyNumberFormat="1" applyFont="1" applyFill="1" applyBorder="1" applyAlignment="1">
      <alignment horizontal="center" vertical="center" wrapText="1"/>
    </xf>
    <xf numFmtId="0" fontId="15" fillId="4" borderId="24" xfId="0" applyFont="1" applyFill="1" applyBorder="1" applyAlignment="1">
      <alignment horizontal="left" vertical="center" wrapText="1"/>
    </xf>
    <xf numFmtId="0" fontId="9" fillId="0" borderId="24" xfId="0" applyFont="1" applyBorder="1" applyAlignment="1">
      <alignment horizontal="left" vertical="top"/>
    </xf>
    <xf numFmtId="1" fontId="9" fillId="0" borderId="24" xfId="0" applyNumberFormat="1" applyFont="1" applyBorder="1" applyAlignment="1">
      <alignment horizontal="right" vertical="top"/>
    </xf>
    <xf numFmtId="1" fontId="9" fillId="0" borderId="24" xfId="0" applyNumberFormat="1" applyFont="1" applyBorder="1" applyAlignment="1">
      <alignment horizontal="center" vertical="center"/>
    </xf>
    <xf numFmtId="0" fontId="9" fillId="11" borderId="24" xfId="0" applyFont="1" applyFill="1" applyBorder="1" applyAlignment="1">
      <alignment horizontal="center" vertical="center" wrapText="1"/>
    </xf>
    <xf numFmtId="0" fontId="9" fillId="0" borderId="26" xfId="0" applyFont="1" applyBorder="1" applyAlignment="1">
      <alignment horizontal="left" vertical="center"/>
    </xf>
    <xf numFmtId="0" fontId="95" fillId="0" borderId="24" xfId="0" applyFont="1" applyBorder="1" applyAlignment="1">
      <alignment horizontal="left" vertical="center" wrapText="1"/>
    </xf>
    <xf numFmtId="0" fontId="9" fillId="0" borderId="24" xfId="0" applyFont="1" applyBorder="1" applyAlignment="1">
      <alignment horizontal="center" vertical="top" wrapText="1"/>
    </xf>
    <xf numFmtId="9" fontId="0" fillId="0" borderId="24" xfId="0" applyNumberFormat="1" applyBorder="1" applyAlignment="1">
      <alignment horizontal="center" vertical="center"/>
    </xf>
    <xf numFmtId="0" fontId="0" fillId="0" borderId="24" xfId="0" applyBorder="1" applyAlignment="1">
      <alignment vertical="center" wrapText="1"/>
    </xf>
    <xf numFmtId="0" fontId="0" fillId="0" borderId="24" xfId="0" applyBorder="1" applyAlignment="1">
      <alignment horizontal="center" vertical="center" wrapText="1"/>
    </xf>
    <xf numFmtId="0" fontId="0" fillId="0" borderId="24" xfId="0" applyBorder="1" applyAlignment="1">
      <alignment wrapText="1"/>
    </xf>
    <xf numFmtId="0" fontId="11" fillId="0" borderId="0" xfId="0" applyFont="1" applyAlignment="1">
      <alignment horizontal="left" vertical="center" wrapText="1"/>
    </xf>
    <xf numFmtId="0" fontId="15" fillId="0" borderId="27" xfId="0" applyFont="1" applyBorder="1" applyAlignment="1">
      <alignment vertical="center" wrapText="1"/>
    </xf>
    <xf numFmtId="0" fontId="32" fillId="20" borderId="0" xfId="0" applyFont="1" applyFill="1" applyAlignment="1">
      <alignment horizontal="justify" vertical="center" wrapText="1"/>
    </xf>
    <xf numFmtId="0" fontId="96" fillId="14" borderId="77" xfId="0" applyFont="1" applyFill="1" applyBorder="1" applyAlignment="1">
      <alignment vertical="center" wrapText="1"/>
    </xf>
    <xf numFmtId="0" fontId="0" fillId="0" borderId="43" xfId="0" applyBorder="1" applyAlignment="1">
      <alignment horizontal="center" vertical="center"/>
    </xf>
    <xf numFmtId="0" fontId="11" fillId="11" borderId="0" xfId="0" applyFont="1" applyFill="1" applyAlignment="1">
      <alignment horizontal="center" vertical="center"/>
    </xf>
    <xf numFmtId="0" fontId="0" fillId="11" borderId="0" xfId="0" applyFill="1" applyAlignment="1">
      <alignment horizontal="center" vertical="center"/>
    </xf>
    <xf numFmtId="0" fontId="0" fillId="11" borderId="0" xfId="0" applyFill="1"/>
    <xf numFmtId="9" fontId="0" fillId="0" borderId="0" xfId="0" applyNumberFormat="1"/>
    <xf numFmtId="0" fontId="32" fillId="0" borderId="24" xfId="0" applyFont="1" applyBorder="1"/>
    <xf numFmtId="0" fontId="97" fillId="0" borderId="0" xfId="0" applyFont="1"/>
    <xf numFmtId="0" fontId="0" fillId="0" borderId="0" xfId="0" applyAlignment="1">
      <alignment wrapText="1"/>
    </xf>
    <xf numFmtId="0" fontId="49" fillId="5" borderId="24" xfId="0" applyFont="1" applyFill="1" applyBorder="1" applyAlignment="1" applyProtection="1">
      <alignment horizontal="center" vertical="center" wrapText="1"/>
      <protection locked="0"/>
    </xf>
    <xf numFmtId="0" fontId="99" fillId="0" borderId="24" xfId="0" applyFont="1" applyBorder="1" applyAlignment="1">
      <alignment horizontal="center" vertical="center" wrapText="1"/>
    </xf>
    <xf numFmtId="0" fontId="15" fillId="4" borderId="24" xfId="0" applyFont="1" applyFill="1" applyBorder="1" applyAlignment="1">
      <alignment vertical="center" wrapText="1"/>
    </xf>
    <xf numFmtId="0" fontId="15" fillId="0" borderId="19" xfId="0" applyFont="1" applyBorder="1" applyAlignment="1">
      <alignment horizontal="center" vertical="center" wrapText="1"/>
    </xf>
    <xf numFmtId="0" fontId="9" fillId="0" borderId="19" xfId="0" applyFont="1" applyBorder="1" applyAlignment="1">
      <alignment horizontal="center" vertical="top" wrapText="1"/>
    </xf>
    <xf numFmtId="1" fontId="9" fillId="0" borderId="19" xfId="0" applyNumberFormat="1" applyFont="1" applyBorder="1" applyAlignment="1">
      <alignment horizontal="center" vertical="top" wrapText="1"/>
    </xf>
    <xf numFmtId="0" fontId="9" fillId="0" borderId="19" xfId="0" applyFont="1" applyBorder="1" applyAlignment="1">
      <alignment horizontal="left" wrapText="1"/>
    </xf>
    <xf numFmtId="9" fontId="9" fillId="14" borderId="19" xfId="0" applyNumberFormat="1" applyFont="1" applyFill="1" applyBorder="1" applyAlignment="1">
      <alignment horizontal="center" vertical="center" wrapText="1"/>
    </xf>
    <xf numFmtId="0" fontId="9" fillId="14" borderId="19" xfId="0" applyFont="1" applyFill="1" applyBorder="1" applyAlignment="1">
      <alignment horizontal="center" vertical="center" wrapText="1"/>
    </xf>
    <xf numFmtId="0" fontId="10" fillId="0" borderId="20" xfId="0" applyFont="1" applyBorder="1" applyAlignment="1">
      <alignment horizontal="center" vertical="center" wrapText="1"/>
    </xf>
    <xf numFmtId="0" fontId="26" fillId="0" borderId="16" xfId="0" applyFont="1" applyBorder="1" applyAlignment="1">
      <alignment horizontal="center" vertical="center" wrapText="1"/>
    </xf>
    <xf numFmtId="0" fontId="0" fillId="0" borderId="16" xfId="0" applyBorder="1" applyAlignment="1">
      <alignment horizontal="center" vertical="center" wrapText="1"/>
    </xf>
    <xf numFmtId="0" fontId="9" fillId="0" borderId="80" xfId="0" applyFont="1" applyBorder="1" applyAlignment="1">
      <alignment horizontal="left" vertical="center" wrapText="1"/>
    </xf>
    <xf numFmtId="0" fontId="100" fillId="0" borderId="19" xfId="0" applyFont="1" applyBorder="1" applyAlignment="1">
      <alignment horizontal="center" vertical="center" wrapText="1"/>
    </xf>
    <xf numFmtId="0" fontId="10" fillId="0" borderId="24" xfId="0" applyFont="1" applyBorder="1" applyAlignment="1">
      <alignment horizontal="left" wrapText="1"/>
    </xf>
    <xf numFmtId="0" fontId="8" fillId="0" borderId="24" xfId="0" applyFont="1" applyBorder="1" applyAlignment="1">
      <alignment horizontal="center" vertical="center" wrapText="1"/>
    </xf>
    <xf numFmtId="9" fontId="34" fillId="14" borderId="24" xfId="0" applyNumberFormat="1" applyFont="1" applyFill="1" applyBorder="1" applyAlignment="1">
      <alignment horizontal="center" vertical="center" wrapText="1"/>
    </xf>
    <xf numFmtId="0" fontId="15" fillId="0" borderId="24" xfId="0" applyFont="1" applyBorder="1" applyAlignment="1">
      <alignment horizontal="left" vertical="center" wrapText="1"/>
    </xf>
    <xf numFmtId="1" fontId="9" fillId="0" borderId="24" xfId="0" applyNumberFormat="1" applyFont="1" applyBorder="1" applyAlignment="1">
      <alignment horizontal="right" vertical="top" wrapText="1"/>
    </xf>
    <xf numFmtId="0" fontId="9" fillId="0" borderId="19" xfId="0" applyFont="1" applyBorder="1" applyAlignment="1">
      <alignment vertical="center" wrapText="1"/>
    </xf>
    <xf numFmtId="0" fontId="10" fillId="0" borderId="19" xfId="0" applyFont="1" applyBorder="1" applyAlignment="1">
      <alignment vertical="center" wrapText="1"/>
    </xf>
    <xf numFmtId="0" fontId="10" fillId="0" borderId="24" xfId="0" applyFont="1" applyBorder="1" applyAlignment="1">
      <alignment horizontal="left" vertical="top" wrapText="1"/>
    </xf>
    <xf numFmtId="0" fontId="56" fillId="0" borderId="62" xfId="0" applyFont="1" applyBorder="1" applyAlignment="1">
      <alignment horizontal="center" vertical="center" wrapText="1"/>
    </xf>
    <xf numFmtId="0" fontId="56" fillId="0" borderId="68" xfId="0" applyFont="1" applyBorder="1" applyAlignment="1">
      <alignment horizontal="center" vertical="center" wrapText="1"/>
    </xf>
    <xf numFmtId="0" fontId="68" fillId="23" borderId="80" xfId="0" applyFont="1" applyFill="1" applyBorder="1" applyAlignment="1">
      <alignment wrapText="1"/>
    </xf>
    <xf numFmtId="0" fontId="101" fillId="16" borderId="80" xfId="0" applyFont="1" applyFill="1" applyBorder="1" applyAlignment="1">
      <alignment horizontal="center" vertical="center" wrapText="1"/>
    </xf>
    <xf numFmtId="0" fontId="56" fillId="0" borderId="19" xfId="0" applyFont="1" applyBorder="1" applyAlignment="1">
      <alignment horizontal="center" vertical="center" wrapText="1"/>
    </xf>
    <xf numFmtId="0" fontId="56" fillId="0" borderId="80" xfId="0" applyFont="1" applyBorder="1" applyAlignment="1">
      <alignment vertical="center" wrapText="1"/>
    </xf>
    <xf numFmtId="0" fontId="102" fillId="0" borderId="80" xfId="0" applyFont="1" applyBorder="1" applyAlignment="1">
      <alignment vertical="center" wrapText="1"/>
    </xf>
    <xf numFmtId="0" fontId="15" fillId="0" borderId="19" xfId="0" applyFont="1" applyBorder="1" applyAlignment="1">
      <alignment horizontal="left" vertical="center" wrapText="1"/>
    </xf>
    <xf numFmtId="0" fontId="100" fillId="0" borderId="19" xfId="0" applyFont="1" applyBorder="1" applyAlignment="1">
      <alignment horizontal="center" vertical="top" wrapText="1"/>
    </xf>
    <xf numFmtId="1" fontId="100" fillId="0" borderId="19" xfId="0" applyNumberFormat="1" applyFont="1" applyBorder="1" applyAlignment="1">
      <alignment horizontal="center" vertical="top" wrapText="1"/>
    </xf>
    <xf numFmtId="0" fontId="100" fillId="0" borderId="19" xfId="0" applyFont="1" applyBorder="1" applyAlignment="1">
      <alignment horizontal="left" wrapText="1"/>
    </xf>
    <xf numFmtId="0" fontId="81" fillId="0" borderId="0" xfId="0" applyFont="1" applyAlignment="1">
      <alignment vertical="center"/>
    </xf>
    <xf numFmtId="0" fontId="10" fillId="0" borderId="19" xfId="0" applyFont="1" applyBorder="1" applyAlignment="1">
      <alignment horizontal="left" vertical="center" wrapText="1"/>
    </xf>
    <xf numFmtId="0" fontId="68" fillId="0" borderId="81" xfId="0" applyFont="1" applyBorder="1" applyAlignment="1">
      <alignment horizontal="center" vertical="center" wrapText="1"/>
    </xf>
    <xf numFmtId="0" fontId="100" fillId="0" borderId="19" xfId="0" applyFont="1" applyBorder="1" applyAlignment="1">
      <alignment horizontal="left" vertical="center" wrapText="1"/>
    </xf>
    <xf numFmtId="0" fontId="100" fillId="0" borderId="24" xfId="0" applyFont="1" applyBorder="1" applyAlignment="1">
      <alignment horizontal="center" vertical="center" wrapText="1"/>
    </xf>
    <xf numFmtId="0" fontId="100" fillId="0" borderId="20" xfId="0" applyFont="1" applyBorder="1" applyAlignment="1">
      <alignment horizontal="center" vertical="center" wrapText="1"/>
    </xf>
    <xf numFmtId="0" fontId="100" fillId="0" borderId="24" xfId="0" applyFont="1" applyBorder="1" applyAlignment="1">
      <alignment horizontal="left" wrapText="1"/>
    </xf>
    <xf numFmtId="0" fontId="34" fillId="14" borderId="24" xfId="0" applyFont="1" applyFill="1" applyBorder="1" applyAlignment="1">
      <alignment horizontal="center" vertical="center" wrapText="1"/>
    </xf>
    <xf numFmtId="0" fontId="34" fillId="20" borderId="24" xfId="0" applyFont="1" applyFill="1" applyBorder="1" applyAlignment="1">
      <alignment horizontal="center" vertical="center" wrapText="1"/>
    </xf>
    <xf numFmtId="0" fontId="10" fillId="4" borderId="24" xfId="0" applyFont="1" applyFill="1" applyBorder="1" applyAlignment="1">
      <alignment vertical="center" wrapText="1"/>
    </xf>
    <xf numFmtId="1" fontId="10" fillId="0" borderId="24" xfId="0" applyNumberFormat="1" applyFont="1" applyBorder="1" applyAlignment="1">
      <alignment horizontal="right" vertical="top" wrapText="1"/>
    </xf>
    <xf numFmtId="0" fontId="104" fillId="0" borderId="64" xfId="0" applyFont="1" applyBorder="1" applyAlignment="1">
      <alignment horizontal="center" vertical="center" wrapText="1"/>
    </xf>
    <xf numFmtId="0" fontId="104" fillId="0" borderId="24" xfId="7" applyFont="1" applyBorder="1" applyAlignment="1">
      <alignment horizontal="center" vertical="center" wrapText="1"/>
    </xf>
    <xf numFmtId="0" fontId="105" fillId="0" borderId="24" xfId="7" applyFont="1" applyBorder="1" applyAlignment="1">
      <alignment horizontal="center" vertical="center" wrapText="1"/>
    </xf>
    <xf numFmtId="0" fontId="105" fillId="0" borderId="26" xfId="7" applyFont="1" applyBorder="1" applyAlignment="1">
      <alignment horizontal="center" vertical="center" wrapText="1"/>
    </xf>
    <xf numFmtId="9" fontId="0" fillId="0" borderId="24" xfId="0" applyNumberFormat="1" applyBorder="1" applyAlignment="1">
      <alignment horizontal="left" vertical="center" wrapText="1"/>
    </xf>
    <xf numFmtId="9" fontId="8" fillId="0" borderId="24" xfId="0" applyNumberFormat="1" applyFont="1" applyBorder="1" applyAlignment="1">
      <alignment horizontal="center" vertical="center" wrapText="1"/>
    </xf>
    <xf numFmtId="0" fontId="96" fillId="14" borderId="16" xfId="0" applyFont="1" applyFill="1" applyBorder="1" applyAlignment="1">
      <alignment vertical="center" wrapText="1"/>
    </xf>
    <xf numFmtId="0" fontId="96" fillId="0" borderId="16" xfId="0" applyFont="1" applyBorder="1" applyAlignment="1">
      <alignment vertical="center" wrapText="1"/>
    </xf>
    <xf numFmtId="0" fontId="0" fillId="0" borderId="0" xfId="0" applyAlignment="1">
      <alignment horizontal="center" vertical="center" wrapText="1"/>
    </xf>
    <xf numFmtId="0" fontId="8" fillId="11" borderId="0" xfId="0" applyFont="1" applyFill="1" applyAlignment="1">
      <alignment horizontal="center" vertical="center" wrapText="1"/>
    </xf>
    <xf numFmtId="0" fontId="0" fillId="14" borderId="0" xfId="0" applyFill="1" applyAlignment="1">
      <alignment wrapText="1"/>
    </xf>
    <xf numFmtId="0" fontId="0" fillId="11" borderId="0" xfId="0" applyFill="1" applyAlignment="1">
      <alignment horizontal="center" vertical="center" wrapText="1"/>
    </xf>
    <xf numFmtId="9" fontId="0" fillId="14" borderId="0" xfId="0" applyNumberFormat="1" applyFill="1" applyAlignment="1">
      <alignment horizontal="center" vertical="center" wrapText="1"/>
    </xf>
    <xf numFmtId="0" fontId="0" fillId="0" borderId="0" xfId="0" applyAlignment="1">
      <alignment vertical="center" wrapText="1"/>
    </xf>
    <xf numFmtId="0" fontId="0" fillId="11" borderId="0" xfId="0" applyFill="1" applyAlignment="1">
      <alignment wrapText="1"/>
    </xf>
    <xf numFmtId="9" fontId="0" fillId="0" borderId="0" xfId="0" applyNumberFormat="1" applyAlignment="1">
      <alignment wrapText="1"/>
    </xf>
    <xf numFmtId="0" fontId="97" fillId="14" borderId="0" xfId="0" applyFont="1" applyFill="1" applyAlignment="1">
      <alignment wrapText="1"/>
    </xf>
    <xf numFmtId="0" fontId="15" fillId="19" borderId="24" xfId="0" applyFont="1" applyFill="1" applyBorder="1" applyAlignment="1">
      <alignment horizontal="center" vertical="center" wrapText="1"/>
    </xf>
    <xf numFmtId="0" fontId="61" fillId="0" borderId="24" xfId="0" applyFont="1" applyBorder="1" applyAlignment="1">
      <alignment horizontal="center" vertical="center" wrapText="1"/>
    </xf>
    <xf numFmtId="17" fontId="15" fillId="0" borderId="24" xfId="0" applyNumberFormat="1" applyFont="1" applyBorder="1" applyAlignment="1">
      <alignment horizontal="center" vertical="center" wrapText="1"/>
    </xf>
    <xf numFmtId="14" fontId="15" fillId="0" borderId="24" xfId="0" applyNumberFormat="1" applyFont="1" applyBorder="1" applyAlignment="1">
      <alignment horizontal="center" vertical="center"/>
    </xf>
    <xf numFmtId="9" fontId="56" fillId="0" borderId="80" xfId="0" applyNumberFormat="1" applyFont="1" applyBorder="1" applyAlignment="1">
      <alignment horizontal="center" vertical="center"/>
    </xf>
    <xf numFmtId="0" fontId="56" fillId="24" borderId="80" xfId="0" applyFont="1" applyFill="1" applyBorder="1"/>
    <xf numFmtId="9" fontId="56" fillId="0" borderId="80" xfId="0" applyNumberFormat="1" applyFont="1" applyBorder="1"/>
    <xf numFmtId="0" fontId="9" fillId="0" borderId="19" xfId="0" applyFont="1" applyBorder="1" applyAlignment="1">
      <alignment horizontal="left" vertical="top" wrapText="1"/>
    </xf>
    <xf numFmtId="0" fontId="56" fillId="0" borderId="64" xfId="0" applyFont="1" applyBorder="1" applyAlignment="1">
      <alignment horizontal="left" vertical="top" wrapText="1"/>
    </xf>
    <xf numFmtId="0" fontId="56" fillId="0" borderId="80" xfId="0" applyFont="1" applyBorder="1" applyAlignment="1">
      <alignment vertical="top" wrapText="1"/>
    </xf>
    <xf numFmtId="0" fontId="56" fillId="0" borderId="75" xfId="0" applyFont="1" applyBorder="1" applyAlignment="1">
      <alignment wrapText="1"/>
    </xf>
    <xf numFmtId="0" fontId="17" fillId="0" borderId="68" xfId="0" applyFont="1" applyBorder="1" applyAlignment="1">
      <alignment horizontal="center" vertical="center" wrapText="1"/>
    </xf>
    <xf numFmtId="0" fontId="17" fillId="0" borderId="80" xfId="0" applyFont="1" applyBorder="1" applyAlignment="1">
      <alignment horizontal="center" vertical="center" wrapText="1"/>
    </xf>
    <xf numFmtId="9" fontId="32" fillId="25" borderId="24" xfId="0" applyNumberFormat="1" applyFont="1" applyFill="1" applyBorder="1" applyAlignment="1">
      <alignment horizontal="justify" vertical="center" wrapText="1"/>
    </xf>
    <xf numFmtId="9" fontId="34" fillId="25" borderId="24" xfId="0" applyNumberFormat="1" applyFont="1" applyFill="1" applyBorder="1" applyAlignment="1">
      <alignment horizontal="justify" vertical="center" wrapText="1"/>
    </xf>
    <xf numFmtId="0" fontId="50" fillId="22" borderId="0" xfId="0" applyFont="1" applyFill="1" applyAlignment="1">
      <alignment horizontal="justify" wrapText="1"/>
    </xf>
    <xf numFmtId="9" fontId="32" fillId="20" borderId="24" xfId="0" applyNumberFormat="1" applyFont="1" applyFill="1" applyBorder="1" applyAlignment="1">
      <alignment horizontal="justify" vertical="center" wrapText="1"/>
    </xf>
    <xf numFmtId="9" fontId="34" fillId="20" borderId="24" xfId="0" applyNumberFormat="1" applyFont="1" applyFill="1" applyBorder="1" applyAlignment="1">
      <alignment horizontal="justify" vertical="center" wrapText="1"/>
    </xf>
    <xf numFmtId="0" fontId="56" fillId="0" borderId="80" xfId="0" applyFont="1" applyBorder="1" applyAlignment="1">
      <alignment horizontal="left" vertical="top" wrapText="1"/>
    </xf>
    <xf numFmtId="0" fontId="17" fillId="0" borderId="80" xfId="0" applyFont="1" applyBorder="1" applyAlignment="1">
      <alignment wrapText="1"/>
    </xf>
    <xf numFmtId="0" fontId="56" fillId="0" borderId="75" xfId="0" applyFont="1" applyBorder="1"/>
    <xf numFmtId="9" fontId="9" fillId="0" borderId="20" xfId="0" applyNumberFormat="1" applyFont="1" applyBorder="1" applyAlignment="1">
      <alignment horizontal="center" vertical="center"/>
    </xf>
    <xf numFmtId="0" fontId="56" fillId="0" borderId="16" xfId="0" applyFont="1" applyBorder="1" applyAlignment="1">
      <alignment vertical="top" wrapText="1"/>
    </xf>
    <xf numFmtId="0" fontId="56" fillId="0" borderId="16" xfId="0" applyFont="1" applyBorder="1" applyAlignment="1">
      <alignment horizontal="center" vertical="top" wrapText="1"/>
    </xf>
    <xf numFmtId="0" fontId="0" fillId="0" borderId="64" xfId="0" applyBorder="1" applyAlignment="1">
      <alignment horizontal="center" vertical="center"/>
    </xf>
    <xf numFmtId="0" fontId="56" fillId="0" borderId="64" xfId="0" applyFont="1" applyBorder="1" applyAlignment="1">
      <alignment vertical="top" wrapText="1"/>
    </xf>
    <xf numFmtId="0" fontId="32" fillId="25" borderId="24" xfId="0" applyFont="1" applyFill="1" applyBorder="1" applyAlignment="1">
      <alignment horizontal="justify" vertical="center"/>
    </xf>
    <xf numFmtId="0" fontId="32" fillId="25" borderId="24" xfId="0" applyFont="1" applyFill="1" applyBorder="1" applyAlignment="1">
      <alignment horizontal="justify" vertical="center" wrapText="1"/>
    </xf>
    <xf numFmtId="0" fontId="96" fillId="0" borderId="77" xfId="0" applyFont="1" applyBorder="1" applyAlignment="1">
      <alignment vertical="center" wrapText="1"/>
    </xf>
    <xf numFmtId="0" fontId="15" fillId="5" borderId="0" xfId="0" applyFont="1" applyFill="1" applyAlignment="1">
      <alignment horizontal="center" vertical="center" wrapText="1"/>
    </xf>
    <xf numFmtId="0" fontId="69" fillId="0" borderId="24" xfId="0" applyFont="1" applyBorder="1" applyAlignment="1">
      <alignment horizontal="center" vertical="center" wrapText="1"/>
    </xf>
    <xf numFmtId="0" fontId="56" fillId="0" borderId="78" xfId="0" applyFont="1" applyBorder="1" applyAlignment="1">
      <alignment wrapText="1"/>
    </xf>
    <xf numFmtId="0" fontId="56" fillId="0" borderId="16" xfId="0" applyFont="1" applyBorder="1"/>
    <xf numFmtId="0" fontId="56" fillId="0" borderId="64" xfId="0" applyFont="1" applyBorder="1" applyAlignment="1">
      <alignment horizontal="left"/>
    </xf>
    <xf numFmtId="0" fontId="56" fillId="0" borderId="76" xfId="0" applyFont="1" applyBorder="1"/>
    <xf numFmtId="9" fontId="9" fillId="14" borderId="19" xfId="0" applyNumberFormat="1" applyFont="1" applyFill="1" applyBorder="1" applyAlignment="1">
      <alignment horizontal="center" vertical="center"/>
    </xf>
    <xf numFmtId="0" fontId="56" fillId="0" borderId="0" xfId="0" applyFont="1" applyAlignment="1">
      <alignment wrapText="1"/>
    </xf>
    <xf numFmtId="0" fontId="9" fillId="0" borderId="80" xfId="0" applyFont="1" applyBorder="1" applyAlignment="1">
      <alignment horizontal="center" vertical="center"/>
    </xf>
    <xf numFmtId="0" fontId="9" fillId="0" borderId="62" xfId="0" applyFont="1" applyBorder="1" applyAlignment="1">
      <alignment horizontal="center" vertical="center"/>
    </xf>
    <xf numFmtId="0" fontId="9" fillId="0" borderId="16" xfId="0" applyFont="1" applyBorder="1" applyAlignment="1">
      <alignment wrapText="1"/>
    </xf>
    <xf numFmtId="9" fontId="32" fillId="25" borderId="24" xfId="0" applyNumberFormat="1" applyFont="1" applyFill="1" applyBorder="1" applyAlignment="1">
      <alignment horizontal="justify" vertical="center"/>
    </xf>
    <xf numFmtId="9" fontId="9" fillId="14" borderId="24" xfId="0" applyNumberFormat="1" applyFont="1" applyFill="1" applyBorder="1" applyAlignment="1">
      <alignment horizontal="center" vertical="center"/>
    </xf>
    <xf numFmtId="0" fontId="56" fillId="0" borderId="78" xfId="0" applyFont="1" applyBorder="1" applyAlignment="1">
      <alignment horizontal="left"/>
    </xf>
    <xf numFmtId="0" fontId="56" fillId="0" borderId="16" xfId="0" applyFont="1" applyBorder="1" applyAlignment="1">
      <alignment wrapText="1"/>
    </xf>
    <xf numFmtId="0" fontId="9" fillId="0" borderId="64" xfId="0" applyFont="1" applyBorder="1" applyAlignment="1">
      <alignment horizontal="center" vertical="center" wrapText="1"/>
    </xf>
    <xf numFmtId="0" fontId="34" fillId="20" borderId="24" xfId="0" applyFont="1" applyFill="1" applyBorder="1" applyAlignment="1">
      <alignment horizontal="center" vertical="center"/>
    </xf>
    <xf numFmtId="0" fontId="56" fillId="0" borderId="64" xfId="0" applyFont="1" applyBorder="1" applyAlignment="1">
      <alignment horizontal="center"/>
    </xf>
    <xf numFmtId="0" fontId="9" fillId="0" borderId="62" xfId="0" applyFont="1" applyBorder="1" applyAlignment="1">
      <alignment horizontal="left" wrapText="1"/>
    </xf>
    <xf numFmtId="0" fontId="9" fillId="0" borderId="62" xfId="0" applyFont="1" applyBorder="1" applyAlignment="1">
      <alignment horizontal="left" vertical="center" wrapText="1"/>
    </xf>
    <xf numFmtId="0" fontId="9" fillId="0" borderId="26" xfId="0" applyFont="1" applyBorder="1" applyAlignment="1">
      <alignment horizontal="center" vertical="center" wrapText="1"/>
    </xf>
    <xf numFmtId="0" fontId="56" fillId="0" borderId="16" xfId="0" applyFont="1" applyBorder="1" applyAlignment="1">
      <alignment horizontal="center" vertical="center" wrapText="1"/>
    </xf>
    <xf numFmtId="16" fontId="15" fillId="4" borderId="24" xfId="0" applyNumberFormat="1" applyFont="1" applyFill="1" applyBorder="1" applyAlignment="1">
      <alignment horizontal="center" vertical="center" wrapText="1"/>
    </xf>
    <xf numFmtId="16" fontId="10" fillId="0" borderId="24" xfId="0" applyNumberFormat="1" applyFont="1" applyBorder="1" applyAlignment="1">
      <alignment horizontal="center" vertical="center" wrapText="1"/>
    </xf>
    <xf numFmtId="0" fontId="56" fillId="0" borderId="16" xfId="0" applyFont="1" applyBorder="1" applyAlignment="1">
      <alignment horizontal="left"/>
    </xf>
    <xf numFmtId="0" fontId="88" fillId="0" borderId="24" xfId="7" applyFont="1" applyBorder="1" applyAlignment="1">
      <alignment horizontal="center" vertical="center" wrapText="1"/>
    </xf>
    <xf numFmtId="0" fontId="33" fillId="0" borderId="24" xfId="7" applyBorder="1" applyAlignment="1">
      <alignment horizontal="center" vertical="center" wrapText="1"/>
    </xf>
    <xf numFmtId="0" fontId="56" fillId="0" borderId="16" xfId="0" applyFont="1" applyBorder="1" applyAlignment="1">
      <alignment vertical="center" wrapText="1"/>
    </xf>
    <xf numFmtId="0" fontId="33" fillId="0" borderId="26" xfId="7" applyBorder="1" applyAlignment="1">
      <alignment horizontal="center" vertical="center" wrapText="1"/>
    </xf>
    <xf numFmtId="0" fontId="0" fillId="0" borderId="0" xfId="0" applyAlignment="1">
      <alignment horizontal="center" vertical="center"/>
    </xf>
    <xf numFmtId="0" fontId="106" fillId="11" borderId="0" xfId="0" applyFont="1" applyFill="1" applyAlignment="1">
      <alignment horizontal="center" vertical="center"/>
    </xf>
    <xf numFmtId="0" fontId="0" fillId="14" borderId="0" xfId="0" applyFill="1"/>
    <xf numFmtId="9" fontId="88" fillId="26" borderId="0" xfId="0" applyNumberFormat="1" applyFont="1" applyFill="1" applyAlignment="1">
      <alignment horizontal="center" vertical="center"/>
    </xf>
    <xf numFmtId="9" fontId="0" fillId="26" borderId="0" xfId="0" applyNumberFormat="1" applyFill="1" applyAlignment="1">
      <alignment horizontal="center" vertical="center"/>
    </xf>
    <xf numFmtId="0" fontId="97" fillId="14" borderId="0" xfId="0" applyFont="1" applyFill="1"/>
    <xf numFmtId="0" fontId="0" fillId="0" borderId="82" xfId="0" applyBorder="1" applyAlignment="1">
      <alignment horizontal="center" vertical="center"/>
    </xf>
    <xf numFmtId="9" fontId="10" fillId="14" borderId="19" xfId="0" applyNumberFormat="1" applyFont="1" applyFill="1" applyBorder="1" applyAlignment="1">
      <alignment horizontal="center" vertical="center"/>
    </xf>
    <xf numFmtId="0" fontId="10" fillId="14" borderId="19" xfId="0" applyFont="1" applyFill="1" applyBorder="1" applyAlignment="1">
      <alignment horizontal="center" vertical="center"/>
    </xf>
    <xf numFmtId="0" fontId="10" fillId="11" borderId="19" xfId="0" applyFont="1" applyFill="1" applyBorder="1" applyAlignment="1">
      <alignment horizontal="center" vertical="center"/>
    </xf>
    <xf numFmtId="0" fontId="56" fillId="0" borderId="75" xfId="0" applyFont="1" applyBorder="1" applyAlignment="1">
      <alignment horizontal="center" vertical="center"/>
    </xf>
    <xf numFmtId="0" fontId="9" fillId="0" borderId="62" xfId="0" applyFont="1" applyBorder="1" applyAlignment="1">
      <alignment horizontal="left"/>
    </xf>
    <xf numFmtId="0" fontId="10" fillId="14" borderId="19" xfId="0" applyFont="1" applyFill="1" applyBorder="1" applyAlignment="1">
      <alignment horizontal="left" vertical="center" wrapText="1"/>
    </xf>
    <xf numFmtId="0" fontId="56" fillId="0" borderId="80" xfId="0" applyFont="1" applyBorder="1" applyAlignment="1">
      <alignment horizontal="left" vertical="center" wrapText="1"/>
    </xf>
    <xf numFmtId="0" fontId="56" fillId="0" borderId="75" xfId="0" applyFont="1" applyBorder="1" applyAlignment="1">
      <alignment horizontal="left" vertical="center" wrapText="1"/>
    </xf>
    <xf numFmtId="0" fontId="10" fillId="0" borderId="24" xfId="0" applyFont="1" applyBorder="1" applyAlignment="1">
      <alignment horizontal="left" vertical="top"/>
    </xf>
    <xf numFmtId="0" fontId="10" fillId="0" borderId="24" xfId="0" applyFont="1" applyBorder="1" applyAlignment="1">
      <alignment horizontal="right" vertical="top"/>
    </xf>
    <xf numFmtId="0" fontId="10" fillId="0" borderId="26" xfId="0" applyFont="1" applyBorder="1" applyAlignment="1">
      <alignment horizontal="left" vertical="top" wrapText="1"/>
    </xf>
    <xf numFmtId="0" fontId="10" fillId="0" borderId="77" xfId="0" applyFont="1" applyBorder="1" applyAlignment="1">
      <alignment horizontal="center" vertical="center"/>
    </xf>
    <xf numFmtId="0" fontId="10" fillId="0" borderId="16" xfId="0" applyFont="1" applyBorder="1" applyAlignment="1">
      <alignment horizontal="left" vertical="top" wrapText="1"/>
    </xf>
    <xf numFmtId="0" fontId="9" fillId="0" borderId="16" xfId="0" applyFont="1" applyBorder="1" applyAlignment="1">
      <alignment horizontal="left" wrapText="1"/>
    </xf>
    <xf numFmtId="0" fontId="10" fillId="0" borderId="16" xfId="0" applyFont="1" applyBorder="1" applyAlignment="1">
      <alignment horizontal="right" vertical="top"/>
    </xf>
    <xf numFmtId="9" fontId="10" fillId="14" borderId="24" xfId="0" applyNumberFormat="1" applyFont="1" applyFill="1" applyBorder="1" applyAlignment="1">
      <alignment horizontal="center" vertical="center"/>
    </xf>
    <xf numFmtId="0" fontId="10" fillId="14" borderId="24" xfId="0" applyFont="1" applyFill="1" applyBorder="1" applyAlignment="1">
      <alignment horizontal="center" vertical="center"/>
    </xf>
    <xf numFmtId="0" fontId="10" fillId="11" borderId="24" xfId="0" applyFont="1" applyFill="1" applyBorder="1" applyAlignment="1">
      <alignment horizontal="center" vertical="center"/>
    </xf>
    <xf numFmtId="0" fontId="10" fillId="14" borderId="24" xfId="0" applyFont="1" applyFill="1" applyBorder="1" applyAlignment="1">
      <alignment horizontal="left" vertical="top" wrapText="1"/>
    </xf>
    <xf numFmtId="0" fontId="56" fillId="0" borderId="75" xfId="0" applyFont="1" applyBorder="1" applyAlignment="1">
      <alignment horizontal="left" vertical="top" wrapText="1"/>
    </xf>
    <xf numFmtId="0" fontId="9" fillId="0" borderId="19" xfId="0" applyFont="1" applyBorder="1" applyAlignment="1">
      <alignment horizontal="left" vertical="top"/>
    </xf>
    <xf numFmtId="0" fontId="10" fillId="14" borderId="24" xfId="0" applyFont="1" applyFill="1" applyBorder="1" applyAlignment="1">
      <alignment horizontal="left" vertical="center" wrapText="1"/>
    </xf>
    <xf numFmtId="0" fontId="56" fillId="0" borderId="75" xfId="0" applyFont="1" applyBorder="1" applyAlignment="1">
      <alignment vertical="center"/>
    </xf>
    <xf numFmtId="0" fontId="11" fillId="0" borderId="16" xfId="0" applyFont="1" applyBorder="1" applyAlignment="1">
      <alignment horizontal="center" vertical="center" wrapText="1"/>
    </xf>
    <xf numFmtId="9" fontId="107" fillId="4" borderId="24" xfId="0" applyNumberFormat="1" applyFont="1" applyFill="1" applyBorder="1" applyAlignment="1">
      <alignment horizontal="left" vertical="center" wrapText="1"/>
    </xf>
    <xf numFmtId="9" fontId="107" fillId="4" borderId="24" xfId="0" applyNumberFormat="1" applyFont="1" applyFill="1" applyBorder="1" applyAlignment="1">
      <alignment horizontal="center" vertical="center" wrapText="1"/>
    </xf>
    <xf numFmtId="0" fontId="0" fillId="0" borderId="19" xfId="0" applyBorder="1"/>
    <xf numFmtId="0" fontId="0" fillId="0" borderId="19" xfId="0" applyBorder="1" applyAlignment="1">
      <alignment horizontal="center" vertical="center"/>
    </xf>
    <xf numFmtId="9" fontId="39" fillId="20" borderId="24" xfId="0" applyNumberFormat="1" applyFont="1" applyFill="1" applyBorder="1" applyAlignment="1">
      <alignment horizontal="center" vertical="center" wrapText="1"/>
    </xf>
    <xf numFmtId="0" fontId="34" fillId="2" borderId="24" xfId="0" applyFont="1" applyFill="1" applyBorder="1" applyAlignment="1">
      <alignment horizontal="center" vertical="center"/>
    </xf>
    <xf numFmtId="0" fontId="9" fillId="28" borderId="24" xfId="0" applyFont="1" applyFill="1" applyBorder="1" applyAlignment="1">
      <alignment horizontal="center" vertical="center"/>
    </xf>
    <xf numFmtId="0" fontId="108" fillId="0" borderId="0" xfId="0" quotePrefix="1" applyFont="1" applyAlignment="1">
      <alignment wrapText="1"/>
    </xf>
    <xf numFmtId="0" fontId="9" fillId="0" borderId="24" xfId="0" quotePrefix="1" applyFont="1" applyBorder="1" applyAlignment="1">
      <alignment horizontal="left" vertical="center" wrapText="1"/>
    </xf>
    <xf numFmtId="0" fontId="0" fillId="0" borderId="24" xfId="0" quotePrefix="1" applyBorder="1" applyAlignment="1">
      <alignment vertical="center" wrapText="1"/>
    </xf>
    <xf numFmtId="0" fontId="68" fillId="0" borderId="0" xfId="0" applyFont="1" applyAlignment="1">
      <alignment horizontal="center" vertical="center" wrapText="1"/>
    </xf>
    <xf numFmtId="0" fontId="59" fillId="0" borderId="0" xfId="0" applyFont="1" applyAlignment="1">
      <alignment vertical="center" wrapText="1"/>
    </xf>
    <xf numFmtId="9" fontId="107" fillId="4" borderId="24" xfId="0" applyNumberFormat="1" applyFont="1" applyFill="1" applyBorder="1" applyAlignment="1">
      <alignment horizontal="left" vertical="top" wrapText="1"/>
    </xf>
    <xf numFmtId="0" fontId="59" fillId="0" borderId="0" xfId="0" quotePrefix="1" applyFont="1" applyAlignment="1">
      <alignment wrapText="1"/>
    </xf>
    <xf numFmtId="0" fontId="59" fillId="0" borderId="0" xfId="0" applyFont="1" applyAlignment="1">
      <alignment wrapText="1"/>
    </xf>
    <xf numFmtId="0" fontId="111" fillId="0" borderId="0" xfId="0" applyFont="1" applyAlignment="1">
      <alignment wrapText="1"/>
    </xf>
    <xf numFmtId="9" fontId="38" fillId="20" borderId="24" xfId="0" applyNumberFormat="1" applyFont="1" applyFill="1" applyBorder="1" applyAlignment="1">
      <alignment horizontal="justify" vertical="center" wrapText="1"/>
    </xf>
    <xf numFmtId="0" fontId="88" fillId="14" borderId="0" xfId="0" applyFont="1" applyFill="1"/>
    <xf numFmtId="0" fontId="88" fillId="11" borderId="0" xfId="0" applyFont="1" applyFill="1"/>
    <xf numFmtId="9" fontId="88" fillId="14" borderId="0" xfId="0" applyNumberFormat="1" applyFont="1" applyFill="1" applyAlignment="1">
      <alignment horizontal="center" vertical="center"/>
    </xf>
    <xf numFmtId="9" fontId="0" fillId="29" borderId="0" xfId="0" applyNumberFormat="1" applyFill="1"/>
    <xf numFmtId="0" fontId="48" fillId="5" borderId="24" xfId="0" applyFont="1" applyFill="1" applyBorder="1" applyAlignment="1">
      <alignment horizontal="center" vertical="top" wrapText="1"/>
    </xf>
    <xf numFmtId="0" fontId="48" fillId="21" borderId="24" xfId="0" applyFont="1" applyFill="1" applyBorder="1" applyAlignment="1">
      <alignment horizontal="center" vertical="top" wrapText="1"/>
    </xf>
    <xf numFmtId="0" fontId="0" fillId="0" borderId="0" xfId="0" applyAlignment="1">
      <alignment vertical="top"/>
    </xf>
    <xf numFmtId="0" fontId="15" fillId="5" borderId="0" xfId="0" applyFont="1" applyFill="1" applyAlignment="1">
      <alignment horizontal="center" vertical="top" wrapText="1"/>
    </xf>
    <xf numFmtId="0" fontId="15" fillId="5" borderId="24" xfId="0" applyFont="1" applyFill="1" applyBorder="1" applyAlignment="1">
      <alignment horizontal="center" vertical="top" wrapText="1"/>
    </xf>
    <xf numFmtId="0" fontId="84" fillId="5" borderId="64" xfId="0" applyFont="1" applyFill="1" applyBorder="1" applyAlignment="1" applyProtection="1">
      <alignment horizontal="center" vertical="top" wrapText="1"/>
      <protection locked="0"/>
    </xf>
    <xf numFmtId="0" fontId="84" fillId="5" borderId="24" xfId="0" applyFont="1" applyFill="1" applyBorder="1" applyAlignment="1" applyProtection="1">
      <alignment horizontal="center" vertical="top" wrapText="1"/>
      <protection locked="0"/>
    </xf>
    <xf numFmtId="0" fontId="84" fillId="5" borderId="27" xfId="0" applyFont="1" applyFill="1" applyBorder="1" applyAlignment="1" applyProtection="1">
      <alignment horizontal="center" vertical="top" wrapText="1"/>
      <protection locked="0"/>
    </xf>
    <xf numFmtId="0" fontId="48" fillId="5" borderId="27" xfId="0" applyFont="1" applyFill="1" applyBorder="1" applyAlignment="1">
      <alignment horizontal="center" vertical="top" wrapText="1"/>
    </xf>
    <xf numFmtId="15" fontId="9" fillId="0" borderId="24" xfId="0" applyNumberFormat="1" applyFont="1" applyBorder="1" applyAlignment="1">
      <alignment horizontal="center" vertical="center" wrapText="1"/>
    </xf>
    <xf numFmtId="15" fontId="10" fillId="0" borderId="24" xfId="0" applyNumberFormat="1" applyFont="1" applyBorder="1" applyAlignment="1">
      <alignment horizontal="center" vertical="center"/>
    </xf>
    <xf numFmtId="0" fontId="9" fillId="0" borderId="24" xfId="0" applyFont="1" applyBorder="1" applyAlignment="1">
      <alignment horizontal="center" vertical="top"/>
    </xf>
    <xf numFmtId="0" fontId="0" fillId="0" borderId="24" xfId="0" applyBorder="1" applyAlignment="1">
      <alignment vertical="top"/>
    </xf>
    <xf numFmtId="0" fontId="0" fillId="0" borderId="24" xfId="0" applyBorder="1" applyAlignment="1">
      <alignment horizontal="center" vertical="top"/>
    </xf>
    <xf numFmtId="0" fontId="0" fillId="0" borderId="24" xfId="0" applyBorder="1" applyAlignment="1">
      <alignment horizontal="center" vertical="top" wrapText="1"/>
    </xf>
    <xf numFmtId="9" fontId="0" fillId="14" borderId="24" xfId="0" applyNumberFormat="1" applyFill="1" applyBorder="1" applyAlignment="1">
      <alignment horizontal="center" vertical="top"/>
    </xf>
    <xf numFmtId="0" fontId="0" fillId="14" borderId="24" xfId="0" applyFill="1" applyBorder="1" applyAlignment="1">
      <alignment horizontal="center" vertical="top"/>
    </xf>
    <xf numFmtId="0" fontId="0" fillId="11" borderId="24" xfId="0" applyFill="1" applyBorder="1" applyAlignment="1">
      <alignment horizontal="center" vertical="top"/>
    </xf>
    <xf numFmtId="0" fontId="95" fillId="0" borderId="24" xfId="0" applyFont="1" applyBorder="1" applyAlignment="1">
      <alignment vertical="top" wrapText="1"/>
    </xf>
    <xf numFmtId="0" fontId="112" fillId="0" borderId="0" xfId="0" applyFont="1" applyAlignment="1">
      <alignment vertical="top" wrapText="1"/>
    </xf>
    <xf numFmtId="9" fontId="0" fillId="14" borderId="24" xfId="0" applyNumberFormat="1" applyFill="1" applyBorder="1" applyAlignment="1">
      <alignment horizontal="center" vertical="center"/>
    </xf>
    <xf numFmtId="0" fontId="0" fillId="14" borderId="24" xfId="0" applyFill="1" applyBorder="1" applyAlignment="1">
      <alignment horizontal="center" vertical="center"/>
    </xf>
    <xf numFmtId="0" fontId="59" fillId="0" borderId="0" xfId="0" applyFont="1" applyAlignment="1">
      <alignment vertical="top" wrapText="1"/>
    </xf>
    <xf numFmtId="9" fontId="38" fillId="4" borderId="24" xfId="0" applyNumberFormat="1" applyFont="1" applyFill="1" applyBorder="1" applyAlignment="1">
      <alignment horizontal="left" vertical="center" wrapText="1"/>
    </xf>
    <xf numFmtId="9" fontId="38" fillId="4" borderId="24" xfId="0" applyNumberFormat="1" applyFont="1" applyFill="1" applyBorder="1" applyAlignment="1">
      <alignment horizontal="center" vertical="center" wrapText="1"/>
    </xf>
    <xf numFmtId="0" fontId="113" fillId="0" borderId="82" xfId="0" applyFont="1" applyBorder="1" applyAlignment="1">
      <alignment vertical="top" wrapText="1"/>
    </xf>
    <xf numFmtId="0" fontId="114" fillId="0" borderId="0" xfId="0" applyFont="1" applyAlignment="1">
      <alignment vertical="center" wrapText="1"/>
    </xf>
    <xf numFmtId="0" fontId="115" fillId="0" borderId="0" xfId="0" applyFont="1" applyAlignment="1">
      <alignment wrapText="1"/>
    </xf>
    <xf numFmtId="9" fontId="116" fillId="4" borderId="24" xfId="0" applyNumberFormat="1" applyFont="1" applyFill="1" applyBorder="1" applyAlignment="1">
      <alignment horizontal="center" vertical="center" wrapText="1"/>
    </xf>
    <xf numFmtId="9" fontId="6" fillId="4" borderId="24" xfId="0" applyNumberFormat="1" applyFont="1" applyFill="1" applyBorder="1" applyAlignment="1">
      <alignment horizontal="center" vertical="center" wrapText="1"/>
    </xf>
    <xf numFmtId="15" fontId="15" fillId="4" borderId="24" xfId="0" applyNumberFormat="1" applyFont="1" applyFill="1" applyBorder="1" applyAlignment="1">
      <alignment horizontal="left" vertical="center" wrapText="1"/>
    </xf>
    <xf numFmtId="0" fontId="113" fillId="0" borderId="0" xfId="0" applyFont="1" applyAlignment="1">
      <alignment vertical="top" wrapText="1"/>
    </xf>
    <xf numFmtId="0" fontId="115" fillId="0" borderId="0" xfId="0" applyFont="1" applyAlignment="1">
      <alignment vertical="center" wrapText="1"/>
    </xf>
    <xf numFmtId="0" fontId="0" fillId="11" borderId="27" xfId="0" applyFill="1" applyBorder="1" applyAlignment="1">
      <alignment horizontal="center" vertical="top"/>
    </xf>
    <xf numFmtId="9" fontId="0" fillId="14" borderId="27" xfId="0" applyNumberFormat="1" applyFill="1" applyBorder="1" applyAlignment="1">
      <alignment horizontal="center" vertical="top"/>
    </xf>
    <xf numFmtId="0" fontId="11" fillId="0" borderId="16" xfId="0" applyFont="1" applyBorder="1" applyAlignment="1">
      <alignment horizontal="center" vertical="top" wrapText="1"/>
    </xf>
    <xf numFmtId="0" fontId="96" fillId="0" borderId="77" xfId="0" applyFont="1" applyBorder="1" applyAlignment="1">
      <alignment vertical="top" wrapText="1"/>
    </xf>
    <xf numFmtId="0" fontId="0" fillId="0" borderId="16" xfId="0" applyBorder="1" applyAlignment="1">
      <alignment horizontal="center" vertical="top"/>
    </xf>
    <xf numFmtId="0" fontId="0" fillId="0" borderId="81" xfId="0" applyBorder="1" applyAlignment="1">
      <alignment horizontal="center" vertical="top"/>
    </xf>
    <xf numFmtId="0" fontId="0" fillId="11" borderId="0" xfId="0" applyFill="1" applyAlignment="1">
      <alignment horizontal="center" vertical="top"/>
    </xf>
    <xf numFmtId="9" fontId="0" fillId="30" borderId="0" xfId="0" applyNumberFormat="1" applyFill="1" applyAlignment="1">
      <alignment horizontal="center" vertical="top"/>
    </xf>
    <xf numFmtId="0" fontId="0" fillId="11" borderId="16" xfId="0" applyFill="1" applyBorder="1" applyAlignment="1">
      <alignment vertical="top"/>
    </xf>
    <xf numFmtId="9" fontId="0" fillId="30" borderId="16" xfId="0" applyNumberFormat="1" applyFill="1" applyBorder="1" applyAlignment="1">
      <alignment vertical="top"/>
    </xf>
    <xf numFmtId="0" fontId="0" fillId="11" borderId="0" xfId="0" applyFill="1" applyAlignment="1">
      <alignment vertical="top"/>
    </xf>
    <xf numFmtId="9" fontId="0" fillId="0" borderId="0" xfId="0" applyNumberFormat="1" applyAlignment="1">
      <alignment vertical="top"/>
    </xf>
    <xf numFmtId="0" fontId="88" fillId="0" borderId="0" xfId="0" applyFont="1" applyAlignment="1">
      <alignment vertical="top"/>
    </xf>
    <xf numFmtId="0" fontId="97" fillId="0" borderId="0" xfId="0" applyFont="1" applyAlignment="1">
      <alignment vertical="top"/>
    </xf>
    <xf numFmtId="1" fontId="0" fillId="0" borderId="0" xfId="0" applyNumberFormat="1" applyAlignment="1">
      <alignment vertical="top"/>
    </xf>
    <xf numFmtId="0" fontId="118" fillId="5" borderId="24" xfId="0" applyFont="1" applyFill="1" applyBorder="1" applyAlignment="1">
      <alignment horizontal="center" vertical="center" wrapText="1"/>
    </xf>
    <xf numFmtId="0" fontId="118" fillId="21" borderId="24" xfId="0" applyFont="1" applyFill="1" applyBorder="1" applyAlignment="1">
      <alignment horizontal="center" vertical="center" wrapText="1"/>
    </xf>
    <xf numFmtId="0" fontId="120" fillId="0" borderId="0" xfId="0" applyFont="1"/>
    <xf numFmtId="0" fontId="117" fillId="5" borderId="27" xfId="0" applyFont="1" applyFill="1" applyBorder="1" applyAlignment="1" applyProtection="1">
      <alignment horizontal="center" vertical="center" wrapText="1"/>
      <protection locked="0"/>
    </xf>
    <xf numFmtId="0" fontId="117" fillId="5" borderId="0" xfId="0" applyFont="1" applyFill="1" applyAlignment="1">
      <alignment horizontal="center" wrapText="1"/>
    </xf>
    <xf numFmtId="14" fontId="117" fillId="5" borderId="0" xfId="0" applyNumberFormat="1" applyFont="1" applyFill="1" applyAlignment="1">
      <alignment horizontal="center" wrapText="1"/>
    </xf>
    <xf numFmtId="0" fontId="117" fillId="5" borderId="24" xfId="0" applyFont="1" applyFill="1" applyBorder="1" applyAlignment="1">
      <alignment horizontal="center" vertical="center" wrapText="1"/>
    </xf>
    <xf numFmtId="14" fontId="117" fillId="5" borderId="24" xfId="0" applyNumberFormat="1" applyFont="1" applyFill="1" applyBorder="1" applyAlignment="1">
      <alignment horizontal="center" vertical="center" wrapText="1"/>
    </xf>
    <xf numFmtId="0" fontId="117" fillId="5" borderId="64" xfId="0" applyFont="1" applyFill="1" applyBorder="1" applyAlignment="1" applyProtection="1">
      <alignment horizontal="center" vertical="center" wrapText="1"/>
      <protection locked="0"/>
    </xf>
    <xf numFmtId="14" fontId="117" fillId="5" borderId="24" xfId="0" applyNumberFormat="1" applyFont="1" applyFill="1" applyBorder="1" applyAlignment="1" applyProtection="1">
      <alignment horizontal="center" vertical="center" wrapText="1"/>
      <protection locked="0"/>
    </xf>
    <xf numFmtId="0" fontId="118" fillId="5" borderId="27" xfId="0" applyFont="1" applyFill="1" applyBorder="1" applyAlignment="1">
      <alignment horizontal="center" vertical="center" wrapText="1"/>
    </xf>
    <xf numFmtId="0" fontId="26" fillId="19" borderId="24" xfId="0" applyFont="1" applyFill="1" applyBorder="1" applyAlignment="1">
      <alignment horizontal="center" vertical="center" wrapText="1"/>
    </xf>
    <xf numFmtId="0" fontId="26" fillId="0" borderId="24" xfId="0" applyFont="1" applyBorder="1" applyAlignment="1">
      <alignment vertical="center" wrapText="1"/>
    </xf>
    <xf numFmtId="0" fontId="28" fillId="4" borderId="24" xfId="0" applyFont="1" applyFill="1" applyBorder="1" applyAlignment="1">
      <alignment vertical="center" wrapText="1"/>
    </xf>
    <xf numFmtId="0" fontId="28" fillId="4" borderId="24" xfId="0" applyFont="1" applyFill="1" applyBorder="1" applyAlignment="1">
      <alignment horizontal="center" vertical="center" wrapText="1"/>
    </xf>
    <xf numFmtId="0" fontId="29" fillId="0" borderId="24" xfId="0" applyFont="1" applyBorder="1" applyAlignment="1">
      <alignment horizontal="center" vertical="center" wrapText="1"/>
    </xf>
    <xf numFmtId="0" fontId="28" fillId="11" borderId="24" xfId="0" applyFont="1" applyFill="1" applyBorder="1" applyAlignment="1">
      <alignment horizontal="center" vertical="center" wrapText="1"/>
    </xf>
    <xf numFmtId="17" fontId="28" fillId="4" borderId="24" xfId="0" applyNumberFormat="1" applyFont="1" applyFill="1" applyBorder="1" applyAlignment="1">
      <alignment horizontal="center" vertical="center" wrapText="1"/>
    </xf>
    <xf numFmtId="14" fontId="28" fillId="4" borderId="24" xfId="0" applyNumberFormat="1" applyFont="1" applyFill="1" applyBorder="1" applyAlignment="1">
      <alignment horizontal="center" vertical="center" wrapText="1"/>
    </xf>
    <xf numFmtId="0" fontId="26" fillId="0" borderId="24" xfId="0" applyFont="1" applyBorder="1" applyAlignment="1">
      <alignment horizontal="center" vertical="center"/>
    </xf>
    <xf numFmtId="0" fontId="26" fillId="0" borderId="24" xfId="0" applyFont="1" applyBorder="1" applyAlignment="1">
      <alignment horizontal="left" vertical="top"/>
    </xf>
    <xf numFmtId="1" fontId="26" fillId="0" borderId="24" xfId="0" applyNumberFormat="1" applyFont="1" applyBorder="1" applyAlignment="1">
      <alignment horizontal="right" vertical="top"/>
    </xf>
    <xf numFmtId="0" fontId="26" fillId="0" borderId="26" xfId="0" applyFont="1" applyBorder="1" applyAlignment="1">
      <alignment horizontal="center" vertical="center"/>
    </xf>
    <xf numFmtId="0" fontId="29" fillId="0" borderId="16" xfId="0" applyFont="1" applyBorder="1" applyAlignment="1">
      <alignment horizontal="center" vertical="center" wrapText="1"/>
    </xf>
    <xf numFmtId="9" fontId="26" fillId="0" borderId="64" xfId="0" applyNumberFormat="1" applyFont="1" applyBorder="1" applyAlignment="1">
      <alignment horizontal="center" vertical="center"/>
    </xf>
    <xf numFmtId="0" fontId="26" fillId="11" borderId="24" xfId="0" applyFont="1" applyFill="1" applyBorder="1" applyAlignment="1">
      <alignment horizontal="center" vertical="center"/>
    </xf>
    <xf numFmtId="9" fontId="26" fillId="0" borderId="24" xfId="0" applyNumberFormat="1" applyFont="1" applyBorder="1" applyAlignment="1">
      <alignment horizontal="center" vertical="center"/>
    </xf>
    <xf numFmtId="0" fontId="26" fillId="0" borderId="26" xfId="0" applyFont="1" applyBorder="1" applyAlignment="1">
      <alignment horizontal="center" vertical="center" wrapText="1"/>
    </xf>
    <xf numFmtId="0" fontId="26" fillId="0" borderId="24" xfId="0" applyFont="1" applyBorder="1" applyAlignment="1">
      <alignment horizontal="left" vertical="center" wrapText="1"/>
    </xf>
    <xf numFmtId="0" fontId="26" fillId="0" borderId="24" xfId="0" applyFont="1" applyBorder="1" applyAlignment="1">
      <alignment horizontal="left" vertical="center"/>
    </xf>
    <xf numFmtId="0" fontId="26" fillId="0" borderId="26" xfId="0" applyFont="1" applyBorder="1" applyAlignment="1">
      <alignment horizontal="left" vertical="center" wrapText="1"/>
    </xf>
    <xf numFmtId="0" fontId="26" fillId="0" borderId="24" xfId="0" applyFont="1" applyBorder="1"/>
    <xf numFmtId="0" fontId="28" fillId="0" borderId="24" xfId="0" applyFont="1" applyBorder="1" applyAlignment="1">
      <alignment horizontal="center" vertical="center" wrapText="1"/>
    </xf>
    <xf numFmtId="0" fontId="29" fillId="0" borderId="24" xfId="7" applyFont="1" applyBorder="1" applyAlignment="1">
      <alignment horizontal="center" vertical="center" wrapText="1"/>
    </xf>
    <xf numFmtId="0" fontId="121" fillId="0" borderId="24" xfId="7" applyFont="1" applyBorder="1" applyAlignment="1">
      <alignment horizontal="center" vertical="center" wrapText="1"/>
    </xf>
    <xf numFmtId="9" fontId="26" fillId="0" borderId="64" xfId="0" applyNumberFormat="1" applyFont="1" applyBorder="1" applyAlignment="1">
      <alignment horizontal="center" vertical="center" wrapText="1"/>
    </xf>
    <xf numFmtId="0" fontId="26" fillId="11" borderId="24" xfId="0" applyFont="1" applyFill="1" applyBorder="1" applyAlignment="1">
      <alignment horizontal="center" vertical="center" wrapText="1"/>
    </xf>
    <xf numFmtId="0" fontId="26" fillId="0" borderId="24" xfId="0" applyFont="1" applyBorder="1" applyAlignment="1">
      <alignment wrapText="1"/>
    </xf>
    <xf numFmtId="0" fontId="39" fillId="20" borderId="24" xfId="0" applyFont="1" applyFill="1" applyBorder="1" applyAlignment="1">
      <alignment horizontal="center" vertical="center" wrapText="1"/>
    </xf>
    <xf numFmtId="0" fontId="26" fillId="0" borderId="27" xfId="0" applyFont="1" applyBorder="1" applyAlignment="1">
      <alignment horizontal="center" vertical="center"/>
    </xf>
    <xf numFmtId="0" fontId="32" fillId="14" borderId="24" xfId="0" applyFont="1" applyFill="1" applyBorder="1" applyAlignment="1">
      <alignment horizontal="left" vertical="center" wrapText="1"/>
    </xf>
    <xf numFmtId="0" fontId="28" fillId="4" borderId="27" xfId="0" applyFont="1" applyFill="1" applyBorder="1" applyAlignment="1">
      <alignment vertical="center" wrapText="1"/>
    </xf>
    <xf numFmtId="0" fontId="28" fillId="0" borderId="27" xfId="0" applyFont="1" applyBorder="1" applyAlignment="1">
      <alignment horizontal="center" vertical="center" wrapText="1"/>
    </xf>
    <xf numFmtId="0" fontId="26" fillId="0" borderId="24" xfId="0" applyFont="1" applyBorder="1" applyAlignment="1">
      <alignment horizontal="left" vertical="top" wrapText="1"/>
    </xf>
    <xf numFmtId="0" fontId="26" fillId="0" borderId="24" xfId="0" applyFont="1" applyBorder="1" applyAlignment="1">
      <alignment horizontal="center" vertical="top"/>
    </xf>
    <xf numFmtId="1" fontId="26" fillId="0" borderId="24" xfId="0" applyNumberFormat="1" applyFont="1" applyBorder="1" applyAlignment="1">
      <alignment horizontal="center" vertical="top"/>
    </xf>
    <xf numFmtId="3" fontId="26" fillId="0" borderId="24" xfId="0" applyNumberFormat="1" applyFont="1" applyBorder="1" applyAlignment="1">
      <alignment horizontal="center" vertical="center" wrapText="1"/>
    </xf>
    <xf numFmtId="0" fontId="26" fillId="11" borderId="27" xfId="0" applyFont="1" applyFill="1" applyBorder="1" applyAlignment="1">
      <alignment horizontal="center" vertical="center"/>
    </xf>
    <xf numFmtId="0" fontId="26" fillId="0" borderId="26" xfId="0" applyFont="1" applyBorder="1" applyAlignment="1">
      <alignment horizontal="left" vertical="top" wrapText="1"/>
    </xf>
    <xf numFmtId="0" fontId="26" fillId="0" borderId="83" xfId="0" applyFont="1" applyBorder="1" applyAlignment="1">
      <alignment horizontal="center" vertical="center"/>
    </xf>
    <xf numFmtId="0" fontId="26" fillId="0" borderId="77" xfId="0" applyFont="1" applyBorder="1" applyAlignment="1">
      <alignment vertical="center" wrapText="1"/>
    </xf>
    <xf numFmtId="0" fontId="26" fillId="0" borderId="43" xfId="0" applyFont="1" applyBorder="1" applyAlignment="1">
      <alignment horizontal="center" vertical="center" wrapText="1"/>
    </xf>
    <xf numFmtId="0" fontId="26" fillId="0" borderId="84" xfId="0" applyFont="1" applyBorder="1" applyAlignment="1">
      <alignment vertical="center" wrapText="1"/>
    </xf>
    <xf numFmtId="0" fontId="26" fillId="0" borderId="43" xfId="0" applyFont="1" applyBorder="1" applyAlignment="1">
      <alignment horizontal="center" vertical="center"/>
    </xf>
    <xf numFmtId="1" fontId="26" fillId="11" borderId="0" xfId="0" applyNumberFormat="1" applyFont="1" applyFill="1" applyAlignment="1">
      <alignment horizontal="center" vertical="center"/>
    </xf>
    <xf numFmtId="14" fontId="26" fillId="0" borderId="0" xfId="0" applyNumberFormat="1" applyFont="1"/>
    <xf numFmtId="0" fontId="26" fillId="11" borderId="0" xfId="0" applyFont="1" applyFill="1" applyAlignment="1">
      <alignment horizontal="center" vertical="center"/>
    </xf>
    <xf numFmtId="0" fontId="26" fillId="11" borderId="43" xfId="0" applyFont="1" applyFill="1" applyBorder="1" applyAlignment="1">
      <alignment horizontal="center" vertical="center"/>
    </xf>
    <xf numFmtId="0" fontId="26" fillId="11" borderId="0" xfId="0" applyFont="1" applyFill="1"/>
    <xf numFmtId="9" fontId="26" fillId="0" borderId="0" xfId="0" applyNumberFormat="1" applyFont="1"/>
    <xf numFmtId="0" fontId="122" fillId="0" borderId="0" xfId="0" applyFont="1"/>
    <xf numFmtId="14" fontId="120" fillId="0" borderId="0" xfId="0" applyNumberFormat="1" applyFont="1"/>
    <xf numFmtId="0" fontId="60" fillId="5" borderId="27" xfId="0" applyFont="1" applyFill="1" applyBorder="1" applyAlignment="1" applyProtection="1">
      <alignment vertical="center" wrapText="1"/>
      <protection locked="0"/>
    </xf>
    <xf numFmtId="0" fontId="15" fillId="5" borderId="0" xfId="0" applyFont="1" applyFill="1" applyAlignment="1">
      <alignment vertical="center" wrapText="1"/>
    </xf>
    <xf numFmtId="0" fontId="15" fillId="5" borderId="24" xfId="0" applyFont="1" applyFill="1" applyBorder="1" applyAlignment="1">
      <alignment vertical="center" wrapText="1"/>
    </xf>
    <xf numFmtId="0" fontId="23" fillId="19" borderId="24" xfId="0" applyFont="1" applyFill="1" applyBorder="1" applyAlignment="1">
      <alignment horizontal="left" vertical="center" wrapText="1"/>
    </xf>
    <xf numFmtId="0" fontId="36" fillId="0" borderId="24" xfId="0" applyFont="1" applyBorder="1" applyAlignment="1">
      <alignment horizontal="left" vertical="center" wrapText="1"/>
    </xf>
    <xf numFmtId="0" fontId="29" fillId="0" borderId="64" xfId="0" applyFont="1" applyBorder="1" applyAlignment="1">
      <alignment horizontal="left" vertical="center" wrapText="1"/>
    </xf>
    <xf numFmtId="0" fontId="28" fillId="16" borderId="64" xfId="0" applyFont="1" applyFill="1" applyBorder="1" applyAlignment="1">
      <alignment horizontal="left" vertical="center" wrapText="1"/>
    </xf>
    <xf numFmtId="0" fontId="29" fillId="16" borderId="64" xfId="0" applyFont="1" applyFill="1" applyBorder="1" applyAlignment="1">
      <alignment horizontal="left" vertical="center" wrapText="1"/>
    </xf>
    <xf numFmtId="0" fontId="36" fillId="0" borderId="64" xfId="0" applyFont="1" applyBorder="1" applyAlignment="1">
      <alignment horizontal="left" vertical="center" wrapText="1"/>
    </xf>
    <xf numFmtId="0" fontId="29" fillId="11" borderId="64" xfId="0" applyFont="1" applyFill="1" applyBorder="1" applyAlignment="1">
      <alignment horizontal="left" vertical="center" wrapText="1"/>
    </xf>
    <xf numFmtId="17" fontId="29" fillId="0" borderId="64" xfId="0" applyNumberFormat="1" applyFont="1" applyBorder="1" applyAlignment="1">
      <alignment horizontal="left" vertical="center" wrapText="1"/>
    </xf>
    <xf numFmtId="17" fontId="29" fillId="0" borderId="64" xfId="0" applyNumberFormat="1" applyFont="1" applyBorder="1" applyAlignment="1">
      <alignment horizontal="left" vertical="center"/>
    </xf>
    <xf numFmtId="0" fontId="26" fillId="0" borderId="19" xfId="0" applyFont="1" applyBorder="1" applyAlignment="1">
      <alignment horizontal="left" vertical="center" wrapText="1"/>
    </xf>
    <xf numFmtId="0" fontId="32" fillId="0" borderId="0" xfId="0" applyFont="1" applyAlignment="1">
      <alignment horizontal="left"/>
    </xf>
    <xf numFmtId="0" fontId="36" fillId="0" borderId="19" xfId="0" applyFont="1" applyBorder="1" applyAlignment="1">
      <alignment horizontal="left" vertical="center" wrapText="1"/>
    </xf>
    <xf numFmtId="0" fontId="29" fillId="0" borderId="80" xfId="0" applyFont="1" applyBorder="1" applyAlignment="1">
      <alignment horizontal="left" vertical="center" wrapText="1"/>
    </xf>
    <xf numFmtId="0" fontId="28" fillId="16" borderId="80" xfId="0" applyFont="1" applyFill="1" applyBorder="1" applyAlignment="1">
      <alignment horizontal="left" vertical="center" wrapText="1"/>
    </xf>
    <xf numFmtId="0" fontId="29" fillId="16" borderId="80" xfId="0" applyFont="1" applyFill="1" applyBorder="1" applyAlignment="1">
      <alignment horizontal="left" vertical="center" wrapText="1"/>
    </xf>
    <xf numFmtId="0" fontId="36" fillId="0" borderId="80" xfId="0" applyFont="1" applyBorder="1" applyAlignment="1">
      <alignment horizontal="left" vertical="center" wrapText="1"/>
    </xf>
    <xf numFmtId="0" fontId="28" fillId="11" borderId="80" xfId="0" applyFont="1" applyFill="1" applyBorder="1" applyAlignment="1">
      <alignment horizontal="left" vertical="center" wrapText="1"/>
    </xf>
    <xf numFmtId="17" fontId="28" fillId="16" borderId="80" xfId="0" applyNumberFormat="1" applyFont="1" applyFill="1" applyBorder="1" applyAlignment="1">
      <alignment horizontal="left" vertical="center" wrapText="1"/>
    </xf>
    <xf numFmtId="17" fontId="29" fillId="0" borderId="80" xfId="0" applyNumberFormat="1" applyFont="1" applyBorder="1" applyAlignment="1">
      <alignment horizontal="left" vertical="center"/>
    </xf>
    <xf numFmtId="0" fontId="28" fillId="4" borderId="24" xfId="0" applyFont="1" applyFill="1" applyBorder="1" applyAlignment="1">
      <alignment horizontal="left" vertical="center" wrapText="1"/>
    </xf>
    <xf numFmtId="49" fontId="26" fillId="0" borderId="24" xfId="0" applyNumberFormat="1" applyFont="1" applyBorder="1" applyAlignment="1">
      <alignment horizontal="left" vertical="center" wrapText="1"/>
    </xf>
    <xf numFmtId="0" fontId="23" fillId="19" borderId="24" xfId="0" applyFont="1" applyFill="1" applyBorder="1" applyAlignment="1">
      <alignment horizontal="center" vertical="center" wrapText="1"/>
    </xf>
    <xf numFmtId="0" fontId="36" fillId="0" borderId="19" xfId="0" applyFont="1" applyBorder="1" applyAlignment="1">
      <alignment vertical="center" wrapText="1"/>
    </xf>
    <xf numFmtId="0" fontId="28" fillId="0" borderId="80" xfId="0" applyFont="1" applyBorder="1" applyAlignment="1">
      <alignment horizontal="center" vertical="center" wrapText="1"/>
    </xf>
    <xf numFmtId="0" fontId="29" fillId="0" borderId="80" xfId="0" applyFont="1" applyBorder="1" applyAlignment="1">
      <alignment horizontal="center" vertical="center" wrapText="1"/>
    </xf>
    <xf numFmtId="0" fontId="29" fillId="16" borderId="80" xfId="0" applyFont="1" applyFill="1" applyBorder="1" applyAlignment="1">
      <alignment horizontal="center" vertical="center" wrapText="1"/>
    </xf>
    <xf numFmtId="0" fontId="36" fillId="0" borderId="80" xfId="0" applyFont="1" applyBorder="1" applyAlignment="1">
      <alignment horizontal="center" vertical="center" wrapText="1"/>
    </xf>
    <xf numFmtId="0" fontId="28" fillId="11" borderId="80" xfId="0" applyFont="1" applyFill="1" applyBorder="1" applyAlignment="1">
      <alignment horizontal="center" vertical="center" wrapText="1"/>
    </xf>
    <xf numFmtId="0" fontId="28" fillId="16" borderId="80" xfId="0" applyFont="1" applyFill="1" applyBorder="1" applyAlignment="1">
      <alignment horizontal="center" vertical="center" wrapText="1"/>
    </xf>
    <xf numFmtId="17" fontId="28" fillId="16" borderId="80" xfId="0" applyNumberFormat="1" applyFont="1" applyFill="1" applyBorder="1" applyAlignment="1">
      <alignment horizontal="center" vertical="center" wrapText="1"/>
    </xf>
    <xf numFmtId="17" fontId="29" fillId="0" borderId="80" xfId="0" applyNumberFormat="1" applyFont="1" applyBorder="1" applyAlignment="1">
      <alignment horizontal="center" vertical="center"/>
    </xf>
    <xf numFmtId="9" fontId="38" fillId="20" borderId="24" xfId="0" applyNumberFormat="1" applyFont="1" applyFill="1" applyBorder="1" applyAlignment="1">
      <alignment horizontal="left" vertical="center" wrapText="1"/>
    </xf>
    <xf numFmtId="0" fontId="124" fillId="14" borderId="16" xfId="0" applyFont="1" applyFill="1" applyBorder="1" applyAlignment="1">
      <alignment vertical="center" wrapText="1"/>
    </xf>
    <xf numFmtId="0" fontId="23" fillId="0" borderId="0" xfId="0" applyFont="1" applyAlignment="1">
      <alignment horizontal="center" vertical="center" wrapText="1"/>
    </xf>
    <xf numFmtId="0" fontId="124" fillId="0" borderId="16" xfId="0" applyFont="1" applyBorder="1" applyAlignment="1">
      <alignment vertical="center" wrapText="1"/>
    </xf>
    <xf numFmtId="0" fontId="32" fillId="11" borderId="0" xfId="0" applyFont="1" applyFill="1" applyAlignment="1">
      <alignment horizontal="center" vertical="center"/>
    </xf>
    <xf numFmtId="0" fontId="32" fillId="14" borderId="0" xfId="0" applyFont="1" applyFill="1"/>
    <xf numFmtId="0" fontId="32" fillId="11" borderId="0" xfId="0" applyFont="1" applyFill="1" applyAlignment="1">
      <alignment horizontal="center"/>
    </xf>
    <xf numFmtId="9" fontId="32" fillId="14" borderId="0" xfId="0" applyNumberFormat="1" applyFont="1" applyFill="1" applyAlignment="1">
      <alignment horizontal="center" vertical="center"/>
    </xf>
    <xf numFmtId="0" fontId="32" fillId="11" borderId="0" xfId="0" applyFont="1" applyFill="1"/>
    <xf numFmtId="0" fontId="32" fillId="0" borderId="0" xfId="0" applyFont="1" applyAlignment="1">
      <alignment vertical="center" wrapText="1"/>
    </xf>
    <xf numFmtId="0" fontId="125" fillId="0" borderId="0" xfId="0" applyFont="1"/>
    <xf numFmtId="0" fontId="11" fillId="14" borderId="24" xfId="0" applyFont="1" applyFill="1" applyBorder="1" applyAlignment="1">
      <alignment horizontal="center" vertical="center" wrapText="1"/>
    </xf>
    <xf numFmtId="0" fontId="126" fillId="14" borderId="24" xfId="0" applyFont="1" applyFill="1" applyBorder="1" applyAlignment="1">
      <alignment horizontal="center" vertical="center" wrapText="1"/>
    </xf>
    <xf numFmtId="0" fontId="9" fillId="14" borderId="24" xfId="0" applyFont="1" applyFill="1" applyBorder="1" applyAlignment="1">
      <alignment vertical="center" wrapText="1"/>
    </xf>
    <xf numFmtId="0" fontId="15" fillId="14" borderId="24" xfId="0" applyFont="1" applyFill="1" applyBorder="1" applyAlignment="1">
      <alignment vertical="center" wrapText="1"/>
    </xf>
    <xf numFmtId="0" fontId="10" fillId="14" borderId="24" xfId="0" applyFont="1" applyFill="1" applyBorder="1" applyAlignment="1">
      <alignment horizontal="center" vertical="center" wrapText="1"/>
    </xf>
    <xf numFmtId="17" fontId="9" fillId="14" borderId="24" xfId="0" applyNumberFormat="1" applyFont="1" applyFill="1" applyBorder="1" applyAlignment="1">
      <alignment horizontal="center" vertical="center" wrapText="1"/>
    </xf>
    <xf numFmtId="17" fontId="10" fillId="14" borderId="24" xfId="0" applyNumberFormat="1" applyFont="1" applyFill="1" applyBorder="1" applyAlignment="1">
      <alignment horizontal="center" vertical="center"/>
    </xf>
    <xf numFmtId="0" fontId="9" fillId="14" borderId="19" xfId="0" applyFont="1" applyFill="1" applyBorder="1" applyAlignment="1">
      <alignment horizontal="left" vertical="center" wrapText="1"/>
    </xf>
    <xf numFmtId="0" fontId="9" fillId="14" borderId="19" xfId="0" applyFont="1" applyFill="1" applyBorder="1" applyAlignment="1">
      <alignment horizontal="center" vertical="center"/>
    </xf>
    <xf numFmtId="0" fontId="9" fillId="14" borderId="19" xfId="0" applyFont="1" applyFill="1" applyBorder="1" applyAlignment="1">
      <alignment horizontal="center" vertical="top"/>
    </xf>
    <xf numFmtId="1" fontId="9" fillId="14" borderId="19" xfId="0" applyNumberFormat="1" applyFont="1" applyFill="1" applyBorder="1" applyAlignment="1">
      <alignment horizontal="center" vertical="top"/>
    </xf>
    <xf numFmtId="0" fontId="9" fillId="14" borderId="19" xfId="0" applyFont="1" applyFill="1" applyBorder="1" applyAlignment="1">
      <alignment horizontal="left"/>
    </xf>
    <xf numFmtId="0" fontId="9" fillId="14" borderId="20" xfId="0" applyFont="1" applyFill="1" applyBorder="1" applyAlignment="1">
      <alignment horizontal="center" vertical="center" wrapText="1"/>
    </xf>
    <xf numFmtId="0" fontId="56" fillId="14" borderId="16" xfId="0" applyFont="1" applyFill="1" applyBorder="1" applyAlignment="1">
      <alignment horizontal="center" vertical="center" wrapText="1"/>
    </xf>
    <xf numFmtId="0" fontId="9" fillId="14" borderId="80" xfId="0" applyFont="1" applyFill="1" applyBorder="1" applyAlignment="1">
      <alignment horizontal="center" vertical="center" wrapText="1"/>
    </xf>
    <xf numFmtId="0" fontId="9" fillId="14" borderId="20" xfId="0" applyFont="1" applyFill="1" applyBorder="1" applyAlignment="1">
      <alignment horizontal="center" vertical="center"/>
    </xf>
    <xf numFmtId="0" fontId="9" fillId="14" borderId="19" xfId="0" applyFont="1" applyFill="1" applyBorder="1" applyAlignment="1">
      <alignment horizontal="left" vertical="center"/>
    </xf>
    <xf numFmtId="1" fontId="9" fillId="14" borderId="19" xfId="0" applyNumberFormat="1" applyFont="1" applyFill="1" applyBorder="1" applyAlignment="1">
      <alignment horizontal="center" vertical="center"/>
    </xf>
    <xf numFmtId="0" fontId="0" fillId="11" borderId="19" xfId="0" applyFill="1" applyBorder="1" applyAlignment="1">
      <alignment horizontal="center" vertical="center"/>
    </xf>
    <xf numFmtId="0" fontId="15" fillId="14" borderId="24" xfId="0" applyFont="1" applyFill="1" applyBorder="1" applyAlignment="1">
      <alignment horizontal="center" vertical="center" wrapText="1"/>
    </xf>
    <xf numFmtId="17" fontId="15" fillId="14" borderId="24" xfId="0" applyNumberFormat="1" applyFont="1" applyFill="1" applyBorder="1" applyAlignment="1">
      <alignment horizontal="center" vertical="center" wrapText="1"/>
    </xf>
    <xf numFmtId="0" fontId="15" fillId="14" borderId="24" xfId="0" applyFont="1" applyFill="1" applyBorder="1" applyAlignment="1">
      <alignment horizontal="left" vertical="center" wrapText="1"/>
    </xf>
    <xf numFmtId="0" fontId="9" fillId="14" borderId="24" xfId="0" applyFont="1" applyFill="1" applyBorder="1" applyAlignment="1">
      <alignment horizontal="left" wrapText="1"/>
    </xf>
    <xf numFmtId="0" fontId="9" fillId="14" borderId="24" xfId="0" applyFont="1" applyFill="1" applyBorder="1" applyAlignment="1">
      <alignment horizontal="left" vertical="top"/>
    </xf>
    <xf numFmtId="1" fontId="9" fillId="14" borderId="24" xfId="0" applyNumberFormat="1" applyFont="1" applyFill="1" applyBorder="1" applyAlignment="1">
      <alignment horizontal="right" vertical="top"/>
    </xf>
    <xf numFmtId="0" fontId="9" fillId="14" borderId="24" xfId="0" applyFont="1" applyFill="1" applyBorder="1" applyAlignment="1">
      <alignment horizontal="left"/>
    </xf>
    <xf numFmtId="0" fontId="9" fillId="14" borderId="24" xfId="0" applyFont="1" applyFill="1" applyBorder="1" applyAlignment="1">
      <alignment horizontal="left" vertical="top" wrapText="1"/>
    </xf>
    <xf numFmtId="0" fontId="9" fillId="14" borderId="26" xfId="0" applyFont="1" applyFill="1" applyBorder="1" applyAlignment="1">
      <alignment horizontal="left" vertical="center" wrapText="1"/>
    </xf>
    <xf numFmtId="0" fontId="9" fillId="14" borderId="24" xfId="0" applyFont="1" applyFill="1" applyBorder="1" applyAlignment="1">
      <alignment vertical="center"/>
    </xf>
    <xf numFmtId="0" fontId="9" fillId="14" borderId="26" xfId="0" applyFont="1" applyFill="1" applyBorder="1" applyAlignment="1">
      <alignment horizontal="center" vertical="center"/>
    </xf>
    <xf numFmtId="0" fontId="127" fillId="0" borderId="0" xfId="0" applyFont="1" applyAlignment="1">
      <alignment wrapText="1"/>
    </xf>
    <xf numFmtId="0" fontId="9" fillId="14" borderId="26" xfId="0" applyFont="1" applyFill="1" applyBorder="1" applyAlignment="1">
      <alignment horizontal="left" vertical="center"/>
    </xf>
    <xf numFmtId="0" fontId="95" fillId="14" borderId="24" xfId="0" applyFont="1" applyFill="1" applyBorder="1" applyAlignment="1">
      <alignment horizontal="left" vertical="center" wrapText="1"/>
    </xf>
    <xf numFmtId="0" fontId="9" fillId="14" borderId="24" xfId="0" applyFont="1" applyFill="1" applyBorder="1" applyAlignment="1">
      <alignment horizontal="center" vertical="top" wrapText="1"/>
    </xf>
    <xf numFmtId="0" fontId="128" fillId="14" borderId="26" xfId="4" applyFont="1" applyFill="1" applyBorder="1" applyAlignment="1">
      <alignment horizontal="left" vertical="center" wrapText="1"/>
    </xf>
    <xf numFmtId="0" fontId="11" fillId="0" borderId="26" xfId="0" applyFont="1" applyBorder="1" applyAlignment="1">
      <alignment vertical="center" wrapText="1"/>
    </xf>
    <xf numFmtId="0" fontId="5" fillId="0" borderId="0" xfId="0" applyFont="1" applyAlignment="1">
      <alignment horizontal="center" vertical="center"/>
    </xf>
    <xf numFmtId="0" fontId="18" fillId="0" borderId="19" xfId="0" applyFont="1" applyBorder="1" applyAlignment="1">
      <alignment horizontal="center" vertical="center"/>
    </xf>
    <xf numFmtId="0" fontId="18" fillId="0" borderId="7" xfId="0" applyFont="1" applyBorder="1" applyAlignment="1">
      <alignment horizontal="center" vertical="center"/>
    </xf>
    <xf numFmtId="0" fontId="5" fillId="0" borderId="56" xfId="0" applyFont="1" applyBorder="1" applyAlignment="1">
      <alignment horizontal="center" vertical="center"/>
    </xf>
    <xf numFmtId="0" fontId="5" fillId="0" borderId="56" xfId="0" applyFont="1" applyBorder="1" applyAlignment="1">
      <alignment horizontal="center" vertical="center" wrapText="1"/>
    </xf>
    <xf numFmtId="0" fontId="6" fillId="0" borderId="0" xfId="0" applyFont="1"/>
    <xf numFmtId="0" fontId="131" fillId="0" borderId="24" xfId="0" applyFont="1" applyBorder="1" applyAlignment="1">
      <alignment horizontal="center" vertical="center"/>
    </xf>
    <xf numFmtId="0" fontId="131" fillId="0" borderId="24" xfId="0" applyFont="1" applyBorder="1" applyAlignment="1">
      <alignment horizontal="center" vertical="center" wrapText="1"/>
    </xf>
    <xf numFmtId="0" fontId="131" fillId="0" borderId="0" xfId="0" applyFont="1" applyAlignment="1">
      <alignment horizontal="center" vertical="center"/>
    </xf>
    <xf numFmtId="0" fontId="130" fillId="0" borderId="24" xfId="0" applyFont="1" applyBorder="1" applyAlignment="1">
      <alignment horizontal="center" vertical="center"/>
    </xf>
    <xf numFmtId="0" fontId="130" fillId="0" borderId="18" xfId="0" applyFont="1" applyBorder="1" applyAlignment="1">
      <alignment horizontal="center" vertical="center"/>
    </xf>
    <xf numFmtId="0" fontId="134" fillId="0" borderId="0" xfId="0" applyFont="1"/>
    <xf numFmtId="0" fontId="131" fillId="0" borderId="28" xfId="0" applyFont="1" applyBorder="1" applyAlignment="1">
      <alignment horizontal="justify" vertical="top" wrapText="1"/>
    </xf>
    <xf numFmtId="0" fontId="131" fillId="0" borderId="24" xfId="0" applyFont="1" applyBorder="1" applyAlignment="1">
      <alignment horizontal="justify" vertical="top" wrapText="1"/>
    </xf>
    <xf numFmtId="0" fontId="38" fillId="0" borderId="24" xfId="0" applyFont="1" applyBorder="1" applyAlignment="1">
      <alignment horizontal="left" vertical="center" wrapText="1"/>
    </xf>
    <xf numFmtId="0" fontId="8" fillId="5" borderId="24" xfId="0" applyFont="1" applyFill="1" applyBorder="1" applyAlignment="1">
      <alignment horizontal="center" vertical="center" wrapText="1"/>
    </xf>
    <xf numFmtId="0" fontId="0" fillId="0" borderId="24" xfId="0" applyBorder="1" applyAlignment="1">
      <alignment horizontal="justify" vertical="top" wrapText="1"/>
    </xf>
    <xf numFmtId="0" fontId="0" fillId="0" borderId="26" xfId="0" applyBorder="1" applyAlignment="1">
      <alignment horizontal="center" vertical="center" wrapText="1"/>
    </xf>
    <xf numFmtId="0" fontId="6" fillId="4" borderId="24" xfId="0" applyFont="1" applyFill="1" applyBorder="1" applyAlignment="1">
      <alignment vertical="top" wrapText="1"/>
    </xf>
    <xf numFmtId="0" fontId="6" fillId="0" borderId="24" xfId="0" applyFont="1" applyBorder="1" applyAlignment="1">
      <alignment vertical="top" wrapText="1"/>
    </xf>
    <xf numFmtId="0" fontId="2" fillId="5" borderId="10" xfId="0" applyFont="1" applyFill="1" applyBorder="1" applyAlignment="1">
      <alignment horizontal="center" vertical="center"/>
    </xf>
    <xf numFmtId="9" fontId="2" fillId="5" borderId="10" xfId="1" applyFont="1" applyFill="1" applyBorder="1" applyAlignment="1">
      <alignment horizontal="center" vertical="center"/>
    </xf>
    <xf numFmtId="0" fontId="2" fillId="5" borderId="10" xfId="0" applyFont="1" applyFill="1" applyBorder="1" applyAlignment="1">
      <alignment horizontal="justify" vertical="top" wrapText="1"/>
    </xf>
    <xf numFmtId="0" fontId="3" fillId="0" borderId="10" xfId="0" applyFont="1" applyBorder="1" applyAlignment="1">
      <alignment horizontal="center" vertical="center"/>
    </xf>
    <xf numFmtId="0" fontId="2" fillId="0" borderId="10" xfId="0" applyFont="1" applyBorder="1" applyAlignment="1">
      <alignment horizontal="center" vertical="center"/>
    </xf>
    <xf numFmtId="0" fontId="3" fillId="0" borderId="10" xfId="0" applyFont="1" applyBorder="1" applyAlignment="1">
      <alignment horizontal="center" vertical="center" wrapText="1"/>
    </xf>
    <xf numFmtId="0" fontId="5" fillId="0" borderId="10" xfId="0" applyFont="1" applyBorder="1" applyAlignment="1">
      <alignment horizontal="left" vertical="top" wrapText="1"/>
    </xf>
    <xf numFmtId="0" fontId="3" fillId="0" borderId="10" xfId="0" applyFont="1" applyBorder="1" applyAlignment="1">
      <alignment horizontal="left" vertical="top" wrapText="1"/>
    </xf>
    <xf numFmtId="49" fontId="5" fillId="0" borderId="10" xfId="0" applyNumberFormat="1" applyFont="1" applyBorder="1" applyAlignment="1">
      <alignment horizontal="left" vertical="top" wrapText="1"/>
    </xf>
    <xf numFmtId="0" fontId="5" fillId="4" borderId="10" xfId="0" applyFont="1" applyFill="1" applyBorder="1" applyAlignment="1">
      <alignment horizontal="left" vertical="top" wrapText="1"/>
    </xf>
    <xf numFmtId="0" fontId="5" fillId="0" borderId="10" xfId="0" applyFont="1" applyBorder="1" applyAlignment="1">
      <alignment horizontal="justify" vertical="top" wrapText="1"/>
    </xf>
    <xf numFmtId="0" fontId="3" fillId="4" borderId="10" xfId="0" applyFont="1" applyFill="1" applyBorder="1" applyAlignment="1">
      <alignment horizontal="center" vertical="center"/>
    </xf>
    <xf numFmtId="0" fontId="3" fillId="4" borderId="10" xfId="0" applyFont="1" applyFill="1" applyBorder="1" applyAlignment="1">
      <alignment horizontal="left" vertical="top" wrapText="1"/>
    </xf>
    <xf numFmtId="0" fontId="3" fillId="0" borderId="10" xfId="0" applyFont="1" applyBorder="1" applyAlignment="1">
      <alignment horizontal="justify" vertical="top" wrapText="1"/>
    </xf>
    <xf numFmtId="0" fontId="5" fillId="4" borderId="10" xfId="0" applyFont="1" applyFill="1" applyBorder="1" applyAlignment="1">
      <alignment vertical="top" wrapText="1"/>
    </xf>
    <xf numFmtId="0" fontId="2" fillId="5" borderId="10" xfId="0" applyFont="1" applyFill="1" applyBorder="1" applyAlignment="1">
      <alignment horizontal="center" vertical="center" wrapText="1"/>
    </xf>
    <xf numFmtId="0" fontId="4" fillId="5" borderId="10" xfId="0" applyFont="1" applyFill="1" applyBorder="1" applyAlignment="1">
      <alignment horizontal="left" vertical="center" wrapText="1"/>
    </xf>
    <xf numFmtId="164" fontId="2" fillId="5" borderId="10" xfId="0" applyNumberFormat="1" applyFont="1" applyFill="1" applyBorder="1" applyAlignment="1">
      <alignment horizontal="center" vertical="center" wrapText="1"/>
    </xf>
    <xf numFmtId="0" fontId="3" fillId="4" borderId="10" xfId="0" applyFont="1" applyFill="1" applyBorder="1" applyAlignment="1">
      <alignment horizontal="justify" vertical="center" wrapText="1"/>
    </xf>
    <xf numFmtId="14" fontId="3" fillId="4" borderId="10" xfId="0" applyNumberFormat="1" applyFont="1" applyFill="1" applyBorder="1" applyAlignment="1">
      <alignment horizontal="center" vertical="center" wrapText="1"/>
    </xf>
    <xf numFmtId="14" fontId="3" fillId="4" borderId="10" xfId="0" applyNumberFormat="1" applyFont="1" applyFill="1" applyBorder="1" applyAlignment="1">
      <alignment horizontal="center" vertical="center"/>
    </xf>
    <xf numFmtId="0" fontId="3" fillId="0" borderId="10" xfId="0" applyFont="1" applyBorder="1" applyAlignment="1">
      <alignment horizontal="justify" vertical="center" wrapText="1"/>
    </xf>
    <xf numFmtId="14" fontId="3" fillId="0" borderId="10" xfId="0" applyNumberFormat="1" applyFont="1" applyBorder="1" applyAlignment="1">
      <alignment horizontal="center" vertical="center"/>
    </xf>
    <xf numFmtId="0" fontId="12" fillId="9" borderId="10" xfId="0" applyFont="1" applyFill="1" applyBorder="1" applyAlignment="1">
      <alignment horizontal="justify" vertical="center" wrapText="1"/>
    </xf>
    <xf numFmtId="0" fontId="3" fillId="4" borderId="10" xfId="0" applyFont="1" applyFill="1" applyBorder="1" applyAlignment="1">
      <alignment horizontal="left" vertical="center" wrapText="1"/>
    </xf>
    <xf numFmtId="0" fontId="3" fillId="4" borderId="10" xfId="0" applyFont="1" applyFill="1" applyBorder="1" applyAlignment="1">
      <alignment horizontal="justify" vertical="top" wrapText="1"/>
    </xf>
    <xf numFmtId="0" fontId="3" fillId="4" borderId="10" xfId="0" applyFont="1" applyFill="1" applyBorder="1" applyAlignment="1">
      <alignment vertical="center" wrapText="1"/>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5" fillId="4" borderId="10" xfId="0" applyFont="1" applyFill="1" applyBorder="1" applyAlignment="1">
      <alignment horizontal="left" vertical="center" wrapText="1"/>
    </xf>
    <xf numFmtId="0" fontId="5" fillId="0" borderId="10" xfId="0" applyFont="1" applyBorder="1" applyAlignment="1">
      <alignment horizontal="left" vertical="center" wrapText="1"/>
    </xf>
    <xf numFmtId="14" fontId="5" fillId="0" borderId="10" xfId="0" applyNumberFormat="1" applyFont="1" applyBorder="1" applyAlignment="1">
      <alignment horizontal="left" vertical="center" wrapText="1"/>
    </xf>
    <xf numFmtId="0" fontId="131" fillId="0" borderId="10" xfId="0" applyFont="1" applyBorder="1" applyAlignment="1">
      <alignment horizontal="center" vertical="center"/>
    </xf>
    <xf numFmtId="0" fontId="3" fillId="0" borderId="10" xfId="0" applyFont="1" applyBorder="1" applyAlignment="1">
      <alignment horizontal="left" vertical="center" wrapText="1"/>
    </xf>
    <xf numFmtId="0" fontId="39" fillId="3" borderId="10" xfId="0" applyFont="1" applyFill="1" applyBorder="1" applyAlignment="1">
      <alignment horizontal="center" vertical="center" wrapText="1"/>
    </xf>
    <xf numFmtId="0" fontId="39" fillId="2" borderId="10" xfId="0" applyFont="1" applyFill="1" applyBorder="1" applyAlignment="1">
      <alignment horizontal="center" vertical="center" wrapText="1"/>
    </xf>
    <xf numFmtId="164" fontId="39" fillId="2" borderId="10" xfId="0" applyNumberFormat="1" applyFont="1" applyFill="1" applyBorder="1" applyAlignment="1">
      <alignment horizontal="center" vertical="center" wrapText="1"/>
    </xf>
    <xf numFmtId="0" fontId="18" fillId="5" borderId="10" xfId="0" applyFont="1" applyFill="1" applyBorder="1" applyAlignment="1">
      <alignment horizontal="center" vertical="center" wrapText="1"/>
    </xf>
    <xf numFmtId="0" fontId="20" fillId="5" borderId="10" xfId="0" applyFont="1" applyFill="1" applyBorder="1" applyAlignment="1">
      <alignment horizontal="left" vertical="center" wrapText="1"/>
    </xf>
    <xf numFmtId="164" fontId="18" fillId="5" borderId="10" xfId="0" applyNumberFormat="1"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0" borderId="10" xfId="0" applyFont="1" applyBorder="1" applyAlignment="1">
      <alignment horizontal="center" vertical="top"/>
    </xf>
    <xf numFmtId="0" fontId="5" fillId="4" borderId="10" xfId="0" applyFont="1" applyFill="1" applyBorder="1" applyAlignment="1">
      <alignment horizontal="center" vertical="top" wrapText="1"/>
    </xf>
    <xf numFmtId="14" fontId="5" fillId="0" borderId="10" xfId="0" applyNumberFormat="1" applyFont="1" applyBorder="1" applyAlignment="1">
      <alignment horizontal="left" vertical="top" wrapText="1"/>
    </xf>
    <xf numFmtId="0" fontId="5" fillId="0" borderId="10" xfId="0" applyFont="1" applyBorder="1" applyAlignment="1">
      <alignment horizontal="center" vertical="top" wrapText="1"/>
    </xf>
    <xf numFmtId="0" fontId="2"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3" fillId="0" borderId="10" xfId="0" applyFont="1" applyBorder="1" applyAlignment="1">
      <alignment vertical="center" wrapText="1"/>
    </xf>
    <xf numFmtId="0" fontId="3" fillId="4" borderId="10" xfId="0" applyFont="1" applyFill="1" applyBorder="1" applyAlignment="1">
      <alignment horizontal="center" vertical="center" wrapText="1"/>
    </xf>
    <xf numFmtId="0" fontId="5" fillId="4" borderId="10" xfId="0" applyFont="1" applyFill="1" applyBorder="1" applyAlignment="1">
      <alignment horizontal="justify" vertical="center" wrapText="1"/>
    </xf>
    <xf numFmtId="0" fontId="5" fillId="0" borderId="10" xfId="0" applyFont="1" applyBorder="1" applyAlignment="1">
      <alignment horizontal="justify" vertical="center" wrapText="1"/>
    </xf>
    <xf numFmtId="0" fontId="5" fillId="0" borderId="10" xfId="0" applyFont="1" applyBorder="1" applyAlignment="1">
      <alignment vertical="center" wrapText="1"/>
    </xf>
    <xf numFmtId="14" fontId="5" fillId="0" borderId="10" xfId="0" applyNumberFormat="1" applyFont="1" applyBorder="1" applyAlignment="1">
      <alignment horizontal="center" vertical="center" wrapText="1"/>
    </xf>
    <xf numFmtId="0" fontId="9" fillId="0" borderId="10" xfId="0" applyFont="1" applyBorder="1" applyAlignment="1">
      <alignment horizontal="center" vertical="center"/>
    </xf>
    <xf numFmtId="0" fontId="9" fillId="0" borderId="10" xfId="0" applyFont="1" applyBorder="1" applyAlignment="1">
      <alignment horizontal="center" vertical="center" wrapText="1"/>
    </xf>
    <xf numFmtId="0" fontId="5" fillId="0" borderId="10" xfId="0" applyFont="1" applyBorder="1" applyAlignment="1">
      <alignment vertical="center"/>
    </xf>
    <xf numFmtId="0" fontId="13" fillId="2" borderId="10" xfId="0" applyFont="1" applyFill="1" applyBorder="1" applyAlignment="1">
      <alignment horizontal="center" vertical="center" wrapText="1"/>
    </xf>
    <xf numFmtId="0" fontId="13" fillId="2" borderId="10" xfId="0" applyFont="1" applyFill="1" applyBorder="1" applyAlignment="1">
      <alignment horizontal="left" vertical="center"/>
    </xf>
    <xf numFmtId="14" fontId="13" fillId="2" borderId="10" xfId="0" applyNumberFormat="1" applyFont="1" applyFill="1" applyBorder="1" applyAlignment="1">
      <alignment horizontal="center" vertical="center"/>
    </xf>
    <xf numFmtId="14" fontId="13" fillId="2" borderId="10" xfId="0" applyNumberFormat="1" applyFont="1" applyFill="1" applyBorder="1" applyAlignment="1">
      <alignment horizontal="center" vertical="center" wrapText="1"/>
    </xf>
    <xf numFmtId="9" fontId="3" fillId="0" borderId="10" xfId="0" applyNumberFormat="1" applyFont="1" applyBorder="1" applyAlignment="1">
      <alignment horizontal="center" vertical="center"/>
    </xf>
    <xf numFmtId="0" fontId="18" fillId="0" borderId="10" xfId="0" applyFont="1" applyBorder="1" applyAlignment="1">
      <alignment horizontal="left" vertical="top" wrapText="1"/>
    </xf>
    <xf numFmtId="0" fontId="6" fillId="0" borderId="10" xfId="0" applyFont="1" applyBorder="1" applyAlignment="1">
      <alignment horizontal="left" vertical="top" wrapText="1"/>
    </xf>
    <xf numFmtId="0" fontId="2" fillId="4" borderId="10" xfId="0" applyFont="1" applyFill="1" applyBorder="1" applyAlignment="1">
      <alignment horizontal="left" vertical="top" wrapText="1"/>
    </xf>
    <xf numFmtId="14" fontId="3" fillId="0" borderId="10" xfId="0" applyNumberFormat="1" applyFont="1" applyBorder="1" applyAlignment="1" applyProtection="1">
      <alignment horizontal="justify" vertical="top" wrapText="1"/>
      <protection hidden="1"/>
    </xf>
    <xf numFmtId="0" fontId="37" fillId="2" borderId="10" xfId="0" applyFont="1" applyFill="1" applyBorder="1" applyAlignment="1">
      <alignment horizontal="left" vertical="center"/>
    </xf>
    <xf numFmtId="14" fontId="43" fillId="2" borderId="10" xfId="0" applyNumberFormat="1" applyFont="1" applyFill="1" applyBorder="1" applyAlignment="1">
      <alignment horizontal="center" vertical="center"/>
    </xf>
    <xf numFmtId="14" fontId="37" fillId="2" borderId="10" xfId="0" applyNumberFormat="1" applyFont="1" applyFill="1" applyBorder="1" applyAlignment="1">
      <alignment horizontal="center" vertical="center" wrapText="1"/>
    </xf>
    <xf numFmtId="0" fontId="18"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left" vertical="top" wrapText="1"/>
    </xf>
    <xf numFmtId="0" fontId="130" fillId="0" borderId="10" xfId="0" applyFont="1" applyBorder="1" applyAlignment="1">
      <alignment horizontal="center" vertical="center"/>
    </xf>
    <xf numFmtId="0" fontId="38" fillId="4" borderId="10" xfId="0" applyFont="1" applyFill="1" applyBorder="1" applyAlignment="1">
      <alignment horizontal="left" vertical="top" wrapText="1"/>
    </xf>
    <xf numFmtId="0" fontId="18" fillId="4" borderId="10" xfId="0" applyFont="1" applyFill="1" applyBorder="1" applyAlignment="1">
      <alignment horizontal="center" vertical="center"/>
    </xf>
    <xf numFmtId="0" fontId="38" fillId="4" borderId="10" xfId="0" applyFont="1" applyFill="1" applyBorder="1" applyAlignment="1">
      <alignment horizontal="center" vertical="center" wrapText="1"/>
    </xf>
    <xf numFmtId="0" fontId="38" fillId="4" borderId="10" xfId="0" applyFont="1" applyFill="1" applyBorder="1" applyAlignment="1">
      <alignment horizontal="justify" vertical="top" wrapText="1"/>
    </xf>
    <xf numFmtId="0" fontId="38" fillId="0" borderId="10" xfId="0" applyFont="1" applyBorder="1" applyAlignment="1">
      <alignment horizontal="justify" vertical="top" wrapText="1"/>
    </xf>
    <xf numFmtId="0" fontId="15" fillId="0" borderId="10" xfId="0" applyFont="1" applyBorder="1"/>
    <xf numFmtId="0" fontId="38" fillId="0" borderId="10" xfId="0" applyFont="1" applyBorder="1" applyAlignment="1">
      <alignment vertical="center"/>
    </xf>
    <xf numFmtId="0" fontId="3" fillId="0" borderId="8" xfId="0" applyFont="1" applyBorder="1" applyAlignment="1">
      <alignment horizontal="justify" vertical="top" wrapText="1"/>
    </xf>
    <xf numFmtId="0" fontId="3" fillId="0" borderId="12" xfId="0" applyFont="1" applyBorder="1" applyAlignment="1">
      <alignment horizontal="justify" vertical="top" wrapText="1"/>
    </xf>
    <xf numFmtId="0" fontId="18" fillId="5" borderId="10" xfId="0" applyFont="1" applyFill="1" applyBorder="1" applyAlignment="1">
      <alignment horizontal="justify" vertical="top" wrapText="1"/>
    </xf>
    <xf numFmtId="0" fontId="12" fillId="0" borderId="10" xfId="0" applyFont="1" applyBorder="1" applyAlignment="1">
      <alignment horizontal="center" vertical="center" wrapText="1"/>
    </xf>
    <xf numFmtId="14" fontId="5" fillId="0" borderId="10" xfId="0" applyNumberFormat="1" applyFont="1" applyBorder="1" applyAlignment="1">
      <alignment horizontal="center" vertical="center"/>
    </xf>
    <xf numFmtId="0" fontId="2" fillId="5" borderId="10" xfId="0" applyFont="1" applyFill="1" applyBorder="1" applyAlignment="1">
      <alignment vertical="center" wrapText="1"/>
    </xf>
    <xf numFmtId="0" fontId="6" fillId="0" borderId="10" xfId="0" applyFont="1" applyBorder="1" applyAlignment="1">
      <alignment horizontal="left" vertical="center" wrapText="1"/>
    </xf>
    <xf numFmtId="0" fontId="23" fillId="0" borderId="19" xfId="0" applyFont="1" applyBorder="1" applyAlignment="1">
      <alignment horizontal="center" vertical="center"/>
    </xf>
    <xf numFmtId="0" fontId="28" fillId="0" borderId="24" xfId="0" applyFont="1" applyBorder="1" applyAlignment="1">
      <alignment horizontal="left" vertical="top" wrapText="1"/>
    </xf>
    <xf numFmtId="0" fontId="42" fillId="0" borderId="26" xfId="2" applyFont="1" applyBorder="1" applyAlignment="1">
      <alignment horizontal="center" vertical="center"/>
    </xf>
    <xf numFmtId="0" fontId="28" fillId="0" borderId="26" xfId="0" applyFont="1" applyBorder="1" applyAlignment="1">
      <alignment horizontal="left" vertical="top" wrapText="1"/>
    </xf>
    <xf numFmtId="0" fontId="28" fillId="0" borderId="26" xfId="0" applyFont="1" applyBorder="1" applyAlignment="1">
      <alignment vertical="top" wrapText="1"/>
    </xf>
    <xf numFmtId="0" fontId="29" fillId="0" borderId="10" xfId="0" applyFont="1" applyBorder="1" applyAlignment="1">
      <alignment wrapText="1"/>
    </xf>
    <xf numFmtId="0" fontId="23" fillId="0" borderId="10" xfId="0" applyFont="1" applyBorder="1" applyAlignment="1">
      <alignment horizontal="center" vertical="center"/>
    </xf>
    <xf numFmtId="0" fontId="30" fillId="0" borderId="10" xfId="0" applyFont="1" applyBorder="1" applyAlignment="1">
      <alignment horizontal="center" vertical="center" wrapText="1"/>
    </xf>
    <xf numFmtId="0" fontId="28" fillId="0" borderId="10" xfId="0" applyFont="1" applyBorder="1" applyAlignment="1">
      <alignment vertical="top" wrapText="1"/>
    </xf>
    <xf numFmtId="0" fontId="30" fillId="0" borderId="10" xfId="0" applyFont="1" applyBorder="1" applyAlignment="1">
      <alignment horizontal="left" vertical="center" wrapText="1"/>
    </xf>
    <xf numFmtId="0" fontId="123" fillId="31" borderId="10" xfId="0" applyFont="1" applyFill="1" applyBorder="1" applyAlignment="1">
      <alignment horizontal="center" vertical="center"/>
    </xf>
    <xf numFmtId="0" fontId="27" fillId="8" borderId="64" xfId="2" applyFont="1" applyFill="1" applyBorder="1" applyAlignment="1">
      <alignment horizontal="center" vertical="center" wrapText="1"/>
    </xf>
    <xf numFmtId="0" fontId="41" fillId="0" borderId="64" xfId="2" applyFont="1" applyBorder="1" applyAlignment="1">
      <alignment horizontal="center" vertical="center" wrapText="1"/>
    </xf>
    <xf numFmtId="0" fontId="30" fillId="0" borderId="64" xfId="0" applyFont="1" applyBorder="1" applyAlignment="1">
      <alignment horizontal="left" vertical="center" wrapText="1"/>
    </xf>
    <xf numFmtId="0" fontId="23" fillId="7" borderId="24" xfId="0" applyFont="1" applyFill="1" applyBorder="1" applyAlignment="1">
      <alignment horizontal="center" vertical="center" wrapText="1"/>
    </xf>
    <xf numFmtId="0" fontId="29" fillId="6" borderId="24" xfId="0" applyFont="1" applyFill="1" applyBorder="1" applyAlignment="1">
      <alignment horizontal="left" vertical="center" wrapText="1"/>
    </xf>
    <xf numFmtId="14" fontId="28" fillId="6" borderId="24" xfId="0" applyNumberFormat="1" applyFont="1" applyFill="1" applyBorder="1" applyAlignment="1">
      <alignment horizontal="left" vertical="center" wrapText="1"/>
    </xf>
    <xf numFmtId="0" fontId="34" fillId="4" borderId="24" xfId="0" applyFont="1" applyFill="1" applyBorder="1" applyAlignment="1">
      <alignment horizontal="center" vertical="center" wrapText="1"/>
    </xf>
    <xf numFmtId="0" fontId="29" fillId="4" borderId="24" xfId="0" applyFont="1" applyFill="1" applyBorder="1" applyAlignment="1">
      <alignment horizontal="center" vertical="center" wrapText="1"/>
    </xf>
    <xf numFmtId="9" fontId="50" fillId="0" borderId="24" xfId="0" applyNumberFormat="1" applyFont="1" applyBorder="1" applyAlignment="1">
      <alignment horizontal="center" vertical="center" wrapText="1"/>
    </xf>
    <xf numFmtId="0" fontId="50" fillId="11" borderId="24" xfId="0" applyFont="1" applyFill="1" applyBorder="1" applyAlignment="1">
      <alignment horizontal="center" vertical="center" wrapText="1"/>
    </xf>
    <xf numFmtId="9" fontId="51" fillId="0" borderId="24" xfId="0" applyNumberFormat="1" applyFont="1" applyBorder="1" applyAlignment="1">
      <alignment horizontal="center" vertical="center"/>
    </xf>
    <xf numFmtId="0" fontId="50" fillId="11" borderId="24" xfId="0" applyFont="1" applyFill="1" applyBorder="1" applyAlignment="1">
      <alignment horizontal="center" vertical="center"/>
    </xf>
    <xf numFmtId="9" fontId="32" fillId="0" borderId="24" xfId="0" applyNumberFormat="1" applyFont="1" applyBorder="1" applyAlignment="1">
      <alignment vertical="center"/>
    </xf>
    <xf numFmtId="0" fontId="32" fillId="11" borderId="24" xfId="0" applyFont="1" applyFill="1" applyBorder="1" applyAlignment="1">
      <alignment horizontal="center" vertical="center" indent="1"/>
    </xf>
    <xf numFmtId="0" fontId="34" fillId="4" borderId="24" xfId="0" applyFont="1" applyFill="1" applyBorder="1" applyAlignment="1">
      <alignment horizontal="center" vertical="center"/>
    </xf>
    <xf numFmtId="0" fontId="29" fillId="16" borderId="24" xfId="0" applyFont="1" applyFill="1" applyBorder="1" applyAlignment="1">
      <alignment horizontal="center" vertical="center" wrapText="1"/>
    </xf>
    <xf numFmtId="0" fontId="50" fillId="16" borderId="24" xfId="0" applyFont="1" applyFill="1" applyBorder="1" applyAlignment="1">
      <alignment horizontal="left" vertical="center" wrapText="1"/>
    </xf>
    <xf numFmtId="0" fontId="50" fillId="14" borderId="24" xfId="0" applyFont="1" applyFill="1" applyBorder="1" applyAlignment="1">
      <alignment horizontal="center" vertical="center" wrapText="1"/>
    </xf>
    <xf numFmtId="0" fontId="50" fillId="0" borderId="24" xfId="0" applyFont="1" applyBorder="1" applyAlignment="1">
      <alignment horizontal="left" vertical="center" wrapText="1"/>
    </xf>
    <xf numFmtId="0" fontId="29" fillId="0" borderId="24" xfId="0" applyFont="1" applyBorder="1" applyAlignment="1">
      <alignment horizontal="left" vertical="center" wrapText="1"/>
    </xf>
    <xf numFmtId="0" fontId="52" fillId="14" borderId="24" xfId="4" applyFont="1" applyFill="1" applyBorder="1" applyAlignment="1">
      <alignment horizontal="center" vertical="center" wrapText="1"/>
    </xf>
    <xf numFmtId="0" fontId="10" fillId="16" borderId="24" xfId="0" applyFont="1" applyFill="1" applyBorder="1" applyAlignment="1">
      <alignment vertical="center" wrapText="1"/>
    </xf>
    <xf numFmtId="15" fontId="15" fillId="4" borderId="24" xfId="0" applyNumberFormat="1" applyFont="1" applyFill="1" applyBorder="1" applyAlignment="1">
      <alignment horizontal="center" vertical="center" wrapText="1"/>
    </xf>
    <xf numFmtId="0" fontId="15" fillId="16" borderId="24" xfId="0" applyFont="1" applyFill="1" applyBorder="1" applyAlignment="1">
      <alignment horizontal="left" vertical="center" wrapText="1"/>
    </xf>
    <xf numFmtId="0" fontId="32" fillId="14" borderId="24" xfId="0" applyFont="1" applyFill="1" applyBorder="1" applyAlignment="1">
      <alignment horizontal="center" vertical="center" indent="1"/>
    </xf>
    <xf numFmtId="0" fontId="29" fillId="4" borderId="24" xfId="0" applyFont="1" applyFill="1" applyBorder="1" applyAlignment="1">
      <alignment horizontal="center" vertical="center" wrapText="1" readingOrder="1"/>
    </xf>
    <xf numFmtId="0" fontId="59" fillId="0" borderId="24" xfId="0" applyFont="1" applyBorder="1" applyAlignment="1">
      <alignment horizontal="left" vertical="center" wrapText="1" indent="1"/>
    </xf>
    <xf numFmtId="0" fontId="63" fillId="0" borderId="24" xfId="0" applyFont="1" applyBorder="1" applyAlignment="1">
      <alignment wrapText="1"/>
    </xf>
    <xf numFmtId="0" fontId="64" fillId="16" borderId="24" xfId="0" applyFont="1" applyFill="1" applyBorder="1" applyAlignment="1">
      <alignment wrapText="1"/>
    </xf>
    <xf numFmtId="0" fontId="61" fillId="16" borderId="24" xfId="0" applyFont="1" applyFill="1" applyBorder="1" applyAlignment="1">
      <alignment horizontal="center" vertical="center" wrapText="1"/>
    </xf>
    <xf numFmtId="0" fontId="56" fillId="0" borderId="24" xfId="0" applyFont="1" applyBorder="1" applyAlignment="1">
      <alignment vertical="center"/>
    </xf>
    <xf numFmtId="0" fontId="65" fillId="0" borderId="24" xfId="0" applyFont="1" applyBorder="1" applyAlignment="1">
      <alignment wrapText="1"/>
    </xf>
    <xf numFmtId="0" fontId="67" fillId="0" borderId="24" xfId="0" applyFont="1" applyBorder="1" applyAlignment="1">
      <alignment wrapText="1"/>
    </xf>
    <xf numFmtId="0" fontId="69" fillId="0" borderId="24" xfId="0" applyFont="1" applyBorder="1" applyAlignment="1">
      <alignment wrapText="1"/>
    </xf>
    <xf numFmtId="0" fontId="68" fillId="0" borderId="24" xfId="0" applyFont="1" applyBorder="1" applyAlignment="1">
      <alignment horizontal="center" wrapText="1"/>
    </xf>
    <xf numFmtId="0" fontId="70" fillId="0" borderId="24" xfId="0" applyFont="1" applyBorder="1"/>
    <xf numFmtId="0" fontId="71" fillId="0" borderId="24" xfId="0" applyFont="1" applyBorder="1" applyAlignment="1">
      <alignment wrapText="1"/>
    </xf>
    <xf numFmtId="0" fontId="68" fillId="0" borderId="24" xfId="0" applyFont="1" applyBorder="1" applyAlignment="1">
      <alignment vertical="top" wrapText="1"/>
    </xf>
    <xf numFmtId="0" fontId="33" fillId="0" borderId="24" xfId="4" applyBorder="1"/>
    <xf numFmtId="0" fontId="9" fillId="0" borderId="0" xfId="0" applyFont="1" applyAlignment="1">
      <alignment vertical="center" wrapText="1"/>
    </xf>
    <xf numFmtId="9" fontId="9" fillId="0" borderId="0" xfId="0" applyNumberFormat="1" applyFont="1"/>
    <xf numFmtId="0" fontId="36" fillId="5" borderId="24" xfId="0" applyFont="1" applyFill="1" applyBorder="1" applyAlignment="1">
      <alignment horizontal="center" vertical="center" wrapText="1"/>
    </xf>
    <xf numFmtId="0" fontId="36" fillId="21" borderId="24" xfId="0" applyFont="1" applyFill="1" applyBorder="1" applyAlignment="1">
      <alignment horizontal="center" vertical="center" wrapText="1"/>
    </xf>
    <xf numFmtId="0" fontId="36" fillId="5" borderId="24" xfId="0" applyFont="1" applyFill="1" applyBorder="1" applyAlignment="1">
      <alignment vertical="center" wrapText="1"/>
    </xf>
    <xf numFmtId="0" fontId="36" fillId="21" borderId="24" xfId="0" applyFont="1" applyFill="1" applyBorder="1" applyAlignment="1">
      <alignment vertical="center" wrapText="1"/>
    </xf>
    <xf numFmtId="0" fontId="60" fillId="5" borderId="64" xfId="0" applyFont="1" applyFill="1" applyBorder="1" applyAlignment="1" applyProtection="1">
      <alignment vertical="center" wrapText="1"/>
      <protection locked="0"/>
    </xf>
    <xf numFmtId="0" fontId="36" fillId="5" borderId="27" xfId="0" applyFont="1" applyFill="1" applyBorder="1" applyAlignment="1">
      <alignment vertical="center" wrapText="1"/>
    </xf>
    <xf numFmtId="0" fontId="26" fillId="0" borderId="24" xfId="0" applyFont="1" applyBorder="1" applyAlignment="1">
      <alignment horizontal="left"/>
    </xf>
    <xf numFmtId="9" fontId="26" fillId="14" borderId="24" xfId="0" applyNumberFormat="1" applyFont="1" applyFill="1" applyBorder="1" applyAlignment="1">
      <alignment horizontal="left" vertical="center"/>
    </xf>
    <xf numFmtId="0" fontId="26" fillId="14" borderId="24" xfId="0" applyFont="1" applyFill="1" applyBorder="1" applyAlignment="1">
      <alignment horizontal="left" vertical="center"/>
    </xf>
    <xf numFmtId="0" fontId="26" fillId="11" borderId="24" xfId="0" applyFont="1" applyFill="1" applyBorder="1" applyAlignment="1">
      <alignment horizontal="left" vertical="center"/>
    </xf>
    <xf numFmtId="0" fontId="26" fillId="0" borderId="24" xfId="0" applyFont="1" applyBorder="1" applyAlignment="1">
      <alignment horizontal="left" wrapText="1"/>
    </xf>
    <xf numFmtId="9" fontId="145" fillId="4" borderId="24" xfId="0" applyNumberFormat="1" applyFont="1" applyFill="1" applyBorder="1" applyAlignment="1">
      <alignment horizontal="left" vertical="center" wrapText="1"/>
    </xf>
    <xf numFmtId="9" fontId="42" fillId="20" borderId="24" xfId="0" applyNumberFormat="1" applyFont="1" applyFill="1" applyBorder="1" applyAlignment="1">
      <alignment horizontal="left" vertical="center" wrapText="1"/>
    </xf>
    <xf numFmtId="0" fontId="42" fillId="2" borderId="24" xfId="0" applyFont="1" applyFill="1" applyBorder="1" applyAlignment="1">
      <alignment horizontal="left" vertical="center"/>
    </xf>
    <xf numFmtId="0" fontId="108" fillId="0" borderId="90" xfId="0" applyFont="1" applyBorder="1" applyAlignment="1">
      <alignment horizontal="left" vertical="center" wrapText="1"/>
    </xf>
    <xf numFmtId="0" fontId="26" fillId="14" borderId="24" xfId="0" applyFont="1" applyFill="1" applyBorder="1" applyAlignment="1">
      <alignment horizontal="center" vertical="center"/>
    </xf>
    <xf numFmtId="0" fontId="26" fillId="0" borderId="24" xfId="0" applyFont="1" applyBorder="1" applyAlignment="1">
      <alignment vertical="center"/>
    </xf>
    <xf numFmtId="9" fontId="26" fillId="14" borderId="24" xfId="0" applyNumberFormat="1" applyFont="1" applyFill="1" applyBorder="1" applyAlignment="1">
      <alignment horizontal="center" vertical="center"/>
    </xf>
    <xf numFmtId="0" fontId="9" fillId="0" borderId="24" xfId="0" applyFont="1" applyBorder="1"/>
    <xf numFmtId="0" fontId="9" fillId="0" borderId="24" xfId="0" applyFont="1" applyBorder="1" applyAlignment="1">
      <alignment wrapText="1"/>
    </xf>
    <xf numFmtId="9" fontId="145" fillId="4" borderId="24" xfId="0" applyNumberFormat="1" applyFont="1" applyFill="1" applyBorder="1" applyAlignment="1">
      <alignment horizontal="center" vertical="center" wrapText="1"/>
    </xf>
    <xf numFmtId="9" fontId="28" fillId="4" borderId="24" xfId="0" applyNumberFormat="1" applyFont="1" applyFill="1" applyBorder="1" applyAlignment="1">
      <alignment horizontal="left" vertical="top" wrapText="1"/>
    </xf>
    <xf numFmtId="9" fontId="28" fillId="20" borderId="24" xfId="0" applyNumberFormat="1" applyFont="1" applyFill="1" applyBorder="1" applyAlignment="1">
      <alignment horizontal="justify" vertical="center" wrapText="1"/>
    </xf>
    <xf numFmtId="9" fontId="28" fillId="20" borderId="24" xfId="0" applyNumberFormat="1" applyFont="1" applyFill="1" applyBorder="1" applyAlignment="1">
      <alignment horizontal="left" vertical="center" wrapText="1"/>
    </xf>
    <xf numFmtId="0" fontId="42" fillId="2" borderId="24" xfId="0" applyFont="1" applyFill="1" applyBorder="1" applyAlignment="1">
      <alignment horizontal="center" vertical="center"/>
    </xf>
    <xf numFmtId="0" fontId="18" fillId="5" borderId="24" xfId="0" applyFont="1" applyFill="1" applyBorder="1" applyAlignment="1">
      <alignment horizontal="center" vertical="center" wrapText="1"/>
    </xf>
    <xf numFmtId="0" fontId="18" fillId="21" borderId="24"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60" fillId="5" borderId="64" xfId="0" applyFont="1" applyFill="1" applyBorder="1" applyAlignment="1" applyProtection="1">
      <alignment horizontal="center" vertical="center" wrapText="1"/>
      <protection locked="0"/>
    </xf>
    <xf numFmtId="0" fontId="36" fillId="5" borderId="27" xfId="0" applyFont="1" applyFill="1" applyBorder="1" applyAlignment="1">
      <alignment horizontal="center" vertical="center" wrapText="1"/>
    </xf>
    <xf numFmtId="49" fontId="9" fillId="0" borderId="19" xfId="0" applyNumberFormat="1" applyFont="1" applyBorder="1" applyAlignment="1">
      <alignment horizontal="left" wrapText="1"/>
    </xf>
    <xf numFmtId="0" fontId="29" fillId="22" borderId="0" xfId="0" applyFont="1" applyFill="1" applyAlignment="1">
      <alignment wrapText="1"/>
    </xf>
    <xf numFmtId="9" fontId="23" fillId="20" borderId="24" xfId="0" applyNumberFormat="1" applyFont="1" applyFill="1" applyBorder="1" applyAlignment="1">
      <alignment horizontal="center" vertical="center" wrapText="1"/>
    </xf>
    <xf numFmtId="9" fontId="23" fillId="20" borderId="24" xfId="0" applyNumberFormat="1" applyFont="1" applyFill="1" applyBorder="1" applyAlignment="1">
      <alignment horizontal="center" vertical="center"/>
    </xf>
    <xf numFmtId="0" fontId="26" fillId="22" borderId="24" xfId="0" applyFont="1" applyFill="1" applyBorder="1" applyAlignment="1">
      <alignment horizontal="justify" vertical="center" wrapText="1"/>
    </xf>
    <xf numFmtId="0" fontId="23" fillId="22" borderId="24" xfId="0" applyFont="1" applyFill="1" applyBorder="1" applyAlignment="1">
      <alignment horizontal="justify" vertical="center" wrapText="1"/>
    </xf>
    <xf numFmtId="0" fontId="26" fillId="20" borderId="24" xfId="0" applyFont="1" applyFill="1" applyBorder="1" applyAlignment="1">
      <alignment horizontal="justify" vertical="center" wrapText="1"/>
    </xf>
    <xf numFmtId="0" fontId="26" fillId="20" borderId="0" xfId="0" applyFont="1" applyFill="1" applyAlignment="1">
      <alignment horizontal="justify" vertical="center" wrapText="1"/>
    </xf>
    <xf numFmtId="0" fontId="23" fillId="20" borderId="24" xfId="0" applyFont="1" applyFill="1" applyBorder="1" applyAlignment="1">
      <alignment horizontal="justify" vertical="center" wrapText="1"/>
    </xf>
    <xf numFmtId="0" fontId="11" fillId="14" borderId="77" xfId="0" applyFont="1" applyFill="1" applyBorder="1" applyAlignment="1">
      <alignment vertical="center" wrapText="1"/>
    </xf>
    <xf numFmtId="0" fontId="9" fillId="0" borderId="43" xfId="0" applyFont="1" applyBorder="1" applyAlignment="1">
      <alignment horizontal="center" vertical="center"/>
    </xf>
    <xf numFmtId="0" fontId="11" fillId="0" borderId="84" xfId="0" applyFont="1" applyBorder="1" applyAlignment="1">
      <alignment vertical="center" wrapText="1"/>
    </xf>
    <xf numFmtId="0" fontId="9" fillId="11" borderId="0" xfId="0" applyFont="1" applyFill="1"/>
    <xf numFmtId="0" fontId="90" fillId="0" borderId="0" xfId="0" applyFont="1"/>
    <xf numFmtId="9" fontId="9" fillId="14" borderId="0" xfId="0" applyNumberFormat="1" applyFont="1" applyFill="1"/>
    <xf numFmtId="0" fontId="49" fillId="32" borderId="24" xfId="0" applyFont="1" applyFill="1" applyBorder="1" applyAlignment="1">
      <alignment horizontal="center" vertical="center" wrapText="1"/>
    </xf>
    <xf numFmtId="0" fontId="49" fillId="32" borderId="24" xfId="0" applyFont="1" applyFill="1" applyBorder="1" applyAlignment="1">
      <alignment vertical="center" wrapText="1"/>
    </xf>
    <xf numFmtId="0" fontId="6" fillId="0" borderId="24" xfId="0" applyFont="1" applyBorder="1" applyAlignment="1">
      <alignment horizontal="justify" vertical="top" wrapText="1"/>
    </xf>
    <xf numFmtId="0" fontId="6" fillId="4" borderId="24" xfId="0" applyFont="1" applyFill="1" applyBorder="1" applyAlignment="1">
      <alignment horizontal="justify" vertical="top" wrapText="1"/>
    </xf>
    <xf numFmtId="0" fontId="6" fillId="0" borderId="0" xfId="0" applyFont="1" applyAlignment="1">
      <alignment horizontal="justify"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0" xfId="0" applyFont="1" applyFill="1" applyBorder="1" applyAlignment="1">
      <alignment horizontal="center" vertical="center" wrapText="1"/>
    </xf>
    <xf numFmtId="0" fontId="13" fillId="2" borderId="10"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5" borderId="10" xfId="0" applyFont="1" applyFill="1" applyBorder="1" applyAlignment="1">
      <alignment horizontal="center" vertical="center" wrapText="1"/>
    </xf>
    <xf numFmtId="0" fontId="4" fillId="5" borderId="10" xfId="0" applyFont="1" applyFill="1" applyBorder="1" applyAlignment="1">
      <alignment horizontal="left" vertical="center" wrapText="1"/>
    </xf>
    <xf numFmtId="0" fontId="15" fillId="0" borderId="10" xfId="0" applyFont="1" applyBorder="1" applyAlignment="1">
      <alignment horizontal="center" vertical="center" wrapText="1"/>
    </xf>
    <xf numFmtId="0" fontId="11" fillId="5" borderId="24" xfId="0" applyFont="1" applyFill="1" applyBorder="1" applyAlignment="1">
      <alignment horizontal="center" vertical="center" wrapText="1"/>
    </xf>
    <xf numFmtId="0" fontId="27" fillId="8" borderId="10" xfId="2" applyFont="1" applyFill="1" applyBorder="1" applyAlignment="1">
      <alignment horizontal="center" vertical="center" wrapText="1"/>
    </xf>
    <xf numFmtId="0" fontId="26" fillId="6" borderId="0" xfId="0" applyFont="1" applyFill="1"/>
    <xf numFmtId="0" fontId="36" fillId="6" borderId="35" xfId="0" applyFont="1" applyFill="1" applyBorder="1" applyAlignment="1" applyProtection="1">
      <alignment horizontal="left" vertical="center" wrapText="1"/>
      <protection locked="0"/>
    </xf>
    <xf numFmtId="0" fontId="36" fillId="6" borderId="0" xfId="0" applyFont="1" applyFill="1" applyAlignment="1" applyProtection="1">
      <alignment horizontal="left" vertical="center" wrapText="1"/>
      <protection locked="0"/>
    </xf>
    <xf numFmtId="0" fontId="36" fillId="6" borderId="53" xfId="0" applyFont="1" applyFill="1" applyBorder="1" applyAlignment="1" applyProtection="1">
      <alignment horizontal="left" vertical="center" wrapText="1"/>
      <protection locked="0"/>
    </xf>
    <xf numFmtId="0" fontId="36" fillId="6" borderId="45" xfId="0" applyFont="1" applyFill="1" applyBorder="1" applyAlignment="1" applyProtection="1">
      <alignment horizontal="left" vertical="center" wrapText="1"/>
      <protection locked="0"/>
    </xf>
    <xf numFmtId="0" fontId="36" fillId="6" borderId="52" xfId="0" applyFont="1" applyFill="1" applyBorder="1" applyAlignment="1" applyProtection="1">
      <alignment horizontal="left" vertical="center" wrapText="1"/>
      <protection locked="0"/>
    </xf>
    <xf numFmtId="0" fontId="36" fillId="6" borderId="51" xfId="0" applyFont="1" applyFill="1" applyBorder="1" applyAlignment="1" applyProtection="1">
      <alignment horizontal="left" vertical="center" wrapText="1"/>
      <protection locked="0"/>
    </xf>
    <xf numFmtId="0" fontId="36" fillId="6" borderId="50" xfId="0" applyFont="1" applyFill="1" applyBorder="1" applyAlignment="1" applyProtection="1">
      <alignment horizontal="left" vertical="center" wrapText="1"/>
      <protection locked="0"/>
    </xf>
    <xf numFmtId="0" fontId="36" fillId="6" borderId="49" xfId="0" applyFont="1" applyFill="1" applyBorder="1" applyAlignment="1" applyProtection="1">
      <alignment horizontal="left" vertical="center" wrapText="1"/>
      <protection locked="0"/>
    </xf>
    <xf numFmtId="0" fontId="36" fillId="6" borderId="48" xfId="0" applyFont="1" applyFill="1" applyBorder="1" applyAlignment="1" applyProtection="1">
      <alignment horizontal="left" vertical="center" wrapText="1"/>
      <protection locked="0"/>
    </xf>
    <xf numFmtId="0" fontId="36" fillId="6" borderId="47" xfId="0" applyFont="1" applyFill="1" applyBorder="1" applyAlignment="1" applyProtection="1">
      <alignment horizontal="left" vertical="center" wrapText="1"/>
      <protection locked="0"/>
    </xf>
    <xf numFmtId="0" fontId="36" fillId="6" borderId="41" xfId="0" applyFont="1" applyFill="1" applyBorder="1" applyAlignment="1" applyProtection="1">
      <alignment horizontal="left" vertical="center" wrapText="1"/>
      <protection locked="0"/>
    </xf>
    <xf numFmtId="0" fontId="36" fillId="6" borderId="39" xfId="0" applyFont="1" applyFill="1" applyBorder="1" applyAlignment="1" applyProtection="1">
      <alignment horizontal="left" vertical="center" wrapText="1"/>
      <protection locked="0"/>
    </xf>
    <xf numFmtId="0" fontId="36" fillId="6" borderId="38" xfId="0" applyFont="1" applyFill="1" applyBorder="1" applyAlignment="1" applyProtection="1">
      <alignment horizontal="left" vertical="center" wrapText="1"/>
      <protection locked="0"/>
    </xf>
    <xf numFmtId="0" fontId="36" fillId="6" borderId="46" xfId="0" applyFont="1" applyFill="1" applyBorder="1" applyAlignment="1" applyProtection="1">
      <alignment horizontal="left" vertical="center" wrapText="1"/>
      <protection locked="0"/>
    </xf>
    <xf numFmtId="0" fontId="36" fillId="6" borderId="44" xfId="0" applyFont="1" applyFill="1" applyBorder="1" applyAlignment="1" applyProtection="1">
      <alignment horizontal="left" vertical="center" wrapText="1"/>
      <protection locked="0"/>
    </xf>
    <xf numFmtId="0" fontId="36" fillId="6" borderId="43" xfId="0" applyFont="1" applyFill="1" applyBorder="1" applyAlignment="1" applyProtection="1">
      <alignment horizontal="left" vertical="center" wrapText="1"/>
      <protection locked="0"/>
    </xf>
    <xf numFmtId="0" fontId="36" fillId="6" borderId="42" xfId="0" applyFont="1" applyFill="1" applyBorder="1" applyAlignment="1" applyProtection="1">
      <alignment horizontal="left" vertical="center" wrapText="1"/>
      <protection locked="0"/>
    </xf>
    <xf numFmtId="0" fontId="36" fillId="6" borderId="34" xfId="0" applyFont="1" applyFill="1" applyBorder="1" applyAlignment="1" applyProtection="1">
      <alignment horizontal="left" vertical="center" wrapText="1"/>
      <protection locked="0"/>
    </xf>
    <xf numFmtId="0" fontId="36" fillId="6" borderId="33" xfId="0" applyFont="1" applyFill="1" applyBorder="1" applyAlignment="1" applyProtection="1">
      <alignment horizontal="left" vertical="center" wrapText="1"/>
      <protection locked="0"/>
    </xf>
    <xf numFmtId="0" fontId="36" fillId="6" borderId="40" xfId="0" applyFont="1" applyFill="1" applyBorder="1" applyAlignment="1" applyProtection="1">
      <alignment horizontal="left" vertical="center" wrapText="1"/>
      <protection locked="0"/>
    </xf>
    <xf numFmtId="0" fontId="36" fillId="6" borderId="37" xfId="0" applyFont="1" applyFill="1" applyBorder="1" applyAlignment="1" applyProtection="1">
      <alignment horizontal="left" vertical="center" wrapText="1"/>
      <protection locked="0"/>
    </xf>
    <xf numFmtId="0" fontId="36" fillId="6" borderId="32" xfId="0" applyFont="1" applyFill="1" applyBorder="1" applyAlignment="1" applyProtection="1">
      <alignment horizontal="left" vertical="center" wrapText="1"/>
      <protection locked="0"/>
    </xf>
    <xf numFmtId="0" fontId="27" fillId="8" borderId="26" xfId="2" applyFont="1" applyFill="1" applyBorder="1" applyAlignment="1">
      <alignment horizontal="center" vertical="center" wrapText="1"/>
    </xf>
    <xf numFmtId="0" fontId="27" fillId="8" borderId="26" xfId="2" applyFont="1" applyFill="1" applyBorder="1" applyAlignment="1">
      <alignment horizontal="center" vertical="center"/>
    </xf>
    <xf numFmtId="0" fontId="23" fillId="7" borderId="24" xfId="0" applyFont="1" applyFill="1" applyBorder="1" applyAlignment="1" applyProtection="1">
      <alignment horizontal="center" vertical="center" wrapText="1"/>
      <protection locked="0"/>
    </xf>
    <xf numFmtId="0" fontId="26" fillId="6" borderId="30" xfId="0" applyFont="1" applyFill="1" applyBorder="1"/>
    <xf numFmtId="0" fontId="27" fillId="8" borderId="24" xfId="2" applyFont="1" applyFill="1" applyBorder="1" applyAlignment="1">
      <alignment horizontal="center" vertical="center" wrapText="1"/>
    </xf>
    <xf numFmtId="0" fontId="27" fillId="8" borderId="24" xfId="2" applyFont="1" applyFill="1" applyBorder="1" applyAlignment="1">
      <alignment horizontal="center" vertical="center"/>
    </xf>
    <xf numFmtId="0" fontId="23" fillId="7" borderId="24" xfId="0" applyFont="1" applyFill="1" applyBorder="1" applyAlignment="1">
      <alignment horizontal="center" vertical="center" wrapText="1"/>
    </xf>
    <xf numFmtId="0" fontId="29" fillId="6" borderId="24" xfId="0" applyFont="1" applyFill="1" applyBorder="1" applyAlignment="1">
      <alignment horizontal="center" vertical="center" wrapText="1"/>
    </xf>
    <xf numFmtId="14" fontId="29" fillId="6" borderId="24"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4" fillId="5" borderId="10" xfId="0" applyFont="1" applyFill="1" applyBorder="1" applyAlignment="1">
      <alignment horizontal="center" vertical="center" wrapText="1"/>
    </xf>
    <xf numFmtId="0" fontId="2" fillId="5" borderId="10" xfId="0" applyFont="1" applyFill="1" applyBorder="1" applyAlignment="1">
      <alignment horizontal="center" vertical="top" wrapText="1"/>
    </xf>
    <xf numFmtId="0" fontId="10" fillId="4" borderId="10" xfId="0" applyFont="1" applyFill="1" applyBorder="1" applyAlignment="1">
      <alignment horizontal="center" vertical="center" wrapText="1"/>
    </xf>
    <xf numFmtId="14" fontId="10" fillId="4" borderId="10" xfId="0" applyNumberFormat="1"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39" fillId="2" borderId="10" xfId="0" applyFont="1" applyFill="1" applyBorder="1" applyAlignment="1">
      <alignment horizontal="center" vertical="center"/>
    </xf>
    <xf numFmtId="0" fontId="37" fillId="2" borderId="1" xfId="0" applyFont="1" applyFill="1" applyBorder="1" applyAlignment="1">
      <alignment horizontal="center" vertical="center" wrapText="1"/>
    </xf>
    <xf numFmtId="0" fontId="37" fillId="2" borderId="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2" xfId="0" applyFont="1" applyFill="1" applyBorder="1" applyAlignment="1">
      <alignment horizontal="center" vertical="center"/>
    </xf>
    <xf numFmtId="0" fontId="37" fillId="2" borderId="3" xfId="0" applyFont="1" applyFill="1" applyBorder="1" applyAlignment="1">
      <alignment horizontal="center" vertical="center"/>
    </xf>
    <xf numFmtId="0" fontId="39" fillId="3" borderId="10" xfId="0" applyFont="1" applyFill="1" applyBorder="1" applyAlignment="1">
      <alignment horizontal="left" vertical="center" wrapText="1"/>
    </xf>
    <xf numFmtId="0" fontId="39" fillId="3" borderId="10" xfId="0" applyFont="1" applyFill="1" applyBorder="1" applyAlignment="1">
      <alignment horizontal="left" vertical="center"/>
    </xf>
    <xf numFmtId="0" fontId="37" fillId="2" borderId="8"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47" fillId="5" borderId="24" xfId="0" applyFont="1" applyFill="1" applyBorder="1" applyAlignment="1">
      <alignment horizontal="center" vertical="center"/>
    </xf>
    <xf numFmtId="0" fontId="48" fillId="5" borderId="24"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24" xfId="0" applyFont="1" applyFill="1" applyBorder="1" applyAlignment="1">
      <alignment horizontal="center" vertical="center"/>
    </xf>
    <xf numFmtId="0" fontId="9" fillId="5" borderId="24" xfId="0" applyFont="1" applyFill="1" applyBorder="1" applyAlignment="1">
      <alignment horizontal="center" vertical="center"/>
    </xf>
    <xf numFmtId="0" fontId="37" fillId="12" borderId="24" xfId="0" applyFont="1" applyFill="1" applyBorder="1" applyAlignment="1">
      <alignment horizontal="center" vertical="center" wrapText="1"/>
    </xf>
    <xf numFmtId="167" fontId="13" fillId="5" borderId="24" xfId="6" applyNumberFormat="1" applyFont="1" applyFill="1" applyBorder="1" applyAlignment="1">
      <alignment horizontal="center" vertical="center" wrapText="1"/>
    </xf>
    <xf numFmtId="9" fontId="13" fillId="5" borderId="24" xfId="1" applyFont="1" applyFill="1" applyBorder="1" applyAlignment="1">
      <alignment horizontal="center" vertical="center" wrapText="1"/>
    </xf>
    <xf numFmtId="0" fontId="46" fillId="13" borderId="24" xfId="0" applyFont="1" applyFill="1" applyBorder="1" applyAlignment="1">
      <alignment horizontal="center" vertical="center" wrapText="1"/>
    </xf>
    <xf numFmtId="0" fontId="46" fillId="13" borderId="24" xfId="0" applyFont="1" applyFill="1" applyBorder="1" applyAlignment="1">
      <alignment horizontal="center" vertical="center"/>
    </xf>
    <xf numFmtId="0" fontId="37" fillId="13" borderId="24" xfId="0" applyFont="1" applyFill="1" applyBorder="1" applyAlignment="1">
      <alignment horizontal="center" vertical="center"/>
    </xf>
    <xf numFmtId="166" fontId="13" fillId="5" borderId="24" xfId="6" applyNumberFormat="1" applyFont="1" applyFill="1" applyBorder="1" applyAlignment="1">
      <alignment horizontal="center" vertical="center" wrapText="1"/>
    </xf>
    <xf numFmtId="0" fontId="48" fillId="5" borderId="24" xfId="0" applyFont="1" applyFill="1" applyBorder="1" applyAlignment="1">
      <alignment horizontal="center" vertical="center"/>
    </xf>
    <xf numFmtId="166" fontId="13" fillId="5" borderId="24" xfId="6" applyNumberFormat="1" applyFont="1" applyFill="1" applyBorder="1" applyAlignment="1">
      <alignment wrapText="1"/>
    </xf>
    <xf numFmtId="0" fontId="84" fillId="5" borderId="26" xfId="0" applyFont="1" applyFill="1" applyBorder="1" applyAlignment="1">
      <alignment horizontal="center" vertical="center" wrapText="1"/>
    </xf>
    <xf numFmtId="0" fontId="84" fillId="5" borderId="78" xfId="0" applyFont="1" applyFill="1" applyBorder="1" applyAlignment="1">
      <alignment horizontal="center" vertical="center" wrapText="1"/>
    </xf>
    <xf numFmtId="0" fontId="84" fillId="5" borderId="64" xfId="0" applyFont="1" applyFill="1" applyBorder="1" applyAlignment="1">
      <alignment horizontal="center" vertical="center" wrapText="1"/>
    </xf>
    <xf numFmtId="0" fontId="85" fillId="5" borderId="24" xfId="0" applyFont="1" applyFill="1" applyBorder="1" applyAlignment="1">
      <alignment horizontal="center" vertical="center" wrapText="1"/>
    </xf>
    <xf numFmtId="0" fontId="86" fillId="5" borderId="24" xfId="0" applyFont="1" applyFill="1" applyBorder="1" applyAlignment="1">
      <alignment horizontal="center" vertical="center" wrapText="1"/>
    </xf>
    <xf numFmtId="0" fontId="86" fillId="5" borderId="24" xfId="0" applyFont="1" applyFill="1" applyBorder="1" applyAlignment="1">
      <alignment horizontal="center" vertical="center"/>
    </xf>
    <xf numFmtId="0" fontId="60" fillId="5" borderId="24" xfId="0" applyFont="1" applyFill="1" applyBorder="1" applyAlignment="1" applyProtection="1">
      <alignment vertical="center" wrapText="1"/>
      <protection locked="0"/>
    </xf>
    <xf numFmtId="0" fontId="60" fillId="5" borderId="24" xfId="0" applyFont="1" applyFill="1" applyBorder="1" applyAlignment="1" applyProtection="1">
      <alignment horizontal="center" vertical="center" wrapText="1"/>
      <protection locked="0"/>
    </xf>
    <xf numFmtId="0" fontId="86" fillId="5" borderId="83" xfId="0" applyFont="1" applyFill="1" applyBorder="1" applyAlignment="1">
      <alignment horizontal="center" vertical="center"/>
    </xf>
    <xf numFmtId="0" fontId="46" fillId="13" borderId="27" xfId="0" applyFont="1" applyFill="1" applyBorder="1" applyAlignment="1">
      <alignment horizontal="center" vertical="center"/>
    </xf>
    <xf numFmtId="0" fontId="46" fillId="13" borderId="62" xfId="0" applyFont="1" applyFill="1" applyBorder="1" applyAlignment="1">
      <alignment horizontal="center" vertical="center"/>
    </xf>
    <xf numFmtId="0" fontId="46" fillId="13" borderId="19" xfId="0" applyFont="1" applyFill="1" applyBorder="1" applyAlignment="1">
      <alignment horizontal="center" vertical="center"/>
    </xf>
    <xf numFmtId="0" fontId="37" fillId="13" borderId="67" xfId="0" applyFont="1" applyFill="1" applyBorder="1" applyAlignment="1">
      <alignment horizontal="center" vertical="center"/>
    </xf>
    <xf numFmtId="0" fontId="37" fillId="13" borderId="20" xfId="0" applyFont="1" applyFill="1" applyBorder="1" applyAlignment="1">
      <alignment horizontal="center" vertical="center"/>
    </xf>
    <xf numFmtId="0" fontId="60" fillId="5" borderId="27" xfId="0" applyFont="1" applyFill="1" applyBorder="1" applyAlignment="1" applyProtection="1">
      <alignment horizontal="center" vertical="center" wrapText="1"/>
      <protection locked="0"/>
    </xf>
    <xf numFmtId="0" fontId="60" fillId="5" borderId="62" xfId="0" applyFont="1" applyFill="1" applyBorder="1" applyAlignment="1" applyProtection="1">
      <alignment horizontal="center" vertical="center" wrapText="1"/>
      <protection locked="0"/>
    </xf>
    <xf numFmtId="0" fontId="60" fillId="5" borderId="19" xfId="0" applyFont="1" applyFill="1" applyBorder="1" applyAlignment="1" applyProtection="1">
      <alignment horizontal="center" vertical="center" wrapText="1"/>
      <protection locked="0"/>
    </xf>
    <xf numFmtId="0" fontId="37" fillId="12" borderId="27" xfId="0" applyFont="1" applyFill="1" applyBorder="1" applyAlignment="1">
      <alignment horizontal="center" vertical="center" wrapText="1"/>
    </xf>
    <xf numFmtId="0" fontId="37" fillId="12" borderId="62" xfId="0" applyFont="1" applyFill="1" applyBorder="1" applyAlignment="1">
      <alignment horizontal="center" vertical="center" wrapText="1"/>
    </xf>
    <xf numFmtId="0" fontId="37" fillId="12" borderId="19" xfId="0" applyFont="1" applyFill="1" applyBorder="1" applyAlignment="1">
      <alignment horizontal="center" vertical="center" wrapText="1"/>
    </xf>
    <xf numFmtId="0" fontId="46" fillId="13" borderId="27" xfId="0" applyFont="1" applyFill="1" applyBorder="1" applyAlignment="1">
      <alignment horizontal="center" vertical="center" wrapText="1"/>
    </xf>
    <xf numFmtId="0" fontId="46" fillId="13" borderId="62" xfId="0" applyFont="1" applyFill="1" applyBorder="1" applyAlignment="1">
      <alignment horizontal="center" vertical="center" wrapText="1"/>
    </xf>
    <xf numFmtId="0" fontId="46" fillId="13" borderId="19" xfId="0" applyFont="1" applyFill="1" applyBorder="1" applyAlignment="1">
      <alignment horizontal="center" vertical="center" wrapText="1"/>
    </xf>
    <xf numFmtId="0" fontId="48" fillId="5" borderId="27" xfId="0" applyFont="1" applyFill="1" applyBorder="1" applyAlignment="1">
      <alignment horizontal="center" vertical="center" wrapText="1"/>
    </xf>
    <xf numFmtId="166" fontId="86" fillId="5" borderId="24" xfId="6" applyNumberFormat="1" applyFont="1" applyFill="1" applyBorder="1" applyAlignment="1">
      <alignment horizontal="center" vertical="center" wrapText="1"/>
    </xf>
    <xf numFmtId="167" fontId="86" fillId="5" borderId="24" xfId="6" applyNumberFormat="1" applyFont="1" applyFill="1" applyBorder="1" applyAlignment="1">
      <alignment horizontal="center" vertical="center" wrapText="1"/>
    </xf>
    <xf numFmtId="9" fontId="86" fillId="5" borderId="24" xfId="1" applyFont="1" applyFill="1" applyBorder="1" applyAlignment="1">
      <alignment horizontal="center" vertical="center" wrapText="1"/>
    </xf>
    <xf numFmtId="0" fontId="86" fillId="5" borderId="27" xfId="0" applyFont="1" applyFill="1" applyBorder="1" applyAlignment="1">
      <alignment horizontal="center" vertical="center" wrapText="1"/>
    </xf>
    <xf numFmtId="166" fontId="86" fillId="5" borderId="19" xfId="6" applyNumberFormat="1" applyFont="1" applyFill="1" applyBorder="1" applyAlignment="1">
      <alignment horizontal="center" vertical="center" wrapText="1"/>
    </xf>
    <xf numFmtId="167" fontId="86" fillId="5" borderId="19" xfId="6" applyNumberFormat="1" applyFont="1" applyFill="1" applyBorder="1" applyAlignment="1">
      <alignment horizontal="center" vertical="center" wrapText="1"/>
    </xf>
    <xf numFmtId="9" fontId="86" fillId="5" borderId="19" xfId="1" applyFont="1" applyFill="1" applyBorder="1" applyAlignment="1">
      <alignment horizontal="center" vertical="center" wrapText="1"/>
    </xf>
    <xf numFmtId="0" fontId="60" fillId="5" borderId="24" xfId="0" applyFont="1" applyFill="1" applyBorder="1" applyAlignment="1">
      <alignment vertical="center" wrapText="1"/>
    </xf>
    <xf numFmtId="0" fontId="36" fillId="5" borderId="24" xfId="0" applyFont="1" applyFill="1" applyBorder="1" applyAlignment="1">
      <alignment horizontal="center" vertical="center" wrapText="1"/>
    </xf>
    <xf numFmtId="0" fontId="27" fillId="5" borderId="24" xfId="0" applyFont="1" applyFill="1" applyBorder="1" applyAlignment="1">
      <alignment horizontal="center" vertical="center" wrapText="1"/>
    </xf>
    <xf numFmtId="0" fontId="27" fillId="5" borderId="24" xfId="0" applyFont="1" applyFill="1" applyBorder="1" applyAlignment="1">
      <alignment horizontal="center" vertical="center"/>
    </xf>
    <xf numFmtId="0" fontId="36" fillId="5" borderId="27" xfId="0" applyFont="1" applyFill="1" applyBorder="1" applyAlignment="1">
      <alignment horizontal="center" vertical="center" wrapText="1"/>
    </xf>
    <xf numFmtId="0" fontId="98" fillId="13" borderId="27" xfId="0" applyFont="1" applyFill="1" applyBorder="1" applyAlignment="1">
      <alignment horizontal="center" vertical="center" wrapText="1"/>
    </xf>
    <xf numFmtId="0" fontId="98" fillId="13" borderId="62" xfId="0" applyFont="1" applyFill="1" applyBorder="1" applyAlignment="1">
      <alignment horizontal="center" vertical="center" wrapText="1"/>
    </xf>
    <xf numFmtId="0" fontId="98" fillId="13" borderId="19" xfId="0" applyFont="1" applyFill="1" applyBorder="1" applyAlignment="1">
      <alignment horizontal="center" vertical="center" wrapText="1"/>
    </xf>
    <xf numFmtId="0" fontId="98" fillId="13" borderId="27" xfId="0" applyFont="1" applyFill="1" applyBorder="1" applyAlignment="1">
      <alignment horizontal="center" vertical="center"/>
    </xf>
    <xf numFmtId="0" fontId="98" fillId="13" borderId="62" xfId="0" applyFont="1" applyFill="1" applyBorder="1" applyAlignment="1">
      <alignment horizontal="center" vertical="center"/>
    </xf>
    <xf numFmtId="0" fontId="98" fillId="13" borderId="19" xfId="0" applyFont="1" applyFill="1" applyBorder="1" applyAlignment="1">
      <alignment horizontal="center" vertical="center"/>
    </xf>
    <xf numFmtId="0" fontId="27" fillId="13" borderId="67" xfId="0" applyFont="1" applyFill="1" applyBorder="1" applyAlignment="1">
      <alignment horizontal="center" vertical="center"/>
    </xf>
    <xf numFmtId="0" fontId="27" fillId="13" borderId="20" xfId="0" applyFont="1" applyFill="1" applyBorder="1" applyAlignment="1">
      <alignment horizontal="center" vertical="center"/>
    </xf>
    <xf numFmtId="166" fontId="27" fillId="5" borderId="24" xfId="6" applyNumberFormat="1" applyFont="1" applyFill="1" applyBorder="1" applyAlignment="1">
      <alignment horizontal="center" vertical="center" wrapText="1"/>
    </xf>
    <xf numFmtId="167" fontId="27" fillId="5" borderId="24" xfId="6" applyNumberFormat="1" applyFont="1" applyFill="1" applyBorder="1" applyAlignment="1">
      <alignment horizontal="center" vertical="center" wrapText="1"/>
    </xf>
    <xf numFmtId="9" fontId="27" fillId="5" borderId="24" xfId="1"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62" xfId="0" applyFont="1" applyFill="1" applyBorder="1" applyAlignment="1">
      <alignment horizontal="center" vertical="center" wrapText="1"/>
    </xf>
    <xf numFmtId="0" fontId="27" fillId="12" borderId="19" xfId="0" applyFont="1" applyFill="1" applyBorder="1" applyAlignment="1">
      <alignment horizontal="center" vertical="center" wrapText="1"/>
    </xf>
    <xf numFmtId="0" fontId="27" fillId="12" borderId="62" xfId="0" applyFont="1" applyFill="1" applyBorder="1" applyAlignment="1">
      <alignment horizontal="center" vertical="center"/>
    </xf>
    <xf numFmtId="0" fontId="27" fillId="12" borderId="19" xfId="0" applyFont="1" applyFill="1" applyBorder="1" applyAlignment="1">
      <alignment horizontal="center" vertical="center"/>
    </xf>
    <xf numFmtId="0" fontId="36" fillId="21" borderId="24" xfId="0" applyFont="1" applyFill="1" applyBorder="1" applyAlignment="1">
      <alignment horizontal="center" vertical="center" wrapText="1"/>
    </xf>
    <xf numFmtId="0" fontId="27" fillId="5" borderId="27" xfId="0" applyFont="1" applyFill="1" applyBorder="1" applyAlignment="1">
      <alignment horizontal="center" vertical="center" wrapText="1"/>
    </xf>
    <xf numFmtId="166" fontId="27" fillId="5" borderId="27" xfId="6" applyNumberFormat="1" applyFont="1" applyFill="1" applyBorder="1" applyAlignment="1">
      <alignment horizontal="center" vertical="center" wrapText="1"/>
    </xf>
    <xf numFmtId="167" fontId="27" fillId="5" borderId="27" xfId="6" applyNumberFormat="1" applyFont="1" applyFill="1" applyBorder="1" applyAlignment="1">
      <alignment horizontal="center" vertical="center" wrapText="1"/>
    </xf>
    <xf numFmtId="9" fontId="27" fillId="5" borderId="27" xfId="1" applyFont="1" applyFill="1" applyBorder="1" applyAlignment="1">
      <alignment horizontal="center" vertical="center" wrapText="1"/>
    </xf>
    <xf numFmtId="0" fontId="36" fillId="5" borderId="83" xfId="0" applyFont="1" applyFill="1" applyBorder="1" applyAlignment="1">
      <alignment horizontal="center" vertical="center" wrapText="1"/>
    </xf>
    <xf numFmtId="0" fontId="84" fillId="5" borderId="24" xfId="0" applyFont="1" applyFill="1" applyBorder="1" applyAlignment="1">
      <alignment horizontal="center" vertical="center" wrapText="1"/>
    </xf>
    <xf numFmtId="0" fontId="18" fillId="5" borderId="24" xfId="0" applyFont="1" applyFill="1" applyBorder="1" applyAlignment="1">
      <alignment horizontal="center" vertical="center" wrapText="1"/>
    </xf>
    <xf numFmtId="0" fontId="39" fillId="5" borderId="24" xfId="0" applyFont="1" applyFill="1" applyBorder="1" applyAlignment="1">
      <alignment horizontal="center" vertical="center" wrapText="1"/>
    </xf>
    <xf numFmtId="0" fontId="18" fillId="5" borderId="27" xfId="0" applyFont="1" applyFill="1" applyBorder="1" applyAlignment="1">
      <alignment horizontal="center" vertical="center" wrapText="1"/>
    </xf>
    <xf numFmtId="167" fontId="18" fillId="5" borderId="24" xfId="6" applyNumberFormat="1" applyFont="1" applyFill="1" applyBorder="1" applyAlignment="1">
      <alignment horizontal="center" vertical="center" wrapText="1"/>
    </xf>
    <xf numFmtId="167" fontId="18" fillId="5" borderId="27" xfId="6" applyNumberFormat="1" applyFont="1" applyFill="1" applyBorder="1" applyAlignment="1">
      <alignment horizontal="center" vertical="center" wrapText="1"/>
    </xf>
    <xf numFmtId="9" fontId="18" fillId="5" borderId="24" xfId="1" applyFont="1" applyFill="1" applyBorder="1" applyAlignment="1">
      <alignment horizontal="center" vertical="center" wrapText="1"/>
    </xf>
    <xf numFmtId="9" fontId="18" fillId="5" borderId="27" xfId="1" applyFont="1" applyFill="1" applyBorder="1" applyAlignment="1">
      <alignment horizontal="center" vertical="center" wrapText="1"/>
    </xf>
    <xf numFmtId="166" fontId="18" fillId="5" borderId="24" xfId="6" applyNumberFormat="1" applyFont="1" applyFill="1" applyBorder="1" applyAlignment="1">
      <alignment horizontal="center" vertical="center" wrapText="1"/>
    </xf>
    <xf numFmtId="166" fontId="18" fillId="5" borderId="27" xfId="6" applyNumberFormat="1" applyFont="1" applyFill="1" applyBorder="1" applyAlignment="1">
      <alignment horizontal="center" vertical="center" wrapText="1"/>
    </xf>
    <xf numFmtId="0" fontId="39" fillId="12" borderId="27" xfId="0" applyFont="1" applyFill="1" applyBorder="1" applyAlignment="1">
      <alignment horizontal="center" vertical="center" wrapText="1"/>
    </xf>
    <xf numFmtId="0" fontId="39" fillId="12" borderId="62" xfId="0" applyFont="1" applyFill="1" applyBorder="1" applyAlignment="1">
      <alignment horizontal="center" vertical="center" wrapText="1"/>
    </xf>
    <xf numFmtId="0" fontId="39" fillId="12" borderId="19" xfId="0" applyFont="1" applyFill="1" applyBorder="1" applyAlignment="1">
      <alignment horizontal="center" vertical="center" wrapText="1"/>
    </xf>
    <xf numFmtId="0" fontId="39" fillId="12" borderId="62" xfId="0" applyFont="1" applyFill="1" applyBorder="1" applyAlignment="1">
      <alignment horizontal="center" vertical="center"/>
    </xf>
    <xf numFmtId="0" fontId="39" fillId="12" borderId="19" xfId="0" applyFont="1" applyFill="1" applyBorder="1" applyAlignment="1">
      <alignment horizontal="center" vertical="center"/>
    </xf>
    <xf numFmtId="0" fontId="18" fillId="21" borderId="24" xfId="0" applyFont="1" applyFill="1" applyBorder="1" applyAlignment="1">
      <alignment horizontal="center" vertical="center" wrapText="1"/>
    </xf>
    <xf numFmtId="0" fontId="18" fillId="21" borderId="27" xfId="0" applyFont="1" applyFill="1" applyBorder="1" applyAlignment="1">
      <alignment horizontal="center" vertical="center" wrapText="1"/>
    </xf>
    <xf numFmtId="0" fontId="18" fillId="21" borderId="62" xfId="0" applyFont="1" applyFill="1" applyBorder="1" applyAlignment="1">
      <alignment horizontal="center" vertical="center" wrapText="1"/>
    </xf>
    <xf numFmtId="0" fontId="18" fillId="21" borderId="19" xfId="0" applyFont="1" applyFill="1" applyBorder="1" applyAlignment="1">
      <alignment horizontal="center" vertical="center" wrapText="1"/>
    </xf>
    <xf numFmtId="0" fontId="18" fillId="5" borderId="24" xfId="0" applyFont="1" applyFill="1" applyBorder="1" applyAlignment="1">
      <alignment vertical="center" wrapText="1"/>
    </xf>
    <xf numFmtId="0" fontId="18" fillId="5" borderId="27" xfId="0" applyFont="1" applyFill="1" applyBorder="1" applyAlignment="1">
      <alignment vertical="center" wrapText="1"/>
    </xf>
    <xf numFmtId="0" fontId="37" fillId="12" borderId="62" xfId="0" applyFont="1" applyFill="1" applyBorder="1" applyAlignment="1">
      <alignment horizontal="center" vertical="center"/>
    </xf>
    <xf numFmtId="0" fontId="37" fillId="12" borderId="19" xfId="0" applyFont="1" applyFill="1" applyBorder="1" applyAlignment="1">
      <alignment horizontal="center" vertical="center"/>
    </xf>
    <xf numFmtId="0" fontId="39" fillId="5" borderId="27" xfId="0" applyFont="1" applyFill="1" applyBorder="1" applyAlignment="1">
      <alignment horizontal="center" vertical="center" wrapText="1"/>
    </xf>
    <xf numFmtId="166" fontId="39" fillId="5" borderId="24" xfId="6" applyNumberFormat="1" applyFont="1" applyFill="1" applyBorder="1" applyAlignment="1">
      <alignment horizontal="center" vertical="center" wrapText="1"/>
    </xf>
    <xf numFmtId="166" fontId="39" fillId="5" borderId="27" xfId="6" applyNumberFormat="1" applyFont="1" applyFill="1" applyBorder="1" applyAlignment="1">
      <alignment horizontal="center" vertical="center" wrapText="1"/>
    </xf>
    <xf numFmtId="167" fontId="39" fillId="5" borderId="24" xfId="6" applyNumberFormat="1" applyFont="1" applyFill="1" applyBorder="1" applyAlignment="1">
      <alignment horizontal="center" vertical="center" wrapText="1"/>
    </xf>
    <xf numFmtId="167" fontId="39" fillId="5" borderId="27" xfId="6" applyNumberFormat="1" applyFont="1" applyFill="1" applyBorder="1" applyAlignment="1">
      <alignment horizontal="center" vertical="center" wrapText="1"/>
    </xf>
    <xf numFmtId="9" fontId="39" fillId="5" borderId="24" xfId="1" applyFont="1" applyFill="1" applyBorder="1" applyAlignment="1">
      <alignment horizontal="center" vertical="center" wrapText="1"/>
    </xf>
    <xf numFmtId="9" fontId="39" fillId="5" borderId="27" xfId="1" applyFont="1" applyFill="1" applyBorder="1" applyAlignment="1">
      <alignment horizontal="center" vertical="center" wrapText="1"/>
    </xf>
    <xf numFmtId="0" fontId="84" fillId="5" borderId="24" xfId="0" applyFont="1" applyFill="1" applyBorder="1" applyAlignment="1">
      <alignment vertical="center" wrapText="1"/>
    </xf>
    <xf numFmtId="0" fontId="48" fillId="21" borderId="24" xfId="0" applyFont="1" applyFill="1" applyBorder="1" applyAlignment="1">
      <alignment horizontal="center" vertical="center" wrapText="1"/>
    </xf>
    <xf numFmtId="0" fontId="13" fillId="5" borderId="27" xfId="0" applyFont="1" applyFill="1" applyBorder="1" applyAlignment="1">
      <alignment horizontal="center" vertical="center" wrapText="1"/>
    </xf>
    <xf numFmtId="166" fontId="13" fillId="5" borderId="27" xfId="6" applyNumberFormat="1" applyFont="1" applyFill="1" applyBorder="1" applyAlignment="1">
      <alignment horizontal="center" vertical="center" wrapText="1"/>
    </xf>
    <xf numFmtId="167" fontId="13" fillId="5" borderId="27" xfId="6" applyNumberFormat="1" applyFont="1" applyFill="1" applyBorder="1" applyAlignment="1">
      <alignment horizontal="center" vertical="center" wrapText="1"/>
    </xf>
    <xf numFmtId="9" fontId="13" fillId="5" borderId="27" xfId="1" applyFont="1" applyFill="1" applyBorder="1" applyAlignment="1">
      <alignment horizontal="center" vertical="center" wrapText="1"/>
    </xf>
    <xf numFmtId="0" fontId="48" fillId="5" borderId="83" xfId="0" applyFont="1" applyFill="1" applyBorder="1" applyAlignment="1">
      <alignment horizontal="center" vertical="center" wrapText="1"/>
    </xf>
    <xf numFmtId="0" fontId="11" fillId="0" borderId="26" xfId="0" applyFont="1" applyBorder="1" applyAlignment="1">
      <alignment horizontal="center" vertical="center" wrapText="1"/>
    </xf>
    <xf numFmtId="0" fontId="11" fillId="0" borderId="64" xfId="0" applyFont="1" applyBorder="1" applyAlignment="1">
      <alignment horizontal="center" vertical="center" wrapText="1"/>
    </xf>
    <xf numFmtId="0" fontId="48" fillId="21" borderId="27" xfId="0" applyFont="1" applyFill="1" applyBorder="1" applyAlignment="1">
      <alignment horizontal="center" vertical="center" wrapText="1"/>
    </xf>
    <xf numFmtId="0" fontId="48" fillId="21" borderId="62" xfId="0" applyFont="1" applyFill="1" applyBorder="1" applyAlignment="1">
      <alignment horizontal="center" vertical="center" wrapText="1"/>
    </xf>
    <xf numFmtId="0" fontId="48" fillId="21" borderId="19" xfId="0" applyFont="1" applyFill="1" applyBorder="1" applyAlignment="1">
      <alignment horizontal="center" vertical="center" wrapText="1"/>
    </xf>
    <xf numFmtId="0" fontId="48" fillId="5" borderId="62" xfId="0" applyFont="1" applyFill="1" applyBorder="1" applyAlignment="1">
      <alignment horizontal="center" vertical="center" wrapText="1"/>
    </xf>
    <xf numFmtId="0" fontId="48" fillId="5" borderId="19" xfId="0" applyFont="1" applyFill="1" applyBorder="1" applyAlignment="1">
      <alignment horizontal="center" vertical="center" wrapText="1"/>
    </xf>
    <xf numFmtId="0" fontId="11" fillId="14" borderId="26" xfId="0" applyFont="1" applyFill="1" applyBorder="1" applyAlignment="1">
      <alignment horizontal="center" vertical="center" wrapText="1"/>
    </xf>
    <xf numFmtId="0" fontId="11" fillId="14" borderId="64" xfId="0" applyFont="1" applyFill="1" applyBorder="1" applyAlignment="1">
      <alignment horizontal="center" vertical="center" wrapText="1"/>
    </xf>
    <xf numFmtId="0" fontId="46" fillId="27" borderId="27" xfId="0" applyFont="1" applyFill="1" applyBorder="1" applyAlignment="1">
      <alignment horizontal="center" vertical="center"/>
    </xf>
    <xf numFmtId="0" fontId="46" fillId="27" borderId="62" xfId="0" applyFont="1" applyFill="1" applyBorder="1" applyAlignment="1">
      <alignment horizontal="center" vertical="center"/>
    </xf>
    <xf numFmtId="0" fontId="46" fillId="27" borderId="19" xfId="0" applyFont="1" applyFill="1" applyBorder="1" applyAlignment="1">
      <alignment horizontal="center" vertical="center"/>
    </xf>
    <xf numFmtId="166" fontId="13" fillId="5" borderId="64" xfId="6"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5" borderId="85" xfId="0" applyFont="1" applyFill="1" applyBorder="1" applyAlignment="1">
      <alignment horizontal="center" vertical="center" wrapText="1"/>
    </xf>
    <xf numFmtId="0" fontId="13" fillId="5" borderId="87" xfId="0" applyFont="1" applyFill="1" applyBorder="1" applyAlignment="1">
      <alignment horizontal="center" vertical="center" wrapText="1"/>
    </xf>
    <xf numFmtId="0" fontId="13" fillId="5" borderId="86" xfId="0" applyFont="1" applyFill="1" applyBorder="1" applyAlignment="1">
      <alignment horizontal="center" vertical="center" wrapText="1"/>
    </xf>
    <xf numFmtId="0" fontId="13" fillId="5" borderId="88" xfId="0" applyFont="1" applyFill="1" applyBorder="1" applyAlignment="1">
      <alignment horizontal="center" vertical="center" wrapText="1"/>
    </xf>
    <xf numFmtId="0" fontId="84" fillId="5" borderId="26" xfId="0" applyFont="1" applyFill="1" applyBorder="1" applyAlignment="1">
      <alignment horizontal="center" vertical="top" wrapText="1"/>
    </xf>
    <xf numFmtId="0" fontId="84" fillId="5" borderId="78" xfId="0" applyFont="1" applyFill="1" applyBorder="1" applyAlignment="1">
      <alignment horizontal="center" vertical="top" wrapText="1"/>
    </xf>
    <xf numFmtId="0" fontId="84" fillId="5" borderId="64" xfId="0" applyFont="1" applyFill="1" applyBorder="1" applyAlignment="1">
      <alignment horizontal="center" vertical="top" wrapText="1"/>
    </xf>
    <xf numFmtId="0" fontId="48" fillId="5" borderId="24" xfId="0" applyFont="1" applyFill="1" applyBorder="1" applyAlignment="1">
      <alignment horizontal="center" vertical="top" wrapText="1"/>
    </xf>
    <xf numFmtId="0" fontId="13" fillId="5" borderId="24" xfId="0" applyFont="1" applyFill="1" applyBorder="1" applyAlignment="1">
      <alignment horizontal="center" vertical="top" wrapText="1"/>
    </xf>
    <xf numFmtId="0" fontId="13" fillId="5" borderId="24" xfId="0" applyFont="1" applyFill="1" applyBorder="1" applyAlignment="1">
      <alignment horizontal="center" vertical="top"/>
    </xf>
    <xf numFmtId="0" fontId="60" fillId="5" borderId="24" xfId="0" applyFont="1" applyFill="1" applyBorder="1" applyAlignment="1" applyProtection="1">
      <alignment vertical="top" wrapText="1"/>
      <protection locked="0"/>
    </xf>
    <xf numFmtId="0" fontId="60" fillId="5" borderId="24" xfId="0" applyFont="1" applyFill="1" applyBorder="1" applyAlignment="1" applyProtection="1">
      <alignment horizontal="center" vertical="top" wrapText="1"/>
      <protection locked="0"/>
    </xf>
    <xf numFmtId="0" fontId="48" fillId="5" borderId="27" xfId="0" applyFont="1" applyFill="1" applyBorder="1" applyAlignment="1">
      <alignment horizontal="center" vertical="top" wrapText="1"/>
    </xf>
    <xf numFmtId="0" fontId="60" fillId="5" borderId="27" xfId="0" applyFont="1" applyFill="1" applyBorder="1" applyAlignment="1" applyProtection="1">
      <alignment horizontal="center" vertical="top" wrapText="1"/>
      <protection locked="0"/>
    </xf>
    <xf numFmtId="0" fontId="60" fillId="5" borderId="62" xfId="0" applyFont="1" applyFill="1" applyBorder="1" applyAlignment="1" applyProtection="1">
      <alignment horizontal="center" vertical="top" wrapText="1"/>
      <protection locked="0"/>
    </xf>
    <xf numFmtId="0" fontId="60" fillId="5" borderId="19" xfId="0" applyFont="1" applyFill="1" applyBorder="1" applyAlignment="1" applyProtection="1">
      <alignment horizontal="center" vertical="top" wrapText="1"/>
      <protection locked="0"/>
    </xf>
    <xf numFmtId="0" fontId="48" fillId="21" borderId="24" xfId="0" applyFont="1" applyFill="1" applyBorder="1" applyAlignment="1">
      <alignment horizontal="center" vertical="top" wrapText="1"/>
    </xf>
    <xf numFmtId="0" fontId="13" fillId="5" borderId="27" xfId="0" applyFont="1" applyFill="1" applyBorder="1" applyAlignment="1">
      <alignment horizontal="center" vertical="top" wrapText="1"/>
    </xf>
    <xf numFmtId="166" fontId="13" fillId="5" borderId="24" xfId="6" applyNumberFormat="1" applyFont="1" applyFill="1" applyBorder="1" applyAlignment="1">
      <alignment horizontal="center" vertical="top" wrapText="1"/>
    </xf>
    <xf numFmtId="166" fontId="13" fillId="5" borderId="27" xfId="6" applyNumberFormat="1" applyFont="1" applyFill="1" applyBorder="1" applyAlignment="1">
      <alignment horizontal="center" vertical="top" wrapText="1"/>
    </xf>
    <xf numFmtId="167" fontId="13" fillId="5" borderId="24" xfId="6" applyNumberFormat="1" applyFont="1" applyFill="1" applyBorder="1" applyAlignment="1">
      <alignment horizontal="center" vertical="top" wrapText="1"/>
    </xf>
    <xf numFmtId="167" fontId="13" fillId="5" borderId="27" xfId="6" applyNumberFormat="1" applyFont="1" applyFill="1" applyBorder="1" applyAlignment="1">
      <alignment horizontal="center" vertical="top" wrapText="1"/>
    </xf>
    <xf numFmtId="9" fontId="13" fillId="5" borderId="24" xfId="1" applyFont="1" applyFill="1" applyBorder="1" applyAlignment="1">
      <alignment horizontal="center" vertical="top" wrapText="1"/>
    </xf>
    <xf numFmtId="9" fontId="13" fillId="5" borderId="27" xfId="1" applyFont="1" applyFill="1" applyBorder="1" applyAlignment="1">
      <alignment horizontal="center" vertical="top" wrapText="1"/>
    </xf>
    <xf numFmtId="0" fontId="96" fillId="14" borderId="89" xfId="0" applyFont="1" applyFill="1" applyBorder="1" applyAlignment="1">
      <alignment horizontal="center" vertical="top" wrapText="1"/>
    </xf>
    <xf numFmtId="0" fontId="96" fillId="14" borderId="79" xfId="0" applyFont="1" applyFill="1" applyBorder="1" applyAlignment="1">
      <alignment horizontal="center" vertical="top" wrapText="1"/>
    </xf>
    <xf numFmtId="0" fontId="117" fillId="5" borderId="24" xfId="0" applyFont="1" applyFill="1" applyBorder="1" applyAlignment="1">
      <alignment horizontal="right" vertical="center" wrapText="1"/>
    </xf>
    <xf numFmtId="0" fontId="118" fillId="5" borderId="24" xfId="0" applyFont="1" applyFill="1" applyBorder="1" applyAlignment="1">
      <alignment horizontal="center" vertical="center" wrapText="1"/>
    </xf>
    <xf numFmtId="0" fontId="119" fillId="5" borderId="24" xfId="0" applyFont="1" applyFill="1" applyBorder="1" applyAlignment="1">
      <alignment horizontal="center" vertical="center" wrapText="1"/>
    </xf>
    <xf numFmtId="0" fontId="119" fillId="5" borderId="24" xfId="0" applyFont="1" applyFill="1" applyBorder="1" applyAlignment="1">
      <alignment horizontal="center" vertical="center"/>
    </xf>
    <xf numFmtId="0" fontId="117" fillId="5" borderId="24" xfId="0" applyFont="1" applyFill="1" applyBorder="1" applyAlignment="1" applyProtection="1">
      <alignment horizontal="center" vertical="center" wrapText="1"/>
      <protection locked="0"/>
    </xf>
    <xf numFmtId="0" fontId="117" fillId="5" borderId="27" xfId="0" applyFont="1" applyFill="1" applyBorder="1" applyAlignment="1" applyProtection="1">
      <alignment horizontal="center" vertical="center" wrapText="1"/>
      <protection locked="0"/>
    </xf>
    <xf numFmtId="0" fontId="117" fillId="5" borderId="62" xfId="0" applyFont="1" applyFill="1" applyBorder="1" applyAlignment="1" applyProtection="1">
      <alignment horizontal="center" vertical="center" wrapText="1"/>
      <protection locked="0"/>
    </xf>
    <xf numFmtId="0" fontId="117" fillId="5" borderId="19" xfId="0" applyFont="1" applyFill="1" applyBorder="1" applyAlignment="1" applyProtection="1">
      <alignment horizontal="center" vertical="center" wrapText="1"/>
      <protection locked="0"/>
    </xf>
    <xf numFmtId="0" fontId="118" fillId="5" borderId="27" xfId="0" applyFont="1" applyFill="1" applyBorder="1" applyAlignment="1">
      <alignment horizontal="center" vertical="center" wrapText="1"/>
    </xf>
    <xf numFmtId="166" fontId="119" fillId="5" borderId="24" xfId="6" applyNumberFormat="1" applyFont="1" applyFill="1" applyBorder="1" applyAlignment="1">
      <alignment horizontal="center" vertical="center" wrapText="1"/>
    </xf>
    <xf numFmtId="167" fontId="119" fillId="5" borderId="24" xfId="6" applyNumberFormat="1" applyFont="1" applyFill="1" applyBorder="1" applyAlignment="1">
      <alignment horizontal="center" vertical="center" wrapText="1"/>
    </xf>
    <xf numFmtId="9" fontId="119" fillId="5" borderId="24" xfId="1" applyFont="1" applyFill="1" applyBorder="1" applyAlignment="1">
      <alignment horizontal="center" vertical="center" wrapText="1"/>
    </xf>
    <xf numFmtId="0" fontId="118" fillId="21" borderId="24" xfId="0" applyFont="1" applyFill="1" applyBorder="1" applyAlignment="1">
      <alignment horizontal="center" vertical="center" wrapText="1"/>
    </xf>
    <xf numFmtId="0" fontId="117" fillId="5" borderId="24" xfId="0" applyFont="1" applyFill="1" applyBorder="1" applyAlignment="1" applyProtection="1">
      <alignment vertical="center" wrapText="1"/>
      <protection locked="0"/>
    </xf>
    <xf numFmtId="0" fontId="119" fillId="5" borderId="27" xfId="0" applyFont="1" applyFill="1" applyBorder="1" applyAlignment="1">
      <alignment horizontal="center" vertical="center" wrapText="1"/>
    </xf>
    <xf numFmtId="166" fontId="119" fillId="5" borderId="27" xfId="6" applyNumberFormat="1" applyFont="1" applyFill="1" applyBorder="1" applyAlignment="1">
      <alignment horizontal="center" vertical="center" wrapText="1"/>
    </xf>
    <xf numFmtId="167" fontId="119" fillId="5" borderId="27" xfId="6" applyNumberFormat="1" applyFont="1" applyFill="1" applyBorder="1" applyAlignment="1">
      <alignment horizontal="center" vertical="center" wrapText="1"/>
    </xf>
    <xf numFmtId="9" fontId="119" fillId="5" borderId="27" xfId="1" applyFont="1" applyFill="1" applyBorder="1" applyAlignment="1">
      <alignment horizontal="center" vertical="center" wrapText="1"/>
    </xf>
    <xf numFmtId="0" fontId="119" fillId="5" borderId="24" xfId="0" applyFont="1" applyFill="1" applyBorder="1" applyAlignment="1">
      <alignment vertical="center" wrapText="1"/>
    </xf>
    <xf numFmtId="0" fontId="119" fillId="5" borderId="27" xfId="0" applyFont="1" applyFill="1" applyBorder="1" applyAlignment="1">
      <alignment vertical="center" wrapText="1"/>
    </xf>
    <xf numFmtId="0" fontId="60" fillId="5" borderId="26" xfId="0" applyFont="1" applyFill="1" applyBorder="1" applyAlignment="1">
      <alignment horizontal="center" vertical="center" wrapText="1"/>
    </xf>
    <xf numFmtId="0" fontId="60" fillId="5" borderId="78" xfId="0" applyFont="1" applyFill="1" applyBorder="1" applyAlignment="1">
      <alignment horizontal="center" vertical="center" wrapText="1"/>
    </xf>
    <xf numFmtId="0" fontId="60" fillId="5" borderId="64" xfId="0" applyFont="1" applyFill="1" applyBorder="1" applyAlignment="1">
      <alignment horizontal="center" vertical="center" wrapText="1"/>
    </xf>
    <xf numFmtId="0" fontId="123" fillId="5" borderId="24" xfId="0" applyFont="1" applyFill="1" applyBorder="1" applyAlignment="1">
      <alignment horizontal="center" vertical="center" wrapText="1"/>
    </xf>
    <xf numFmtId="0" fontId="123" fillId="5" borderId="24" xfId="0" applyFont="1" applyFill="1" applyBorder="1" applyAlignment="1">
      <alignment horizontal="center" vertical="center"/>
    </xf>
    <xf numFmtId="0" fontId="36" fillId="5" borderId="24" xfId="0" applyFont="1" applyFill="1" applyBorder="1" applyAlignment="1">
      <alignment vertical="center" wrapText="1"/>
    </xf>
    <xf numFmtId="0" fontId="27" fillId="12" borderId="27" xfId="0" applyFont="1" applyFill="1" applyBorder="1" applyAlignment="1">
      <alignment horizontal="center" vertical="center"/>
    </xf>
    <xf numFmtId="0" fontId="36" fillId="5" borderId="27" xfId="0" applyFont="1" applyFill="1" applyBorder="1" applyAlignment="1">
      <alignment vertical="center" wrapText="1"/>
    </xf>
    <xf numFmtId="0" fontId="60" fillId="5" borderId="27" xfId="0" applyFont="1" applyFill="1" applyBorder="1" applyAlignment="1" applyProtection="1">
      <alignment vertical="center" wrapText="1"/>
      <protection locked="0"/>
    </xf>
    <xf numFmtId="0" fontId="60" fillId="5" borderId="62" xfId="0" applyFont="1" applyFill="1" applyBorder="1" applyAlignment="1" applyProtection="1">
      <alignment vertical="center" wrapText="1"/>
      <protection locked="0"/>
    </xf>
    <xf numFmtId="0" fontId="60" fillId="5" borderId="19" xfId="0" applyFont="1" applyFill="1" applyBorder="1" applyAlignment="1" applyProtection="1">
      <alignment vertical="center" wrapText="1"/>
      <protection locked="0"/>
    </xf>
    <xf numFmtId="0" fontId="36" fillId="21" borderId="24" xfId="0" applyFont="1" applyFill="1" applyBorder="1" applyAlignment="1">
      <alignment vertical="center" wrapText="1"/>
    </xf>
    <xf numFmtId="0" fontId="123" fillId="5" borderId="24" xfId="0" applyFont="1" applyFill="1" applyBorder="1" applyAlignment="1">
      <alignment vertical="center" wrapText="1"/>
    </xf>
    <xf numFmtId="0" fontId="123" fillId="5" borderId="27" xfId="0" applyFont="1" applyFill="1" applyBorder="1" applyAlignment="1">
      <alignment vertical="center" wrapText="1"/>
    </xf>
    <xf numFmtId="166" fontId="123" fillId="5" borderId="24" xfId="6" applyNumberFormat="1" applyFont="1" applyFill="1" applyBorder="1" applyAlignment="1">
      <alignment vertical="center" wrapText="1"/>
    </xf>
    <xf numFmtId="166" fontId="123" fillId="5" borderId="27" xfId="6" applyNumberFormat="1" applyFont="1" applyFill="1" applyBorder="1" applyAlignment="1">
      <alignment vertical="center" wrapText="1"/>
    </xf>
    <xf numFmtId="167" fontId="123" fillId="5" borderId="24" xfId="6" applyNumberFormat="1" applyFont="1" applyFill="1" applyBorder="1" applyAlignment="1">
      <alignment vertical="center" wrapText="1"/>
    </xf>
    <xf numFmtId="167" fontId="123" fillId="5" borderId="27" xfId="6" applyNumberFormat="1" applyFont="1" applyFill="1" applyBorder="1" applyAlignment="1">
      <alignment vertical="center" wrapText="1"/>
    </xf>
    <xf numFmtId="9" fontId="123" fillId="5" borderId="24" xfId="1" applyFont="1" applyFill="1" applyBorder="1" applyAlignment="1">
      <alignment vertical="center" wrapText="1"/>
    </xf>
    <xf numFmtId="9" fontId="123" fillId="5" borderId="27" xfId="1" applyFont="1" applyFill="1" applyBorder="1" applyAlignment="1">
      <alignment vertical="center" wrapText="1"/>
    </xf>
    <xf numFmtId="167" fontId="123" fillId="5" borderId="24" xfId="6" applyNumberFormat="1" applyFont="1" applyFill="1" applyBorder="1" applyAlignment="1">
      <alignment horizontal="center" vertical="center" wrapText="1"/>
    </xf>
    <xf numFmtId="167" fontId="123" fillId="5" borderId="27" xfId="6" applyNumberFormat="1" applyFont="1" applyFill="1" applyBorder="1" applyAlignment="1">
      <alignment horizontal="center" vertical="center" wrapText="1"/>
    </xf>
    <xf numFmtId="9" fontId="123" fillId="5" borderId="24" xfId="1" applyFont="1" applyFill="1" applyBorder="1" applyAlignment="1">
      <alignment horizontal="center" vertical="center" wrapText="1"/>
    </xf>
    <xf numFmtId="9" fontId="123" fillId="5" borderId="27" xfId="1" applyFont="1" applyFill="1" applyBorder="1" applyAlignment="1">
      <alignment horizontal="center" vertical="center" wrapText="1"/>
    </xf>
    <xf numFmtId="0" fontId="23" fillId="14" borderId="26" xfId="0" applyFont="1" applyFill="1" applyBorder="1" applyAlignment="1">
      <alignment horizontal="center" vertical="center" wrapText="1"/>
    </xf>
    <xf numFmtId="0" fontId="23" fillId="14" borderId="64" xfId="0" applyFont="1" applyFill="1" applyBorder="1" applyAlignment="1">
      <alignment horizontal="center" vertical="center" wrapText="1"/>
    </xf>
    <xf numFmtId="0" fontId="13" fillId="5" borderId="27" xfId="0" applyFont="1" applyFill="1" applyBorder="1" applyAlignment="1">
      <alignment horizontal="center" vertical="center"/>
    </xf>
    <xf numFmtId="166" fontId="13" fillId="5" borderId="26" xfId="6" applyNumberFormat="1" applyFont="1" applyFill="1" applyBorder="1" applyAlignment="1">
      <alignment horizontal="center" vertical="center" wrapText="1"/>
    </xf>
    <xf numFmtId="167" fontId="13" fillId="5" borderId="85" xfId="6" applyNumberFormat="1" applyFont="1" applyFill="1" applyBorder="1" applyAlignment="1">
      <alignment horizontal="center" vertical="center" wrapText="1"/>
    </xf>
    <xf numFmtId="167" fontId="13" fillId="5" borderId="87" xfId="6" applyNumberFormat="1" applyFont="1" applyFill="1" applyBorder="1" applyAlignment="1">
      <alignment horizontal="center" vertical="center" wrapText="1"/>
    </xf>
    <xf numFmtId="167" fontId="13" fillId="5" borderId="86" xfId="6" applyNumberFormat="1" applyFont="1" applyFill="1" applyBorder="1" applyAlignment="1">
      <alignment horizontal="center" vertical="center" wrapText="1"/>
    </xf>
    <xf numFmtId="167" fontId="13" fillId="5" borderId="88" xfId="6" applyNumberFormat="1" applyFont="1" applyFill="1" applyBorder="1" applyAlignment="1">
      <alignment horizontal="center" vertical="center" wrapText="1"/>
    </xf>
    <xf numFmtId="9" fontId="13" fillId="5" borderId="64" xfId="1" applyFont="1" applyFill="1" applyBorder="1" applyAlignment="1">
      <alignment horizontal="center" vertical="center" wrapText="1"/>
    </xf>
  </cellXfs>
  <cellStyles count="8">
    <cellStyle name="Hipervínculo" xfId="7" builtinId="8"/>
    <cellStyle name="Hyperlink" xfId="4" xr:uid="{00000000-0005-0000-0000-000001000000}"/>
    <cellStyle name="Millares [0]" xfId="6" builtinId="6"/>
    <cellStyle name="Millares [0] 2" xfId="3" xr:uid="{00000000-0005-0000-0000-000003000000}"/>
    <cellStyle name="Moneda [0] 2" xfId="5" xr:uid="{D9737B97-5A4F-4C09-AECE-903C6888672C}"/>
    <cellStyle name="Normal" xfId="0" builtinId="0"/>
    <cellStyle name="Normal 2 2" xfId="2" xr:uid="{00000000-0005-0000-0000-000005000000}"/>
    <cellStyle name="Porcentaje" xfId="1" builtinId="5"/>
  </cellStyles>
  <dxfs count="2040">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icbfgob-my.sharepoint.com/Users/Liliana/AppData/Local/Microsoft/Windows/INetCache/Content.Outlook/VSI1T5A0/Seguimiento_PPC%202022%20REGIONALES_FIN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Elizabeth.Castillo/AppData/Local/Microsoft/Windows/INetCache/Content.Outlook/X1MYJBN2/PPC2022%20REGIONALES%20%20III%20CUATRIMESTR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Liliana/AppData/Local/Microsoft/Windows/INetCache/Content.Outlook/VSI1T5A0/Seguimiento_PPC%202022%20REGIONALES_FINAL.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icbfgob.sharepoint.com/Users/Yaneth.Burgos/Documents/Yanet%20Burgos%20Duitama/PLAN%20ANTICORRUPCI&#211;N%20PAAC/PAAC%202020/1er%20Cuatrimestre/Sgto_PAAC_30_abril_20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icbfgob.sharepoint.com/Users/Maritza.Beltran/AppData/Local/Microsoft/Windows/INetCache/Content.Outlook/P86LDKLA/Sgto_PAAC_30_abril_2020%20-%20Componente%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cbfgob-my.sharepoint.com/Users/Yaneth.Burgos/Documents/Yanet%20Burgos%20Duitama/PLAN%20ANTICORRUPCI&#211;N%20PAAC/3er%20CUATRIMESTRE%20DE%202019/Seguimiento_paac_tercer_cuatrimestre_2019-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cbfgob-my.sharepoint.com/Users/yaneth.burgos/AppData/Local/Microsoft/Windows/Temporary%20Internet%20Files/Content.Outlook/ZG77QU5W/Seguimiento_paac_tercer_cuatrimestre_2019_Comp_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cbfgob-my.sharepoint.com/Users/yaneth.burgos/AppData/Local/Microsoft/Windows/Temporary%20Internet%20Files/Content.Outlook/ZG77QU5W/Seguimiento_paac_tercer_cuatrimestre_2019%20(0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Elizabeth.Castillo/AppData/Local/Microsoft/Windows/INetCache/Content.Outlook/X1MYJBN2/PPC%202022%20REGIONALES%20III%20CUATRIMESTR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Elizabeth.Castillo/AppData/Local/Microsoft/Windows/INetCache/Content.Outlook/X1MYJBN2/PPC%202022%20REGIONALES%20III%20CUATRIMESTRE-Adriana%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m diligenciamiento"/>
      <sheetName val="Antioquia"/>
      <sheetName val="Arauca"/>
      <sheetName val="Atlantico"/>
      <sheetName val="Bogotá"/>
      <sheetName val="Amazonas"/>
      <sheetName val="Bolivar"/>
      <sheetName val="Boyaca"/>
      <sheetName val="Caldas"/>
      <sheetName val="Caquetá"/>
      <sheetName val="Casanare"/>
      <sheetName val="Cauca"/>
      <sheetName val="Cesar"/>
      <sheetName val="Choco"/>
      <sheetName val="Córdoba"/>
      <sheetName val="Cundinamarca"/>
      <sheetName val="Guanía"/>
      <sheetName val="Guaviare"/>
      <sheetName val="Guajira"/>
      <sheetName val="Huila"/>
      <sheetName val="Magdalena"/>
      <sheetName val="Meta"/>
      <sheetName val="Nariño"/>
      <sheetName val="Nte Santander"/>
      <sheetName val="Putumayo"/>
      <sheetName val="Quindío"/>
      <sheetName val="Sucre"/>
      <sheetName val="Risaralda"/>
      <sheetName val="Santander"/>
      <sheetName val="San Andres"/>
      <sheetName val="Tolima"/>
      <sheetName val="Valle"/>
      <sheetName val="Vaupes"/>
      <sheetName val="Vichada"/>
      <sheetName val="Hoja2"/>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mp_1"/>
      <sheetName val="Comp_2"/>
      <sheetName val="Comp_3"/>
      <sheetName val="Comp_4"/>
      <sheetName val="Comp_5"/>
      <sheetName val="Comp_6(Plan_Partic_Ciud)"/>
      <sheetName val="1.1. Matriz_Riesgos_Corrupc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jem diligenciamiento"/>
      <sheetName val="Antioquia"/>
      <sheetName val="Arauca"/>
      <sheetName val="Atlantico"/>
      <sheetName val="Bogotá"/>
      <sheetName val="Amazonas"/>
      <sheetName val="Bolivar"/>
      <sheetName val="Boyaca"/>
      <sheetName val="Caldas"/>
      <sheetName val="Caquetá"/>
      <sheetName val="Casanare"/>
      <sheetName val="Cauca"/>
      <sheetName val="Cesar"/>
      <sheetName val="Choco"/>
      <sheetName val="Córdoba"/>
      <sheetName val="Cundinamarca"/>
      <sheetName val="Guanía"/>
      <sheetName val="Guaviare"/>
      <sheetName val="Guajira"/>
      <sheetName val="Huila"/>
      <sheetName val="Magdalena"/>
      <sheetName val="Meta"/>
      <sheetName val="Nariño"/>
      <sheetName val="Nte Santander"/>
      <sheetName val="Putumayo"/>
      <sheetName val="Quindío"/>
      <sheetName val="Sucre"/>
      <sheetName val="Risaralda"/>
      <sheetName val="Santander"/>
      <sheetName val="San Andres"/>
      <sheetName val="Tolima"/>
      <sheetName val="Valle"/>
      <sheetName val="Vaupes"/>
      <sheetName val="Vichada"/>
      <sheetName val="Hoja2"/>
    </sheetNames>
    <sheetDataSet>
      <sheetData sheetId="0">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m diligenciamiento"/>
      <sheetName val="Antioquia"/>
      <sheetName val="Arauca"/>
      <sheetName val="Atlantico"/>
      <sheetName val="Bogotá"/>
      <sheetName val="Amazonas"/>
      <sheetName val="Bolivar"/>
      <sheetName val="Boyaca"/>
      <sheetName val="Caldas"/>
      <sheetName val="Caquetá"/>
      <sheetName val="Casanare"/>
      <sheetName val="Cauca"/>
      <sheetName val="Cesar"/>
      <sheetName val="Choco"/>
      <sheetName val="Córdoba"/>
      <sheetName val="Cundinamarca"/>
      <sheetName val="Guanía"/>
      <sheetName val="Guaviare"/>
      <sheetName val="Guajira"/>
      <sheetName val="Huila"/>
      <sheetName val="Magdalena"/>
      <sheetName val="Meta"/>
      <sheetName val="Nariño"/>
      <sheetName val="Nte Santander"/>
      <sheetName val="Putumayo"/>
      <sheetName val="Quindío"/>
      <sheetName val="Sucre"/>
      <sheetName val="Risaralda"/>
      <sheetName val="Santander"/>
      <sheetName val="San Andres"/>
      <sheetName val="Tolima"/>
      <sheetName val="Valle"/>
      <sheetName val="Vaupes"/>
      <sheetName val="Vichada"/>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vmlDrawing" Target="../drawings/vmlDrawing15.v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vmlDrawing" Target="../drawings/vmlDrawing17.v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vmlDrawing" Target="../drawings/vmlDrawing19.v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vmlDrawing" Target="../drawings/vmlDrawing21.v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vmlDrawing" Target="../drawings/vmlDrawing23.v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vmlDrawing" Target="../drawings/vmlDrawing25.v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vmlDrawing" Target="../drawings/vmlDrawing27.v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vmlDrawing" Target="../drawings/vmlDrawing29.v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vmlDrawing" Target="../drawings/vmlDrawing31.v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printerSettings" Target="../printerSettings/printerSettings19.bin"/><Relationship Id="rId1" Type="http://schemas.openxmlformats.org/officeDocument/2006/relationships/hyperlink" Target="https://teams.microsoft.com/l/meetupjoin/19%3ameeting_MWE3NjJmMTAtNDYxMS00YTY0LWJiYjYtZDY1MD%20A4YTg2NDg2%40thread.v2/0?context=%7b%22Tid%22%3a%223d92a5f3bc7a-4a79-8c5e-5e483f7789bf%22%2c%22Oid%22%3a%22357025f5-279346b3-8861-e036d4365b9e%22%7d%20O%20a%20trav&#233;s%20del%20programa:%20https://www.facebook.com/arupacoma" TargetMode="External"/><Relationship Id="rId5" Type="http://schemas.openxmlformats.org/officeDocument/2006/relationships/comments" Target="../comments16.xml"/><Relationship Id="rId4" Type="http://schemas.openxmlformats.org/officeDocument/2006/relationships/vmlDrawing" Target="../drawings/vmlDrawing34.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3" Type="http://schemas.openxmlformats.org/officeDocument/2006/relationships/hyperlink" Target="../../Forms/AllItems.aspx" TargetMode="External"/><Relationship Id="rId18" Type="http://schemas.openxmlformats.org/officeDocument/2006/relationships/hyperlink" Target="../../:f:/s/MICROSITIOPLANANTICORRUPCINYDEATENCINALCIUDADANO2021/Eq7aYCfgymlLlPR1CPagdCQBCoaQbXXCOFhXnA56bpW9Ag" TargetMode="External"/><Relationship Id="rId26" Type="http://schemas.openxmlformats.org/officeDocument/2006/relationships/hyperlink" Target="../../Forms/AllItems.aspx" TargetMode="External"/><Relationship Id="rId39" Type="http://schemas.openxmlformats.org/officeDocument/2006/relationships/hyperlink" Target="../../:f:/s/MICROSITIOPLANANTICORRUPCINYDEATENCINALCIUDADANO2021/EkivnalanF5GmNAXD719lAIBN9jkmrq5RvZ6d8SIc6usXw" TargetMode="External"/><Relationship Id="rId21" Type="http://schemas.openxmlformats.org/officeDocument/2006/relationships/hyperlink" Target="../../Forms/AllItems.aspx" TargetMode="External"/><Relationship Id="rId34" Type="http://schemas.openxmlformats.org/officeDocument/2006/relationships/hyperlink" Target="../../:f:/s/MICROSITIOPLANANTICORRUPCINYDEATENCINALCIUDADANO2021/EgVlJVReuQVDvFZwGbqHEDgB-6S0qxo3bby-OTiuqVMCkg" TargetMode="External"/><Relationship Id="rId42" Type="http://schemas.openxmlformats.org/officeDocument/2006/relationships/hyperlink" Target="../../AppData/MICROSITIOPLANANTICORRUPCINYDEATENCINALCIUDADANO2021/Documentos%20compartidos/Forms/AllItems.aspx" TargetMode="External"/><Relationship Id="rId7" Type="http://schemas.openxmlformats.org/officeDocument/2006/relationships/hyperlink" Target="../../Forms/AllItems.aspx" TargetMode="External"/><Relationship Id="rId2" Type="http://schemas.openxmlformats.org/officeDocument/2006/relationships/hyperlink" Target="../../Forms/AllItems.aspx" TargetMode="External"/><Relationship Id="rId16" Type="http://schemas.openxmlformats.org/officeDocument/2006/relationships/hyperlink" Target="../../Forms/AllItems.aspx" TargetMode="External"/><Relationship Id="rId29" Type="http://schemas.openxmlformats.org/officeDocument/2006/relationships/hyperlink" Target="../../:f:/r/sites/MICROSITIOPLANANTICORRUPCINYDEATENCINALCIUDADANO2021/Documentos%20compartidos/PAAC%202022/COMPONENTE%206%20PLAN%20DE%20PARTICIPACI&#211;N%20CIUDADANA%202022/Dependencias%20a%20Nivel%20Nacional/Direcci&#243;n%20de%20Primera%20Infancia/Actividad%202%20de%20la%20Matriz?csf=1&amp;web=1&amp;e=QAFvso" TargetMode="External"/><Relationship Id="rId1" Type="http://schemas.openxmlformats.org/officeDocument/2006/relationships/hyperlink" Target="../../Forms/AllItems.aspx" TargetMode="External"/><Relationship Id="rId6" Type="http://schemas.openxmlformats.org/officeDocument/2006/relationships/hyperlink" Target="../../:f:/s/MICROSITIOPLANANTICORRUPCINYDEATENCINALCIUDADANO2021/Ej3-60znNqJDtQH_fIm4kiwBcGmlLHF4Iuo4Hx2vEKGMow" TargetMode="External"/><Relationship Id="rId11" Type="http://schemas.openxmlformats.org/officeDocument/2006/relationships/hyperlink" Target="../../Forms/AllItems.aspx" TargetMode="External"/><Relationship Id="rId24" Type="http://schemas.openxmlformats.org/officeDocument/2006/relationships/hyperlink" Target="../../:f:/s/MICROSITIOPLANANTICORRUPCINYDEATENCINALCIUDADANO2021/Em7FV9hmLCtDl1xX2tqBrkkBv7i3PJ01gKqlxfWzw3YE2w" TargetMode="External"/><Relationship Id="rId32" Type="http://schemas.openxmlformats.org/officeDocument/2006/relationships/hyperlink" Target="../../:f:/s/MICROSITIOPLANANTICORRUPCINYDEATENCINALCIUDADANO2021/Ek8mk8setsRDqDOam2ST9NkB986goUhechTtRUHxqowzAw" TargetMode="External"/><Relationship Id="rId37" Type="http://schemas.openxmlformats.org/officeDocument/2006/relationships/hyperlink" Target="../../:f:/r/sites/MICROSITIOPLANANTICORRUPCINYDEATENCINALCIUDADANO2021/Documentos%20compartidos/PAAC%202022/COMPONENTE%206%20PLAN%20DE%20PARTICIPACI&#211;N%20CIUDADANA%202022/Dependencias%20a%20Nivel%20Nacional/Direcci&#243;n%20de%20Primera%20Infancia/Actividad%201%20de%20la%20Matriz/09.Septiembre%20evidencias?csf=1&amp;web=1&amp;e=aTYCxL" TargetMode="External"/><Relationship Id="rId40" Type="http://schemas.openxmlformats.org/officeDocument/2006/relationships/hyperlink" Target="../../Forms/AllItems.aspx" TargetMode="External"/><Relationship Id="rId45" Type="http://schemas.openxmlformats.org/officeDocument/2006/relationships/vmlDrawing" Target="../drawings/vmlDrawing12.vml"/><Relationship Id="rId5" Type="http://schemas.openxmlformats.org/officeDocument/2006/relationships/hyperlink" Target="../../:f:/s/DirecciondeInfancia/Eqst2bid1jRKmr3keOMI1A0BVyTeHUeJBdTFyVQX89wjHg" TargetMode="External"/><Relationship Id="rId15" Type="http://schemas.openxmlformats.org/officeDocument/2006/relationships/hyperlink" Target="../../Forms/AllItems.aspx" TargetMode="External"/><Relationship Id="rId23" Type="http://schemas.openxmlformats.org/officeDocument/2006/relationships/hyperlink" Target="../../Forms/AllItems.aspx" TargetMode="External"/><Relationship Id="rId28" Type="http://schemas.openxmlformats.org/officeDocument/2006/relationships/hyperlink" Target="../../:f:/r/sites/MICROSITIOPLANANTICORRUPCINYDEATENCINALCIUDADANO2021/Documentos%20compartidos/PAAC%202022/COMPONENTE%206%20PLAN%20DE%20PARTICIPACI&#211;N%20CIUDADANA%202022/Dependencias%20a%20Nivel%20Nacional/Direcci&#243;n%20de%20Primera%20Infancia/Actividad%201%20de%20la%20Matriz/08.Agosto%20evidencias?csf=1&amp;web=1&amp;e=HHvMwh" TargetMode="External"/><Relationship Id="rId36" Type="http://schemas.openxmlformats.org/officeDocument/2006/relationships/hyperlink" Target="../../Forms/AllItems.aspx" TargetMode="External"/><Relationship Id="rId10" Type="http://schemas.openxmlformats.org/officeDocument/2006/relationships/hyperlink" Target="../../Forms/AllItems.aspx" TargetMode="External"/><Relationship Id="rId19" Type="http://schemas.openxmlformats.org/officeDocument/2006/relationships/hyperlink" Target="../../:f:/s/MICROSITIOPLANANTICORRUPCINYDEATENCINALCIUDADANO2021/EgsVl-r1kd9OmumMjLOAMPcBcPXpH-f3YhxmIv3GNi4KZQ" TargetMode="External"/><Relationship Id="rId31" Type="http://schemas.openxmlformats.org/officeDocument/2006/relationships/hyperlink" Target="../../:f:/s/MICROSITIOPLANANTICORRUPCINYDEATENCINALCIUDADANO2021/EmqD6Zh8tEZOkZox09pBj3kBbKucNhuJ2k10ImDQMedLyw" TargetMode="External"/><Relationship Id="rId44" Type="http://schemas.openxmlformats.org/officeDocument/2006/relationships/vmlDrawing" Target="../drawings/vmlDrawing11.vml"/><Relationship Id="rId4" Type="http://schemas.openxmlformats.org/officeDocument/2006/relationships/hyperlink" Target="../../:f:/r/sites/MICROSITIOPLANANTICORRUPCINYDEATENCINALCIUDADANO2021/Documentos%20compartidos/PAAC%202022/COMPONENTE%206%20PLAN%20DE%20PARTICIPACI&#211;N%20CIUDADANA%202022/Dependencias%20a%20Nivel%20Nacional/Direcci&#243;n%20de%20Primera%20Infancia/Actividad%203%20de%20la%20Matriz/03.Marzo%20evidencias?csf=1&amp;web=1&amp;e=aMBoJK" TargetMode="External"/><Relationship Id="rId9" Type="http://schemas.openxmlformats.org/officeDocument/2006/relationships/hyperlink" Target="../../Forms/AllItems.aspx" TargetMode="External"/><Relationship Id="rId14" Type="http://schemas.openxmlformats.org/officeDocument/2006/relationships/hyperlink" Target="../../Forms/AllItems.aspx" TargetMode="External"/><Relationship Id="rId22" Type="http://schemas.openxmlformats.org/officeDocument/2006/relationships/hyperlink" Target="../../Forms/AllItems.aspx" TargetMode="External"/><Relationship Id="rId27" Type="http://schemas.openxmlformats.org/officeDocument/2006/relationships/hyperlink" Target="../../Forms/AllItems.aspx" TargetMode="External"/><Relationship Id="rId30" Type="http://schemas.openxmlformats.org/officeDocument/2006/relationships/hyperlink" Target="../../:f:/s/MICROSITIOPLANANTICORRUPCINYDEATENCINALCIUDADANO2021/EleW-1Tese5Ljf3TeBbiepoB0B2ItcVnCCFV9Dps-JcKdQ" TargetMode="External"/><Relationship Id="rId35" Type="http://schemas.openxmlformats.org/officeDocument/2006/relationships/hyperlink" Target="../../Forms/AllItems.aspx" TargetMode="External"/><Relationship Id="rId43" Type="http://schemas.openxmlformats.org/officeDocument/2006/relationships/printerSettings" Target="../printerSettings/printerSettings8.bin"/><Relationship Id="rId8" Type="http://schemas.openxmlformats.org/officeDocument/2006/relationships/hyperlink" Target="../../Forms/AllItems.aspx" TargetMode="External"/><Relationship Id="rId3" Type="http://schemas.openxmlformats.org/officeDocument/2006/relationships/hyperlink" Target="../../:f:/s/MICROSITIOPLANANTICORRUPCINYDEATENCINALCIUDADANO2021/EhctkWi3LrxOmszKUuuAae4BghpMfEXOhjv2IS-z-GeyWA" TargetMode="External"/><Relationship Id="rId12" Type="http://schemas.openxmlformats.org/officeDocument/2006/relationships/hyperlink" Target="../../Forms/AllItems.aspx" TargetMode="External"/><Relationship Id="rId17" Type="http://schemas.openxmlformats.org/officeDocument/2006/relationships/hyperlink" Target="../../Forms/AllItems.aspx" TargetMode="External"/><Relationship Id="rId25" Type="http://schemas.openxmlformats.org/officeDocument/2006/relationships/hyperlink" Target="../../Forms/AllItems.aspx" TargetMode="External"/><Relationship Id="rId33" Type="http://schemas.openxmlformats.org/officeDocument/2006/relationships/hyperlink" Target="../../:f:/s/MICROSITIOPLANANTICORRUPCINYDEATENCINALCIUDADANO2021/EnxzRoxbDNdCrAjLEj78NtIBnOlURq5vL4TvI5z26x0Xgg" TargetMode="External"/><Relationship Id="rId38" Type="http://schemas.openxmlformats.org/officeDocument/2006/relationships/hyperlink" Target="../../:f:/r/sites/MICROSITIOPLANANTICORRUPCINYDEATENCINALCIUDADANO2021/Documentos%20compartidos/PAAC%202022/COMPONENTE%206%20PLAN%20DE%20PARTICIPACI&#211;N%20CIUDADANA%202022/Dependencias%20a%20Nivel%20Nacional/Direcci&#243;n%20de%20Primera%20Infancia/Actividad%202%20de%20la%20Matriz/09.Septiembre%20evidencias?csf=1&amp;web=1&amp;e=69vdso" TargetMode="External"/><Relationship Id="rId46" Type="http://schemas.openxmlformats.org/officeDocument/2006/relationships/comments" Target="../comments5.xml"/><Relationship Id="rId20" Type="http://schemas.openxmlformats.org/officeDocument/2006/relationships/hyperlink" Target="../../Forms/AllItems.aspx" TargetMode="External"/><Relationship Id="rId41" Type="http://schemas.openxmlformats.org/officeDocument/2006/relationships/hyperlink" Target="../../:f:/r/sites/MICROSITIOPLANANTICORRUPCINYDEATENCINALCIUDADANO2021/Documentos%20compartidos/PAAC%202022/COMPONENTE%206%20PLAN%20DE%20PARTICIPACI&#195;&#147;N%20CIUDADANA%202022/Dependencias%20a%20Nivel%20Nacional/Direcci&#195;&#179;n%20de%20Primera%20Infancia/Actividad%201%20de%20la%20Matriz/10.Octubre%20evidencias?csf=1&amp;web=1&amp;e=arKMbZ"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C4:D9"/>
  <sheetViews>
    <sheetView workbookViewId="0">
      <selection activeCell="C28" sqref="C28"/>
    </sheetView>
  </sheetViews>
  <sheetFormatPr baseColWidth="10" defaultColWidth="11.42578125" defaultRowHeight="15" x14ac:dyDescent="0.25"/>
  <cols>
    <col min="3" max="3" width="23.28515625" customWidth="1"/>
    <col min="4" max="4" width="51.85546875" customWidth="1"/>
  </cols>
  <sheetData>
    <row r="4" spans="3:4" ht="15.6" customHeight="1" x14ac:dyDescent="0.25">
      <c r="C4" s="66" t="s">
        <v>5</v>
      </c>
      <c r="D4" s="149" t="s">
        <v>6</v>
      </c>
    </row>
    <row r="5" spans="3:4" ht="30.95" customHeight="1" x14ac:dyDescent="0.25">
      <c r="C5" s="122" t="s">
        <v>12</v>
      </c>
      <c r="D5" s="149" t="s">
        <v>465</v>
      </c>
    </row>
    <row r="6" spans="3:4" ht="30.95" customHeight="1" x14ac:dyDescent="0.25">
      <c r="C6" s="66" t="s">
        <v>11</v>
      </c>
      <c r="D6" s="149" t="s">
        <v>466</v>
      </c>
    </row>
    <row r="7" spans="3:4" ht="27" customHeight="1" x14ac:dyDescent="0.25">
      <c r="C7" s="66" t="s">
        <v>7</v>
      </c>
      <c r="D7" s="149" t="s">
        <v>8</v>
      </c>
    </row>
    <row r="8" spans="3:4" ht="27" customHeight="1" x14ac:dyDescent="0.25">
      <c r="C8" s="66" t="s">
        <v>9</v>
      </c>
      <c r="D8" s="149" t="s">
        <v>10</v>
      </c>
    </row>
    <row r="9" spans="3:4" ht="27" customHeight="1" x14ac:dyDescent="0.25">
      <c r="C9" s="66" t="s">
        <v>13</v>
      </c>
      <c r="D9" s="149" t="s">
        <v>14</v>
      </c>
    </row>
  </sheetData>
  <conditionalFormatting sqref="C4">
    <cfRule type="cellIs" dxfId="2039" priority="25" operator="equal">
      <formula>"Vencida"</formula>
    </cfRule>
    <cfRule type="cellIs" dxfId="2038" priority="26" operator="equal">
      <formula>"No Cumplida"</formula>
    </cfRule>
    <cfRule type="cellIs" dxfId="2037" priority="27" operator="equal">
      <formula>"En Avance"</formula>
    </cfRule>
    <cfRule type="cellIs" dxfId="2036" priority="28" operator="equal">
      <formula>"Cumplida (FT)"</formula>
    </cfRule>
    <cfRule type="cellIs" dxfId="2035" priority="29" operator="equal">
      <formula>"Cumplida (DT)"</formula>
    </cfRule>
    <cfRule type="cellIs" dxfId="2034" priority="30" operator="equal">
      <formula>"Sin Avance"</formula>
    </cfRule>
  </conditionalFormatting>
  <conditionalFormatting sqref="C6">
    <cfRule type="cellIs" dxfId="2033" priority="19" operator="equal">
      <formula>"Vencida"</formula>
    </cfRule>
    <cfRule type="cellIs" dxfId="2032" priority="20" operator="equal">
      <formula>"No Cumplida"</formula>
    </cfRule>
    <cfRule type="cellIs" dxfId="2031" priority="21" operator="equal">
      <formula>"En Avance"</formula>
    </cfRule>
    <cfRule type="cellIs" dxfId="2030" priority="22" operator="equal">
      <formula>"Cumplida (FT)"</formula>
    </cfRule>
    <cfRule type="cellIs" dxfId="2029" priority="23" operator="equal">
      <formula>"Cumplida (DT)"</formula>
    </cfRule>
    <cfRule type="cellIs" dxfId="2028" priority="24" operator="equal">
      <formula>"Sin Avance"</formula>
    </cfRule>
  </conditionalFormatting>
  <conditionalFormatting sqref="C7">
    <cfRule type="cellIs" dxfId="2027" priority="13" operator="equal">
      <formula>"Vencida"</formula>
    </cfRule>
    <cfRule type="cellIs" dxfId="2026" priority="14" operator="equal">
      <formula>"No Cumplida"</formula>
    </cfRule>
    <cfRule type="cellIs" dxfId="2025" priority="15" operator="equal">
      <formula>"En Avance"</formula>
    </cfRule>
    <cfRule type="cellIs" dxfId="2024" priority="16" operator="equal">
      <formula>"Cumplida (FT)"</formula>
    </cfRule>
    <cfRule type="cellIs" dxfId="2023" priority="17" operator="equal">
      <formula>"Cumplida (DT)"</formula>
    </cfRule>
    <cfRule type="cellIs" dxfId="2022" priority="18" operator="equal">
      <formula>"Sin Avance"</formula>
    </cfRule>
  </conditionalFormatting>
  <conditionalFormatting sqref="C8">
    <cfRule type="cellIs" dxfId="2021" priority="7" operator="equal">
      <formula>"Vencida"</formula>
    </cfRule>
    <cfRule type="cellIs" dxfId="2020" priority="8" operator="equal">
      <formula>"No Cumplida"</formula>
    </cfRule>
    <cfRule type="cellIs" dxfId="2019" priority="9" operator="equal">
      <formula>"En Avance"</formula>
    </cfRule>
    <cfRule type="cellIs" dxfId="2018" priority="10" operator="equal">
      <formula>"Cumplida (FT)"</formula>
    </cfRule>
    <cfRule type="cellIs" dxfId="2017" priority="11" operator="equal">
      <formula>"Cumplida (DT)"</formula>
    </cfRule>
    <cfRule type="cellIs" dxfId="2016" priority="12" operator="equal">
      <formula>"Sin Avance"</formula>
    </cfRule>
  </conditionalFormatting>
  <conditionalFormatting sqref="C9">
    <cfRule type="cellIs" dxfId="2015" priority="1" operator="equal">
      <formula>"Vencida"</formula>
    </cfRule>
    <cfRule type="cellIs" dxfId="2014" priority="2" operator="equal">
      <formula>"No Cumplida"</formula>
    </cfRule>
    <cfRule type="cellIs" dxfId="2013" priority="3" operator="equal">
      <formula>"En Avance"</formula>
    </cfRule>
    <cfRule type="cellIs" dxfId="2012" priority="4" operator="equal">
      <formula>"Cumplida (FT)"</formula>
    </cfRule>
    <cfRule type="cellIs" dxfId="2011" priority="5" operator="equal">
      <formula>"Cumplida (DT)"</formula>
    </cfRule>
    <cfRule type="cellIs" dxfId="2010" priority="6" operator="equal">
      <formula>"Sin Avance"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'https://icbfgob.sharepoint.com/Users/Yaneth.Burgos/Documents/Yanet Burgos Duitama/PLAN ANTICORRUPCIÓN PAAC/PAAC 2020/1er Cuatrimestre/[Sgto_PAAC_30_abril_2020.xlsx]Hoja1'!#REF!</xm:f>
          </x14:formula1>
          <xm:sqref>C4</xm:sqref>
        </x14:dataValidation>
        <x14:dataValidation type="list" allowBlank="1" showInputMessage="1" showErrorMessage="1" xr:uid="{00000000-0002-0000-0100-000001000000}">
          <x14:formula1>
            <xm:f>'https://icbfgob.sharepoint.com/Users/Maritza.Beltran/AppData/Local/Microsoft/Windows/INetCache/Content.Outlook/P86LDKLA/[Sgto_PAAC_30_abril_2020 - Componente 5.xlsx]Hoja1'!#REF!</xm:f>
          </x14:formula1>
          <xm:sqref>C6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984C8-A98E-485E-9520-B87489C89769}">
  <sheetPr>
    <tabColor rgb="FF00B050"/>
    <pageSetUpPr fitToPage="1"/>
  </sheetPr>
  <dimension ref="A1:HV26"/>
  <sheetViews>
    <sheetView view="pageBreakPreview" zoomScale="60" zoomScaleNormal="84" workbookViewId="0">
      <selection activeCell="U12" sqref="U12"/>
    </sheetView>
  </sheetViews>
  <sheetFormatPr baseColWidth="10" defaultColWidth="11.42578125" defaultRowHeight="15.75" x14ac:dyDescent="0.25"/>
  <cols>
    <col min="1" max="1" width="11.42578125" style="299"/>
    <col min="2" max="2" width="34.28515625" style="299" customWidth="1"/>
    <col min="3" max="3" width="53.28515625" style="299" customWidth="1"/>
    <col min="4" max="4" width="29.140625" style="299" customWidth="1"/>
    <col min="5" max="5" width="20" style="299" customWidth="1"/>
    <col min="6" max="6" width="19.42578125" style="299" customWidth="1"/>
    <col min="7" max="7" width="11.42578125" style="299"/>
    <col min="8" max="8" width="11.42578125" style="299" customWidth="1"/>
    <col min="9" max="9" width="15.42578125" style="299" customWidth="1"/>
    <col min="10" max="10" width="11.42578125" style="299" customWidth="1"/>
    <col min="11" max="11" width="11.42578125" style="299"/>
    <col min="12" max="12" width="19.28515625" style="299" customWidth="1"/>
    <col min="13" max="13" width="15.140625" style="299" customWidth="1"/>
    <col min="14" max="14" width="18" style="299" customWidth="1"/>
    <col min="15" max="15" width="13.5703125" style="299" customWidth="1"/>
    <col min="16" max="16" width="23.7109375" style="299" hidden="1" customWidth="1"/>
    <col min="17" max="32" width="11.42578125" style="299" hidden="1" customWidth="1"/>
    <col min="33" max="33" width="34.5703125" style="299" hidden="1" customWidth="1"/>
    <col min="34" max="34" width="11.42578125" style="299" hidden="1" customWidth="1"/>
    <col min="35" max="35" width="22.5703125" style="299" hidden="1" customWidth="1"/>
    <col min="36" max="36" width="16.28515625" style="299" hidden="1" customWidth="1"/>
    <col min="37" max="37" width="11.42578125" style="299" hidden="1" customWidth="1"/>
    <col min="38" max="38" width="17.140625" style="299" hidden="1" customWidth="1"/>
    <col min="39" max="39" width="24.140625" style="299" hidden="1" customWidth="1"/>
    <col min="40" max="43" width="11.42578125" style="299" hidden="1" customWidth="1"/>
    <col min="44" max="44" width="15.140625" style="299" hidden="1" customWidth="1"/>
    <col min="45" max="48" width="11.42578125" style="299" hidden="1" customWidth="1"/>
    <col min="49" max="49" width="21.85546875" style="299" hidden="1" customWidth="1"/>
    <col min="50" max="50" width="29.140625" style="299" hidden="1" customWidth="1"/>
    <col min="51" max="55" width="11.42578125" style="299" hidden="1" customWidth="1"/>
    <col min="56" max="56" width="30.28515625" style="299" hidden="1" customWidth="1"/>
    <col min="57" max="66" width="11.42578125" style="299" hidden="1" customWidth="1"/>
    <col min="67" max="67" width="14.5703125" style="299" hidden="1" customWidth="1"/>
    <col min="68" max="68" width="11.42578125" style="299" hidden="1" customWidth="1"/>
    <col min="69" max="69" width="17" style="299" hidden="1" customWidth="1"/>
    <col min="70" max="70" width="15.28515625" style="299" hidden="1" customWidth="1"/>
    <col min="71" max="71" width="11.42578125" style="299" hidden="1" customWidth="1"/>
    <col min="72" max="72" width="17.28515625" style="299" hidden="1" customWidth="1"/>
    <col min="73" max="73" width="16.28515625" style="299" hidden="1" customWidth="1"/>
    <col min="74" max="74" width="18.85546875" style="299" hidden="1" customWidth="1"/>
    <col min="75" max="107" width="11.42578125" style="299" hidden="1" customWidth="1"/>
    <col min="108" max="108" width="13.85546875" style="299" hidden="1" customWidth="1"/>
    <col min="109" max="168" width="11.42578125" style="299" hidden="1" customWidth="1"/>
    <col min="169" max="169" width="41.140625" style="299" hidden="1" customWidth="1"/>
    <col min="170" max="170" width="30.7109375" style="299" hidden="1" customWidth="1"/>
    <col min="171" max="187" width="11.42578125" style="299" hidden="1" customWidth="1"/>
    <col min="188" max="188" width="33.140625" style="299" hidden="1" customWidth="1"/>
    <col min="189" max="189" width="51.5703125" style="299" hidden="1" customWidth="1"/>
    <col min="190" max="206" width="11.42578125" style="299" hidden="1" customWidth="1"/>
    <col min="207" max="207" width="32.85546875" style="299" hidden="1" customWidth="1"/>
    <col min="208" max="208" width="49.7109375" style="299" hidden="1" customWidth="1"/>
    <col min="209" max="223" width="11.42578125" style="299" hidden="1" customWidth="1"/>
    <col min="224" max="224" width="16.140625" style="299" customWidth="1"/>
    <col min="225" max="225" width="19.42578125" style="299" customWidth="1"/>
    <col min="226" max="226" width="22.140625" style="299" hidden="1" customWidth="1"/>
    <col min="227" max="227" width="28" style="299" hidden="1" customWidth="1"/>
    <col min="228" max="228" width="73.140625" style="299" customWidth="1"/>
    <col min="229" max="229" width="66.42578125" style="299" customWidth="1"/>
    <col min="230" max="230" width="30.140625" style="299" customWidth="1"/>
    <col min="231" max="16384" width="11.42578125" style="299"/>
  </cols>
  <sheetData>
    <row r="1" spans="1:230" ht="24.75" customHeight="1" x14ac:dyDescent="0.25">
      <c r="A1" s="1127" t="s">
        <v>1512</v>
      </c>
      <c r="B1" s="1127"/>
      <c r="C1" s="1127"/>
      <c r="D1" s="1127"/>
      <c r="E1" s="1127"/>
      <c r="F1" s="1127"/>
      <c r="G1" s="1127"/>
      <c r="H1" s="1127"/>
      <c r="I1" s="1127"/>
      <c r="J1" s="1127"/>
      <c r="K1" s="1127"/>
      <c r="L1" s="1127"/>
      <c r="M1" s="1127"/>
      <c r="N1" s="1127"/>
      <c r="O1" s="1127"/>
      <c r="P1" s="1128" t="s">
        <v>1410</v>
      </c>
      <c r="Q1" s="1128"/>
      <c r="R1" s="1128"/>
      <c r="S1" s="1128"/>
      <c r="T1" s="1128"/>
      <c r="U1" s="1128"/>
      <c r="V1" s="1128"/>
      <c r="W1" s="1128"/>
      <c r="X1" s="1129" t="s">
        <v>491</v>
      </c>
      <c r="Y1" s="1129"/>
      <c r="Z1" s="1129"/>
      <c r="AA1" s="1129"/>
      <c r="AB1" s="1129"/>
      <c r="AC1" s="1130" t="s">
        <v>492</v>
      </c>
      <c r="AD1" s="1130"/>
      <c r="AE1" s="1130"/>
      <c r="AF1" s="1130"/>
      <c r="AG1" s="1128" t="s">
        <v>493</v>
      </c>
      <c r="AH1" s="1128"/>
      <c r="AI1" s="1128"/>
      <c r="AJ1" s="1128"/>
      <c r="AK1" s="1128"/>
      <c r="AL1" s="1128"/>
      <c r="AM1" s="1128"/>
      <c r="AN1" s="1128"/>
      <c r="AO1" s="1129" t="s">
        <v>491</v>
      </c>
      <c r="AP1" s="1129"/>
      <c r="AQ1" s="1129"/>
      <c r="AR1" s="1129"/>
      <c r="AS1" s="1129"/>
      <c r="AT1" s="1130" t="s">
        <v>492</v>
      </c>
      <c r="AU1" s="1130"/>
      <c r="AV1" s="1130"/>
      <c r="AW1" s="1130"/>
      <c r="AX1" s="1128" t="s">
        <v>494</v>
      </c>
      <c r="AY1" s="1128"/>
      <c r="AZ1" s="1128"/>
      <c r="BA1" s="1128"/>
      <c r="BB1" s="1128"/>
      <c r="BC1" s="1128"/>
      <c r="BD1" s="1128"/>
      <c r="BE1" s="1128"/>
      <c r="BF1" s="1129" t="s">
        <v>491</v>
      </c>
      <c r="BG1" s="1129"/>
      <c r="BH1" s="1129"/>
      <c r="BI1" s="1129"/>
      <c r="BJ1" s="1129"/>
      <c r="BK1" s="1130" t="s">
        <v>492</v>
      </c>
      <c r="BL1" s="1130"/>
      <c r="BM1" s="1130"/>
      <c r="BN1" s="1130"/>
      <c r="BO1" s="1128" t="s">
        <v>495</v>
      </c>
      <c r="BP1" s="1128"/>
      <c r="BQ1" s="1128"/>
      <c r="BR1" s="1128"/>
      <c r="BS1" s="1128"/>
      <c r="BT1" s="1128"/>
      <c r="BU1" s="1128"/>
      <c r="BV1" s="1128"/>
      <c r="BW1" s="1129" t="s">
        <v>491</v>
      </c>
      <c r="BX1" s="1129"/>
      <c r="BY1" s="1129"/>
      <c r="BZ1" s="1129"/>
      <c r="CA1" s="1129"/>
      <c r="CB1" s="1130" t="s">
        <v>492</v>
      </c>
      <c r="CC1" s="1130"/>
      <c r="CD1" s="1130"/>
      <c r="CE1" s="1130"/>
      <c r="CF1" s="1128" t="s">
        <v>496</v>
      </c>
      <c r="CG1" s="1128"/>
      <c r="CH1" s="1128"/>
      <c r="CI1" s="1128"/>
      <c r="CJ1" s="1128"/>
      <c r="CK1" s="1128"/>
      <c r="CL1" s="1128"/>
      <c r="CM1" s="1128"/>
      <c r="CN1" s="1129" t="s">
        <v>491</v>
      </c>
      <c r="CO1" s="1129"/>
      <c r="CP1" s="1129"/>
      <c r="CQ1" s="1129"/>
      <c r="CR1" s="1129"/>
      <c r="CS1" s="1130" t="s">
        <v>492</v>
      </c>
      <c r="CT1" s="1130"/>
      <c r="CU1" s="1130"/>
      <c r="CV1" s="1130"/>
      <c r="CW1" s="1128" t="s">
        <v>497</v>
      </c>
      <c r="CX1" s="1128"/>
      <c r="CY1" s="1128"/>
      <c r="CZ1" s="1128"/>
      <c r="DA1" s="1128"/>
      <c r="DB1" s="1128"/>
      <c r="DC1" s="1128"/>
      <c r="DD1" s="1128"/>
      <c r="DE1" s="1129" t="s">
        <v>491</v>
      </c>
      <c r="DF1" s="1129"/>
      <c r="DG1" s="1129"/>
      <c r="DH1" s="1129"/>
      <c r="DI1" s="1129"/>
      <c r="DJ1" s="1130" t="s">
        <v>492</v>
      </c>
      <c r="DK1" s="1130"/>
      <c r="DL1" s="1130"/>
      <c r="DM1" s="1130"/>
      <c r="DN1" s="1128" t="s">
        <v>498</v>
      </c>
      <c r="DO1" s="1128"/>
      <c r="DP1" s="1128"/>
      <c r="DQ1" s="1128"/>
      <c r="DR1" s="1128"/>
      <c r="DS1" s="1128"/>
      <c r="DT1" s="1128"/>
      <c r="DU1" s="1128"/>
      <c r="DV1" s="1129" t="s">
        <v>491</v>
      </c>
      <c r="DW1" s="1129"/>
      <c r="DX1" s="1129"/>
      <c r="DY1" s="1129"/>
      <c r="DZ1" s="1129"/>
      <c r="EA1" s="1130" t="s">
        <v>492</v>
      </c>
      <c r="EB1" s="1130"/>
      <c r="EC1" s="1130"/>
      <c r="ED1" s="1130"/>
      <c r="EE1" s="1128" t="s">
        <v>499</v>
      </c>
      <c r="EF1" s="1128"/>
      <c r="EG1" s="1128"/>
      <c r="EH1" s="1128"/>
      <c r="EI1" s="1128"/>
      <c r="EJ1" s="1128"/>
      <c r="EK1" s="1128"/>
      <c r="EL1" s="1128"/>
      <c r="EM1" s="1129" t="s">
        <v>491</v>
      </c>
      <c r="EN1" s="1129"/>
      <c r="EO1" s="1129"/>
      <c r="EP1" s="1129"/>
      <c r="EQ1" s="1129"/>
      <c r="ER1" s="1130" t="s">
        <v>492</v>
      </c>
      <c r="ES1" s="1130"/>
      <c r="ET1" s="1130"/>
      <c r="EU1" s="1130"/>
      <c r="EV1" s="1128" t="s">
        <v>500</v>
      </c>
      <c r="EW1" s="1128"/>
      <c r="EX1" s="1128"/>
      <c r="EY1" s="1128"/>
      <c r="EZ1" s="1128"/>
      <c r="FA1" s="1128"/>
      <c r="FB1" s="1128"/>
      <c r="FC1" s="1128"/>
      <c r="FD1" s="1129" t="s">
        <v>491</v>
      </c>
      <c r="FE1" s="1129"/>
      <c r="FF1" s="1129"/>
      <c r="FG1" s="1129"/>
      <c r="FH1" s="1129"/>
      <c r="FI1" s="1130" t="s">
        <v>492</v>
      </c>
      <c r="FJ1" s="1130"/>
      <c r="FK1" s="1130"/>
      <c r="FL1" s="1130"/>
      <c r="FM1" s="1143" t="s">
        <v>501</v>
      </c>
      <c r="FN1" s="1143" t="s">
        <v>502</v>
      </c>
      <c r="FO1" s="1128" t="s">
        <v>503</v>
      </c>
      <c r="FP1" s="1128"/>
      <c r="FQ1" s="1128"/>
      <c r="FR1" s="1128"/>
      <c r="FS1" s="1128"/>
      <c r="FT1" s="1128"/>
      <c r="FU1" s="1128"/>
      <c r="FV1" s="1128"/>
      <c r="FW1" s="1129" t="s">
        <v>491</v>
      </c>
      <c r="FX1" s="1129"/>
      <c r="FY1" s="1129"/>
      <c r="FZ1" s="1129"/>
      <c r="GA1" s="1129"/>
      <c r="GB1" s="1130" t="s">
        <v>492</v>
      </c>
      <c r="GC1" s="1130"/>
      <c r="GD1" s="1130"/>
      <c r="GE1" s="1130"/>
      <c r="GF1" s="1143" t="s">
        <v>1513</v>
      </c>
      <c r="GG1" s="1143" t="s">
        <v>505</v>
      </c>
      <c r="GH1" s="1128" t="s">
        <v>1411</v>
      </c>
      <c r="GI1" s="1128"/>
      <c r="GJ1" s="1128"/>
      <c r="GK1" s="1128"/>
      <c r="GL1" s="1128"/>
      <c r="GM1" s="1128"/>
      <c r="GN1" s="1128"/>
      <c r="GO1" s="1128"/>
      <c r="GP1" s="1129" t="s">
        <v>491</v>
      </c>
      <c r="GQ1" s="1129"/>
      <c r="GR1" s="1129"/>
      <c r="GS1" s="1129"/>
      <c r="GT1" s="1129"/>
      <c r="GU1" s="1130" t="s">
        <v>492</v>
      </c>
      <c r="GV1" s="1130"/>
      <c r="GW1" s="1130"/>
      <c r="GX1" s="1130"/>
      <c r="GY1" s="1143" t="s">
        <v>507</v>
      </c>
      <c r="GZ1" s="1143" t="s">
        <v>1413</v>
      </c>
      <c r="HA1" s="1148" t="s">
        <v>1414</v>
      </c>
      <c r="HB1" s="1148"/>
      <c r="HC1" s="1148"/>
      <c r="HD1" s="1148"/>
      <c r="HE1" s="1148"/>
      <c r="HF1" s="1148"/>
      <c r="HG1" s="1148"/>
      <c r="HH1" s="1148"/>
      <c r="HI1" s="1129" t="s">
        <v>491</v>
      </c>
      <c r="HJ1" s="1129"/>
      <c r="HK1" s="1129"/>
      <c r="HL1" s="1129"/>
      <c r="HM1" s="1129"/>
      <c r="HN1" s="1130" t="s">
        <v>492</v>
      </c>
      <c r="HO1" s="1130"/>
      <c r="HP1" s="1130"/>
      <c r="HQ1" s="1130"/>
      <c r="HR1" s="1143" t="s">
        <v>507</v>
      </c>
      <c r="HS1" s="1143" t="s">
        <v>1413</v>
      </c>
      <c r="HT1" s="1132" t="s">
        <v>512</v>
      </c>
      <c r="HU1" s="1135" t="s">
        <v>513</v>
      </c>
      <c r="HV1" s="1138" t="s">
        <v>514</v>
      </c>
    </row>
    <row r="2" spans="1:230" ht="21" customHeight="1" x14ac:dyDescent="0.25">
      <c r="A2" s="1103" t="s">
        <v>517</v>
      </c>
      <c r="B2" s="1103" t="s">
        <v>518</v>
      </c>
      <c r="C2" s="1110" t="s">
        <v>1417</v>
      </c>
      <c r="D2" s="1103" t="s">
        <v>520</v>
      </c>
      <c r="E2" s="1103" t="s">
        <v>1418</v>
      </c>
      <c r="F2" s="1103" t="s">
        <v>522</v>
      </c>
      <c r="G2" s="1103" t="s">
        <v>523</v>
      </c>
      <c r="H2" s="1103" t="s">
        <v>524</v>
      </c>
      <c r="I2" s="1102" t="s">
        <v>525</v>
      </c>
      <c r="J2" s="1103" t="s">
        <v>526</v>
      </c>
      <c r="K2" s="1103" t="s">
        <v>281</v>
      </c>
      <c r="L2" s="1103" t="s">
        <v>527</v>
      </c>
      <c r="M2" s="308"/>
      <c r="N2" s="308"/>
      <c r="O2" s="308"/>
      <c r="P2" s="1128" t="s">
        <v>516</v>
      </c>
      <c r="Q2" s="1128" t="s">
        <v>515</v>
      </c>
      <c r="R2" s="1128"/>
      <c r="S2" s="1128"/>
      <c r="T2" s="1128"/>
      <c r="U2" s="1128"/>
      <c r="V2" s="1128"/>
      <c r="W2" s="1128"/>
      <c r="X2" s="1129"/>
      <c r="Y2" s="1129"/>
      <c r="Z2" s="1129"/>
      <c r="AA2" s="1129"/>
      <c r="AB2" s="1129"/>
      <c r="AC2" s="1130"/>
      <c r="AD2" s="1130"/>
      <c r="AE2" s="1130"/>
      <c r="AF2" s="1130"/>
      <c r="AG2" s="1128" t="s">
        <v>516</v>
      </c>
      <c r="AH2" s="1128" t="s">
        <v>515</v>
      </c>
      <c r="AI2" s="1128"/>
      <c r="AJ2" s="1128"/>
      <c r="AK2" s="1128"/>
      <c r="AL2" s="1128"/>
      <c r="AM2" s="1128"/>
      <c r="AN2" s="1128"/>
      <c r="AO2" s="1129"/>
      <c r="AP2" s="1129"/>
      <c r="AQ2" s="1129"/>
      <c r="AR2" s="1129"/>
      <c r="AS2" s="1129"/>
      <c r="AT2" s="1130"/>
      <c r="AU2" s="1130"/>
      <c r="AV2" s="1130"/>
      <c r="AW2" s="1130"/>
      <c r="AX2" s="1128" t="s">
        <v>516</v>
      </c>
      <c r="AY2" s="1128" t="s">
        <v>515</v>
      </c>
      <c r="AZ2" s="1128"/>
      <c r="BA2" s="1128"/>
      <c r="BB2" s="1128"/>
      <c r="BC2" s="1128"/>
      <c r="BD2" s="1128"/>
      <c r="BE2" s="1128"/>
      <c r="BF2" s="1129"/>
      <c r="BG2" s="1129"/>
      <c r="BH2" s="1129"/>
      <c r="BI2" s="1129"/>
      <c r="BJ2" s="1129"/>
      <c r="BK2" s="1130"/>
      <c r="BL2" s="1130"/>
      <c r="BM2" s="1130"/>
      <c r="BN2" s="1130"/>
      <c r="BO2" s="1128" t="s">
        <v>516</v>
      </c>
      <c r="BP2" s="1128" t="s">
        <v>515</v>
      </c>
      <c r="BQ2" s="1128"/>
      <c r="BR2" s="1128"/>
      <c r="BS2" s="1128"/>
      <c r="BT2" s="1128"/>
      <c r="BU2" s="1128"/>
      <c r="BV2" s="1128"/>
      <c r="BW2" s="1129"/>
      <c r="BX2" s="1129"/>
      <c r="BY2" s="1129"/>
      <c r="BZ2" s="1129"/>
      <c r="CA2" s="1129"/>
      <c r="CB2" s="1130"/>
      <c r="CC2" s="1130"/>
      <c r="CD2" s="1130"/>
      <c r="CE2" s="1130"/>
      <c r="CF2" s="1128" t="s">
        <v>516</v>
      </c>
      <c r="CG2" s="1128" t="s">
        <v>515</v>
      </c>
      <c r="CH2" s="1128"/>
      <c r="CI2" s="1128"/>
      <c r="CJ2" s="1128"/>
      <c r="CK2" s="1128"/>
      <c r="CL2" s="1128"/>
      <c r="CM2" s="1128"/>
      <c r="CN2" s="1129"/>
      <c r="CO2" s="1129"/>
      <c r="CP2" s="1129"/>
      <c r="CQ2" s="1129"/>
      <c r="CR2" s="1129"/>
      <c r="CS2" s="1130"/>
      <c r="CT2" s="1130"/>
      <c r="CU2" s="1130"/>
      <c r="CV2" s="1130"/>
      <c r="CW2" s="1128" t="s">
        <v>516</v>
      </c>
      <c r="CX2" s="1128" t="s">
        <v>515</v>
      </c>
      <c r="CY2" s="1128"/>
      <c r="CZ2" s="1128"/>
      <c r="DA2" s="1128"/>
      <c r="DB2" s="1128"/>
      <c r="DC2" s="1128"/>
      <c r="DD2" s="1128"/>
      <c r="DE2" s="1129"/>
      <c r="DF2" s="1129"/>
      <c r="DG2" s="1129"/>
      <c r="DH2" s="1129"/>
      <c r="DI2" s="1129"/>
      <c r="DJ2" s="1130"/>
      <c r="DK2" s="1130"/>
      <c r="DL2" s="1130"/>
      <c r="DM2" s="1130"/>
      <c r="DN2" s="1128" t="s">
        <v>516</v>
      </c>
      <c r="DO2" s="1128" t="s">
        <v>515</v>
      </c>
      <c r="DP2" s="1128"/>
      <c r="DQ2" s="1128"/>
      <c r="DR2" s="1128"/>
      <c r="DS2" s="1128"/>
      <c r="DT2" s="1128"/>
      <c r="DU2" s="1128"/>
      <c r="DV2" s="1129"/>
      <c r="DW2" s="1129"/>
      <c r="DX2" s="1129"/>
      <c r="DY2" s="1129"/>
      <c r="DZ2" s="1129"/>
      <c r="EA2" s="1130"/>
      <c r="EB2" s="1130"/>
      <c r="EC2" s="1130"/>
      <c r="ED2" s="1130"/>
      <c r="EE2" s="1128" t="s">
        <v>516</v>
      </c>
      <c r="EF2" s="1128" t="s">
        <v>515</v>
      </c>
      <c r="EG2" s="1128"/>
      <c r="EH2" s="1128"/>
      <c r="EI2" s="1128"/>
      <c r="EJ2" s="1128"/>
      <c r="EK2" s="1128"/>
      <c r="EL2" s="1128"/>
      <c r="EM2" s="1129"/>
      <c r="EN2" s="1129"/>
      <c r="EO2" s="1129"/>
      <c r="EP2" s="1129"/>
      <c r="EQ2" s="1129"/>
      <c r="ER2" s="1130"/>
      <c r="ES2" s="1130"/>
      <c r="ET2" s="1130"/>
      <c r="EU2" s="1130"/>
      <c r="EV2" s="1128" t="s">
        <v>516</v>
      </c>
      <c r="EW2" s="1128" t="s">
        <v>515</v>
      </c>
      <c r="EX2" s="1128"/>
      <c r="EY2" s="1128"/>
      <c r="EZ2" s="1128"/>
      <c r="FA2" s="1128"/>
      <c r="FB2" s="1128"/>
      <c r="FC2" s="1128"/>
      <c r="FD2" s="1129"/>
      <c r="FE2" s="1129"/>
      <c r="FF2" s="1129"/>
      <c r="FG2" s="1129"/>
      <c r="FH2" s="1129"/>
      <c r="FI2" s="1130"/>
      <c r="FJ2" s="1130"/>
      <c r="FK2" s="1130"/>
      <c r="FL2" s="1130"/>
      <c r="FM2" s="1144"/>
      <c r="FN2" s="1144"/>
      <c r="FO2" s="1128" t="s">
        <v>516</v>
      </c>
      <c r="FP2" s="1128" t="s">
        <v>515</v>
      </c>
      <c r="FQ2" s="1128"/>
      <c r="FR2" s="1128"/>
      <c r="FS2" s="1128"/>
      <c r="FT2" s="1128"/>
      <c r="FU2" s="1128"/>
      <c r="FV2" s="1128"/>
      <c r="FW2" s="1129"/>
      <c r="FX2" s="1129"/>
      <c r="FY2" s="1129"/>
      <c r="FZ2" s="1129"/>
      <c r="GA2" s="1129"/>
      <c r="GB2" s="1130"/>
      <c r="GC2" s="1130"/>
      <c r="GD2" s="1130"/>
      <c r="GE2" s="1130"/>
      <c r="GF2" s="1144"/>
      <c r="GG2" s="1146"/>
      <c r="GH2" s="1128" t="s">
        <v>516</v>
      </c>
      <c r="GI2" s="1128" t="s">
        <v>515</v>
      </c>
      <c r="GJ2" s="1128"/>
      <c r="GK2" s="1128"/>
      <c r="GL2" s="1128"/>
      <c r="GM2" s="1128"/>
      <c r="GN2" s="1128"/>
      <c r="GO2" s="1128"/>
      <c r="GP2" s="1129"/>
      <c r="GQ2" s="1129"/>
      <c r="GR2" s="1129"/>
      <c r="GS2" s="1129"/>
      <c r="GT2" s="1129"/>
      <c r="GU2" s="1130"/>
      <c r="GV2" s="1130"/>
      <c r="GW2" s="1130"/>
      <c r="GX2" s="1130"/>
      <c r="GY2" s="1144"/>
      <c r="GZ2" s="1146"/>
      <c r="HA2" s="1148" t="s">
        <v>516</v>
      </c>
      <c r="HB2" s="1148" t="s">
        <v>515</v>
      </c>
      <c r="HC2" s="1148"/>
      <c r="HD2" s="1148"/>
      <c r="HE2" s="1148"/>
      <c r="HF2" s="1148"/>
      <c r="HG2" s="1148"/>
      <c r="HH2" s="1148"/>
      <c r="HI2" s="1129"/>
      <c r="HJ2" s="1129"/>
      <c r="HK2" s="1129"/>
      <c r="HL2" s="1129"/>
      <c r="HM2" s="1129"/>
      <c r="HN2" s="1130"/>
      <c r="HO2" s="1130"/>
      <c r="HP2" s="1130"/>
      <c r="HQ2" s="1130"/>
      <c r="HR2" s="1144"/>
      <c r="HS2" s="1146"/>
      <c r="HT2" s="1133"/>
      <c r="HU2" s="1136"/>
      <c r="HV2" s="1138"/>
    </row>
    <row r="3" spans="1:230" ht="36.75" customHeight="1" x14ac:dyDescent="0.25">
      <c r="A3" s="1103"/>
      <c r="B3" s="1103"/>
      <c r="C3" s="1111"/>
      <c r="D3" s="1103"/>
      <c r="E3" s="1103"/>
      <c r="F3" s="1103"/>
      <c r="G3" s="1103"/>
      <c r="H3" s="1103"/>
      <c r="I3" s="1102"/>
      <c r="J3" s="1103"/>
      <c r="K3" s="1103"/>
      <c r="L3" s="1103"/>
      <c r="M3" s="388" t="s">
        <v>1419</v>
      </c>
      <c r="N3" s="388" t="s">
        <v>1420</v>
      </c>
      <c r="O3" s="388" t="s">
        <v>1421</v>
      </c>
      <c r="P3" s="1128"/>
      <c r="Q3" s="1128" t="s">
        <v>531</v>
      </c>
      <c r="R3" s="1128" t="s">
        <v>532</v>
      </c>
      <c r="S3" s="1128" t="s">
        <v>533</v>
      </c>
      <c r="T3" s="1128"/>
      <c r="U3" s="1128" t="s">
        <v>534</v>
      </c>
      <c r="V3" s="1128" t="s">
        <v>535</v>
      </c>
      <c r="W3" s="1128" t="s">
        <v>536</v>
      </c>
      <c r="X3" s="1129" t="s">
        <v>516</v>
      </c>
      <c r="Y3" s="1129" t="s">
        <v>537</v>
      </c>
      <c r="Z3" s="1129" t="s">
        <v>538</v>
      </c>
      <c r="AA3" s="1129" t="s">
        <v>539</v>
      </c>
      <c r="AB3" s="1129" t="s">
        <v>540</v>
      </c>
      <c r="AC3" s="1140" t="s">
        <v>541</v>
      </c>
      <c r="AD3" s="1141" t="s">
        <v>542</v>
      </c>
      <c r="AE3" s="1141" t="s">
        <v>543</v>
      </c>
      <c r="AF3" s="1142" t="s">
        <v>544</v>
      </c>
      <c r="AG3" s="1128"/>
      <c r="AH3" s="1128" t="s">
        <v>531</v>
      </c>
      <c r="AI3" s="1128" t="s">
        <v>532</v>
      </c>
      <c r="AJ3" s="1128" t="s">
        <v>533</v>
      </c>
      <c r="AK3" s="1128"/>
      <c r="AL3" s="1128" t="s">
        <v>534</v>
      </c>
      <c r="AM3" s="1128" t="s">
        <v>535</v>
      </c>
      <c r="AN3" s="1128" t="s">
        <v>536</v>
      </c>
      <c r="AO3" s="1129" t="s">
        <v>516</v>
      </c>
      <c r="AP3" s="1129" t="s">
        <v>537</v>
      </c>
      <c r="AQ3" s="1129" t="s">
        <v>538</v>
      </c>
      <c r="AR3" s="1129" t="s">
        <v>539</v>
      </c>
      <c r="AS3" s="1129" t="s">
        <v>540</v>
      </c>
      <c r="AT3" s="1140" t="s">
        <v>541</v>
      </c>
      <c r="AU3" s="1141" t="s">
        <v>542</v>
      </c>
      <c r="AV3" s="1141" t="s">
        <v>543</v>
      </c>
      <c r="AW3" s="1142" t="s">
        <v>544</v>
      </c>
      <c r="AX3" s="1128"/>
      <c r="AY3" s="1128" t="s">
        <v>531</v>
      </c>
      <c r="AZ3" s="1128" t="s">
        <v>532</v>
      </c>
      <c r="BA3" s="1128" t="s">
        <v>533</v>
      </c>
      <c r="BB3" s="1128"/>
      <c r="BC3" s="1128" t="s">
        <v>534</v>
      </c>
      <c r="BD3" s="1128" t="s">
        <v>535</v>
      </c>
      <c r="BE3" s="1128" t="s">
        <v>536</v>
      </c>
      <c r="BF3" s="1129" t="s">
        <v>516</v>
      </c>
      <c r="BG3" s="1129" t="s">
        <v>537</v>
      </c>
      <c r="BH3" s="1129" t="s">
        <v>538</v>
      </c>
      <c r="BI3" s="1129" t="s">
        <v>539</v>
      </c>
      <c r="BJ3" s="1129" t="s">
        <v>540</v>
      </c>
      <c r="BK3" s="1140" t="s">
        <v>541</v>
      </c>
      <c r="BL3" s="1141" t="s">
        <v>542</v>
      </c>
      <c r="BM3" s="1141" t="s">
        <v>543</v>
      </c>
      <c r="BN3" s="1142" t="s">
        <v>544</v>
      </c>
      <c r="BO3" s="1128"/>
      <c r="BP3" s="1128" t="s">
        <v>531</v>
      </c>
      <c r="BQ3" s="1128" t="s">
        <v>532</v>
      </c>
      <c r="BR3" s="1128" t="s">
        <v>533</v>
      </c>
      <c r="BS3" s="1128"/>
      <c r="BT3" s="1128" t="s">
        <v>534</v>
      </c>
      <c r="BU3" s="1128" t="s">
        <v>535</v>
      </c>
      <c r="BV3" s="1128" t="s">
        <v>536</v>
      </c>
      <c r="BW3" s="1129" t="s">
        <v>516</v>
      </c>
      <c r="BX3" s="1129" t="s">
        <v>537</v>
      </c>
      <c r="BY3" s="1129" t="s">
        <v>538</v>
      </c>
      <c r="BZ3" s="1129" t="s">
        <v>539</v>
      </c>
      <c r="CA3" s="1129" t="s">
        <v>540</v>
      </c>
      <c r="CB3" s="1140" t="s">
        <v>541</v>
      </c>
      <c r="CC3" s="1141" t="s">
        <v>542</v>
      </c>
      <c r="CD3" s="1141" t="s">
        <v>543</v>
      </c>
      <c r="CE3" s="1142" t="s">
        <v>544</v>
      </c>
      <c r="CF3" s="1128"/>
      <c r="CG3" s="1128" t="s">
        <v>531</v>
      </c>
      <c r="CH3" s="1128" t="s">
        <v>532</v>
      </c>
      <c r="CI3" s="1128" t="s">
        <v>533</v>
      </c>
      <c r="CJ3" s="1128"/>
      <c r="CK3" s="1128" t="s">
        <v>534</v>
      </c>
      <c r="CL3" s="1128" t="s">
        <v>535</v>
      </c>
      <c r="CM3" s="1128" t="s">
        <v>536</v>
      </c>
      <c r="CN3" s="1129" t="s">
        <v>516</v>
      </c>
      <c r="CO3" s="1129" t="s">
        <v>537</v>
      </c>
      <c r="CP3" s="1129" t="s">
        <v>538</v>
      </c>
      <c r="CQ3" s="1129" t="s">
        <v>539</v>
      </c>
      <c r="CR3" s="1129" t="s">
        <v>540</v>
      </c>
      <c r="CS3" s="1140" t="s">
        <v>541</v>
      </c>
      <c r="CT3" s="1141" t="s">
        <v>542</v>
      </c>
      <c r="CU3" s="1141" t="s">
        <v>543</v>
      </c>
      <c r="CV3" s="1142" t="s">
        <v>544</v>
      </c>
      <c r="CW3" s="1128"/>
      <c r="CX3" s="1128" t="s">
        <v>531</v>
      </c>
      <c r="CY3" s="1128" t="s">
        <v>532</v>
      </c>
      <c r="CZ3" s="1128" t="s">
        <v>533</v>
      </c>
      <c r="DA3" s="1128"/>
      <c r="DB3" s="1128" t="s">
        <v>534</v>
      </c>
      <c r="DC3" s="1128" t="s">
        <v>535</v>
      </c>
      <c r="DD3" s="1128" t="s">
        <v>536</v>
      </c>
      <c r="DE3" s="1129" t="s">
        <v>516</v>
      </c>
      <c r="DF3" s="1129" t="s">
        <v>537</v>
      </c>
      <c r="DG3" s="1129" t="s">
        <v>538</v>
      </c>
      <c r="DH3" s="1129" t="s">
        <v>539</v>
      </c>
      <c r="DI3" s="1129" t="s">
        <v>540</v>
      </c>
      <c r="DJ3" s="1140" t="s">
        <v>541</v>
      </c>
      <c r="DK3" s="1141" t="s">
        <v>542</v>
      </c>
      <c r="DL3" s="1141" t="s">
        <v>543</v>
      </c>
      <c r="DM3" s="1142" t="s">
        <v>544</v>
      </c>
      <c r="DN3" s="1128"/>
      <c r="DO3" s="1128" t="s">
        <v>531</v>
      </c>
      <c r="DP3" s="1128" t="s">
        <v>532</v>
      </c>
      <c r="DQ3" s="1128" t="s">
        <v>533</v>
      </c>
      <c r="DR3" s="1128"/>
      <c r="DS3" s="1128" t="s">
        <v>534</v>
      </c>
      <c r="DT3" s="1128" t="s">
        <v>535</v>
      </c>
      <c r="DU3" s="1128" t="s">
        <v>536</v>
      </c>
      <c r="DV3" s="1129" t="s">
        <v>516</v>
      </c>
      <c r="DW3" s="1129" t="s">
        <v>537</v>
      </c>
      <c r="DX3" s="1129" t="s">
        <v>538</v>
      </c>
      <c r="DY3" s="1129" t="s">
        <v>539</v>
      </c>
      <c r="DZ3" s="1129" t="s">
        <v>540</v>
      </c>
      <c r="EA3" s="1140" t="s">
        <v>541</v>
      </c>
      <c r="EB3" s="1141" t="s">
        <v>542</v>
      </c>
      <c r="EC3" s="1141" t="s">
        <v>543</v>
      </c>
      <c r="ED3" s="1142" t="s">
        <v>544</v>
      </c>
      <c r="EE3" s="1128"/>
      <c r="EF3" s="1128" t="s">
        <v>531</v>
      </c>
      <c r="EG3" s="1128" t="s">
        <v>532</v>
      </c>
      <c r="EH3" s="1128" t="s">
        <v>533</v>
      </c>
      <c r="EI3" s="1128"/>
      <c r="EJ3" s="1128" t="s">
        <v>534</v>
      </c>
      <c r="EK3" s="1128" t="s">
        <v>535</v>
      </c>
      <c r="EL3" s="1128" t="s">
        <v>536</v>
      </c>
      <c r="EM3" s="1129" t="s">
        <v>516</v>
      </c>
      <c r="EN3" s="1129" t="s">
        <v>537</v>
      </c>
      <c r="EO3" s="1129" t="s">
        <v>538</v>
      </c>
      <c r="EP3" s="1129" t="s">
        <v>539</v>
      </c>
      <c r="EQ3" s="1129" t="s">
        <v>540</v>
      </c>
      <c r="ER3" s="1140" t="s">
        <v>541</v>
      </c>
      <c r="ES3" s="1141" t="s">
        <v>542</v>
      </c>
      <c r="ET3" s="1141" t="s">
        <v>543</v>
      </c>
      <c r="EU3" s="1142" t="s">
        <v>544</v>
      </c>
      <c r="EV3" s="1128"/>
      <c r="EW3" s="1128" t="s">
        <v>531</v>
      </c>
      <c r="EX3" s="1128" t="s">
        <v>532</v>
      </c>
      <c r="EY3" s="1128" t="s">
        <v>533</v>
      </c>
      <c r="EZ3" s="1128"/>
      <c r="FA3" s="1128" t="s">
        <v>534</v>
      </c>
      <c r="FB3" s="1128" t="s">
        <v>535</v>
      </c>
      <c r="FC3" s="1128" t="s">
        <v>536</v>
      </c>
      <c r="FD3" s="1129" t="s">
        <v>516</v>
      </c>
      <c r="FE3" s="1129" t="s">
        <v>537</v>
      </c>
      <c r="FF3" s="1129" t="s">
        <v>538</v>
      </c>
      <c r="FG3" s="1129" t="s">
        <v>539</v>
      </c>
      <c r="FH3" s="1129" t="s">
        <v>540</v>
      </c>
      <c r="FI3" s="1140" t="s">
        <v>541</v>
      </c>
      <c r="FJ3" s="1141" t="s">
        <v>542</v>
      </c>
      <c r="FK3" s="1141" t="s">
        <v>543</v>
      </c>
      <c r="FL3" s="1142" t="s">
        <v>544</v>
      </c>
      <c r="FM3" s="1144"/>
      <c r="FN3" s="1144"/>
      <c r="FO3" s="1128"/>
      <c r="FP3" s="1128" t="s">
        <v>531</v>
      </c>
      <c r="FQ3" s="1128" t="s">
        <v>532</v>
      </c>
      <c r="FR3" s="1128" t="s">
        <v>533</v>
      </c>
      <c r="FS3" s="1128"/>
      <c r="FT3" s="1128" t="s">
        <v>534</v>
      </c>
      <c r="FU3" s="1128" t="s">
        <v>535</v>
      </c>
      <c r="FV3" s="1128" t="s">
        <v>536</v>
      </c>
      <c r="FW3" s="1129" t="s">
        <v>516</v>
      </c>
      <c r="FX3" s="1129" t="s">
        <v>537</v>
      </c>
      <c r="FY3" s="1129" t="s">
        <v>538</v>
      </c>
      <c r="FZ3" s="1129" t="s">
        <v>539</v>
      </c>
      <c r="GA3" s="1129" t="s">
        <v>540</v>
      </c>
      <c r="GB3" s="1140" t="s">
        <v>541</v>
      </c>
      <c r="GC3" s="1141" t="s">
        <v>542</v>
      </c>
      <c r="GD3" s="1141" t="s">
        <v>543</v>
      </c>
      <c r="GE3" s="1142" t="s">
        <v>544</v>
      </c>
      <c r="GF3" s="1144"/>
      <c r="GG3" s="1146"/>
      <c r="GH3" s="1128"/>
      <c r="GI3" s="1128" t="s">
        <v>531</v>
      </c>
      <c r="GJ3" s="1128" t="s">
        <v>532</v>
      </c>
      <c r="GK3" s="1128" t="s">
        <v>533</v>
      </c>
      <c r="GL3" s="1128"/>
      <c r="GM3" s="1128" t="s">
        <v>534</v>
      </c>
      <c r="GN3" s="1128" t="s">
        <v>535</v>
      </c>
      <c r="GO3" s="1128" t="s">
        <v>536</v>
      </c>
      <c r="GP3" s="1129" t="s">
        <v>516</v>
      </c>
      <c r="GQ3" s="1129" t="s">
        <v>537</v>
      </c>
      <c r="GR3" s="1129" t="s">
        <v>538</v>
      </c>
      <c r="GS3" s="1129" t="s">
        <v>539</v>
      </c>
      <c r="GT3" s="1129" t="s">
        <v>540</v>
      </c>
      <c r="GU3" s="1140" t="s">
        <v>541</v>
      </c>
      <c r="GV3" s="1141" t="s">
        <v>542</v>
      </c>
      <c r="GW3" s="1141" t="s">
        <v>543</v>
      </c>
      <c r="GX3" s="1142" t="s">
        <v>544</v>
      </c>
      <c r="GY3" s="1144"/>
      <c r="GZ3" s="1146"/>
      <c r="HA3" s="1148"/>
      <c r="HB3" s="1148" t="s">
        <v>531</v>
      </c>
      <c r="HC3" s="1148" t="s">
        <v>532</v>
      </c>
      <c r="HD3" s="1148" t="s">
        <v>533</v>
      </c>
      <c r="HE3" s="1148"/>
      <c r="HF3" s="1148" t="s">
        <v>534</v>
      </c>
      <c r="HG3" s="1148" t="s">
        <v>535</v>
      </c>
      <c r="HH3" s="1148" t="s">
        <v>536</v>
      </c>
      <c r="HI3" s="1129" t="s">
        <v>516</v>
      </c>
      <c r="HJ3" s="1129" t="s">
        <v>537</v>
      </c>
      <c r="HK3" s="1129" t="s">
        <v>538</v>
      </c>
      <c r="HL3" s="1129" t="s">
        <v>539</v>
      </c>
      <c r="HM3" s="1129" t="s">
        <v>540</v>
      </c>
      <c r="HN3" s="1140" t="s">
        <v>541</v>
      </c>
      <c r="HO3" s="1141" t="s">
        <v>542</v>
      </c>
      <c r="HP3" s="1141" t="s">
        <v>543</v>
      </c>
      <c r="HQ3" s="1142" t="s">
        <v>544</v>
      </c>
      <c r="HR3" s="1144"/>
      <c r="HS3" s="1146"/>
      <c r="HT3" s="1133"/>
      <c r="HU3" s="1136"/>
      <c r="HV3" s="1138"/>
    </row>
    <row r="4" spans="1:230" ht="57" customHeight="1" x14ac:dyDescent="0.25">
      <c r="A4" s="1103"/>
      <c r="B4" s="1103"/>
      <c r="C4" s="1112"/>
      <c r="D4" s="1103"/>
      <c r="E4" s="1103"/>
      <c r="F4" s="1103"/>
      <c r="G4" s="1103"/>
      <c r="H4" s="1103"/>
      <c r="I4" s="1102"/>
      <c r="J4" s="1103"/>
      <c r="K4" s="1103"/>
      <c r="L4" s="1103"/>
      <c r="M4" s="980" t="s">
        <v>528</v>
      </c>
      <c r="N4" s="305" t="s">
        <v>529</v>
      </c>
      <c r="O4" s="306" t="s">
        <v>530</v>
      </c>
      <c r="P4" s="1131"/>
      <c r="Q4" s="1131"/>
      <c r="R4" s="1131"/>
      <c r="S4" s="981" t="s">
        <v>532</v>
      </c>
      <c r="T4" s="981" t="s">
        <v>545</v>
      </c>
      <c r="U4" s="1131"/>
      <c r="V4" s="1131"/>
      <c r="W4" s="1131"/>
      <c r="X4" s="1149"/>
      <c r="Y4" s="1149"/>
      <c r="Z4" s="1149"/>
      <c r="AA4" s="1149"/>
      <c r="AB4" s="1149"/>
      <c r="AC4" s="1150"/>
      <c r="AD4" s="1151"/>
      <c r="AE4" s="1151"/>
      <c r="AF4" s="1152"/>
      <c r="AG4" s="1131"/>
      <c r="AH4" s="1131"/>
      <c r="AI4" s="1131"/>
      <c r="AJ4" s="981" t="s">
        <v>532</v>
      </c>
      <c r="AK4" s="981" t="s">
        <v>545</v>
      </c>
      <c r="AL4" s="1131"/>
      <c r="AM4" s="1131"/>
      <c r="AN4" s="1131"/>
      <c r="AO4" s="1149"/>
      <c r="AP4" s="1149"/>
      <c r="AQ4" s="1149"/>
      <c r="AR4" s="1149"/>
      <c r="AS4" s="1149"/>
      <c r="AT4" s="1150"/>
      <c r="AU4" s="1151"/>
      <c r="AV4" s="1151"/>
      <c r="AW4" s="1152"/>
      <c r="AX4" s="1131"/>
      <c r="AY4" s="1131"/>
      <c r="AZ4" s="1131"/>
      <c r="BA4" s="981" t="s">
        <v>532</v>
      </c>
      <c r="BB4" s="981" t="s">
        <v>545</v>
      </c>
      <c r="BC4" s="1131"/>
      <c r="BD4" s="1131"/>
      <c r="BE4" s="1131"/>
      <c r="BF4" s="1149"/>
      <c r="BG4" s="1149"/>
      <c r="BH4" s="1149"/>
      <c r="BI4" s="1149"/>
      <c r="BJ4" s="1149"/>
      <c r="BK4" s="1150"/>
      <c r="BL4" s="1151"/>
      <c r="BM4" s="1151"/>
      <c r="BN4" s="1152"/>
      <c r="BO4" s="1131"/>
      <c r="BP4" s="1131"/>
      <c r="BQ4" s="1131"/>
      <c r="BR4" s="981" t="s">
        <v>532</v>
      </c>
      <c r="BS4" s="981" t="s">
        <v>545</v>
      </c>
      <c r="BT4" s="1131"/>
      <c r="BU4" s="1131"/>
      <c r="BV4" s="1131"/>
      <c r="BW4" s="1149"/>
      <c r="BX4" s="1149"/>
      <c r="BY4" s="1149"/>
      <c r="BZ4" s="1149"/>
      <c r="CA4" s="1149"/>
      <c r="CB4" s="1150"/>
      <c r="CC4" s="1151"/>
      <c r="CD4" s="1151"/>
      <c r="CE4" s="1152"/>
      <c r="CF4" s="1131"/>
      <c r="CG4" s="1131"/>
      <c r="CH4" s="1131"/>
      <c r="CI4" s="981" t="s">
        <v>532</v>
      </c>
      <c r="CJ4" s="981" t="s">
        <v>545</v>
      </c>
      <c r="CK4" s="1131"/>
      <c r="CL4" s="1131"/>
      <c r="CM4" s="1131"/>
      <c r="CN4" s="1149"/>
      <c r="CO4" s="1149"/>
      <c r="CP4" s="1149"/>
      <c r="CQ4" s="1149"/>
      <c r="CR4" s="1149"/>
      <c r="CS4" s="1150"/>
      <c r="CT4" s="1151"/>
      <c r="CU4" s="1151"/>
      <c r="CV4" s="1152"/>
      <c r="CW4" s="1131"/>
      <c r="CX4" s="1131"/>
      <c r="CY4" s="1131"/>
      <c r="CZ4" s="981" t="s">
        <v>532</v>
      </c>
      <c r="DA4" s="981" t="s">
        <v>545</v>
      </c>
      <c r="DB4" s="1131"/>
      <c r="DC4" s="1131"/>
      <c r="DD4" s="1153"/>
      <c r="DE4" s="1129"/>
      <c r="DF4" s="1129"/>
      <c r="DG4" s="1129"/>
      <c r="DH4" s="1129"/>
      <c r="DI4" s="1129"/>
      <c r="DJ4" s="1140"/>
      <c r="DK4" s="1141"/>
      <c r="DL4" s="1141"/>
      <c r="DM4" s="1142"/>
      <c r="DN4" s="1131"/>
      <c r="DO4" s="1131"/>
      <c r="DP4" s="1131"/>
      <c r="DQ4" s="981" t="s">
        <v>532</v>
      </c>
      <c r="DR4" s="981" t="s">
        <v>545</v>
      </c>
      <c r="DS4" s="1131"/>
      <c r="DT4" s="1131"/>
      <c r="DU4" s="1131"/>
      <c r="DV4" s="1129"/>
      <c r="DW4" s="1129"/>
      <c r="DX4" s="1129"/>
      <c r="DY4" s="1129"/>
      <c r="DZ4" s="1129"/>
      <c r="EA4" s="1140"/>
      <c r="EB4" s="1141"/>
      <c r="EC4" s="1141"/>
      <c r="ED4" s="1142"/>
      <c r="EE4" s="1128"/>
      <c r="EF4" s="1128"/>
      <c r="EG4" s="1128"/>
      <c r="EH4" s="952" t="s">
        <v>532</v>
      </c>
      <c r="EI4" s="952" t="s">
        <v>545</v>
      </c>
      <c r="EJ4" s="1128"/>
      <c r="EK4" s="1128"/>
      <c r="EL4" s="1128"/>
      <c r="EM4" s="1129"/>
      <c r="EN4" s="1129"/>
      <c r="EO4" s="1129"/>
      <c r="EP4" s="1129"/>
      <c r="EQ4" s="1129"/>
      <c r="ER4" s="1140"/>
      <c r="ES4" s="1141"/>
      <c r="ET4" s="1141"/>
      <c r="EU4" s="1142"/>
      <c r="EV4" s="1128"/>
      <c r="EW4" s="1128"/>
      <c r="EX4" s="1128"/>
      <c r="EY4" s="952" t="s">
        <v>532</v>
      </c>
      <c r="EZ4" s="952" t="s">
        <v>545</v>
      </c>
      <c r="FA4" s="1128"/>
      <c r="FB4" s="1128"/>
      <c r="FC4" s="1128"/>
      <c r="FD4" s="1129"/>
      <c r="FE4" s="1129"/>
      <c r="FF4" s="1129"/>
      <c r="FG4" s="1129"/>
      <c r="FH4" s="1129"/>
      <c r="FI4" s="1140"/>
      <c r="FJ4" s="1141"/>
      <c r="FK4" s="1141"/>
      <c r="FL4" s="1142"/>
      <c r="FM4" s="1144"/>
      <c r="FN4" s="1145"/>
      <c r="FO4" s="1128"/>
      <c r="FP4" s="1128"/>
      <c r="FQ4" s="1128"/>
      <c r="FR4" s="952" t="s">
        <v>532</v>
      </c>
      <c r="FS4" s="952" t="s">
        <v>545</v>
      </c>
      <c r="FT4" s="1128"/>
      <c r="FU4" s="1128"/>
      <c r="FV4" s="1128"/>
      <c r="FW4" s="1129"/>
      <c r="FX4" s="1129"/>
      <c r="FY4" s="1129"/>
      <c r="FZ4" s="1129"/>
      <c r="GA4" s="1129"/>
      <c r="GB4" s="1140"/>
      <c r="GC4" s="1141"/>
      <c r="GD4" s="1141"/>
      <c r="GE4" s="1142"/>
      <c r="GF4" s="1145"/>
      <c r="GG4" s="1147"/>
      <c r="GH4" s="1128"/>
      <c r="GI4" s="1128"/>
      <c r="GJ4" s="1128"/>
      <c r="GK4" s="952" t="s">
        <v>532</v>
      </c>
      <c r="GL4" s="952" t="s">
        <v>545</v>
      </c>
      <c r="GM4" s="1128"/>
      <c r="GN4" s="1128"/>
      <c r="GO4" s="1128"/>
      <c r="GP4" s="1129"/>
      <c r="GQ4" s="1129"/>
      <c r="GR4" s="1129"/>
      <c r="GS4" s="1129"/>
      <c r="GT4" s="1129"/>
      <c r="GU4" s="1140"/>
      <c r="GV4" s="1141"/>
      <c r="GW4" s="1141"/>
      <c r="GX4" s="1142"/>
      <c r="GY4" s="1145"/>
      <c r="GZ4" s="1147"/>
      <c r="HA4" s="1148"/>
      <c r="HB4" s="1148"/>
      <c r="HC4" s="1148"/>
      <c r="HD4" s="953" t="s">
        <v>532</v>
      </c>
      <c r="HE4" s="953" t="s">
        <v>545</v>
      </c>
      <c r="HF4" s="1148"/>
      <c r="HG4" s="1148"/>
      <c r="HH4" s="1148"/>
      <c r="HI4" s="1129"/>
      <c r="HJ4" s="1129"/>
      <c r="HK4" s="1129"/>
      <c r="HL4" s="1129"/>
      <c r="HM4" s="1129"/>
      <c r="HN4" s="1140"/>
      <c r="HO4" s="1141"/>
      <c r="HP4" s="1141"/>
      <c r="HQ4" s="1142"/>
      <c r="HR4" s="1145"/>
      <c r="HS4" s="1147"/>
      <c r="HT4" s="1134"/>
      <c r="HU4" s="1137"/>
      <c r="HV4" s="1139"/>
    </row>
    <row r="5" spans="1:230" ht="101.25" customHeight="1" x14ac:dyDescent="0.25">
      <c r="A5" s="389">
        <v>1</v>
      </c>
      <c r="B5" s="390" t="s">
        <v>1514</v>
      </c>
      <c r="C5" s="237" t="s">
        <v>1515</v>
      </c>
      <c r="D5" s="391" t="s">
        <v>1424</v>
      </c>
      <c r="E5" s="233" t="s">
        <v>1516</v>
      </c>
      <c r="F5" s="233" t="s">
        <v>725</v>
      </c>
      <c r="G5" s="233" t="s">
        <v>1517</v>
      </c>
      <c r="H5" s="233" t="s">
        <v>284</v>
      </c>
      <c r="I5" s="390" t="s">
        <v>1518</v>
      </c>
      <c r="J5" s="151" t="s">
        <v>5</v>
      </c>
      <c r="K5" s="318">
        <v>1</v>
      </c>
      <c r="L5" s="233" t="s">
        <v>1519</v>
      </c>
      <c r="M5" s="319">
        <v>44593</v>
      </c>
      <c r="N5" s="320">
        <v>44652</v>
      </c>
      <c r="O5" s="192" t="s">
        <v>1520</v>
      </c>
      <c r="P5" s="192"/>
      <c r="Q5" s="193"/>
      <c r="R5" s="193"/>
      <c r="S5" s="193"/>
      <c r="T5" s="193"/>
      <c r="U5" s="193"/>
      <c r="V5" s="193"/>
      <c r="W5" s="193"/>
      <c r="X5" s="392"/>
      <c r="Y5" s="392"/>
      <c r="Z5" s="392"/>
      <c r="AA5" s="392"/>
      <c r="AB5" s="392"/>
      <c r="AC5" s="393"/>
      <c r="AD5" s="392"/>
      <c r="AE5" s="392"/>
      <c r="AF5" s="355"/>
      <c r="AG5" s="982" t="s">
        <v>1521</v>
      </c>
      <c r="AH5" s="394">
        <v>0</v>
      </c>
      <c r="AI5" s="982" t="s">
        <v>1522</v>
      </c>
      <c r="AJ5" s="982" t="s">
        <v>1523</v>
      </c>
      <c r="AK5" s="355">
        <v>100</v>
      </c>
      <c r="AL5" s="982" t="s">
        <v>1524</v>
      </c>
      <c r="AM5" s="982" t="s">
        <v>1525</v>
      </c>
      <c r="AN5" s="982" t="s">
        <v>1526</v>
      </c>
      <c r="AO5" s="202">
        <v>1</v>
      </c>
      <c r="AP5" s="202">
        <v>0</v>
      </c>
      <c r="AQ5" s="193">
        <v>1</v>
      </c>
      <c r="AR5" s="202" t="s">
        <v>1527</v>
      </c>
      <c r="AS5" s="395" t="s">
        <v>1080</v>
      </c>
      <c r="AT5" s="395">
        <v>0</v>
      </c>
      <c r="AU5" s="202" t="s">
        <v>568</v>
      </c>
      <c r="AV5" s="321">
        <v>0</v>
      </c>
      <c r="AW5" s="395" t="str">
        <f>IF(AV5=0,"0%",IF(AV5=1,"100%",))</f>
        <v>0%</v>
      </c>
      <c r="AX5" s="982" t="s">
        <v>1521</v>
      </c>
      <c r="AY5" s="394">
        <v>0</v>
      </c>
      <c r="AZ5" s="982" t="s">
        <v>1522</v>
      </c>
      <c r="BA5" s="982" t="s">
        <v>1523</v>
      </c>
      <c r="BB5" s="355">
        <v>100</v>
      </c>
      <c r="BC5" s="982" t="s">
        <v>1524</v>
      </c>
      <c r="BD5" s="982" t="s">
        <v>1525</v>
      </c>
      <c r="BE5" s="396" t="s">
        <v>1528</v>
      </c>
      <c r="BF5" s="193">
        <v>1</v>
      </c>
      <c r="BG5" s="193">
        <v>1</v>
      </c>
      <c r="BH5" s="193">
        <v>1</v>
      </c>
      <c r="BI5" s="192" t="s">
        <v>568</v>
      </c>
      <c r="BJ5" s="293" t="s">
        <v>1529</v>
      </c>
      <c r="BK5" s="395">
        <v>0</v>
      </c>
      <c r="BL5" s="202" t="s">
        <v>568</v>
      </c>
      <c r="BM5" s="321">
        <v>0</v>
      </c>
      <c r="BN5" s="395" t="str">
        <f>IF(AV5=0,"0%",IF(AV5=1,"100%",))</f>
        <v>0%</v>
      </c>
      <c r="BO5" s="192" t="s">
        <v>1530</v>
      </c>
      <c r="BP5" s="193">
        <v>1</v>
      </c>
      <c r="BQ5" s="192" t="s">
        <v>1531</v>
      </c>
      <c r="BR5" s="192" t="s">
        <v>1532</v>
      </c>
      <c r="BS5" s="193">
        <v>88</v>
      </c>
      <c r="BT5" s="192" t="s">
        <v>1533</v>
      </c>
      <c r="BU5" s="192" t="s">
        <v>1534</v>
      </c>
      <c r="BV5" s="192" t="s">
        <v>1535</v>
      </c>
      <c r="BW5" s="293">
        <v>0</v>
      </c>
      <c r="BX5" s="293">
        <v>1</v>
      </c>
      <c r="BY5" s="293">
        <v>1</v>
      </c>
      <c r="BZ5" s="293"/>
      <c r="CA5" s="293" t="s">
        <v>580</v>
      </c>
      <c r="CB5" s="394" t="str">
        <f>CE5</f>
        <v>100%</v>
      </c>
      <c r="CC5" s="193"/>
      <c r="CD5" s="397">
        <f>BM5+BP5</f>
        <v>1</v>
      </c>
      <c r="CE5" s="193" t="str">
        <f>IF(CD5=0,"0%",IF(CD5=1,"100%",))</f>
        <v>100%</v>
      </c>
      <c r="CF5" s="192" t="s">
        <v>1536</v>
      </c>
      <c r="CG5" s="193">
        <v>0</v>
      </c>
      <c r="CH5" s="192" t="s">
        <v>1531</v>
      </c>
      <c r="CI5" s="192" t="s">
        <v>1532</v>
      </c>
      <c r="CJ5" s="193">
        <v>88</v>
      </c>
      <c r="CK5" s="192" t="s">
        <v>1533</v>
      </c>
      <c r="CL5" s="192" t="s">
        <v>1534</v>
      </c>
      <c r="CM5" s="192" t="s">
        <v>1537</v>
      </c>
      <c r="CN5" s="293">
        <v>0</v>
      </c>
      <c r="CO5" s="293">
        <v>0</v>
      </c>
      <c r="CP5" s="293">
        <v>0</v>
      </c>
      <c r="CQ5" s="192" t="s">
        <v>1538</v>
      </c>
      <c r="CR5" s="293" t="s">
        <v>580</v>
      </c>
      <c r="CS5" s="394" t="str">
        <f>CV5</f>
        <v>100%</v>
      </c>
      <c r="CT5" s="193"/>
      <c r="CU5" s="397">
        <f>CD5+CG5</f>
        <v>1</v>
      </c>
      <c r="CV5" s="193" t="str">
        <f>IF(CU5=0,"0%",IF(CU5=1,"100%",))</f>
        <v>100%</v>
      </c>
      <c r="CW5" s="192" t="s">
        <v>580</v>
      </c>
      <c r="CX5" s="193">
        <v>0</v>
      </c>
      <c r="CY5" s="192"/>
      <c r="CZ5" s="192"/>
      <c r="DA5" s="79"/>
      <c r="DB5" s="192"/>
      <c r="DC5" s="192"/>
      <c r="DD5" s="192"/>
      <c r="DE5" s="202">
        <v>0</v>
      </c>
      <c r="DF5" s="202">
        <v>0</v>
      </c>
      <c r="DG5" s="202">
        <v>0</v>
      </c>
      <c r="DH5" s="202"/>
      <c r="DI5" s="202" t="s">
        <v>580</v>
      </c>
      <c r="DJ5" s="202">
        <f>DM5</f>
        <v>1</v>
      </c>
      <c r="DK5" s="202"/>
      <c r="DL5" s="321">
        <f>CU5+CX5</f>
        <v>1</v>
      </c>
      <c r="DM5" s="395">
        <v>1</v>
      </c>
      <c r="DN5" s="192" t="s">
        <v>1139</v>
      </c>
      <c r="DO5" s="193">
        <v>0</v>
      </c>
      <c r="DP5" s="78"/>
      <c r="DQ5" s="78"/>
      <c r="DR5" s="78"/>
      <c r="DS5" s="78"/>
      <c r="DT5" s="202"/>
      <c r="DU5" s="398"/>
      <c r="DV5" s="79">
        <v>0</v>
      </c>
      <c r="DW5" s="79">
        <v>0</v>
      </c>
      <c r="DX5" s="79">
        <v>0</v>
      </c>
      <c r="DY5" s="79"/>
      <c r="DZ5" s="79" t="s">
        <v>580</v>
      </c>
      <c r="EA5" s="79" t="str">
        <f>ED5</f>
        <v>100%</v>
      </c>
      <c r="EB5" s="79"/>
      <c r="EC5" s="399">
        <f>DL5+DO5</f>
        <v>1</v>
      </c>
      <c r="ED5" s="79" t="str">
        <f>IF(EC5=0,"0%",IF(EC5=1,"100%",))</f>
        <v>100%</v>
      </c>
      <c r="EE5" s="192" t="s">
        <v>1139</v>
      </c>
      <c r="EF5" s="970">
        <v>0</v>
      </c>
      <c r="EG5" s="970">
        <v>0</v>
      </c>
      <c r="EH5" s="970">
        <v>0</v>
      </c>
      <c r="EI5" s="970">
        <v>0</v>
      </c>
      <c r="EJ5" s="970">
        <v>0</v>
      </c>
      <c r="EK5" s="970">
        <v>0</v>
      </c>
      <c r="EL5" s="970">
        <v>0</v>
      </c>
      <c r="EM5" s="970"/>
      <c r="EN5" s="970"/>
      <c r="EO5" s="970"/>
      <c r="EP5" s="970"/>
      <c r="EQ5" s="79" t="s">
        <v>580</v>
      </c>
      <c r="ER5" s="79" t="str">
        <f>EU5</f>
        <v>100%</v>
      </c>
      <c r="ES5" s="79"/>
      <c r="ET5" s="399">
        <f>EC5+EF5</f>
        <v>1</v>
      </c>
      <c r="EU5" s="79" t="str">
        <f>IF(ET5=0,"0%",IF(ET5=1,"100%",))</f>
        <v>100%</v>
      </c>
      <c r="EV5" s="970" t="s">
        <v>580</v>
      </c>
      <c r="EW5" s="970">
        <v>0</v>
      </c>
      <c r="EX5" s="970">
        <v>0</v>
      </c>
      <c r="EY5" s="970">
        <v>0</v>
      </c>
      <c r="EZ5" s="970">
        <v>0</v>
      </c>
      <c r="FA5" s="970">
        <v>0</v>
      </c>
      <c r="FB5" s="970">
        <v>0</v>
      </c>
      <c r="FC5" s="970"/>
      <c r="FD5" s="970"/>
      <c r="FE5" s="970"/>
      <c r="FF5" s="970"/>
      <c r="FG5" s="970"/>
      <c r="FH5" s="970" t="s">
        <v>580</v>
      </c>
      <c r="FI5" s="79" t="str">
        <f>FL5</f>
        <v>100%</v>
      </c>
      <c r="FJ5" s="79"/>
      <c r="FK5" s="399">
        <f>ET5+EW5</f>
        <v>1</v>
      </c>
      <c r="FL5" s="79" t="str">
        <f>IF(FK5=0,"0%",IF(FK5=1,"100%",))</f>
        <v>100%</v>
      </c>
      <c r="FM5" s="983" t="s">
        <v>1539</v>
      </c>
      <c r="FN5" s="970"/>
      <c r="FO5" s="970" t="s">
        <v>580</v>
      </c>
      <c r="FP5" s="970"/>
      <c r="FQ5" s="970"/>
      <c r="FR5" s="970"/>
      <c r="FS5" s="970"/>
      <c r="FT5" s="970"/>
      <c r="FU5" s="970"/>
      <c r="FV5" s="970"/>
      <c r="FW5" s="970"/>
      <c r="FX5" s="970"/>
      <c r="FY5" s="970"/>
      <c r="FZ5" s="970"/>
      <c r="GA5" s="970" t="s">
        <v>580</v>
      </c>
      <c r="GB5" s="79" t="str">
        <f>GE5</f>
        <v>100%</v>
      </c>
      <c r="GC5" s="79"/>
      <c r="GD5" s="399">
        <f>FK5+FP5</f>
        <v>1</v>
      </c>
      <c r="GE5" s="79" t="str">
        <f>IF(GD5=0,"0%",IF(GD5=1,"100%",))</f>
        <v>100%</v>
      </c>
      <c r="GF5" s="983" t="s">
        <v>1539</v>
      </c>
      <c r="GG5" s="969"/>
      <c r="GH5" s="970" t="s">
        <v>580</v>
      </c>
      <c r="GI5" s="970"/>
      <c r="GJ5" s="970"/>
      <c r="GK5" s="970"/>
      <c r="GL5" s="970"/>
      <c r="GM5" s="970"/>
      <c r="GN5" s="970"/>
      <c r="GO5" s="970"/>
      <c r="GP5" s="970"/>
      <c r="GQ5" s="970"/>
      <c r="GR5" s="970"/>
      <c r="GS5" s="970"/>
      <c r="GT5" s="79" t="s">
        <v>580</v>
      </c>
      <c r="GU5" s="79" t="str">
        <f>GX5</f>
        <v>100%</v>
      </c>
      <c r="GV5" s="79"/>
      <c r="GW5" s="399">
        <f>GD5+GI5</f>
        <v>1</v>
      </c>
      <c r="GX5" s="79" t="str">
        <f>IF(GW5=0,"0%",IF(GW5=1,"100%",))</f>
        <v>100%</v>
      </c>
      <c r="GY5" s="983" t="s">
        <v>1539</v>
      </c>
      <c r="GZ5" s="79"/>
      <c r="HA5" s="970"/>
      <c r="HB5" s="970"/>
      <c r="HC5" s="970"/>
      <c r="HD5" s="970"/>
      <c r="HE5" s="970"/>
      <c r="HF5" s="970"/>
      <c r="HG5" s="970"/>
      <c r="HH5" s="970"/>
      <c r="HI5" s="970"/>
      <c r="HJ5" s="970"/>
      <c r="HK5" s="970"/>
      <c r="HL5" s="970"/>
      <c r="HM5" s="970"/>
      <c r="HN5" s="79" t="str">
        <f>HQ5</f>
        <v>100%</v>
      </c>
      <c r="HO5" s="79"/>
      <c r="HP5" s="399">
        <f>GW5+HB5</f>
        <v>1</v>
      </c>
      <c r="HQ5" s="79" t="str">
        <f>IF(HP5=0,"0%",IF(HP5=1,"100%",))</f>
        <v>100%</v>
      </c>
      <c r="HR5" s="983" t="s">
        <v>1539</v>
      </c>
      <c r="HS5" s="79"/>
      <c r="HT5" s="984" t="s">
        <v>1540</v>
      </c>
      <c r="HU5" s="985" t="s">
        <v>618</v>
      </c>
      <c r="HV5" s="976" t="s">
        <v>7</v>
      </c>
    </row>
    <row r="6" spans="1:230" ht="124.5" customHeight="1" x14ac:dyDescent="0.25">
      <c r="A6" s="389">
        <v>2</v>
      </c>
      <c r="B6" s="390" t="s">
        <v>1541</v>
      </c>
      <c r="C6" s="237" t="s">
        <v>1542</v>
      </c>
      <c r="D6" s="391" t="s">
        <v>1424</v>
      </c>
      <c r="E6" s="233" t="s">
        <v>701</v>
      </c>
      <c r="F6" s="233" t="s">
        <v>550</v>
      </c>
      <c r="G6" s="233" t="s">
        <v>726</v>
      </c>
      <c r="H6" s="233" t="s">
        <v>284</v>
      </c>
      <c r="I6" s="390" t="s">
        <v>1543</v>
      </c>
      <c r="J6" s="233" t="s">
        <v>5</v>
      </c>
      <c r="K6" s="318">
        <v>1</v>
      </c>
      <c r="L6" s="233" t="s">
        <v>1544</v>
      </c>
      <c r="M6" s="319">
        <v>45017</v>
      </c>
      <c r="N6" s="319">
        <v>44743</v>
      </c>
      <c r="O6" s="192" t="s">
        <v>1151</v>
      </c>
      <c r="P6" s="192" t="s">
        <v>1545</v>
      </c>
      <c r="Q6" s="193">
        <v>0</v>
      </c>
      <c r="R6" s="193" t="s">
        <v>5</v>
      </c>
      <c r="S6" s="193">
        <v>0</v>
      </c>
      <c r="T6" s="193">
        <v>0</v>
      </c>
      <c r="U6" s="193" t="s">
        <v>5</v>
      </c>
      <c r="V6" s="193">
        <v>0</v>
      </c>
      <c r="W6" s="193" t="s">
        <v>5</v>
      </c>
      <c r="X6" s="392">
        <v>0</v>
      </c>
      <c r="Y6" s="392">
        <v>0</v>
      </c>
      <c r="Z6" s="392">
        <v>0</v>
      </c>
      <c r="AA6" s="392">
        <v>0</v>
      </c>
      <c r="AB6" s="392">
        <v>0</v>
      </c>
      <c r="AC6" s="393">
        <f>1*(100/21)</f>
        <v>4.7619047619047619</v>
      </c>
      <c r="AD6" s="392">
        <v>0</v>
      </c>
      <c r="AE6" s="392">
        <v>0</v>
      </c>
      <c r="AF6" s="355"/>
      <c r="AG6" s="982" t="s">
        <v>1546</v>
      </c>
      <c r="AH6" s="394">
        <v>0</v>
      </c>
      <c r="AI6" s="982" t="s">
        <v>1547</v>
      </c>
      <c r="AJ6" s="982" t="s">
        <v>1548</v>
      </c>
      <c r="AK6" s="355">
        <v>20</v>
      </c>
      <c r="AL6" s="982" t="s">
        <v>1524</v>
      </c>
      <c r="AM6" s="982" t="s">
        <v>1549</v>
      </c>
      <c r="AN6" s="982" t="s">
        <v>1550</v>
      </c>
      <c r="AO6" s="202">
        <v>1</v>
      </c>
      <c r="AP6" s="202">
        <v>0</v>
      </c>
      <c r="AQ6" s="202">
        <v>1</v>
      </c>
      <c r="AR6" s="404" t="s">
        <v>1527</v>
      </c>
      <c r="AS6" s="395" t="s">
        <v>1080</v>
      </c>
      <c r="AT6" s="395">
        <v>0</v>
      </c>
      <c r="AU6" s="202" t="s">
        <v>568</v>
      </c>
      <c r="AV6" s="321">
        <v>0</v>
      </c>
      <c r="AW6" s="395" t="str">
        <f>IF(AV6=0,"0%",IF(AV6=1,"100%",))</f>
        <v>0%</v>
      </c>
      <c r="AX6" s="982" t="s">
        <v>1546</v>
      </c>
      <c r="AY6" s="394">
        <v>0</v>
      </c>
      <c r="AZ6" s="982" t="s">
        <v>1547</v>
      </c>
      <c r="BA6" s="982" t="s">
        <v>1548</v>
      </c>
      <c r="BB6" s="355">
        <v>20</v>
      </c>
      <c r="BC6" s="982" t="s">
        <v>1524</v>
      </c>
      <c r="BD6" s="982" t="s">
        <v>1549</v>
      </c>
      <c r="BE6" s="396" t="s">
        <v>1528</v>
      </c>
      <c r="BF6" s="193">
        <v>1</v>
      </c>
      <c r="BG6" s="193">
        <v>1</v>
      </c>
      <c r="BH6" s="193">
        <v>1</v>
      </c>
      <c r="BI6" s="293" t="s">
        <v>568</v>
      </c>
      <c r="BJ6" s="293" t="s">
        <v>1529</v>
      </c>
      <c r="BK6" s="395">
        <v>0</v>
      </c>
      <c r="BL6" s="202" t="s">
        <v>568</v>
      </c>
      <c r="BM6" s="321">
        <v>0</v>
      </c>
      <c r="BN6" s="395" t="str">
        <f>IF(BM6=0,"0%",IF(BM6=1,"100%",))</f>
        <v>0%</v>
      </c>
      <c r="BO6" s="192" t="s">
        <v>1551</v>
      </c>
      <c r="BP6" s="193">
        <v>0</v>
      </c>
      <c r="BQ6" s="193"/>
      <c r="BR6" s="193"/>
      <c r="BS6" s="193"/>
      <c r="BT6" s="193"/>
      <c r="BU6" s="193"/>
      <c r="BV6" s="193"/>
      <c r="BW6" s="293">
        <v>0</v>
      </c>
      <c r="BX6" s="293">
        <v>0</v>
      </c>
      <c r="BY6" s="293">
        <v>0</v>
      </c>
      <c r="BZ6" s="293"/>
      <c r="CA6" s="293" t="s">
        <v>1080</v>
      </c>
      <c r="CB6" s="394">
        <f t="shared" ref="CB6:CB8" si="0">CE6</f>
        <v>0</v>
      </c>
      <c r="CC6" s="193"/>
      <c r="CD6" s="397">
        <f t="shared" ref="CD6:CD8" si="1">BM6+BP6</f>
        <v>0</v>
      </c>
      <c r="CE6" s="405">
        <v>0</v>
      </c>
      <c r="CF6" s="192" t="s">
        <v>1552</v>
      </c>
      <c r="CG6" s="193">
        <v>0</v>
      </c>
      <c r="CH6" s="192" t="s">
        <v>1553</v>
      </c>
      <c r="CI6" s="192" t="s">
        <v>1554</v>
      </c>
      <c r="CJ6" s="193"/>
      <c r="CK6" s="192"/>
      <c r="CL6" s="192" t="s">
        <v>1555</v>
      </c>
      <c r="CM6" s="192" t="s">
        <v>1556</v>
      </c>
      <c r="CN6" s="293">
        <v>1</v>
      </c>
      <c r="CO6" s="293">
        <v>0</v>
      </c>
      <c r="CP6" s="293">
        <v>0</v>
      </c>
      <c r="CQ6" s="192" t="s">
        <v>1557</v>
      </c>
      <c r="CR6" s="293"/>
      <c r="CS6" s="394">
        <f t="shared" ref="CS6:CS8" si="2">CV6</f>
        <v>0</v>
      </c>
      <c r="CT6" s="193"/>
      <c r="CU6" s="397">
        <f t="shared" ref="CU6:CU8" si="3">CD6+CG6</f>
        <v>0</v>
      </c>
      <c r="CV6" s="193"/>
      <c r="CW6" s="192" t="s">
        <v>1558</v>
      </c>
      <c r="CX6" s="192">
        <v>0</v>
      </c>
      <c r="CY6" s="192" t="s">
        <v>1559</v>
      </c>
      <c r="CZ6" s="78" t="s">
        <v>1560</v>
      </c>
      <c r="DA6" s="78"/>
      <c r="DB6" s="78" t="s">
        <v>1561</v>
      </c>
      <c r="DC6" s="78" t="s">
        <v>1562</v>
      </c>
      <c r="DD6" s="202" t="s">
        <v>1563</v>
      </c>
      <c r="DE6" s="202">
        <v>1</v>
      </c>
      <c r="DF6" s="202">
        <v>0</v>
      </c>
      <c r="DG6" s="202">
        <v>1</v>
      </c>
      <c r="DH6" s="202"/>
      <c r="DI6" s="202" t="s">
        <v>1080</v>
      </c>
      <c r="DJ6" s="202" t="str">
        <f t="shared" ref="DJ6:DJ8" si="4">DM6</f>
        <v>0%</v>
      </c>
      <c r="DK6" s="202"/>
      <c r="DL6" s="321">
        <f t="shared" ref="DL6:DL8" si="5">CU6+CX6</f>
        <v>0</v>
      </c>
      <c r="DM6" s="202" t="str">
        <f>IF(DL6=0,"0%",IF(DL6=1,"100%",))</f>
        <v>0%</v>
      </c>
      <c r="DN6" s="192" t="s">
        <v>1564</v>
      </c>
      <c r="DO6" s="193">
        <v>1</v>
      </c>
      <c r="DP6" s="78" t="s">
        <v>1565</v>
      </c>
      <c r="DQ6" s="78" t="s">
        <v>1566</v>
      </c>
      <c r="DR6" s="78" t="s">
        <v>1567</v>
      </c>
      <c r="DS6" s="78" t="s">
        <v>1568</v>
      </c>
      <c r="DT6" s="202" t="s">
        <v>1569</v>
      </c>
      <c r="DU6" s="398" t="s">
        <v>1570</v>
      </c>
      <c r="DV6" s="79">
        <v>0</v>
      </c>
      <c r="DW6" s="79">
        <v>1</v>
      </c>
      <c r="DX6" s="79">
        <v>1</v>
      </c>
      <c r="DY6" s="79"/>
      <c r="DZ6" s="79" t="s">
        <v>580</v>
      </c>
      <c r="EA6" s="79"/>
      <c r="EB6" s="79"/>
      <c r="EC6" s="399">
        <f t="shared" ref="EC6:EC8" si="6">DL6+DO6</f>
        <v>1</v>
      </c>
      <c r="ED6" s="79" t="str">
        <f>IF(EC6=0,"0%",IF(EC6=1,"100%",))</f>
        <v>100%</v>
      </c>
      <c r="EE6" s="970" t="s">
        <v>1139</v>
      </c>
      <c r="EF6" s="970">
        <v>0</v>
      </c>
      <c r="EG6" s="970">
        <v>0</v>
      </c>
      <c r="EH6" s="970">
        <v>0</v>
      </c>
      <c r="EI6" s="970">
        <v>0</v>
      </c>
      <c r="EJ6" s="970">
        <v>0</v>
      </c>
      <c r="EK6" s="970">
        <v>0</v>
      </c>
      <c r="EL6" s="970">
        <v>0</v>
      </c>
      <c r="EM6" s="970"/>
      <c r="EN6" s="970"/>
      <c r="EO6" s="970"/>
      <c r="EP6" s="970"/>
      <c r="EQ6" s="79" t="s">
        <v>580</v>
      </c>
      <c r="ER6" s="79" t="str">
        <f t="shared" ref="ER6:ER8" si="7">EU6</f>
        <v>100%</v>
      </c>
      <c r="ES6" s="79"/>
      <c r="ET6" s="399">
        <f t="shared" ref="ET6:ET8" si="8">EC6+EF6</f>
        <v>1</v>
      </c>
      <c r="EU6" s="79" t="str">
        <f>IF(ET6=0,"0%",IF(ET6=1,"100%",))</f>
        <v>100%</v>
      </c>
      <c r="EV6" s="970" t="s">
        <v>580</v>
      </c>
      <c r="EW6" s="970">
        <v>0</v>
      </c>
      <c r="EX6" s="970">
        <v>0</v>
      </c>
      <c r="EY6" s="970">
        <v>0</v>
      </c>
      <c r="EZ6" s="970">
        <v>0</v>
      </c>
      <c r="FA6" s="970">
        <v>0</v>
      </c>
      <c r="FB6" s="970">
        <v>0</v>
      </c>
      <c r="FC6" s="970"/>
      <c r="FD6" s="970"/>
      <c r="FE6" s="970"/>
      <c r="FF6" s="970"/>
      <c r="FG6" s="970"/>
      <c r="FH6" s="970" t="s">
        <v>580</v>
      </c>
      <c r="FI6" s="79" t="str">
        <f t="shared" ref="FI6:FI8" si="9">FL6</f>
        <v>100%</v>
      </c>
      <c r="FJ6" s="79"/>
      <c r="FK6" s="399">
        <f t="shared" ref="FK6:FK8" si="10">ET6+EW6</f>
        <v>1</v>
      </c>
      <c r="FL6" s="79" t="str">
        <f>IF(FK6=0,"0%",IF(FK6=1,"100%",))</f>
        <v>100%</v>
      </c>
      <c r="FM6" s="983" t="s">
        <v>1539</v>
      </c>
      <c r="FN6" s="967"/>
      <c r="FO6" s="970" t="s">
        <v>580</v>
      </c>
      <c r="FP6" s="970"/>
      <c r="FQ6" s="970"/>
      <c r="FR6" s="970"/>
      <c r="FS6" s="970"/>
      <c r="FT6" s="970"/>
      <c r="FU6" s="970"/>
      <c r="FV6" s="970"/>
      <c r="FW6" s="970"/>
      <c r="FX6" s="970"/>
      <c r="FY6" s="970"/>
      <c r="FZ6" s="970"/>
      <c r="GA6" s="970" t="s">
        <v>580</v>
      </c>
      <c r="GB6" s="79" t="str">
        <f t="shared" ref="GB6:GB8" si="11">GE6</f>
        <v>100%</v>
      </c>
      <c r="GC6" s="79"/>
      <c r="GD6" s="399">
        <f>FK6+FP6</f>
        <v>1</v>
      </c>
      <c r="GE6" s="79" t="str">
        <f>IF(GD6=0,"0%",IF(GD6=1,"100%",))</f>
        <v>100%</v>
      </c>
      <c r="GF6" s="983" t="s">
        <v>1539</v>
      </c>
      <c r="GG6" s="967"/>
      <c r="GH6" s="970" t="s">
        <v>580</v>
      </c>
      <c r="GI6" s="970"/>
      <c r="GJ6" s="970"/>
      <c r="GK6" s="970"/>
      <c r="GL6" s="970"/>
      <c r="GM6" s="970"/>
      <c r="GN6" s="970"/>
      <c r="GO6" s="970"/>
      <c r="GP6" s="970"/>
      <c r="GQ6" s="970"/>
      <c r="GR6" s="970"/>
      <c r="GS6" s="970"/>
      <c r="GT6" s="79" t="s">
        <v>580</v>
      </c>
      <c r="GU6" s="79" t="str">
        <f t="shared" ref="GU6:GU8" si="12">GX6</f>
        <v>100%</v>
      </c>
      <c r="GV6" s="79"/>
      <c r="GW6" s="399">
        <f>GD6+GI6</f>
        <v>1</v>
      </c>
      <c r="GX6" s="79" t="str">
        <f>IF(GW6=0,"0%",IF(GW6=1,"100%",))</f>
        <v>100%</v>
      </c>
      <c r="GY6" s="983" t="s">
        <v>1539</v>
      </c>
      <c r="GZ6" s="79"/>
      <c r="HA6" s="970"/>
      <c r="HB6" s="970"/>
      <c r="HC6" s="970"/>
      <c r="HD6" s="970"/>
      <c r="HE6" s="970"/>
      <c r="HF6" s="970"/>
      <c r="HG6" s="970"/>
      <c r="HH6" s="970"/>
      <c r="HI6" s="970"/>
      <c r="HJ6" s="970"/>
      <c r="HK6" s="970"/>
      <c r="HL6" s="970"/>
      <c r="HM6" s="970"/>
      <c r="HN6" s="79" t="str">
        <f t="shared" ref="HN6:HN8" si="13">HQ6</f>
        <v>100%</v>
      </c>
      <c r="HO6" s="79"/>
      <c r="HP6" s="399">
        <f t="shared" ref="HP6:HP8" si="14">GW6+HB6</f>
        <v>1</v>
      </c>
      <c r="HQ6" s="79" t="str">
        <f>IF(HP6=0,"0%",IF(HP6=1,"100%",))</f>
        <v>100%</v>
      </c>
      <c r="HR6" s="983" t="s">
        <v>1539</v>
      </c>
      <c r="HS6" s="79"/>
      <c r="HT6" s="984" t="s">
        <v>1571</v>
      </c>
      <c r="HU6" s="985" t="s">
        <v>618</v>
      </c>
      <c r="HV6" s="976" t="s">
        <v>7</v>
      </c>
    </row>
    <row r="7" spans="1:230" ht="153.75" customHeight="1" x14ac:dyDescent="0.25">
      <c r="A7" s="389">
        <v>3</v>
      </c>
      <c r="B7" s="406" t="s">
        <v>1572</v>
      </c>
      <c r="C7" s="205" t="s">
        <v>1573</v>
      </c>
      <c r="D7" s="206" t="s">
        <v>1424</v>
      </c>
      <c r="E7" s="206" t="s">
        <v>610</v>
      </c>
      <c r="F7" s="206" t="s">
        <v>550</v>
      </c>
      <c r="G7" s="206" t="s">
        <v>726</v>
      </c>
      <c r="H7" s="233" t="s">
        <v>1147</v>
      </c>
      <c r="I7" s="46" t="s">
        <v>1574</v>
      </c>
      <c r="J7" s="206" t="s">
        <v>5</v>
      </c>
      <c r="K7" s="347">
        <v>7</v>
      </c>
      <c r="L7" s="206" t="s">
        <v>1575</v>
      </c>
      <c r="M7" s="407">
        <v>44682</v>
      </c>
      <c r="N7" s="407">
        <v>44835</v>
      </c>
      <c r="O7" s="408" t="s">
        <v>1576</v>
      </c>
      <c r="P7" s="183" t="s">
        <v>1577</v>
      </c>
      <c r="Q7" s="195">
        <v>0</v>
      </c>
      <c r="R7" s="195"/>
      <c r="S7" s="195"/>
      <c r="T7" s="195"/>
      <c r="U7" s="195"/>
      <c r="V7" s="195"/>
      <c r="W7" s="195"/>
      <c r="X7" s="409"/>
      <c r="Y7" s="409"/>
      <c r="Z7" s="409"/>
      <c r="AA7" s="409"/>
      <c r="AB7" s="409"/>
      <c r="AC7" s="410"/>
      <c r="AD7" s="409"/>
      <c r="AE7" s="409"/>
      <c r="AF7" s="409"/>
      <c r="AG7" s="982" t="s">
        <v>1578</v>
      </c>
      <c r="AH7" s="411">
        <v>0</v>
      </c>
      <c r="AI7" s="982" t="s">
        <v>1579</v>
      </c>
      <c r="AJ7" s="982" t="s">
        <v>1580</v>
      </c>
      <c r="AK7" s="409">
        <v>25</v>
      </c>
      <c r="AL7" s="982" t="s">
        <v>1524</v>
      </c>
      <c r="AM7" s="982" t="s">
        <v>1581</v>
      </c>
      <c r="AN7" s="982" t="s">
        <v>1582</v>
      </c>
      <c r="AO7" s="202">
        <v>0</v>
      </c>
      <c r="AP7" s="202">
        <v>0</v>
      </c>
      <c r="AQ7" s="202">
        <v>0</v>
      </c>
      <c r="AR7" s="202" t="s">
        <v>568</v>
      </c>
      <c r="AS7" s="395" t="s">
        <v>1080</v>
      </c>
      <c r="AT7" s="395">
        <v>0</v>
      </c>
      <c r="AU7" s="202" t="s">
        <v>568</v>
      </c>
      <c r="AV7" s="412">
        <v>0</v>
      </c>
      <c r="AW7" s="395" t="str">
        <f>IF(AV7=0,"0%",IF(AV7&lt;=1,"14.3%",IF(AV7&lt;=2,"28.6%",IF(AV7&lt;=3,"43%",IF(AV7&lt;=4,"57%",IF(AV7&lt;=5,"71.4%",IF(AV7&lt;=6,"86%",IF(AV7&lt;=7,"100%"))))))))</f>
        <v>0%</v>
      </c>
      <c r="AX7" s="982" t="s">
        <v>1578</v>
      </c>
      <c r="AY7" s="411">
        <v>0</v>
      </c>
      <c r="AZ7" s="982" t="s">
        <v>1579</v>
      </c>
      <c r="BA7" s="982" t="s">
        <v>1580</v>
      </c>
      <c r="BB7" s="409">
        <v>25</v>
      </c>
      <c r="BC7" s="982" t="s">
        <v>1524</v>
      </c>
      <c r="BD7" s="982" t="s">
        <v>1581</v>
      </c>
      <c r="BE7" s="413"/>
      <c r="BF7" s="79">
        <v>0</v>
      </c>
      <c r="BG7" s="79">
        <v>0</v>
      </c>
      <c r="BH7" s="79">
        <v>0</v>
      </c>
      <c r="BI7" s="293" t="s">
        <v>568</v>
      </c>
      <c r="BJ7" s="293" t="s">
        <v>1529</v>
      </c>
      <c r="BK7" s="395">
        <v>0</v>
      </c>
      <c r="BL7" s="202" t="s">
        <v>568</v>
      </c>
      <c r="BM7" s="412">
        <v>0</v>
      </c>
      <c r="BN7" s="395" t="str">
        <f>IF(BM7=0,"0%",IF(BM7&lt;=1,"14.3%",IF(BM7&lt;=2,"28.6%",IF(BM7&lt;=3,"43%",IF(BM7&lt;=4,"57%",IF(BM7&lt;=5,"71.4%",IF(BM7&lt;=6,"86%",IF(BM7&lt;=7,"100%"))))))))</f>
        <v>0%</v>
      </c>
      <c r="BO7" s="183" t="s">
        <v>1583</v>
      </c>
      <c r="BP7" s="79">
        <v>0</v>
      </c>
      <c r="BQ7" s="195"/>
      <c r="BR7" s="195"/>
      <c r="BS7" s="195"/>
      <c r="BT7" s="195"/>
      <c r="BU7" s="195"/>
      <c r="BV7" s="78" t="s">
        <v>1584</v>
      </c>
      <c r="BW7" s="195">
        <v>1</v>
      </c>
      <c r="BX7" s="195">
        <v>0</v>
      </c>
      <c r="BY7" s="195">
        <v>1</v>
      </c>
      <c r="BZ7" s="195"/>
      <c r="CA7" s="195" t="s">
        <v>1080</v>
      </c>
      <c r="CB7" s="394">
        <f t="shared" si="0"/>
        <v>0</v>
      </c>
      <c r="CC7" s="79"/>
      <c r="CD7" s="397">
        <f t="shared" si="1"/>
        <v>0</v>
      </c>
      <c r="CE7" s="278">
        <v>0</v>
      </c>
      <c r="CF7" s="183" t="s">
        <v>1585</v>
      </c>
      <c r="CG7" s="79">
        <v>3</v>
      </c>
      <c r="CH7" s="183" t="s">
        <v>1586</v>
      </c>
      <c r="CI7" s="183" t="s">
        <v>1587</v>
      </c>
      <c r="CJ7" s="415">
        <v>15</v>
      </c>
      <c r="CK7" s="183" t="s">
        <v>1588</v>
      </c>
      <c r="CL7" s="183" t="s">
        <v>1589</v>
      </c>
      <c r="CM7" s="183" t="s">
        <v>1528</v>
      </c>
      <c r="CN7" s="195">
        <v>0</v>
      </c>
      <c r="CO7" s="195">
        <v>1</v>
      </c>
      <c r="CP7" s="195">
        <v>1</v>
      </c>
      <c r="CQ7" s="183" t="s">
        <v>1590</v>
      </c>
      <c r="CR7" s="195" t="s">
        <v>567</v>
      </c>
      <c r="CS7" s="394">
        <f t="shared" si="2"/>
        <v>0.42857142857142855</v>
      </c>
      <c r="CT7" s="79"/>
      <c r="CU7" s="397">
        <f t="shared" si="3"/>
        <v>3</v>
      </c>
      <c r="CV7" s="278">
        <f>CU7*100%/K7</f>
        <v>0.42857142857142855</v>
      </c>
      <c r="CW7" s="183" t="s">
        <v>1591</v>
      </c>
      <c r="CX7" s="183">
        <v>1</v>
      </c>
      <c r="CY7" s="183" t="s">
        <v>1592</v>
      </c>
      <c r="CZ7" s="183" t="s">
        <v>1593</v>
      </c>
      <c r="DA7" s="299" t="s">
        <v>1594</v>
      </c>
      <c r="DB7" s="415" t="s">
        <v>1595</v>
      </c>
      <c r="DC7" s="78" t="s">
        <v>1596</v>
      </c>
      <c r="DD7" s="183" t="s">
        <v>1597</v>
      </c>
      <c r="DE7" s="183">
        <v>0</v>
      </c>
      <c r="DF7" s="183">
        <v>1</v>
      </c>
      <c r="DG7" s="183">
        <v>1</v>
      </c>
      <c r="DH7" s="183"/>
      <c r="DI7" s="183" t="s">
        <v>567</v>
      </c>
      <c r="DJ7" s="202" t="str">
        <f t="shared" si="4"/>
        <v>57%</v>
      </c>
      <c r="DK7" s="78"/>
      <c r="DL7" s="321">
        <f t="shared" si="5"/>
        <v>4</v>
      </c>
      <c r="DM7" s="78" t="str">
        <f>IF(DL7=0,"0%",IF(DL7&lt;=1,"14.3%",IF(DL7&lt;=2,"28.6%",IF(DL7&lt;=3,"43%",IF(DL7&lt;=4,"57%",IF(DL7&lt;=5,"71.4%",IF(DL7&lt;=6,"86%",IF(DL7&lt;=7,"100%"))))))))</f>
        <v>57%</v>
      </c>
      <c r="DN7" s="183" t="s">
        <v>293</v>
      </c>
      <c r="DO7" s="79"/>
      <c r="DP7" s="183"/>
      <c r="DQ7" s="183"/>
      <c r="DR7" s="78"/>
      <c r="DS7" s="195"/>
      <c r="DT7" s="195"/>
      <c r="DU7" s="291"/>
      <c r="DV7" s="79">
        <v>0</v>
      </c>
      <c r="DW7" s="79">
        <v>0</v>
      </c>
      <c r="DX7" s="79">
        <v>0</v>
      </c>
      <c r="DY7" s="79"/>
      <c r="DZ7" s="79" t="s">
        <v>567</v>
      </c>
      <c r="EA7" s="278">
        <f>ED7</f>
        <v>0.5714285714285714</v>
      </c>
      <c r="EB7" s="79"/>
      <c r="EC7" s="399">
        <f t="shared" si="6"/>
        <v>4</v>
      </c>
      <c r="ED7" s="278">
        <f>EC7*100%/K7</f>
        <v>0.5714285714285714</v>
      </c>
      <c r="EE7" s="237" t="s">
        <v>1598</v>
      </c>
      <c r="EF7" s="237">
        <v>1</v>
      </c>
      <c r="EG7" s="237" t="s">
        <v>1599</v>
      </c>
      <c r="EH7" s="970" t="s">
        <v>1600</v>
      </c>
      <c r="EI7" s="970">
        <v>15</v>
      </c>
      <c r="EJ7" s="237" t="s">
        <v>1601</v>
      </c>
      <c r="EK7" s="237" t="s">
        <v>1602</v>
      </c>
      <c r="EL7" s="201" t="s">
        <v>1528</v>
      </c>
      <c r="EM7" s="79">
        <v>0</v>
      </c>
      <c r="EN7" s="79">
        <v>1</v>
      </c>
      <c r="EO7" s="79">
        <v>1</v>
      </c>
      <c r="EP7" s="78" t="s">
        <v>1603</v>
      </c>
      <c r="EQ7" s="79" t="s">
        <v>567</v>
      </c>
      <c r="ER7" s="79" t="str">
        <f t="shared" si="7"/>
        <v>71.4%</v>
      </c>
      <c r="ES7" s="79"/>
      <c r="ET7" s="399">
        <f t="shared" si="8"/>
        <v>5</v>
      </c>
      <c r="EU7" s="79" t="str">
        <f>IF(ET7=0,"0%",IF(ET7&lt;=1,"14.3%",IF(ET7&lt;=2,"28.6%",IF(ET7&lt;=3,"43%",IF(ET7&lt;=4,"57%",IF(ET7&lt;=5,"71.4%",IF(ET7&lt;=6,"86%",IF(ET7&lt;=7,"100%"))))))))</f>
        <v>71.4%</v>
      </c>
      <c r="EV7" s="971" t="s">
        <v>1604</v>
      </c>
      <c r="EW7" s="970">
        <v>1</v>
      </c>
      <c r="EX7" s="971" t="s">
        <v>1605</v>
      </c>
      <c r="EY7" s="971" t="s">
        <v>1606</v>
      </c>
      <c r="EZ7" s="970">
        <v>26</v>
      </c>
      <c r="FA7" s="971" t="s">
        <v>1607</v>
      </c>
      <c r="FB7" s="971" t="s">
        <v>1608</v>
      </c>
      <c r="FC7" s="970" t="s">
        <v>1528</v>
      </c>
      <c r="FD7" s="79">
        <v>0</v>
      </c>
      <c r="FE7" s="79">
        <v>1</v>
      </c>
      <c r="FF7" s="79">
        <v>1</v>
      </c>
      <c r="FG7" s="79"/>
      <c r="FH7" s="79" t="s">
        <v>567</v>
      </c>
      <c r="FI7" s="79" t="str">
        <f t="shared" si="9"/>
        <v>86%</v>
      </c>
      <c r="FJ7" s="79"/>
      <c r="FK7" s="399">
        <f t="shared" si="10"/>
        <v>6</v>
      </c>
      <c r="FL7" s="79" t="str">
        <f>IF(FK7=0,"0%",IF(FK7&lt;=1,"14.3%",IF(FK7&lt;=2,"28.6%",IF(FK7&lt;=3,"43%",IF(FK7&lt;=4,"57%",IF(FK7&lt;=5,"71.4%",IF(FK7&lt;=6,"86%",IF(FK7&lt;=7,"100%"))))))))</f>
        <v>86%</v>
      </c>
      <c r="FM7" s="986" t="s">
        <v>1609</v>
      </c>
      <c r="FN7" s="987" t="s">
        <v>2849</v>
      </c>
      <c r="FO7" s="971" t="s">
        <v>1610</v>
      </c>
      <c r="FP7" s="970">
        <v>1</v>
      </c>
      <c r="FQ7" s="971" t="s">
        <v>1611</v>
      </c>
      <c r="FR7" s="971" t="s">
        <v>1612</v>
      </c>
      <c r="FS7" s="970">
        <v>18</v>
      </c>
      <c r="FT7" s="971" t="s">
        <v>1613</v>
      </c>
      <c r="FU7" s="971" t="s">
        <v>1614</v>
      </c>
      <c r="FV7" s="971" t="s">
        <v>1615</v>
      </c>
      <c r="FW7" s="79">
        <v>0</v>
      </c>
      <c r="FX7" s="79">
        <v>1</v>
      </c>
      <c r="FY7" s="79">
        <v>1</v>
      </c>
      <c r="FZ7" s="79"/>
      <c r="GA7" s="79" t="s">
        <v>580</v>
      </c>
      <c r="GB7" s="79" t="str">
        <f t="shared" si="11"/>
        <v>100%</v>
      </c>
      <c r="GC7" s="79"/>
      <c r="GD7" s="399">
        <f>FK7+FP7</f>
        <v>7</v>
      </c>
      <c r="GE7" s="79" t="str">
        <f>IF(GD7=0,"0%",IF(GD7&lt;=1,"14.3%",IF(GD7&lt;=2,"28.6%",IF(GD7&lt;=3,"43%",IF(GD7&lt;=4,"57%",IF(GD7&lt;=5,"71.4%",IF(GD7&lt;=6,"86%",IF(GD7&lt;=7,"100%"))))))))</f>
        <v>100%</v>
      </c>
      <c r="GF7" s="986" t="s">
        <v>1616</v>
      </c>
      <c r="GG7" s="987" t="s">
        <v>2850</v>
      </c>
      <c r="GH7" s="970" t="s">
        <v>580</v>
      </c>
      <c r="GI7" s="970"/>
      <c r="GJ7" s="970"/>
      <c r="GK7" s="970"/>
      <c r="GL7" s="970"/>
      <c r="GM7" s="970"/>
      <c r="GN7" s="970"/>
      <c r="GO7" s="970"/>
      <c r="GP7" s="970"/>
      <c r="GQ7" s="970"/>
      <c r="GR7" s="970"/>
      <c r="GS7" s="970"/>
      <c r="GT7" s="79" t="s">
        <v>580</v>
      </c>
      <c r="GU7" s="79" t="str">
        <f t="shared" si="12"/>
        <v>100%</v>
      </c>
      <c r="GV7" s="79"/>
      <c r="GW7" s="399">
        <f>GD7+GI7</f>
        <v>7</v>
      </c>
      <c r="GX7" s="79" t="str">
        <f>IF(GW7=0,"0%",IF(GW7&lt;=1,"14.3%",IF(GW7&lt;=2,"28.6%",IF(GW7&lt;=3,"43%",IF(GW7&lt;=4,"57%",IF(GW7&lt;=5,"71.4%",IF(GW7&lt;=6,"86%",IF(GW7&lt;=7,"100%"))))))))</f>
        <v>100%</v>
      </c>
      <c r="GY7" s="983" t="s">
        <v>1539</v>
      </c>
      <c r="GZ7" s="79"/>
      <c r="HA7" s="970"/>
      <c r="HB7" s="970"/>
      <c r="HC7" s="970"/>
      <c r="HD7" s="970"/>
      <c r="HE7" s="970"/>
      <c r="HF7" s="970"/>
      <c r="HG7" s="970"/>
      <c r="HH7" s="970"/>
      <c r="HI7" s="970"/>
      <c r="HJ7" s="970"/>
      <c r="HK7" s="970"/>
      <c r="HL7" s="970"/>
      <c r="HM7" s="970"/>
      <c r="HN7" s="79" t="str">
        <f t="shared" si="13"/>
        <v>100%</v>
      </c>
      <c r="HO7" s="79"/>
      <c r="HP7" s="399">
        <f t="shared" si="14"/>
        <v>7</v>
      </c>
      <c r="HQ7" s="79" t="str">
        <f>IF(HP7=0,"0%",IF(HP7&lt;=1,"14.3%",IF(HP7&lt;=2,"28.6%",IF(HP7&lt;=3,"43%",IF(HP7&lt;=4,"57%",IF(HP7&lt;=5,"71.4%",IF(HP7&lt;=6,"86%",IF(HP7&lt;=7,"100%"))))))))</f>
        <v>100%</v>
      </c>
      <c r="HR7" s="983" t="s">
        <v>1539</v>
      </c>
      <c r="HS7" s="79"/>
      <c r="HT7" s="988" t="s">
        <v>2851</v>
      </c>
      <c r="HU7" s="988" t="s">
        <v>2852</v>
      </c>
      <c r="HV7" s="976" t="s">
        <v>7</v>
      </c>
    </row>
    <row r="8" spans="1:230" ht="186.75" customHeight="1" thickBot="1" x14ac:dyDescent="0.3">
      <c r="A8" s="389">
        <v>4</v>
      </c>
      <c r="B8" s="420" t="s">
        <v>1617</v>
      </c>
      <c r="C8" s="221" t="s">
        <v>1618</v>
      </c>
      <c r="D8" s="421" t="s">
        <v>1619</v>
      </c>
      <c r="E8" s="361" t="s">
        <v>1516</v>
      </c>
      <c r="F8" s="151" t="s">
        <v>725</v>
      </c>
      <c r="G8" s="151" t="s">
        <v>1517</v>
      </c>
      <c r="H8" s="233" t="s">
        <v>1147</v>
      </c>
      <c r="I8" s="390" t="s">
        <v>1574</v>
      </c>
      <c r="J8" s="151" t="s">
        <v>5</v>
      </c>
      <c r="K8" s="347">
        <v>1</v>
      </c>
      <c r="L8" s="151" t="s">
        <v>1544</v>
      </c>
      <c r="M8" s="407">
        <v>42309</v>
      </c>
      <c r="N8" s="407">
        <v>42339</v>
      </c>
      <c r="O8" s="408" t="s">
        <v>1576</v>
      </c>
      <c r="P8" s="357"/>
      <c r="Q8" s="79"/>
      <c r="R8" s="357"/>
      <c r="S8" s="79"/>
      <c r="T8" s="79"/>
      <c r="U8" s="79"/>
      <c r="V8" s="79"/>
      <c r="W8" s="183"/>
      <c r="X8" s="357"/>
      <c r="Y8" s="409"/>
      <c r="Z8" s="409"/>
      <c r="AA8" s="409"/>
      <c r="AB8" s="409"/>
      <c r="AC8" s="410"/>
      <c r="AD8" s="409"/>
      <c r="AE8" s="410"/>
      <c r="AF8" s="322"/>
      <c r="AG8" s="982" t="s">
        <v>1620</v>
      </c>
      <c r="AH8" s="411"/>
      <c r="AI8" s="322"/>
      <c r="AJ8" s="322"/>
      <c r="AK8" s="322"/>
      <c r="AL8" s="322"/>
      <c r="AM8" s="322"/>
      <c r="AN8" s="322"/>
      <c r="AO8" s="202">
        <v>0</v>
      </c>
      <c r="AP8" s="202">
        <v>0</v>
      </c>
      <c r="AQ8" s="202">
        <v>0</v>
      </c>
      <c r="AR8" s="202" t="s">
        <v>568</v>
      </c>
      <c r="AS8" s="78" t="s">
        <v>1464</v>
      </c>
      <c r="AT8" s="395">
        <v>0</v>
      </c>
      <c r="AU8" s="202" t="s">
        <v>568</v>
      </c>
      <c r="AV8" s="412">
        <v>0</v>
      </c>
      <c r="AW8" s="395" t="str">
        <f>IF(AV8=0,"0%",IF(AV8=1,"100%",))</f>
        <v>0%</v>
      </c>
      <c r="AX8" s="982" t="s">
        <v>1620</v>
      </c>
      <c r="AY8" s="411">
        <v>0</v>
      </c>
      <c r="AZ8" s="322"/>
      <c r="BA8" s="322"/>
      <c r="BB8" s="322"/>
      <c r="BC8" s="322"/>
      <c r="BD8" s="322"/>
      <c r="BE8" s="291"/>
      <c r="BF8" s="78">
        <v>0</v>
      </c>
      <c r="BG8" s="79">
        <v>0</v>
      </c>
      <c r="BH8" s="79">
        <v>0</v>
      </c>
      <c r="BI8" s="293" t="s">
        <v>568</v>
      </c>
      <c r="BJ8" s="78" t="s">
        <v>715</v>
      </c>
      <c r="BK8" s="395">
        <v>0</v>
      </c>
      <c r="BL8" s="202" t="s">
        <v>568</v>
      </c>
      <c r="BM8" s="412">
        <v>0</v>
      </c>
      <c r="BN8" s="395" t="str">
        <f>IF(BM8=0,"0%",IF(BM8=1,"100%",))</f>
        <v>0%</v>
      </c>
      <c r="BO8" s="204" t="s">
        <v>1621</v>
      </c>
      <c r="BP8" s="79">
        <v>0</v>
      </c>
      <c r="BQ8" s="204"/>
      <c r="BR8" s="79"/>
      <c r="BS8" s="79"/>
      <c r="BT8" s="79"/>
      <c r="BU8" s="79"/>
      <c r="BV8" s="183"/>
      <c r="BW8" s="204">
        <v>0</v>
      </c>
      <c r="BX8" s="409">
        <v>0</v>
      </c>
      <c r="BY8" s="409">
        <v>0</v>
      </c>
      <c r="BZ8" s="409"/>
      <c r="CA8" s="409" t="s">
        <v>715</v>
      </c>
      <c r="CB8" s="394" t="str">
        <f t="shared" si="0"/>
        <v>0%</v>
      </c>
      <c r="CC8" s="79"/>
      <c r="CD8" s="397">
        <f t="shared" si="1"/>
        <v>0</v>
      </c>
      <c r="CE8" s="79" t="str">
        <f>IF(CD8=0,"0%",IF(CD8=1,"100%",))</f>
        <v>0%</v>
      </c>
      <c r="CF8" s="204" t="s">
        <v>1622</v>
      </c>
      <c r="CG8" s="79"/>
      <c r="CH8" s="204">
        <v>0</v>
      </c>
      <c r="CI8" s="79">
        <v>0</v>
      </c>
      <c r="CJ8" s="79"/>
      <c r="CK8" s="79">
        <v>0</v>
      </c>
      <c r="CL8" s="79"/>
      <c r="CM8" s="183"/>
      <c r="CN8" s="183">
        <v>0</v>
      </c>
      <c r="CO8" s="195">
        <v>0</v>
      </c>
      <c r="CP8" s="195">
        <v>0</v>
      </c>
      <c r="CQ8" s="195"/>
      <c r="CR8" s="195" t="s">
        <v>715</v>
      </c>
      <c r="CS8" s="394" t="str">
        <f t="shared" si="2"/>
        <v>0%</v>
      </c>
      <c r="CT8" s="79"/>
      <c r="CU8" s="397">
        <f t="shared" si="3"/>
        <v>0</v>
      </c>
      <c r="CV8" s="79" t="str">
        <f>IF(CU8=0,"0%",IF(CU8=1,"100%",))</f>
        <v>0%</v>
      </c>
      <c r="CW8" s="78" t="s">
        <v>1623</v>
      </c>
      <c r="CX8" s="79">
        <v>0</v>
      </c>
      <c r="CY8" s="78">
        <v>0</v>
      </c>
      <c r="CZ8" s="79">
        <v>0</v>
      </c>
      <c r="DA8" s="79">
        <v>0</v>
      </c>
      <c r="DB8" s="79">
        <v>0</v>
      </c>
      <c r="DC8" s="79">
        <v>0</v>
      </c>
      <c r="DD8" s="78">
        <v>0</v>
      </c>
      <c r="DE8" s="78"/>
      <c r="DF8" s="78"/>
      <c r="DG8" s="78"/>
      <c r="DH8" s="78"/>
      <c r="DI8" s="78"/>
      <c r="DJ8" s="202" t="str">
        <f t="shared" si="4"/>
        <v>0%</v>
      </c>
      <c r="DK8" s="78"/>
      <c r="DL8" s="321">
        <f t="shared" si="5"/>
        <v>0</v>
      </c>
      <c r="DM8" s="78" t="str">
        <f>IF(DL8=0,"0%",IF(DL8=1,"100%",))</f>
        <v>0%</v>
      </c>
      <c r="DN8" s="78" t="s">
        <v>1623</v>
      </c>
      <c r="DO8" s="78">
        <v>0</v>
      </c>
      <c r="DP8" s="78"/>
      <c r="DQ8" s="79"/>
      <c r="DR8" s="79"/>
      <c r="DS8" s="79"/>
      <c r="DT8" s="79"/>
      <c r="DU8" s="200"/>
      <c r="DV8" s="79">
        <v>0</v>
      </c>
      <c r="DW8" s="79">
        <v>0</v>
      </c>
      <c r="DX8" s="79">
        <v>0</v>
      </c>
      <c r="DY8" s="79"/>
      <c r="DZ8" s="79" t="s">
        <v>715</v>
      </c>
      <c r="EA8" s="79" t="str">
        <f t="shared" ref="EA8" si="15">ED8</f>
        <v>0%</v>
      </c>
      <c r="EB8" s="79"/>
      <c r="EC8" s="399">
        <f t="shared" si="6"/>
        <v>0</v>
      </c>
      <c r="ED8" s="79" t="str">
        <f>IF(EC8=0,"0%",IF(EC8=1,"100%",))</f>
        <v>0%</v>
      </c>
      <c r="EE8" s="970" t="s">
        <v>1623</v>
      </c>
      <c r="EF8" s="970">
        <v>0</v>
      </c>
      <c r="EG8" s="970">
        <v>0</v>
      </c>
      <c r="EH8" s="970">
        <v>0</v>
      </c>
      <c r="EI8" s="970">
        <v>0</v>
      </c>
      <c r="EJ8" s="970">
        <v>0</v>
      </c>
      <c r="EK8" s="970">
        <v>0</v>
      </c>
      <c r="EL8" s="970">
        <v>0</v>
      </c>
      <c r="EM8" s="79">
        <v>0</v>
      </c>
      <c r="EN8" s="79">
        <v>0</v>
      </c>
      <c r="EO8" s="79">
        <v>0</v>
      </c>
      <c r="EP8" s="79"/>
      <c r="EQ8" s="79" t="s">
        <v>715</v>
      </c>
      <c r="ER8" s="79" t="str">
        <f t="shared" si="7"/>
        <v>0%</v>
      </c>
      <c r="ES8" s="79"/>
      <c r="ET8" s="399">
        <f t="shared" si="8"/>
        <v>0</v>
      </c>
      <c r="EU8" s="79" t="str">
        <f>IF(ET8=0,"0%",IF(ET8=1,"100%",))</f>
        <v>0%</v>
      </c>
      <c r="EV8" s="970">
        <v>0</v>
      </c>
      <c r="EW8" s="970">
        <v>0</v>
      </c>
      <c r="EX8" s="970">
        <v>0</v>
      </c>
      <c r="EY8" s="970">
        <v>0</v>
      </c>
      <c r="EZ8" s="970">
        <v>0</v>
      </c>
      <c r="FA8" s="970">
        <v>0</v>
      </c>
      <c r="FB8" s="970">
        <v>0</v>
      </c>
      <c r="FC8" s="970"/>
      <c r="FD8" s="970"/>
      <c r="FE8" s="970"/>
      <c r="FF8" s="970"/>
      <c r="FG8" s="970"/>
      <c r="FH8" s="970" t="s">
        <v>715</v>
      </c>
      <c r="FI8" s="79" t="str">
        <f t="shared" si="9"/>
        <v>0%</v>
      </c>
      <c r="FJ8" s="79"/>
      <c r="FK8" s="399">
        <f t="shared" si="10"/>
        <v>0</v>
      </c>
      <c r="FL8" s="79" t="str">
        <f>IF(FK8=0,"0%",IF(FK8=1,"100%",))</f>
        <v>0%</v>
      </c>
      <c r="FM8" s="983" t="s">
        <v>1539</v>
      </c>
      <c r="FN8" s="967"/>
      <c r="FO8" s="78" t="s">
        <v>1624</v>
      </c>
      <c r="FP8" s="970">
        <v>1</v>
      </c>
      <c r="FQ8" s="971" t="s">
        <v>1625</v>
      </c>
      <c r="FR8" s="971" t="s">
        <v>1626</v>
      </c>
      <c r="FS8" s="78">
        <v>7</v>
      </c>
      <c r="FT8" s="78" t="s">
        <v>1627</v>
      </c>
      <c r="FU8" s="971" t="s">
        <v>1628</v>
      </c>
      <c r="FV8" s="78" t="s">
        <v>1629</v>
      </c>
      <c r="FW8" s="79">
        <v>0</v>
      </c>
      <c r="FX8" s="79">
        <v>1</v>
      </c>
      <c r="FY8" s="79">
        <v>1</v>
      </c>
      <c r="FZ8" s="79"/>
      <c r="GA8" s="79" t="s">
        <v>580</v>
      </c>
      <c r="GB8" s="79" t="str">
        <f t="shared" si="11"/>
        <v>100%</v>
      </c>
      <c r="GC8" s="79"/>
      <c r="GD8" s="399">
        <f>FK8+FP8</f>
        <v>1</v>
      </c>
      <c r="GE8" s="79" t="str">
        <f>IF(GD8=0,"0%",IF(GD8=1,"100%",))</f>
        <v>100%</v>
      </c>
      <c r="GF8" s="983" t="s">
        <v>1539</v>
      </c>
      <c r="GH8" s="971" t="s">
        <v>1630</v>
      </c>
      <c r="GI8" s="79">
        <v>1</v>
      </c>
      <c r="GJ8" s="78" t="s">
        <v>1631</v>
      </c>
      <c r="GK8" s="78" t="s">
        <v>1632</v>
      </c>
      <c r="GL8" s="78" t="s">
        <v>1633</v>
      </c>
      <c r="GM8" s="78" t="s">
        <v>1630</v>
      </c>
      <c r="GN8" s="78" t="s">
        <v>1634</v>
      </c>
      <c r="GO8" s="78" t="s">
        <v>1635</v>
      </c>
      <c r="GP8" s="970">
        <v>0</v>
      </c>
      <c r="GQ8" s="970">
        <v>1</v>
      </c>
      <c r="GR8" s="970">
        <v>1</v>
      </c>
      <c r="GS8" s="971" t="s">
        <v>1636</v>
      </c>
      <c r="GT8" s="79" t="s">
        <v>580</v>
      </c>
      <c r="GU8" s="278">
        <f t="shared" si="12"/>
        <v>2</v>
      </c>
      <c r="GV8" s="79"/>
      <c r="GW8" s="399">
        <f>GD8+GI8</f>
        <v>2</v>
      </c>
      <c r="GX8" s="278">
        <f>GW8*100%/K8</f>
        <v>2</v>
      </c>
      <c r="GY8" s="986" t="s">
        <v>1637</v>
      </c>
      <c r="GZ8" s="987" t="s">
        <v>2853</v>
      </c>
      <c r="HA8" s="970"/>
      <c r="HB8" s="970"/>
      <c r="HC8" s="970"/>
      <c r="HD8" s="970"/>
      <c r="HE8" s="970"/>
      <c r="HF8" s="970"/>
      <c r="HG8" s="970"/>
      <c r="HH8" s="970"/>
      <c r="HI8" s="970"/>
      <c r="HJ8" s="970"/>
      <c r="HK8" s="970"/>
      <c r="HL8" s="970"/>
      <c r="HM8" s="970"/>
      <c r="HN8" s="79">
        <f t="shared" si="13"/>
        <v>0</v>
      </c>
      <c r="HO8" s="79"/>
      <c r="HP8" s="399">
        <f t="shared" si="14"/>
        <v>2</v>
      </c>
      <c r="HQ8" s="79">
        <f>IF(HP8=0,"0%",IF(HP8=1,"100%",))</f>
        <v>0</v>
      </c>
      <c r="HR8" s="983" t="s">
        <v>1539</v>
      </c>
      <c r="HS8" s="278"/>
      <c r="HT8" s="989" t="s">
        <v>2854</v>
      </c>
      <c r="HU8" s="990" t="s">
        <v>2855</v>
      </c>
      <c r="HV8" s="976" t="s">
        <v>7</v>
      </c>
    </row>
    <row r="9" spans="1:230" ht="16.5" thickBot="1" x14ac:dyDescent="0.3">
      <c r="B9" s="991"/>
      <c r="C9" s="992"/>
      <c r="D9" s="993"/>
      <c r="E9" s="992"/>
      <c r="K9" s="425">
        <f>SUM(K5:K8)</f>
        <v>10</v>
      </c>
      <c r="AV9" s="370">
        <f>SUM(AV5:AV8)</f>
        <v>0</v>
      </c>
      <c r="BM9" s="370">
        <v>0</v>
      </c>
      <c r="CD9" s="994">
        <f>SUM(CD5:CD8)</f>
        <v>1</v>
      </c>
      <c r="CE9" s="951">
        <f>CD9*100%/$K$9</f>
        <v>0.1</v>
      </c>
      <c r="CU9" s="994">
        <f>SUM(CU5:CU8)</f>
        <v>4</v>
      </c>
      <c r="CV9" s="951">
        <f>CU9*100%/$K$9</f>
        <v>0.4</v>
      </c>
      <c r="DL9" s="994">
        <f>SUM(DL5:DL8)</f>
        <v>5</v>
      </c>
      <c r="DM9" s="951">
        <f>DL9*100%/$K$9</f>
        <v>0.5</v>
      </c>
      <c r="EC9" s="994">
        <f>SUM(EC5:EC8)</f>
        <v>6</v>
      </c>
      <c r="ED9" s="951">
        <f>EC9*100%/$K$9</f>
        <v>0.6</v>
      </c>
      <c r="ET9" s="994">
        <f>SUM(ET5:ET8)</f>
        <v>7</v>
      </c>
      <c r="EU9" s="951">
        <f>ET9*100%/$K$9</f>
        <v>0.7</v>
      </c>
      <c r="FK9" s="994">
        <f>SUM(FK5:FK8)</f>
        <v>8</v>
      </c>
      <c r="FL9" s="951">
        <f>FK9*100%/$K$9</f>
        <v>0.8</v>
      </c>
      <c r="FM9" s="967"/>
      <c r="FN9" s="967"/>
      <c r="GD9" s="994">
        <f>SUM(GD5:GD8)</f>
        <v>10</v>
      </c>
      <c r="GE9" s="951">
        <f>GD9*100%/$K$9</f>
        <v>1</v>
      </c>
      <c r="GO9" s="994">
        <f>SUM(GW5:GW8)</f>
        <v>11</v>
      </c>
      <c r="GP9" s="951">
        <f>GO9*100%/$K$9</f>
        <v>1.1000000000000001</v>
      </c>
      <c r="HH9" s="994">
        <f>SUM(HP5:HP8)</f>
        <v>11</v>
      </c>
      <c r="HI9" s="951">
        <f>HH9*100%/$K$9</f>
        <v>1.1000000000000001</v>
      </c>
      <c r="HT9" s="967"/>
      <c r="HU9" s="967"/>
      <c r="HV9" s="682"/>
    </row>
    <row r="10" spans="1:230" x14ac:dyDescent="0.25">
      <c r="FM10" s="710"/>
      <c r="FN10" s="710"/>
      <c r="HT10" s="710"/>
      <c r="HU10" s="710"/>
      <c r="HV10" s="101"/>
    </row>
    <row r="11" spans="1:230" x14ac:dyDescent="0.25">
      <c r="C11" s="995">
        <v>100</v>
      </c>
      <c r="K11" s="996"/>
      <c r="FM11" s="101"/>
      <c r="FN11" s="101"/>
      <c r="HT11" s="101"/>
      <c r="HU11" s="101"/>
      <c r="HV11" s="101"/>
    </row>
    <row r="12" spans="1:230" x14ac:dyDescent="0.25">
      <c r="FM12" s="101"/>
      <c r="FN12" s="101"/>
      <c r="HT12" s="101"/>
      <c r="HU12" s="101"/>
      <c r="HV12" s="101"/>
    </row>
    <row r="13" spans="1:230" x14ac:dyDescent="0.25">
      <c r="FM13" s="101"/>
      <c r="FN13" s="101"/>
      <c r="HT13" s="101"/>
      <c r="HU13" s="101"/>
      <c r="HV13" s="101"/>
    </row>
    <row r="14" spans="1:230" x14ac:dyDescent="0.25">
      <c r="FM14" s="101"/>
      <c r="FN14" s="101"/>
      <c r="HT14" s="101"/>
      <c r="HU14" s="101"/>
      <c r="HV14" s="101"/>
    </row>
    <row r="15" spans="1:230" x14ac:dyDescent="0.25">
      <c r="FM15" s="101"/>
      <c r="FN15" s="101"/>
      <c r="HT15" s="101"/>
      <c r="HU15" s="101"/>
      <c r="HV15" s="101"/>
    </row>
    <row r="16" spans="1:230" x14ac:dyDescent="0.25">
      <c r="FM16" s="101"/>
      <c r="FN16" s="101"/>
      <c r="HT16" s="101"/>
      <c r="HU16" s="101"/>
      <c r="HV16" s="101"/>
    </row>
    <row r="17" spans="169:230" x14ac:dyDescent="0.25">
      <c r="FM17" s="101"/>
      <c r="FN17" s="101"/>
      <c r="HT17" s="101"/>
      <c r="HU17" s="101"/>
      <c r="HV17" s="101"/>
    </row>
    <row r="18" spans="169:230" x14ac:dyDescent="0.25">
      <c r="FM18" s="101"/>
      <c r="FN18" s="101"/>
      <c r="HT18" s="101"/>
      <c r="HU18" s="101"/>
      <c r="HV18" s="101"/>
    </row>
    <row r="19" spans="169:230" x14ac:dyDescent="0.25">
      <c r="FM19" s="101"/>
      <c r="FN19" s="101"/>
      <c r="HT19" s="101"/>
      <c r="HU19" s="101"/>
      <c r="HV19" s="101"/>
    </row>
    <row r="20" spans="169:230" x14ac:dyDescent="0.25">
      <c r="FM20" s="101"/>
      <c r="FN20" s="101"/>
      <c r="HT20" s="101"/>
      <c r="HU20" s="101"/>
      <c r="HV20" s="101"/>
    </row>
    <row r="21" spans="169:230" x14ac:dyDescent="0.25">
      <c r="FM21" s="101"/>
      <c r="FN21" s="101"/>
      <c r="HT21" s="101"/>
      <c r="HU21" s="101"/>
      <c r="HV21" s="101"/>
    </row>
    <row r="22" spans="169:230" x14ac:dyDescent="0.25">
      <c r="FM22" s="101"/>
      <c r="FN22" s="101"/>
      <c r="HT22" s="101"/>
      <c r="HU22" s="101"/>
      <c r="HV22" s="101"/>
    </row>
    <row r="23" spans="169:230" x14ac:dyDescent="0.25">
      <c r="FM23" s="101"/>
      <c r="FN23" s="101"/>
      <c r="HT23" s="101"/>
      <c r="HU23" s="101"/>
      <c r="HV23" s="101"/>
    </row>
    <row r="24" spans="169:230" x14ac:dyDescent="0.25">
      <c r="FM24" s="101"/>
      <c r="FN24" s="101"/>
      <c r="HT24" s="101"/>
      <c r="HU24" s="101"/>
      <c r="HV24" s="101"/>
    </row>
    <row r="25" spans="169:230" x14ac:dyDescent="0.25">
      <c r="FM25" s="101"/>
      <c r="FN25" s="101"/>
      <c r="HT25" s="101"/>
      <c r="HU25" s="101"/>
      <c r="HV25" s="101"/>
    </row>
    <row r="26" spans="169:230" x14ac:dyDescent="0.25">
      <c r="FM26" s="101"/>
      <c r="FN26" s="101"/>
      <c r="HT26" s="101"/>
      <c r="HU26" s="101"/>
      <c r="HV26" s="101"/>
    </row>
  </sheetData>
  <mergeCells count="264">
    <mergeCell ref="HI3:HI4"/>
    <mergeCell ref="HJ3:HJ4"/>
    <mergeCell ref="HK3:HK4"/>
    <mergeCell ref="HL3:HL4"/>
    <mergeCell ref="HM3:HM4"/>
    <mergeCell ref="GX3:GX4"/>
    <mergeCell ref="HB3:HB4"/>
    <mergeCell ref="HC3:HC4"/>
    <mergeCell ref="HD3:HE3"/>
    <mergeCell ref="HF3:HF4"/>
    <mergeCell ref="HG3:HG4"/>
    <mergeCell ref="GV3:GV4"/>
    <mergeCell ref="GW3:GW4"/>
    <mergeCell ref="GI3:GI4"/>
    <mergeCell ref="GJ3:GJ4"/>
    <mergeCell ref="GK3:GL3"/>
    <mergeCell ref="GM3:GM4"/>
    <mergeCell ref="GN3:GN4"/>
    <mergeCell ref="GO3:GO4"/>
    <mergeCell ref="HH3:HH4"/>
    <mergeCell ref="FJ3:FJ4"/>
    <mergeCell ref="FK3:FK4"/>
    <mergeCell ref="FL3:FL4"/>
    <mergeCell ref="FP3:FP4"/>
    <mergeCell ref="FQ3:FQ4"/>
    <mergeCell ref="FR3:FS3"/>
    <mergeCell ref="FD3:FD4"/>
    <mergeCell ref="FE3:FE4"/>
    <mergeCell ref="FF3:FF4"/>
    <mergeCell ref="FG3:FG4"/>
    <mergeCell ref="FH3:FH4"/>
    <mergeCell ref="FI3:FI4"/>
    <mergeCell ref="FN1:FN4"/>
    <mergeCell ref="EW3:EW4"/>
    <mergeCell ref="EX3:EX4"/>
    <mergeCell ref="EY3:EZ3"/>
    <mergeCell ref="FA3:FA4"/>
    <mergeCell ref="FB3:FB4"/>
    <mergeCell ref="FC3:FC4"/>
    <mergeCell ref="EN3:EN4"/>
    <mergeCell ref="EO3:EO4"/>
    <mergeCell ref="EP3:EP4"/>
    <mergeCell ref="EQ3:EQ4"/>
    <mergeCell ref="ER3:ER4"/>
    <mergeCell ref="ES3:ES4"/>
    <mergeCell ref="EV2:EV4"/>
    <mergeCell ref="EW2:FC2"/>
    <mergeCell ref="ET3:ET4"/>
    <mergeCell ref="EU3:EU4"/>
    <mergeCell ref="EJ3:EJ4"/>
    <mergeCell ref="EK3:EK4"/>
    <mergeCell ref="EL3:EL4"/>
    <mergeCell ref="EM3:EM4"/>
    <mergeCell ref="DZ3:DZ4"/>
    <mergeCell ref="EA3:EA4"/>
    <mergeCell ref="EB3:EB4"/>
    <mergeCell ref="EC3:EC4"/>
    <mergeCell ref="ED3:ED4"/>
    <mergeCell ref="EF3:EF4"/>
    <mergeCell ref="DH3:DH4"/>
    <mergeCell ref="DI3:DI4"/>
    <mergeCell ref="DJ3:DJ4"/>
    <mergeCell ref="DK3:DK4"/>
    <mergeCell ref="CY3:CY4"/>
    <mergeCell ref="CZ3:DA3"/>
    <mergeCell ref="DB3:DB4"/>
    <mergeCell ref="DC3:DC4"/>
    <mergeCell ref="DD3:DD4"/>
    <mergeCell ref="DE3:DE4"/>
    <mergeCell ref="BN3:BN4"/>
    <mergeCell ref="BP3:BP4"/>
    <mergeCell ref="CD3:CD4"/>
    <mergeCell ref="CE3:CE4"/>
    <mergeCell ref="CG3:CG4"/>
    <mergeCell ref="CH3:CH4"/>
    <mergeCell ref="CI3:CJ3"/>
    <mergeCell ref="CK3:CK4"/>
    <mergeCell ref="BX3:BX4"/>
    <mergeCell ref="BY3:BY4"/>
    <mergeCell ref="BZ3:BZ4"/>
    <mergeCell ref="CA3:CA4"/>
    <mergeCell ref="CB3:CB4"/>
    <mergeCell ref="CC3:CC4"/>
    <mergeCell ref="AJ3:AK3"/>
    <mergeCell ref="AL3:AL4"/>
    <mergeCell ref="AM3:AM4"/>
    <mergeCell ref="AN3:AN4"/>
    <mergeCell ref="AO3:AO4"/>
    <mergeCell ref="BD3:BD4"/>
    <mergeCell ref="BE3:BE4"/>
    <mergeCell ref="BF3:BF4"/>
    <mergeCell ref="BG3:BG4"/>
    <mergeCell ref="AV3:AV4"/>
    <mergeCell ref="AW3:AW4"/>
    <mergeCell ref="AY3:AY4"/>
    <mergeCell ref="AZ3:AZ4"/>
    <mergeCell ref="BA3:BB3"/>
    <mergeCell ref="BC3:BC4"/>
    <mergeCell ref="ER1:EU2"/>
    <mergeCell ref="EV1:FC1"/>
    <mergeCell ref="FD1:FH2"/>
    <mergeCell ref="FI1:FL2"/>
    <mergeCell ref="FM1:FM4"/>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FO1:FV1"/>
    <mergeCell ref="FW1:GA2"/>
    <mergeCell ref="GB1:GE2"/>
    <mergeCell ref="GF1:GF4"/>
    <mergeCell ref="GG1:GG4"/>
    <mergeCell ref="GH1:GO1"/>
    <mergeCell ref="FO2:FO4"/>
    <mergeCell ref="FP2:FV2"/>
    <mergeCell ref="GH2:GH4"/>
    <mergeCell ref="GI2:GO2"/>
    <mergeCell ref="FZ3:FZ4"/>
    <mergeCell ref="GA3:GA4"/>
    <mergeCell ref="GB3:GB4"/>
    <mergeCell ref="GC3:GC4"/>
    <mergeCell ref="GD3:GD4"/>
    <mergeCell ref="GE3:GE4"/>
    <mergeCell ref="FT3:FT4"/>
    <mergeCell ref="FU3:FU4"/>
    <mergeCell ref="FV3:FV4"/>
    <mergeCell ref="FW3:FW4"/>
    <mergeCell ref="FX3:FX4"/>
    <mergeCell ref="FY3:FY4"/>
    <mergeCell ref="HT1:HT4"/>
    <mergeCell ref="HU1:HU4"/>
    <mergeCell ref="HV1:HV4"/>
    <mergeCell ref="HN3:HN4"/>
    <mergeCell ref="HO3:HO4"/>
    <mergeCell ref="HP3:HP4"/>
    <mergeCell ref="HQ3:HQ4"/>
    <mergeCell ref="GP1:GT2"/>
    <mergeCell ref="GU1:GX2"/>
    <mergeCell ref="GY1:GY4"/>
    <mergeCell ref="GZ1:GZ4"/>
    <mergeCell ref="HA1:HH1"/>
    <mergeCell ref="HI1:HM2"/>
    <mergeCell ref="HA2:HA4"/>
    <mergeCell ref="HB2:HH2"/>
    <mergeCell ref="GP3:GP4"/>
    <mergeCell ref="GQ3:GQ4"/>
    <mergeCell ref="HN1:HQ2"/>
    <mergeCell ref="HR1:HR4"/>
    <mergeCell ref="HS1:HS4"/>
    <mergeCell ref="GR3:GR4"/>
    <mergeCell ref="GS3:GS4"/>
    <mergeCell ref="GT3:GT4"/>
    <mergeCell ref="GU3:GU4"/>
    <mergeCell ref="DJ1:DM2"/>
    <mergeCell ref="DN1:DU1"/>
    <mergeCell ref="DV1:DZ2"/>
    <mergeCell ref="EA1:ED2"/>
    <mergeCell ref="EE1:EL1"/>
    <mergeCell ref="EM1:EQ2"/>
    <mergeCell ref="DN2:DN4"/>
    <mergeCell ref="DO2:DU2"/>
    <mergeCell ref="EE2:EE4"/>
    <mergeCell ref="EF2:EL2"/>
    <mergeCell ref="DT3:DT4"/>
    <mergeCell ref="DU3:DU4"/>
    <mergeCell ref="DV3:DV4"/>
    <mergeCell ref="DW3:DW4"/>
    <mergeCell ref="DX3:DX4"/>
    <mergeCell ref="DY3:DY4"/>
    <mergeCell ref="DL3:DL4"/>
    <mergeCell ref="DM3:DM4"/>
    <mergeCell ref="DO3:DO4"/>
    <mergeCell ref="DP3:DP4"/>
    <mergeCell ref="DQ3:DR3"/>
    <mergeCell ref="DS3:DS4"/>
    <mergeCell ref="EG3:EG4"/>
    <mergeCell ref="EH3:EI3"/>
    <mergeCell ref="CB1:CE2"/>
    <mergeCell ref="CF1:CM1"/>
    <mergeCell ref="CN1:CR2"/>
    <mergeCell ref="CS1:CV2"/>
    <mergeCell ref="CW1:DD1"/>
    <mergeCell ref="DE1:DI2"/>
    <mergeCell ref="CF2:CF4"/>
    <mergeCell ref="CG2:CM2"/>
    <mergeCell ref="CW2:CW4"/>
    <mergeCell ref="CX2:DD2"/>
    <mergeCell ref="CR3:CR4"/>
    <mergeCell ref="CS3:CS4"/>
    <mergeCell ref="CT3:CT4"/>
    <mergeCell ref="CU3:CU4"/>
    <mergeCell ref="CV3:CV4"/>
    <mergeCell ref="CX3:CX4"/>
    <mergeCell ref="CL3:CL4"/>
    <mergeCell ref="CM3:CM4"/>
    <mergeCell ref="CN3:CN4"/>
    <mergeCell ref="CO3:CO4"/>
    <mergeCell ref="CP3:CP4"/>
    <mergeCell ref="CQ3:CQ4"/>
    <mergeCell ref="DF3:DF4"/>
    <mergeCell ref="DG3:DG4"/>
    <mergeCell ref="AT1:AW2"/>
    <mergeCell ref="AX1:BE1"/>
    <mergeCell ref="BF1:BJ2"/>
    <mergeCell ref="BK1:BN2"/>
    <mergeCell ref="BO1:BV1"/>
    <mergeCell ref="BW1:CA2"/>
    <mergeCell ref="AX2:AX4"/>
    <mergeCell ref="AY2:BE2"/>
    <mergeCell ref="BO2:BO4"/>
    <mergeCell ref="BP2:BV2"/>
    <mergeCell ref="AT3:AT4"/>
    <mergeCell ref="AU3:AU4"/>
    <mergeCell ref="BH3:BH4"/>
    <mergeCell ref="BI3:BI4"/>
    <mergeCell ref="BQ3:BQ4"/>
    <mergeCell ref="BR3:BS3"/>
    <mergeCell ref="BT3:BT4"/>
    <mergeCell ref="BU3:BU4"/>
    <mergeCell ref="BV3:BV4"/>
    <mergeCell ref="BW3:BW4"/>
    <mergeCell ref="BJ3:BJ4"/>
    <mergeCell ref="BK3:BK4"/>
    <mergeCell ref="BL3:BL4"/>
    <mergeCell ref="BM3:BM4"/>
    <mergeCell ref="A1:O1"/>
    <mergeCell ref="P1:W1"/>
    <mergeCell ref="X1:AB2"/>
    <mergeCell ref="AC1:AF2"/>
    <mergeCell ref="AG1:AN1"/>
    <mergeCell ref="AO1:AS2"/>
    <mergeCell ref="A2:A4"/>
    <mergeCell ref="B2:B4"/>
    <mergeCell ref="C2:C4"/>
    <mergeCell ref="D2:D4"/>
    <mergeCell ref="E2:E4"/>
    <mergeCell ref="F2:F4"/>
    <mergeCell ref="G2:G4"/>
    <mergeCell ref="H2:H4"/>
    <mergeCell ref="I2:I4"/>
    <mergeCell ref="J2:J4"/>
    <mergeCell ref="Y3:Y4"/>
    <mergeCell ref="Z3:Z4"/>
    <mergeCell ref="AA3:AA4"/>
    <mergeCell ref="AP3:AP4"/>
    <mergeCell ref="AQ3:AQ4"/>
    <mergeCell ref="AR3:AR4"/>
    <mergeCell ref="AS3:AS4"/>
    <mergeCell ref="AI3:AI4"/>
  </mergeCells>
  <dataValidations count="2">
    <dataValidation type="list" allowBlank="1" showInputMessage="1" showErrorMessage="1" sqref="E5:E8" xr:uid="{E0C58350-7ECE-44F0-9BC1-BB7A66751CBD}">
      <formula1>nivel</formula1>
    </dataValidation>
    <dataValidation type="list" allowBlank="1" showInputMessage="1" showErrorMessage="1" sqref="F5:F8" xr:uid="{4E6A9577-E653-4508-B94F-B155C3BA3D65}">
      <formula1>MOMENTO</formula1>
    </dataValidation>
  </dataValidations>
  <pageMargins left="0.70866141732283472" right="0.70866141732283472" top="0.74803149606299213" bottom="0.74803149606299213" header="0.31496062992125984" footer="0.31496062992125984"/>
  <pageSetup paperSize="9" scale="26" orientation="landscape" r:id="rId1"/>
  <headerFooter>
    <oddHeader xml:space="preserve">&amp;L&amp;G&amp;RCLASIFICACIÓN DE LA INFORMACIÓN
PÚBLICA
</oddHeader>
    <oddFooter>&amp;LRevisó: Yanira Villamil
Realizó: Elizabeth Castillo/Adriana Ocampo/Iván Lerma
&amp;C&amp;G</oddFooter>
  </headerFooter>
  <legacy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26B26-D7D5-42B4-8FD6-CFC5E901FDE8}">
  <sheetPr>
    <tabColor rgb="FF00B050"/>
  </sheetPr>
  <dimension ref="A1:HV26"/>
  <sheetViews>
    <sheetView view="pageBreakPreview" zoomScale="40" zoomScaleNormal="55" zoomScaleSheetLayoutView="40" workbookViewId="0">
      <selection activeCell="U12" sqref="U12"/>
    </sheetView>
  </sheetViews>
  <sheetFormatPr baseColWidth="10" defaultColWidth="11.42578125" defaultRowHeight="15" x14ac:dyDescent="0.25"/>
  <cols>
    <col min="1" max="1" width="7.28515625" style="431" customWidth="1"/>
    <col min="2" max="2" width="23.42578125" style="431" customWidth="1"/>
    <col min="3" max="3" width="30.140625" style="431" customWidth="1"/>
    <col min="4" max="4" width="21.42578125" style="431" customWidth="1"/>
    <col min="5" max="5" width="22.140625" style="431" customWidth="1"/>
    <col min="6" max="6" width="17.140625" style="431" customWidth="1"/>
    <col min="7" max="7" width="22.140625" style="431" customWidth="1"/>
    <col min="8" max="8" width="11.42578125" style="431" customWidth="1"/>
    <col min="9" max="9" width="20.42578125" style="431" customWidth="1"/>
    <col min="10" max="10" width="15.7109375" style="431" customWidth="1"/>
    <col min="11" max="12" width="11.42578125" style="431"/>
    <col min="13" max="13" width="18.42578125" style="431" customWidth="1"/>
    <col min="14" max="14" width="18.28515625" style="431" customWidth="1"/>
    <col min="15" max="15" width="14.42578125" style="431" customWidth="1"/>
    <col min="16" max="16" width="57.5703125" style="431" hidden="1" customWidth="1"/>
    <col min="17" max="17" width="11.42578125" style="431" hidden="1" customWidth="1"/>
    <col min="18" max="18" width="27.42578125" style="431" hidden="1" customWidth="1"/>
    <col min="19" max="32" width="11.42578125" style="431" hidden="1" customWidth="1"/>
    <col min="33" max="33" width="48" style="431" hidden="1" customWidth="1"/>
    <col min="34" max="34" width="11.42578125" style="431" hidden="1" customWidth="1"/>
    <col min="35" max="35" width="31.42578125" style="431" hidden="1" customWidth="1"/>
    <col min="36" max="49" width="11.42578125" style="431" hidden="1" customWidth="1"/>
    <col min="50" max="50" width="61.140625" style="431" hidden="1" customWidth="1"/>
    <col min="51" max="57" width="11.42578125" style="431" hidden="1" customWidth="1"/>
    <col min="58" max="58" width="14.28515625" style="489" hidden="1" customWidth="1"/>
    <col min="59" max="59" width="11.42578125" style="489" hidden="1" customWidth="1"/>
    <col min="60" max="60" width="11.42578125" style="431" hidden="1" customWidth="1"/>
    <col min="61" max="61" width="17.140625" style="431" hidden="1" customWidth="1"/>
    <col min="62" max="66" width="11.42578125" style="431" hidden="1" customWidth="1"/>
    <col min="67" max="67" width="29.7109375" style="431" hidden="1" customWidth="1"/>
    <col min="68" max="68" width="11.42578125" style="431" hidden="1" customWidth="1"/>
    <col min="69" max="69" width="37.42578125" style="431" hidden="1" customWidth="1"/>
    <col min="70" max="70" width="30.5703125" style="431" hidden="1" customWidth="1"/>
    <col min="71" max="72" width="11.42578125" style="431" hidden="1" customWidth="1"/>
    <col min="73" max="73" width="59.140625" style="431" hidden="1" customWidth="1"/>
    <col min="74" max="83" width="11.42578125" style="431" hidden="1" customWidth="1"/>
    <col min="84" max="84" width="44.5703125" style="431" hidden="1" customWidth="1"/>
    <col min="85" max="85" width="31.28515625" style="431" hidden="1" customWidth="1"/>
    <col min="86" max="86" width="42.85546875" style="431" hidden="1" customWidth="1"/>
    <col min="87" max="87" width="34.5703125" style="431" hidden="1" customWidth="1"/>
    <col min="88" max="88" width="25" style="431" hidden="1" customWidth="1"/>
    <col min="89" max="89" width="34.42578125" style="431" hidden="1" customWidth="1"/>
    <col min="90" max="90" width="76.7109375" style="431" hidden="1" customWidth="1"/>
    <col min="91" max="91" width="46.7109375" style="431" hidden="1" customWidth="1"/>
    <col min="92" max="94" width="11.42578125" style="431" hidden="1" customWidth="1"/>
    <col min="95" max="95" width="16.140625" style="431" hidden="1" customWidth="1"/>
    <col min="96" max="100" width="11.42578125" style="431" hidden="1" customWidth="1"/>
    <col min="101" max="101" width="52.7109375" style="431" hidden="1" customWidth="1"/>
    <col min="102" max="102" width="11.42578125" style="431" hidden="1" customWidth="1"/>
    <col min="103" max="103" width="74.28515625" style="431" hidden="1" customWidth="1"/>
    <col min="104" max="104" width="25.7109375" style="431" hidden="1" customWidth="1"/>
    <col min="105" max="105" width="16.28515625" style="431" hidden="1" customWidth="1"/>
    <col min="106" max="106" width="19.5703125" style="431" hidden="1" customWidth="1"/>
    <col min="107" max="107" width="56.5703125" style="431" hidden="1" customWidth="1"/>
    <col min="108" max="108" width="46.42578125" style="431" hidden="1" customWidth="1"/>
    <col min="109" max="117" width="11.42578125" style="431" hidden="1" customWidth="1"/>
    <col min="118" max="118" width="39.42578125" style="431" hidden="1" customWidth="1"/>
    <col min="119" max="123" width="11.42578125" style="431" hidden="1" customWidth="1"/>
    <col min="124" max="124" width="71.7109375" style="431" hidden="1" customWidth="1"/>
    <col min="125" max="125" width="41.42578125" style="431" hidden="1" customWidth="1"/>
    <col min="126" max="128" width="11.42578125" style="431" hidden="1" customWidth="1"/>
    <col min="129" max="129" width="18.42578125" style="489" hidden="1" customWidth="1"/>
    <col min="130" max="134" width="11.42578125" style="431" hidden="1" customWidth="1"/>
    <col min="135" max="135" width="26.140625" style="431" hidden="1" customWidth="1"/>
    <col min="136" max="136" width="11.42578125" style="431" hidden="1" customWidth="1"/>
    <col min="137" max="137" width="30.42578125" style="431" hidden="1" customWidth="1"/>
    <col min="138" max="139" width="11.42578125" style="431" hidden="1" customWidth="1"/>
    <col min="140" max="140" width="17.140625" style="431" hidden="1" customWidth="1"/>
    <col min="141" max="141" width="79" style="431" hidden="1" customWidth="1"/>
    <col min="142" max="142" width="46.140625" style="431" hidden="1" customWidth="1"/>
    <col min="143" max="151" width="11.42578125" style="431" hidden="1" customWidth="1"/>
    <col min="152" max="152" width="51.42578125" hidden="1" customWidth="1"/>
    <col min="153" max="153" width="28" hidden="1" customWidth="1"/>
    <col min="154" max="154" width="32.7109375" style="431" hidden="1" customWidth="1"/>
    <col min="155" max="155" width="26.28515625" style="431" hidden="1" customWidth="1"/>
    <col min="156" max="156" width="26" style="431" hidden="1" customWidth="1"/>
    <col min="157" max="157" width="20.85546875" style="431" hidden="1" customWidth="1"/>
    <col min="158" max="158" width="18.7109375" style="431" hidden="1" customWidth="1"/>
    <col min="159" max="159" width="11.42578125" style="431" hidden="1" customWidth="1"/>
    <col min="160" max="160" width="19.5703125" style="431" hidden="1" customWidth="1"/>
    <col min="161" max="161" width="21.28515625" style="431" hidden="1" customWidth="1"/>
    <col min="162" max="187" width="11.42578125" style="431" hidden="1" customWidth="1"/>
    <col min="188" max="188" width="22.140625" hidden="1" customWidth="1"/>
    <col min="189" max="189" width="28" hidden="1" customWidth="1"/>
    <col min="190" max="206" width="11.42578125" style="431" hidden="1" customWidth="1"/>
    <col min="207" max="207" width="22.140625" hidden="1" customWidth="1"/>
    <col min="208" max="208" width="28" hidden="1" customWidth="1"/>
    <col min="209" max="223" width="11.42578125" style="431" hidden="1" customWidth="1"/>
    <col min="224" max="225" width="11.42578125" style="431" customWidth="1"/>
    <col min="226" max="226" width="22.140625" hidden="1" customWidth="1"/>
    <col min="227" max="227" width="6.140625" hidden="1" customWidth="1"/>
    <col min="228" max="228" width="62.5703125" customWidth="1"/>
    <col min="229" max="229" width="55.42578125" customWidth="1"/>
    <col min="230" max="230" width="27.42578125" customWidth="1"/>
    <col min="231" max="16384" width="11.42578125" style="431"/>
  </cols>
  <sheetData>
    <row r="1" spans="1:230" ht="18.75" customHeight="1" x14ac:dyDescent="0.25">
      <c r="A1" s="1154" t="s">
        <v>1638</v>
      </c>
      <c r="B1" s="1154"/>
      <c r="C1" s="1154"/>
      <c r="D1" s="1154"/>
      <c r="E1" s="1154"/>
      <c r="F1" s="1154"/>
      <c r="G1" s="1154"/>
      <c r="H1" s="1154"/>
      <c r="I1" s="1154"/>
      <c r="J1" s="1154"/>
      <c r="K1" s="1154"/>
      <c r="L1" s="1154"/>
      <c r="M1" s="1154"/>
      <c r="N1" s="1154"/>
      <c r="O1" s="1154"/>
      <c r="P1" s="1155" t="s">
        <v>1410</v>
      </c>
      <c r="Q1" s="1155"/>
      <c r="R1" s="1155"/>
      <c r="S1" s="1155"/>
      <c r="T1" s="1155"/>
      <c r="U1" s="1155"/>
      <c r="V1" s="1155"/>
      <c r="W1" s="1155"/>
      <c r="X1" s="1156" t="s">
        <v>491</v>
      </c>
      <c r="Y1" s="1156"/>
      <c r="Z1" s="1156"/>
      <c r="AA1" s="1156"/>
      <c r="AB1" s="1156"/>
      <c r="AC1" s="1156" t="s">
        <v>492</v>
      </c>
      <c r="AD1" s="1156"/>
      <c r="AE1" s="1156"/>
      <c r="AF1" s="1156"/>
      <c r="AG1" s="1155" t="s">
        <v>493</v>
      </c>
      <c r="AH1" s="1155"/>
      <c r="AI1" s="1155"/>
      <c r="AJ1" s="1155"/>
      <c r="AK1" s="1155"/>
      <c r="AL1" s="1155"/>
      <c r="AM1" s="1155"/>
      <c r="AN1" s="1155"/>
      <c r="AO1" s="1155" t="s">
        <v>491</v>
      </c>
      <c r="AP1" s="1155"/>
      <c r="AQ1" s="1155"/>
      <c r="AR1" s="1155"/>
      <c r="AS1" s="1155"/>
      <c r="AT1" s="1155" t="s">
        <v>492</v>
      </c>
      <c r="AU1" s="1155"/>
      <c r="AV1" s="1155"/>
      <c r="AW1" s="1155"/>
      <c r="AX1" s="1155" t="s">
        <v>494</v>
      </c>
      <c r="AY1" s="1155"/>
      <c r="AZ1" s="1155"/>
      <c r="BA1" s="1155"/>
      <c r="BB1" s="1155"/>
      <c r="BC1" s="1155"/>
      <c r="BD1" s="1155"/>
      <c r="BE1" s="1155"/>
      <c r="BF1" s="1155" t="s">
        <v>491</v>
      </c>
      <c r="BG1" s="1155"/>
      <c r="BH1" s="1155"/>
      <c r="BI1" s="1155"/>
      <c r="BJ1" s="1155"/>
      <c r="BK1" s="1155" t="s">
        <v>492</v>
      </c>
      <c r="BL1" s="1155"/>
      <c r="BM1" s="1155"/>
      <c r="BN1" s="1155"/>
      <c r="BO1" s="1155" t="s">
        <v>495</v>
      </c>
      <c r="BP1" s="1155"/>
      <c r="BQ1" s="1155"/>
      <c r="BR1" s="1155"/>
      <c r="BS1" s="1155"/>
      <c r="BT1" s="1155"/>
      <c r="BU1" s="1155"/>
      <c r="BV1" s="1155"/>
      <c r="BW1" s="1155" t="s">
        <v>491</v>
      </c>
      <c r="BX1" s="1155"/>
      <c r="BY1" s="1155"/>
      <c r="BZ1" s="1155"/>
      <c r="CA1" s="1155"/>
      <c r="CB1" s="1155" t="s">
        <v>492</v>
      </c>
      <c r="CC1" s="1155"/>
      <c r="CD1" s="1155"/>
      <c r="CE1" s="1155"/>
      <c r="CF1" s="1155" t="s">
        <v>496</v>
      </c>
      <c r="CG1" s="1155"/>
      <c r="CH1" s="1155"/>
      <c r="CI1" s="1155"/>
      <c r="CJ1" s="1155"/>
      <c r="CK1" s="1155"/>
      <c r="CL1" s="1155"/>
      <c r="CM1" s="1155"/>
      <c r="CN1" s="1155" t="s">
        <v>491</v>
      </c>
      <c r="CO1" s="1155"/>
      <c r="CP1" s="1155"/>
      <c r="CQ1" s="1155"/>
      <c r="CR1" s="1155"/>
      <c r="CS1" s="1155" t="s">
        <v>492</v>
      </c>
      <c r="CT1" s="1155"/>
      <c r="CU1" s="1155"/>
      <c r="CV1" s="1155"/>
      <c r="CW1" s="1155" t="s">
        <v>497</v>
      </c>
      <c r="CX1" s="1155"/>
      <c r="CY1" s="1155"/>
      <c r="CZ1" s="1155"/>
      <c r="DA1" s="1155"/>
      <c r="DB1" s="1155"/>
      <c r="DC1" s="1155"/>
      <c r="DD1" s="1155"/>
      <c r="DE1" s="1155" t="s">
        <v>491</v>
      </c>
      <c r="DF1" s="1155"/>
      <c r="DG1" s="1155"/>
      <c r="DH1" s="1155"/>
      <c r="DI1" s="1155"/>
      <c r="DJ1" s="1155" t="s">
        <v>492</v>
      </c>
      <c r="DK1" s="1155"/>
      <c r="DL1" s="1155"/>
      <c r="DM1" s="1155"/>
      <c r="DN1" s="1155" t="s">
        <v>498</v>
      </c>
      <c r="DO1" s="1155"/>
      <c r="DP1" s="1155"/>
      <c r="DQ1" s="1155"/>
      <c r="DR1" s="1155"/>
      <c r="DS1" s="1155"/>
      <c r="DT1" s="1155"/>
      <c r="DU1" s="1155"/>
      <c r="DV1" s="1155" t="s">
        <v>491</v>
      </c>
      <c r="DW1" s="1155"/>
      <c r="DX1" s="1155"/>
      <c r="DY1" s="1155"/>
      <c r="DZ1" s="1155"/>
      <c r="EA1" s="1155" t="s">
        <v>492</v>
      </c>
      <c r="EB1" s="1155"/>
      <c r="EC1" s="1155"/>
      <c r="ED1" s="1155"/>
      <c r="EE1" s="1155" t="s">
        <v>499</v>
      </c>
      <c r="EF1" s="1155"/>
      <c r="EG1" s="1155"/>
      <c r="EH1" s="1155"/>
      <c r="EI1" s="1155"/>
      <c r="EJ1" s="1155"/>
      <c r="EK1" s="1155"/>
      <c r="EL1" s="1155"/>
      <c r="EM1" s="1155" t="s">
        <v>491</v>
      </c>
      <c r="EN1" s="1155"/>
      <c r="EO1" s="1155"/>
      <c r="EP1" s="1155"/>
      <c r="EQ1" s="1155"/>
      <c r="ER1" s="1155" t="s">
        <v>492</v>
      </c>
      <c r="ES1" s="1155"/>
      <c r="ET1" s="1155"/>
      <c r="EU1" s="1155"/>
      <c r="EV1" s="1164" t="s">
        <v>501</v>
      </c>
      <c r="EW1" s="1164" t="s">
        <v>1639</v>
      </c>
      <c r="EX1" s="1155" t="s">
        <v>500</v>
      </c>
      <c r="EY1" s="1155"/>
      <c r="EZ1" s="1155"/>
      <c r="FA1" s="1155"/>
      <c r="FB1" s="1155"/>
      <c r="FC1" s="1155"/>
      <c r="FD1" s="1155"/>
      <c r="FE1" s="1155"/>
      <c r="FF1" s="1155" t="s">
        <v>491</v>
      </c>
      <c r="FG1" s="1155"/>
      <c r="FH1" s="1155"/>
      <c r="FI1" s="1155"/>
      <c r="FJ1" s="1155"/>
      <c r="FK1" s="1155" t="s">
        <v>492</v>
      </c>
      <c r="FL1" s="1155"/>
      <c r="FM1" s="1155"/>
      <c r="FN1" s="1155"/>
      <c r="FO1" s="1155" t="s">
        <v>503</v>
      </c>
      <c r="FP1" s="1155"/>
      <c r="FQ1" s="1155"/>
      <c r="FR1" s="1155"/>
      <c r="FS1" s="1155"/>
      <c r="FT1" s="1155"/>
      <c r="FU1" s="1155"/>
      <c r="FV1" s="1155"/>
      <c r="FW1" s="1155" t="s">
        <v>491</v>
      </c>
      <c r="FX1" s="1155"/>
      <c r="FY1" s="1155"/>
      <c r="FZ1" s="1155"/>
      <c r="GA1" s="1155"/>
      <c r="GB1" s="1155" t="s">
        <v>492</v>
      </c>
      <c r="GC1" s="1155"/>
      <c r="GD1" s="1155"/>
      <c r="GE1" s="1155"/>
      <c r="GF1" s="1164" t="s">
        <v>504</v>
      </c>
      <c r="GG1" s="1164" t="s">
        <v>1640</v>
      </c>
      <c r="GH1" s="1155" t="s">
        <v>1411</v>
      </c>
      <c r="GI1" s="1155"/>
      <c r="GJ1" s="1155"/>
      <c r="GK1" s="1155"/>
      <c r="GL1" s="1155"/>
      <c r="GM1" s="1155"/>
      <c r="GN1" s="1155"/>
      <c r="GO1" s="1155"/>
      <c r="GP1" s="1155" t="s">
        <v>491</v>
      </c>
      <c r="GQ1" s="1155"/>
      <c r="GR1" s="1155"/>
      <c r="GS1" s="1155"/>
      <c r="GT1" s="1155"/>
      <c r="GU1" s="1155" t="s">
        <v>492</v>
      </c>
      <c r="GV1" s="1155"/>
      <c r="GW1" s="1155"/>
      <c r="GX1" s="1155"/>
      <c r="GY1" s="1164" t="s">
        <v>507</v>
      </c>
      <c r="GZ1" s="1164" t="s">
        <v>1641</v>
      </c>
      <c r="HA1" s="1169" t="s">
        <v>1414</v>
      </c>
      <c r="HB1" s="1169"/>
      <c r="HC1" s="1169"/>
      <c r="HD1" s="1169"/>
      <c r="HE1" s="1169"/>
      <c r="HF1" s="1169"/>
      <c r="HG1" s="1169"/>
      <c r="HH1" s="1169"/>
      <c r="HI1" s="1155" t="s">
        <v>491</v>
      </c>
      <c r="HJ1" s="1155"/>
      <c r="HK1" s="1155"/>
      <c r="HL1" s="1155"/>
      <c r="HM1" s="1155"/>
      <c r="HN1" s="1155" t="s">
        <v>492</v>
      </c>
      <c r="HO1" s="1155"/>
      <c r="HP1" s="1155"/>
      <c r="HQ1" s="1155"/>
      <c r="HR1" s="1113" t="s">
        <v>1642</v>
      </c>
      <c r="HS1" s="1113" t="s">
        <v>511</v>
      </c>
      <c r="HT1" s="1116" t="s">
        <v>512</v>
      </c>
      <c r="HU1" s="1105" t="s">
        <v>513</v>
      </c>
      <c r="HV1" s="1108" t="s">
        <v>514</v>
      </c>
    </row>
    <row r="2" spans="1:230" ht="15.75" customHeight="1" x14ac:dyDescent="0.25">
      <c r="A2" s="1103" t="s">
        <v>517</v>
      </c>
      <c r="B2" s="1103" t="s">
        <v>518</v>
      </c>
      <c r="C2" s="1110" t="s">
        <v>1417</v>
      </c>
      <c r="D2" s="1103" t="s">
        <v>520</v>
      </c>
      <c r="E2" s="1103" t="s">
        <v>1418</v>
      </c>
      <c r="F2" s="1103" t="s">
        <v>522</v>
      </c>
      <c r="G2" s="1103" t="s">
        <v>523</v>
      </c>
      <c r="H2" s="1103" t="s">
        <v>524</v>
      </c>
      <c r="I2" s="1102" t="s">
        <v>525</v>
      </c>
      <c r="J2" s="1103" t="s">
        <v>526</v>
      </c>
      <c r="K2" s="1103" t="s">
        <v>281</v>
      </c>
      <c r="L2" s="1103" t="s">
        <v>527</v>
      </c>
      <c r="M2" s="308"/>
      <c r="N2" s="308"/>
      <c r="O2" s="308"/>
      <c r="P2" s="1155" t="s">
        <v>516</v>
      </c>
      <c r="Q2" s="1155" t="s">
        <v>515</v>
      </c>
      <c r="R2" s="1155"/>
      <c r="S2" s="1155"/>
      <c r="T2" s="1155"/>
      <c r="U2" s="1155"/>
      <c r="V2" s="1155"/>
      <c r="W2" s="1155"/>
      <c r="X2" s="1156"/>
      <c r="Y2" s="1156"/>
      <c r="Z2" s="1156"/>
      <c r="AA2" s="1156"/>
      <c r="AB2" s="1156"/>
      <c r="AC2" s="1156"/>
      <c r="AD2" s="1156"/>
      <c r="AE2" s="1156"/>
      <c r="AF2" s="1156"/>
      <c r="AG2" s="1155" t="s">
        <v>516</v>
      </c>
      <c r="AH2" s="1155" t="s">
        <v>515</v>
      </c>
      <c r="AI2" s="1155"/>
      <c r="AJ2" s="1155"/>
      <c r="AK2" s="1155"/>
      <c r="AL2" s="1155"/>
      <c r="AM2" s="1155"/>
      <c r="AN2" s="1155"/>
      <c r="AO2" s="1155"/>
      <c r="AP2" s="1155"/>
      <c r="AQ2" s="1155"/>
      <c r="AR2" s="1155"/>
      <c r="AS2" s="1155"/>
      <c r="AT2" s="1155"/>
      <c r="AU2" s="1155"/>
      <c r="AV2" s="1155"/>
      <c r="AW2" s="1155"/>
      <c r="AX2" s="1155" t="s">
        <v>516</v>
      </c>
      <c r="AY2" s="1155" t="s">
        <v>515</v>
      </c>
      <c r="AZ2" s="1155"/>
      <c r="BA2" s="1155"/>
      <c r="BB2" s="1155"/>
      <c r="BC2" s="1155"/>
      <c r="BD2" s="1155"/>
      <c r="BE2" s="1155"/>
      <c r="BF2" s="1155"/>
      <c r="BG2" s="1155"/>
      <c r="BH2" s="1155"/>
      <c r="BI2" s="1155"/>
      <c r="BJ2" s="1155"/>
      <c r="BK2" s="1155"/>
      <c r="BL2" s="1155"/>
      <c r="BM2" s="1155"/>
      <c r="BN2" s="1155"/>
      <c r="BO2" s="1155" t="s">
        <v>516</v>
      </c>
      <c r="BP2" s="1155" t="s">
        <v>515</v>
      </c>
      <c r="BQ2" s="1155"/>
      <c r="BR2" s="1155"/>
      <c r="BS2" s="1155"/>
      <c r="BT2" s="1155"/>
      <c r="BU2" s="1155"/>
      <c r="BV2" s="1155"/>
      <c r="BW2" s="1155"/>
      <c r="BX2" s="1155"/>
      <c r="BY2" s="1155"/>
      <c r="BZ2" s="1155"/>
      <c r="CA2" s="1155"/>
      <c r="CB2" s="1155"/>
      <c r="CC2" s="1155"/>
      <c r="CD2" s="1155"/>
      <c r="CE2" s="1155"/>
      <c r="CF2" s="1155" t="s">
        <v>516</v>
      </c>
      <c r="CG2" s="1155" t="s">
        <v>515</v>
      </c>
      <c r="CH2" s="1155"/>
      <c r="CI2" s="1155"/>
      <c r="CJ2" s="1155"/>
      <c r="CK2" s="1155"/>
      <c r="CL2" s="1155"/>
      <c r="CM2" s="1155"/>
      <c r="CN2" s="1155"/>
      <c r="CO2" s="1155"/>
      <c r="CP2" s="1155"/>
      <c r="CQ2" s="1155"/>
      <c r="CR2" s="1155"/>
      <c r="CS2" s="1155"/>
      <c r="CT2" s="1155"/>
      <c r="CU2" s="1155"/>
      <c r="CV2" s="1155"/>
      <c r="CW2" s="1155" t="s">
        <v>516</v>
      </c>
      <c r="CX2" s="1155" t="s">
        <v>515</v>
      </c>
      <c r="CY2" s="1155"/>
      <c r="CZ2" s="1155"/>
      <c r="DA2" s="1155"/>
      <c r="DB2" s="1155"/>
      <c r="DC2" s="1155"/>
      <c r="DD2" s="1155"/>
      <c r="DE2" s="1155"/>
      <c r="DF2" s="1155"/>
      <c r="DG2" s="1155"/>
      <c r="DH2" s="1155"/>
      <c r="DI2" s="1155"/>
      <c r="DJ2" s="1155"/>
      <c r="DK2" s="1155"/>
      <c r="DL2" s="1155"/>
      <c r="DM2" s="1155"/>
      <c r="DN2" s="1155" t="s">
        <v>516</v>
      </c>
      <c r="DO2" s="1155" t="s">
        <v>515</v>
      </c>
      <c r="DP2" s="1155"/>
      <c r="DQ2" s="1155"/>
      <c r="DR2" s="1155"/>
      <c r="DS2" s="1155"/>
      <c r="DT2" s="1155"/>
      <c r="DU2" s="1155"/>
      <c r="DV2" s="1155"/>
      <c r="DW2" s="1155"/>
      <c r="DX2" s="1155"/>
      <c r="DY2" s="1155"/>
      <c r="DZ2" s="1155"/>
      <c r="EA2" s="1155"/>
      <c r="EB2" s="1155"/>
      <c r="EC2" s="1155"/>
      <c r="ED2" s="1155"/>
      <c r="EE2" s="1155" t="s">
        <v>516</v>
      </c>
      <c r="EF2" s="1155" t="s">
        <v>515</v>
      </c>
      <c r="EG2" s="1155"/>
      <c r="EH2" s="1155"/>
      <c r="EI2" s="1155"/>
      <c r="EJ2" s="1155"/>
      <c r="EK2" s="1155"/>
      <c r="EL2" s="1155"/>
      <c r="EM2" s="1155"/>
      <c r="EN2" s="1155"/>
      <c r="EO2" s="1155"/>
      <c r="EP2" s="1155"/>
      <c r="EQ2" s="1155"/>
      <c r="ER2" s="1155"/>
      <c r="ES2" s="1155"/>
      <c r="ET2" s="1155"/>
      <c r="EU2" s="1155"/>
      <c r="EV2" s="1165"/>
      <c r="EW2" s="1167"/>
      <c r="EX2" s="1155" t="s">
        <v>516</v>
      </c>
      <c r="EY2" s="1155" t="s">
        <v>515</v>
      </c>
      <c r="EZ2" s="1155"/>
      <c r="FA2" s="1155"/>
      <c r="FB2" s="1155"/>
      <c r="FC2" s="1155"/>
      <c r="FD2" s="1155"/>
      <c r="FE2" s="1155"/>
      <c r="FF2" s="1155"/>
      <c r="FG2" s="1155"/>
      <c r="FH2" s="1155"/>
      <c r="FI2" s="1155"/>
      <c r="FJ2" s="1155"/>
      <c r="FK2" s="1155"/>
      <c r="FL2" s="1155"/>
      <c r="FM2" s="1155"/>
      <c r="FN2" s="1155"/>
      <c r="FO2" s="1155" t="s">
        <v>516</v>
      </c>
      <c r="FP2" s="1155" t="s">
        <v>515</v>
      </c>
      <c r="FQ2" s="1155"/>
      <c r="FR2" s="1155"/>
      <c r="FS2" s="1155"/>
      <c r="FT2" s="1155"/>
      <c r="FU2" s="1155"/>
      <c r="FV2" s="1155"/>
      <c r="FW2" s="1155"/>
      <c r="FX2" s="1155"/>
      <c r="FY2" s="1155"/>
      <c r="FZ2" s="1155"/>
      <c r="GA2" s="1155"/>
      <c r="GB2" s="1155"/>
      <c r="GC2" s="1155"/>
      <c r="GD2" s="1155"/>
      <c r="GE2" s="1155"/>
      <c r="GF2" s="1165"/>
      <c r="GG2" s="1167"/>
      <c r="GH2" s="1155" t="s">
        <v>516</v>
      </c>
      <c r="GI2" s="1155" t="s">
        <v>515</v>
      </c>
      <c r="GJ2" s="1155"/>
      <c r="GK2" s="1155"/>
      <c r="GL2" s="1155"/>
      <c r="GM2" s="1155"/>
      <c r="GN2" s="1155"/>
      <c r="GO2" s="1155"/>
      <c r="GP2" s="1155"/>
      <c r="GQ2" s="1155"/>
      <c r="GR2" s="1155"/>
      <c r="GS2" s="1155"/>
      <c r="GT2" s="1155"/>
      <c r="GU2" s="1155"/>
      <c r="GV2" s="1155"/>
      <c r="GW2" s="1155"/>
      <c r="GX2" s="1155"/>
      <c r="GY2" s="1165"/>
      <c r="GZ2" s="1167"/>
      <c r="HA2" s="1170" t="s">
        <v>516</v>
      </c>
      <c r="HB2" s="1169" t="s">
        <v>515</v>
      </c>
      <c r="HC2" s="1169"/>
      <c r="HD2" s="1169"/>
      <c r="HE2" s="1169"/>
      <c r="HF2" s="1169"/>
      <c r="HG2" s="1169"/>
      <c r="HH2" s="1169"/>
      <c r="HI2" s="1155"/>
      <c r="HJ2" s="1155"/>
      <c r="HK2" s="1155"/>
      <c r="HL2" s="1155"/>
      <c r="HM2" s="1155"/>
      <c r="HN2" s="1155"/>
      <c r="HO2" s="1155"/>
      <c r="HP2" s="1155"/>
      <c r="HQ2" s="1155"/>
      <c r="HR2" s="1114"/>
      <c r="HS2" s="1175"/>
      <c r="HT2" s="1117"/>
      <c r="HU2" s="1106"/>
      <c r="HV2" s="1108"/>
    </row>
    <row r="3" spans="1:230" ht="31.5" customHeight="1" x14ac:dyDescent="0.25">
      <c r="A3" s="1103"/>
      <c r="B3" s="1103"/>
      <c r="C3" s="1111"/>
      <c r="D3" s="1103"/>
      <c r="E3" s="1103"/>
      <c r="F3" s="1103"/>
      <c r="G3" s="1103"/>
      <c r="H3" s="1103"/>
      <c r="I3" s="1102"/>
      <c r="J3" s="1103"/>
      <c r="K3" s="1103"/>
      <c r="L3" s="1103"/>
      <c r="M3" s="388" t="s">
        <v>1419</v>
      </c>
      <c r="N3" s="388" t="s">
        <v>1420</v>
      </c>
      <c r="O3" s="388" t="s">
        <v>1421</v>
      </c>
      <c r="P3" s="1155"/>
      <c r="Q3" s="1155" t="s">
        <v>531</v>
      </c>
      <c r="R3" s="1155" t="s">
        <v>532</v>
      </c>
      <c r="S3" s="1155" t="s">
        <v>533</v>
      </c>
      <c r="T3" s="1155"/>
      <c r="U3" s="1155" t="s">
        <v>534</v>
      </c>
      <c r="V3" s="1155" t="s">
        <v>535</v>
      </c>
      <c r="W3" s="1155" t="s">
        <v>536</v>
      </c>
      <c r="X3" s="1156" t="s">
        <v>516</v>
      </c>
      <c r="Y3" s="1156" t="s">
        <v>537</v>
      </c>
      <c r="Z3" s="1156" t="s">
        <v>538</v>
      </c>
      <c r="AA3" s="1156" t="s">
        <v>539</v>
      </c>
      <c r="AB3" s="1156" t="s">
        <v>540</v>
      </c>
      <c r="AC3" s="1178" t="s">
        <v>541</v>
      </c>
      <c r="AD3" s="1180" t="s">
        <v>542</v>
      </c>
      <c r="AE3" s="1180" t="s">
        <v>543</v>
      </c>
      <c r="AF3" s="1182" t="s">
        <v>544</v>
      </c>
      <c r="AG3" s="1155"/>
      <c r="AH3" s="1155" t="s">
        <v>531</v>
      </c>
      <c r="AI3" s="1155" t="s">
        <v>532</v>
      </c>
      <c r="AJ3" s="1155" t="s">
        <v>533</v>
      </c>
      <c r="AK3" s="1155"/>
      <c r="AL3" s="1155" t="s">
        <v>534</v>
      </c>
      <c r="AM3" s="1155" t="s">
        <v>535</v>
      </c>
      <c r="AN3" s="1155" t="s">
        <v>536</v>
      </c>
      <c r="AO3" s="1155" t="s">
        <v>516</v>
      </c>
      <c r="AP3" s="1155" t="s">
        <v>537</v>
      </c>
      <c r="AQ3" s="1155" t="s">
        <v>538</v>
      </c>
      <c r="AR3" s="1155" t="s">
        <v>539</v>
      </c>
      <c r="AS3" s="1155" t="s">
        <v>540</v>
      </c>
      <c r="AT3" s="1162" t="s">
        <v>541</v>
      </c>
      <c r="AU3" s="1158" t="s">
        <v>542</v>
      </c>
      <c r="AV3" s="1158" t="s">
        <v>543</v>
      </c>
      <c r="AW3" s="1160" t="s">
        <v>544</v>
      </c>
      <c r="AX3" s="1155"/>
      <c r="AY3" s="1155" t="s">
        <v>531</v>
      </c>
      <c r="AZ3" s="1155" t="s">
        <v>532</v>
      </c>
      <c r="BA3" s="1155" t="s">
        <v>533</v>
      </c>
      <c r="BB3" s="1155"/>
      <c r="BC3" s="1155" t="s">
        <v>534</v>
      </c>
      <c r="BD3" s="1155" t="s">
        <v>535</v>
      </c>
      <c r="BE3" s="1155" t="s">
        <v>536</v>
      </c>
      <c r="BF3" s="1173" t="s">
        <v>516</v>
      </c>
      <c r="BG3" s="1173" t="s">
        <v>537</v>
      </c>
      <c r="BH3" s="1155" t="s">
        <v>538</v>
      </c>
      <c r="BI3" s="1155" t="s">
        <v>539</v>
      </c>
      <c r="BJ3" s="1155" t="s">
        <v>540</v>
      </c>
      <c r="BK3" s="1162" t="s">
        <v>541</v>
      </c>
      <c r="BL3" s="1158" t="s">
        <v>542</v>
      </c>
      <c r="BM3" s="1158" t="s">
        <v>543</v>
      </c>
      <c r="BN3" s="1160" t="s">
        <v>544</v>
      </c>
      <c r="BO3" s="1155"/>
      <c r="BP3" s="1155" t="s">
        <v>531</v>
      </c>
      <c r="BQ3" s="1155" t="s">
        <v>532</v>
      </c>
      <c r="BR3" s="1155" t="s">
        <v>533</v>
      </c>
      <c r="BS3" s="1155"/>
      <c r="BT3" s="1155" t="s">
        <v>534</v>
      </c>
      <c r="BU3" s="1155" t="s">
        <v>535</v>
      </c>
      <c r="BV3" s="1155" t="s">
        <v>536</v>
      </c>
      <c r="BW3" s="1173" t="s">
        <v>516</v>
      </c>
      <c r="BX3" s="1173" t="s">
        <v>537</v>
      </c>
      <c r="BY3" s="1155" t="s">
        <v>538</v>
      </c>
      <c r="BZ3" s="1155" t="s">
        <v>539</v>
      </c>
      <c r="CA3" s="1155" t="s">
        <v>540</v>
      </c>
      <c r="CB3" s="1162" t="s">
        <v>541</v>
      </c>
      <c r="CC3" s="1158" t="s">
        <v>542</v>
      </c>
      <c r="CD3" s="1158" t="s">
        <v>543</v>
      </c>
      <c r="CE3" s="1160" t="s">
        <v>544</v>
      </c>
      <c r="CF3" s="1155"/>
      <c r="CG3" s="1155" t="s">
        <v>531</v>
      </c>
      <c r="CH3" s="1155" t="s">
        <v>532</v>
      </c>
      <c r="CI3" s="1155" t="s">
        <v>533</v>
      </c>
      <c r="CJ3" s="1155"/>
      <c r="CK3" s="1155" t="s">
        <v>534</v>
      </c>
      <c r="CL3" s="1155" t="s">
        <v>535</v>
      </c>
      <c r="CM3" s="1155" t="s">
        <v>536</v>
      </c>
      <c r="CN3" s="1173" t="s">
        <v>516</v>
      </c>
      <c r="CO3" s="1173" t="s">
        <v>537</v>
      </c>
      <c r="CP3" s="1155" t="s">
        <v>538</v>
      </c>
      <c r="CQ3" s="1155" t="s">
        <v>539</v>
      </c>
      <c r="CR3" s="1155" t="s">
        <v>540</v>
      </c>
      <c r="CS3" s="1162" t="s">
        <v>541</v>
      </c>
      <c r="CT3" s="1158" t="s">
        <v>542</v>
      </c>
      <c r="CU3" s="1158" t="s">
        <v>543</v>
      </c>
      <c r="CV3" s="1160" t="s">
        <v>544</v>
      </c>
      <c r="CW3" s="1155"/>
      <c r="CX3" s="1155" t="s">
        <v>531</v>
      </c>
      <c r="CY3" s="1155" t="s">
        <v>532</v>
      </c>
      <c r="CZ3" s="1155" t="s">
        <v>533</v>
      </c>
      <c r="DA3" s="1155"/>
      <c r="DB3" s="1155" t="s">
        <v>534</v>
      </c>
      <c r="DC3" s="1155" t="s">
        <v>535</v>
      </c>
      <c r="DD3" s="1155" t="s">
        <v>536</v>
      </c>
      <c r="DE3" s="1173" t="s">
        <v>516</v>
      </c>
      <c r="DF3" s="1173" t="s">
        <v>537</v>
      </c>
      <c r="DG3" s="1155" t="s">
        <v>538</v>
      </c>
      <c r="DH3" s="1155" t="s">
        <v>539</v>
      </c>
      <c r="DI3" s="1155" t="s">
        <v>540</v>
      </c>
      <c r="DJ3" s="1162" t="s">
        <v>541</v>
      </c>
      <c r="DK3" s="1158" t="s">
        <v>542</v>
      </c>
      <c r="DL3" s="1158" t="s">
        <v>543</v>
      </c>
      <c r="DM3" s="1160" t="s">
        <v>544</v>
      </c>
      <c r="DN3" s="1155"/>
      <c r="DO3" s="1155" t="s">
        <v>531</v>
      </c>
      <c r="DP3" s="1155" t="s">
        <v>532</v>
      </c>
      <c r="DQ3" s="1155" t="s">
        <v>533</v>
      </c>
      <c r="DR3" s="1155"/>
      <c r="DS3" s="1155" t="s">
        <v>534</v>
      </c>
      <c r="DT3" s="1155" t="s">
        <v>535</v>
      </c>
      <c r="DU3" s="1155" t="s">
        <v>536</v>
      </c>
      <c r="DV3" s="1173" t="s">
        <v>516</v>
      </c>
      <c r="DW3" s="1173" t="s">
        <v>537</v>
      </c>
      <c r="DX3" s="1155" t="s">
        <v>538</v>
      </c>
      <c r="DY3" s="1173" t="s">
        <v>539</v>
      </c>
      <c r="DZ3" s="1155" t="s">
        <v>540</v>
      </c>
      <c r="EA3" s="1162" t="s">
        <v>541</v>
      </c>
      <c r="EB3" s="1158" t="s">
        <v>542</v>
      </c>
      <c r="EC3" s="1158" t="s">
        <v>543</v>
      </c>
      <c r="ED3" s="1160" t="s">
        <v>544</v>
      </c>
      <c r="EE3" s="1155"/>
      <c r="EF3" s="1155" t="s">
        <v>531</v>
      </c>
      <c r="EG3" s="1155" t="s">
        <v>532</v>
      </c>
      <c r="EH3" s="1155" t="s">
        <v>533</v>
      </c>
      <c r="EI3" s="1155"/>
      <c r="EJ3" s="1155" t="s">
        <v>534</v>
      </c>
      <c r="EK3" s="1155" t="s">
        <v>535</v>
      </c>
      <c r="EL3" s="1155" t="s">
        <v>536</v>
      </c>
      <c r="EM3" s="1173" t="s">
        <v>516</v>
      </c>
      <c r="EN3" s="1173" t="s">
        <v>537</v>
      </c>
      <c r="EO3" s="1155" t="s">
        <v>538</v>
      </c>
      <c r="EP3" s="1155" t="s">
        <v>539</v>
      </c>
      <c r="EQ3" s="1155" t="s">
        <v>540</v>
      </c>
      <c r="ER3" s="1162" t="s">
        <v>541</v>
      </c>
      <c r="ES3" s="1158" t="s">
        <v>542</v>
      </c>
      <c r="ET3" s="1158" t="s">
        <v>543</v>
      </c>
      <c r="EU3" s="1160" t="s">
        <v>544</v>
      </c>
      <c r="EV3" s="1165"/>
      <c r="EW3" s="1167"/>
      <c r="EX3" s="1155"/>
      <c r="EY3" s="1155" t="s">
        <v>531</v>
      </c>
      <c r="EZ3" s="1155" t="s">
        <v>532</v>
      </c>
      <c r="FA3" s="1155" t="s">
        <v>533</v>
      </c>
      <c r="FB3" s="1155"/>
      <c r="FC3" s="1155" t="s">
        <v>534</v>
      </c>
      <c r="FD3" s="1155" t="s">
        <v>535</v>
      </c>
      <c r="FE3" s="1155" t="s">
        <v>536</v>
      </c>
      <c r="FF3" s="1173" t="s">
        <v>516</v>
      </c>
      <c r="FG3" s="1173" t="s">
        <v>537</v>
      </c>
      <c r="FH3" s="1155" t="s">
        <v>538</v>
      </c>
      <c r="FI3" s="1155" t="s">
        <v>539</v>
      </c>
      <c r="FJ3" s="1155" t="s">
        <v>540</v>
      </c>
      <c r="FK3" s="1162" t="s">
        <v>541</v>
      </c>
      <c r="FL3" s="1158" t="s">
        <v>542</v>
      </c>
      <c r="FM3" s="1158" t="s">
        <v>543</v>
      </c>
      <c r="FN3" s="1160" t="s">
        <v>544</v>
      </c>
      <c r="FO3" s="1155"/>
      <c r="FP3" s="1155" t="s">
        <v>531</v>
      </c>
      <c r="FQ3" s="1155" t="s">
        <v>532</v>
      </c>
      <c r="FR3" s="1155" t="s">
        <v>533</v>
      </c>
      <c r="FS3" s="1155"/>
      <c r="FT3" s="1155" t="s">
        <v>534</v>
      </c>
      <c r="FU3" s="1155" t="s">
        <v>535</v>
      </c>
      <c r="FV3" s="1155" t="s">
        <v>536</v>
      </c>
      <c r="FW3" s="1173" t="s">
        <v>516</v>
      </c>
      <c r="FX3" s="1173" t="s">
        <v>537</v>
      </c>
      <c r="FY3" s="1155" t="s">
        <v>538</v>
      </c>
      <c r="FZ3" s="1155" t="s">
        <v>539</v>
      </c>
      <c r="GA3" s="1155" t="s">
        <v>540</v>
      </c>
      <c r="GB3" s="1162" t="s">
        <v>541</v>
      </c>
      <c r="GC3" s="1158" t="s">
        <v>542</v>
      </c>
      <c r="GD3" s="1158" t="s">
        <v>543</v>
      </c>
      <c r="GE3" s="1160" t="s">
        <v>544</v>
      </c>
      <c r="GF3" s="1165"/>
      <c r="GG3" s="1167"/>
      <c r="GH3" s="1155"/>
      <c r="GI3" s="1155" t="s">
        <v>531</v>
      </c>
      <c r="GJ3" s="1155" t="s">
        <v>532</v>
      </c>
      <c r="GK3" s="1155" t="s">
        <v>533</v>
      </c>
      <c r="GL3" s="1155"/>
      <c r="GM3" s="1155" t="s">
        <v>534</v>
      </c>
      <c r="GN3" s="1155" t="s">
        <v>535</v>
      </c>
      <c r="GO3" s="1155" t="s">
        <v>536</v>
      </c>
      <c r="GP3" s="1173" t="s">
        <v>516</v>
      </c>
      <c r="GQ3" s="1173" t="s">
        <v>537</v>
      </c>
      <c r="GR3" s="1155" t="s">
        <v>538</v>
      </c>
      <c r="GS3" s="1155" t="s">
        <v>539</v>
      </c>
      <c r="GT3" s="1155" t="s">
        <v>540</v>
      </c>
      <c r="GU3" s="1162" t="s">
        <v>541</v>
      </c>
      <c r="GV3" s="1158" t="s">
        <v>542</v>
      </c>
      <c r="GW3" s="1158" t="s">
        <v>543</v>
      </c>
      <c r="GX3" s="1160" t="s">
        <v>544</v>
      </c>
      <c r="GY3" s="1165"/>
      <c r="GZ3" s="1167"/>
      <c r="HA3" s="1171"/>
      <c r="HB3" s="1170" t="s">
        <v>531</v>
      </c>
      <c r="HC3" s="1169" t="s">
        <v>532</v>
      </c>
      <c r="HD3" s="1169" t="s">
        <v>533</v>
      </c>
      <c r="HE3" s="1169"/>
      <c r="HF3" s="1169" t="s">
        <v>534</v>
      </c>
      <c r="HG3" s="1169" t="s">
        <v>535</v>
      </c>
      <c r="HH3" s="1169" t="s">
        <v>536</v>
      </c>
      <c r="HI3" s="1173" t="s">
        <v>516</v>
      </c>
      <c r="HJ3" s="1173" t="s">
        <v>537</v>
      </c>
      <c r="HK3" s="1155" t="s">
        <v>538</v>
      </c>
      <c r="HL3" s="1155" t="s">
        <v>539</v>
      </c>
      <c r="HM3" s="1155" t="s">
        <v>540</v>
      </c>
      <c r="HN3" s="1162" t="s">
        <v>541</v>
      </c>
      <c r="HO3" s="1158" t="s">
        <v>542</v>
      </c>
      <c r="HP3" s="1158" t="s">
        <v>543</v>
      </c>
      <c r="HQ3" s="1160" t="s">
        <v>544</v>
      </c>
      <c r="HR3" s="1114"/>
      <c r="HS3" s="1175"/>
      <c r="HT3" s="1117"/>
      <c r="HU3" s="1106"/>
      <c r="HV3" s="1108"/>
    </row>
    <row r="4" spans="1:230" ht="37.5" x14ac:dyDescent="0.25">
      <c r="A4" s="1103"/>
      <c r="B4" s="1103"/>
      <c r="C4" s="1112"/>
      <c r="D4" s="1103"/>
      <c r="E4" s="1103"/>
      <c r="F4" s="1103"/>
      <c r="G4" s="1103"/>
      <c r="H4" s="1103"/>
      <c r="I4" s="1102"/>
      <c r="J4" s="1103"/>
      <c r="K4" s="1103"/>
      <c r="L4" s="1103"/>
      <c r="M4" s="310" t="s">
        <v>528</v>
      </c>
      <c r="N4" s="311" t="s">
        <v>529</v>
      </c>
      <c r="O4" s="312" t="s">
        <v>530</v>
      </c>
      <c r="P4" s="1157"/>
      <c r="Q4" s="1157"/>
      <c r="R4" s="1157"/>
      <c r="S4" s="979" t="s">
        <v>532</v>
      </c>
      <c r="T4" s="979" t="s">
        <v>545</v>
      </c>
      <c r="U4" s="1157"/>
      <c r="V4" s="1157"/>
      <c r="W4" s="1157"/>
      <c r="X4" s="1177"/>
      <c r="Y4" s="1177"/>
      <c r="Z4" s="1177"/>
      <c r="AA4" s="1177"/>
      <c r="AB4" s="1177"/>
      <c r="AC4" s="1179"/>
      <c r="AD4" s="1181"/>
      <c r="AE4" s="1181"/>
      <c r="AF4" s="1183"/>
      <c r="AG4" s="1157"/>
      <c r="AH4" s="1157"/>
      <c r="AI4" s="1157"/>
      <c r="AJ4" s="979" t="s">
        <v>532</v>
      </c>
      <c r="AK4" s="979" t="s">
        <v>545</v>
      </c>
      <c r="AL4" s="1157"/>
      <c r="AM4" s="1157"/>
      <c r="AN4" s="1157"/>
      <c r="AO4" s="1157"/>
      <c r="AP4" s="1157"/>
      <c r="AQ4" s="1157"/>
      <c r="AR4" s="1157"/>
      <c r="AS4" s="1157"/>
      <c r="AT4" s="1163"/>
      <c r="AU4" s="1159"/>
      <c r="AV4" s="1159"/>
      <c r="AW4" s="1161"/>
      <c r="AX4" s="1157"/>
      <c r="AY4" s="1157"/>
      <c r="AZ4" s="1157"/>
      <c r="BA4" s="979" t="s">
        <v>532</v>
      </c>
      <c r="BB4" s="979" t="s">
        <v>545</v>
      </c>
      <c r="BC4" s="1157"/>
      <c r="BD4" s="1157"/>
      <c r="BE4" s="1157"/>
      <c r="BF4" s="1174"/>
      <c r="BG4" s="1174"/>
      <c r="BH4" s="1157"/>
      <c r="BI4" s="1157"/>
      <c r="BJ4" s="1157"/>
      <c r="BK4" s="1163"/>
      <c r="BL4" s="1159"/>
      <c r="BM4" s="1159"/>
      <c r="BN4" s="1161"/>
      <c r="BO4" s="1157"/>
      <c r="BP4" s="1157"/>
      <c r="BQ4" s="1157"/>
      <c r="BR4" s="979" t="s">
        <v>532</v>
      </c>
      <c r="BS4" s="979" t="s">
        <v>545</v>
      </c>
      <c r="BT4" s="1157"/>
      <c r="BU4" s="1157"/>
      <c r="BV4" s="1157"/>
      <c r="BW4" s="1174"/>
      <c r="BX4" s="1174"/>
      <c r="BY4" s="1157"/>
      <c r="BZ4" s="1157"/>
      <c r="CA4" s="1157"/>
      <c r="CB4" s="1163"/>
      <c r="CC4" s="1159"/>
      <c r="CD4" s="1159"/>
      <c r="CE4" s="1161"/>
      <c r="CF4" s="1157"/>
      <c r="CG4" s="1157"/>
      <c r="CH4" s="1157"/>
      <c r="CI4" s="979" t="s">
        <v>532</v>
      </c>
      <c r="CJ4" s="979" t="s">
        <v>545</v>
      </c>
      <c r="CK4" s="1157"/>
      <c r="CL4" s="1157"/>
      <c r="CM4" s="1157"/>
      <c r="CN4" s="1174"/>
      <c r="CO4" s="1174"/>
      <c r="CP4" s="1157"/>
      <c r="CQ4" s="1157"/>
      <c r="CR4" s="1157"/>
      <c r="CS4" s="1163"/>
      <c r="CT4" s="1159"/>
      <c r="CU4" s="1159"/>
      <c r="CV4" s="1161"/>
      <c r="CW4" s="1157"/>
      <c r="CX4" s="1157"/>
      <c r="CY4" s="1157"/>
      <c r="CZ4" s="979" t="s">
        <v>532</v>
      </c>
      <c r="DA4" s="979" t="s">
        <v>545</v>
      </c>
      <c r="DB4" s="1157"/>
      <c r="DC4" s="1157"/>
      <c r="DD4" s="1157"/>
      <c r="DE4" s="1174"/>
      <c r="DF4" s="1174"/>
      <c r="DG4" s="1157"/>
      <c r="DH4" s="1157"/>
      <c r="DI4" s="1157"/>
      <c r="DJ4" s="1163"/>
      <c r="DK4" s="1159"/>
      <c r="DL4" s="1159"/>
      <c r="DM4" s="1161"/>
      <c r="DN4" s="1157"/>
      <c r="DO4" s="1157"/>
      <c r="DP4" s="1157"/>
      <c r="DQ4" s="979" t="s">
        <v>532</v>
      </c>
      <c r="DR4" s="979" t="s">
        <v>545</v>
      </c>
      <c r="DS4" s="1157"/>
      <c r="DT4" s="1157"/>
      <c r="DU4" s="1157"/>
      <c r="DV4" s="1174"/>
      <c r="DW4" s="1174"/>
      <c r="DX4" s="1157"/>
      <c r="DY4" s="1174"/>
      <c r="DZ4" s="1157"/>
      <c r="EA4" s="1163"/>
      <c r="EB4" s="1159"/>
      <c r="EC4" s="1159"/>
      <c r="ED4" s="1161"/>
      <c r="EE4" s="1155"/>
      <c r="EF4" s="1155"/>
      <c r="EG4" s="1155"/>
      <c r="EH4" s="977" t="s">
        <v>532</v>
      </c>
      <c r="EI4" s="977" t="s">
        <v>545</v>
      </c>
      <c r="EJ4" s="1155"/>
      <c r="EK4" s="1155"/>
      <c r="EL4" s="1155"/>
      <c r="EM4" s="1174"/>
      <c r="EN4" s="1174"/>
      <c r="EO4" s="1157"/>
      <c r="EP4" s="1157"/>
      <c r="EQ4" s="1157"/>
      <c r="ER4" s="1163"/>
      <c r="ES4" s="1159"/>
      <c r="ET4" s="1159"/>
      <c r="EU4" s="1161"/>
      <c r="EV4" s="1166"/>
      <c r="EW4" s="1168"/>
      <c r="EX4" s="1155"/>
      <c r="EY4" s="1155"/>
      <c r="EZ4" s="1155"/>
      <c r="FA4" s="977" t="s">
        <v>532</v>
      </c>
      <c r="FB4" s="977" t="s">
        <v>545</v>
      </c>
      <c r="FC4" s="1155"/>
      <c r="FD4" s="1155"/>
      <c r="FE4" s="1155"/>
      <c r="FF4" s="1174"/>
      <c r="FG4" s="1174"/>
      <c r="FH4" s="1157"/>
      <c r="FI4" s="1157"/>
      <c r="FJ4" s="1157"/>
      <c r="FK4" s="1163"/>
      <c r="FL4" s="1159"/>
      <c r="FM4" s="1159"/>
      <c r="FN4" s="1161"/>
      <c r="FO4" s="1155"/>
      <c r="FP4" s="1155"/>
      <c r="FQ4" s="1155"/>
      <c r="FR4" s="977" t="s">
        <v>532</v>
      </c>
      <c r="FS4" s="977" t="s">
        <v>545</v>
      </c>
      <c r="FT4" s="1155"/>
      <c r="FU4" s="1155"/>
      <c r="FV4" s="1155"/>
      <c r="FW4" s="1174"/>
      <c r="FX4" s="1174"/>
      <c r="FY4" s="1157"/>
      <c r="FZ4" s="1157"/>
      <c r="GA4" s="1157"/>
      <c r="GB4" s="1163"/>
      <c r="GC4" s="1159"/>
      <c r="GD4" s="1159"/>
      <c r="GE4" s="1161"/>
      <c r="GF4" s="1166"/>
      <c r="GG4" s="1168"/>
      <c r="GH4" s="1155"/>
      <c r="GI4" s="1155"/>
      <c r="GJ4" s="1155"/>
      <c r="GK4" s="977" t="s">
        <v>532</v>
      </c>
      <c r="GL4" s="977" t="s">
        <v>545</v>
      </c>
      <c r="GM4" s="1155"/>
      <c r="GN4" s="1155"/>
      <c r="GO4" s="1155"/>
      <c r="GP4" s="1174"/>
      <c r="GQ4" s="1174"/>
      <c r="GR4" s="1157"/>
      <c r="GS4" s="1157"/>
      <c r="GT4" s="1157"/>
      <c r="GU4" s="1163"/>
      <c r="GV4" s="1159"/>
      <c r="GW4" s="1159"/>
      <c r="GX4" s="1161"/>
      <c r="GY4" s="1166"/>
      <c r="GZ4" s="1168"/>
      <c r="HA4" s="1172"/>
      <c r="HB4" s="1172"/>
      <c r="HC4" s="1169"/>
      <c r="HD4" s="978" t="s">
        <v>532</v>
      </c>
      <c r="HE4" s="978" t="s">
        <v>545</v>
      </c>
      <c r="HF4" s="1169"/>
      <c r="HG4" s="1169"/>
      <c r="HH4" s="1169"/>
      <c r="HI4" s="1174"/>
      <c r="HJ4" s="1174"/>
      <c r="HK4" s="1157"/>
      <c r="HL4" s="1157"/>
      <c r="HM4" s="1157"/>
      <c r="HN4" s="1163"/>
      <c r="HO4" s="1159"/>
      <c r="HP4" s="1159"/>
      <c r="HQ4" s="1161"/>
      <c r="HR4" s="1115"/>
      <c r="HS4" s="1176"/>
      <c r="HT4" s="1118"/>
      <c r="HU4" s="1107"/>
      <c r="HV4" s="1109"/>
    </row>
    <row r="5" spans="1:230" ht="299.25" x14ac:dyDescent="0.25">
      <c r="A5" s="389">
        <v>1</v>
      </c>
      <c r="B5" s="433" t="s">
        <v>1643</v>
      </c>
      <c r="C5" s="237" t="s">
        <v>1644</v>
      </c>
      <c r="D5" s="434" t="s">
        <v>1424</v>
      </c>
      <c r="E5" s="233" t="s">
        <v>1516</v>
      </c>
      <c r="F5" s="233" t="s">
        <v>702</v>
      </c>
      <c r="G5" s="233" t="s">
        <v>1645</v>
      </c>
      <c r="H5" s="233" t="s">
        <v>1147</v>
      </c>
      <c r="I5" s="390" t="s">
        <v>1646</v>
      </c>
      <c r="J5" s="233" t="s">
        <v>5</v>
      </c>
      <c r="K5" s="318">
        <v>1</v>
      </c>
      <c r="L5" s="233"/>
      <c r="M5" s="266">
        <v>44692</v>
      </c>
      <c r="N5" s="266">
        <v>44692</v>
      </c>
      <c r="O5" s="192" t="s">
        <v>707</v>
      </c>
      <c r="P5" s="435" t="s">
        <v>1647</v>
      </c>
      <c r="Q5" s="435">
        <v>0</v>
      </c>
      <c r="R5" s="435" t="s">
        <v>1648</v>
      </c>
      <c r="S5" s="215" t="s">
        <v>5</v>
      </c>
      <c r="T5" s="215">
        <v>0</v>
      </c>
      <c r="U5" s="215" t="s">
        <v>5</v>
      </c>
      <c r="V5" s="215" t="s">
        <v>5</v>
      </c>
      <c r="W5" s="215" t="s">
        <v>5</v>
      </c>
      <c r="X5" s="436"/>
      <c r="Y5" s="436"/>
      <c r="Z5" s="436"/>
      <c r="AA5" s="436"/>
      <c r="AB5" s="436"/>
      <c r="AC5" s="437"/>
      <c r="AD5" s="436"/>
      <c r="AE5" s="436"/>
      <c r="AF5" s="438"/>
      <c r="AG5" s="435" t="s">
        <v>1647</v>
      </c>
      <c r="AH5" s="435">
        <v>0</v>
      </c>
      <c r="AI5" s="435" t="s">
        <v>1649</v>
      </c>
      <c r="AJ5" s="215" t="s">
        <v>5</v>
      </c>
      <c r="AK5" s="215">
        <v>0</v>
      </c>
      <c r="AL5" s="215" t="s">
        <v>5</v>
      </c>
      <c r="AM5" s="215" t="s">
        <v>5</v>
      </c>
      <c r="AN5" s="215" t="s">
        <v>5</v>
      </c>
      <c r="AO5" s="202">
        <v>0</v>
      </c>
      <c r="AP5" s="202">
        <v>0</v>
      </c>
      <c r="AQ5" s="202">
        <v>0</v>
      </c>
      <c r="AR5" s="202"/>
      <c r="AS5" s="202" t="s">
        <v>619</v>
      </c>
      <c r="AT5" s="439">
        <v>0</v>
      </c>
      <c r="AU5" s="440" t="s">
        <v>568</v>
      </c>
      <c r="AV5" s="321">
        <v>0</v>
      </c>
      <c r="AW5" s="439" t="str">
        <f>IF(AV5=0,"0%",IF(AV5=1,"100%",))</f>
        <v>0%</v>
      </c>
      <c r="AX5" s="192" t="s">
        <v>1650</v>
      </c>
      <c r="AY5" s="202">
        <v>0</v>
      </c>
      <c r="AZ5" s="202" t="s">
        <v>783</v>
      </c>
      <c r="BA5" s="215" t="s">
        <v>5</v>
      </c>
      <c r="BB5" s="215">
        <v>0</v>
      </c>
      <c r="BC5" s="215" t="s">
        <v>5</v>
      </c>
      <c r="BD5" s="215" t="s">
        <v>5</v>
      </c>
      <c r="BE5" s="441" t="s">
        <v>5</v>
      </c>
      <c r="BF5" s="442">
        <v>1</v>
      </c>
      <c r="BG5" s="443">
        <v>0</v>
      </c>
      <c r="BH5" s="444" t="s">
        <v>1651</v>
      </c>
      <c r="BI5" s="192" t="s">
        <v>1652</v>
      </c>
      <c r="BJ5" s="192" t="s">
        <v>1653</v>
      </c>
      <c r="BK5" s="439">
        <v>0</v>
      </c>
      <c r="BL5" s="440" t="s">
        <v>568</v>
      </c>
      <c r="BM5" s="321">
        <v>0</v>
      </c>
      <c r="BN5" s="439" t="str">
        <f>IF(BM5=0,"0%",IF(BM5=1,"100%",))</f>
        <v>0%</v>
      </c>
      <c r="BO5" s="192" t="s">
        <v>1654</v>
      </c>
      <c r="BP5" s="202">
        <v>1</v>
      </c>
      <c r="BQ5" s="202" t="s">
        <v>1655</v>
      </c>
      <c r="BR5" s="202" t="s">
        <v>1656</v>
      </c>
      <c r="BS5" s="202">
        <v>68</v>
      </c>
      <c r="BT5" s="202" t="s">
        <v>1657</v>
      </c>
      <c r="BU5" s="202" t="s">
        <v>1658</v>
      </c>
      <c r="BV5" s="202" t="s">
        <v>1659</v>
      </c>
      <c r="BW5" s="192">
        <v>1</v>
      </c>
      <c r="BX5" s="192">
        <v>1</v>
      </c>
      <c r="BY5" s="192">
        <v>1</v>
      </c>
      <c r="BZ5" s="192" t="s">
        <v>783</v>
      </c>
      <c r="CA5" s="192" t="s">
        <v>580</v>
      </c>
      <c r="CB5" s="439" t="str">
        <f>CE5</f>
        <v>100%</v>
      </c>
      <c r="CC5" s="440"/>
      <c r="CD5" s="321">
        <f>BM5+BP5</f>
        <v>1</v>
      </c>
      <c r="CE5" s="439" t="str">
        <f>IF(CD5=0,"0%",IF(CD5=1,"100%",))</f>
        <v>100%</v>
      </c>
      <c r="CF5" s="202" t="s">
        <v>1660</v>
      </c>
      <c r="CG5" s="202"/>
      <c r="CH5" s="202"/>
      <c r="CI5" s="202"/>
      <c r="CJ5" s="202"/>
      <c r="CK5" s="202"/>
      <c r="CL5" s="202"/>
      <c r="CM5" s="202"/>
      <c r="CN5" s="192">
        <v>1</v>
      </c>
      <c r="CO5" s="192">
        <v>0</v>
      </c>
      <c r="CP5" s="192">
        <v>0</v>
      </c>
      <c r="CQ5" s="192" t="s">
        <v>1661</v>
      </c>
      <c r="CR5" s="192" t="s">
        <v>580</v>
      </c>
      <c r="CS5" s="439" t="str">
        <f>CV5</f>
        <v>100%</v>
      </c>
      <c r="CT5" s="440"/>
      <c r="CU5" s="321">
        <f>CD5+CG5</f>
        <v>1</v>
      </c>
      <c r="CV5" s="439" t="str">
        <f>IF(CU5=0,"0%",IF(CU5=1,"100%",))</f>
        <v>100%</v>
      </c>
      <c r="CW5" s="202" t="s">
        <v>1662</v>
      </c>
      <c r="CX5" s="445"/>
      <c r="CY5" s="192"/>
      <c r="CZ5" s="78"/>
      <c r="DA5" s="78"/>
      <c r="DB5" s="78"/>
      <c r="DC5" s="78"/>
      <c r="DD5" s="202"/>
      <c r="DE5" s="202">
        <v>0</v>
      </c>
      <c r="DF5" s="202">
        <v>0</v>
      </c>
      <c r="DG5" s="202"/>
      <c r="DH5" s="202"/>
      <c r="DI5" s="202" t="s">
        <v>580</v>
      </c>
      <c r="DJ5" s="439" t="str">
        <f>DM5</f>
        <v>100%</v>
      </c>
      <c r="DK5" s="440"/>
      <c r="DL5" s="321">
        <f>CU5+CX5</f>
        <v>1</v>
      </c>
      <c r="DM5" s="439" t="str">
        <f>IF(DL5=0,"0%",IF(DL5=1,"100%",))</f>
        <v>100%</v>
      </c>
      <c r="DN5" s="192" t="s">
        <v>1663</v>
      </c>
      <c r="DO5" s="202"/>
      <c r="DP5" s="78"/>
      <c r="DQ5" s="78"/>
      <c r="DR5" s="78"/>
      <c r="DS5" s="78"/>
      <c r="DT5" s="202"/>
      <c r="DU5" s="398"/>
      <c r="DV5" s="357">
        <v>0</v>
      </c>
      <c r="DW5" s="357">
        <v>0</v>
      </c>
      <c r="DX5" s="357">
        <v>0</v>
      </c>
      <c r="DY5" s="417" t="s">
        <v>1664</v>
      </c>
      <c r="DZ5" s="446" t="s">
        <v>580</v>
      </c>
      <c r="EA5" s="439" t="str">
        <f>ED5</f>
        <v>100%</v>
      </c>
      <c r="EB5" s="440"/>
      <c r="EC5" s="321">
        <f>DL5+DO5</f>
        <v>1</v>
      </c>
      <c r="ED5" s="439" t="str">
        <f>IF(EC5=0,"0%",IF(EC5=1,"100%",))</f>
        <v>100%</v>
      </c>
      <c r="EE5" s="192" t="s">
        <v>1663</v>
      </c>
      <c r="EF5" s="419"/>
      <c r="EG5" s="419"/>
      <c r="EH5" s="419"/>
      <c r="EI5" s="419"/>
      <c r="EJ5" s="419"/>
      <c r="EK5" s="419"/>
      <c r="EL5" s="419"/>
      <c r="EM5" s="357">
        <v>0</v>
      </c>
      <c r="EN5" s="357">
        <v>0</v>
      </c>
      <c r="EO5" s="357">
        <v>0</v>
      </c>
      <c r="EP5" s="417" t="s">
        <v>1665</v>
      </c>
      <c r="EQ5" s="446" t="s">
        <v>580</v>
      </c>
      <c r="ER5" s="439" t="str">
        <f>EU5</f>
        <v>100%</v>
      </c>
      <c r="ES5" s="440"/>
      <c r="ET5" s="321">
        <f>EC5+EF5</f>
        <v>1</v>
      </c>
      <c r="EU5" s="439" t="str">
        <f>IF(ET5=0,"0%",IF(ET5=1,"100%",))</f>
        <v>100%</v>
      </c>
      <c r="EV5" s="447" t="s">
        <v>1453</v>
      </c>
      <c r="EW5" s="447" t="s">
        <v>1454</v>
      </c>
      <c r="EX5" s="202" t="s">
        <v>1660</v>
      </c>
      <c r="EY5" s="419"/>
      <c r="EZ5" s="419"/>
      <c r="FA5" s="419"/>
      <c r="FB5" s="419"/>
      <c r="FC5" s="419"/>
      <c r="FD5" s="419"/>
      <c r="FE5" s="419"/>
      <c r="FF5" s="419">
        <v>0</v>
      </c>
      <c r="FG5" s="419">
        <v>0</v>
      </c>
      <c r="FH5" s="419">
        <v>0</v>
      </c>
      <c r="FI5" s="419" t="s">
        <v>1666</v>
      </c>
      <c r="FJ5" s="419"/>
      <c r="FK5" s="439" t="str">
        <f>FN5</f>
        <v>100%</v>
      </c>
      <c r="FL5" s="440"/>
      <c r="FM5" s="321">
        <f>ET5+EY5</f>
        <v>1</v>
      </c>
      <c r="FN5" s="439" t="str">
        <f>IF(FM5=0,"0%",IF(FM5=1,"100%",))</f>
        <v>100%</v>
      </c>
      <c r="FO5" s="419"/>
      <c r="FP5" s="419"/>
      <c r="FQ5" s="419"/>
      <c r="FR5" s="419"/>
      <c r="FS5" s="419"/>
      <c r="FT5" s="419"/>
      <c r="FU5" s="419"/>
      <c r="FV5" s="419"/>
      <c r="FW5" s="419"/>
      <c r="FX5" s="419"/>
      <c r="FY5" s="419"/>
      <c r="FZ5" s="419"/>
      <c r="GA5" s="418" t="s">
        <v>580</v>
      </c>
      <c r="GB5" s="439" t="str">
        <f>GE5</f>
        <v>100%</v>
      </c>
      <c r="GC5" s="440"/>
      <c r="GD5" s="321">
        <f>FM5+FP5</f>
        <v>1</v>
      </c>
      <c r="GE5" s="439" t="str">
        <f>IF(GD5=0,"0%",IF(GD5=1,"100%",))</f>
        <v>100%</v>
      </c>
      <c r="GF5" s="447" t="s">
        <v>1455</v>
      </c>
      <c r="GG5" s="447" t="s">
        <v>1454</v>
      </c>
      <c r="GH5" s="419"/>
      <c r="GI5" s="419"/>
      <c r="GJ5" s="419"/>
      <c r="GK5" s="419"/>
      <c r="GL5" s="419"/>
      <c r="GM5" s="419"/>
      <c r="GN5" s="419"/>
      <c r="GO5" s="419"/>
      <c r="GP5" s="419"/>
      <c r="GQ5" s="419"/>
      <c r="GR5" s="419"/>
      <c r="GS5" s="419"/>
      <c r="GT5" s="419"/>
      <c r="GU5" s="439" t="str">
        <f>GX5</f>
        <v>100%</v>
      </c>
      <c r="GV5" s="440"/>
      <c r="GW5" s="321">
        <f>GD5+GI5</f>
        <v>1</v>
      </c>
      <c r="GX5" s="439" t="str">
        <f>IF(GW5=0,"0%",IF(GW5=1,"100%",))</f>
        <v>100%</v>
      </c>
      <c r="GY5" s="447" t="s">
        <v>1457</v>
      </c>
      <c r="GZ5" s="447" t="s">
        <v>1454</v>
      </c>
      <c r="HA5" s="419"/>
      <c r="HB5" s="419"/>
      <c r="HC5" s="419"/>
      <c r="HD5" s="419"/>
      <c r="HE5" s="419"/>
      <c r="HF5" s="419"/>
      <c r="HG5" s="419"/>
      <c r="HH5" s="419"/>
      <c r="HI5" s="419"/>
      <c r="HJ5" s="419"/>
      <c r="HK5" s="419"/>
      <c r="HL5" s="419"/>
      <c r="HM5" s="419"/>
      <c r="HN5" s="439" t="str">
        <f>HQ5</f>
        <v>100%</v>
      </c>
      <c r="HO5" s="440"/>
      <c r="HP5" s="321">
        <f>GW5+HB5</f>
        <v>1</v>
      </c>
      <c r="HQ5" s="439" t="str">
        <f>IF(HP5=0,"0%",IF(HP5=1,"100%",))</f>
        <v>100%</v>
      </c>
      <c r="HR5" s="448" t="s">
        <v>1540</v>
      </c>
      <c r="HS5" s="448" t="s">
        <v>618</v>
      </c>
      <c r="HT5" s="346" t="s">
        <v>1540</v>
      </c>
      <c r="HU5" s="346" t="s">
        <v>618</v>
      </c>
      <c r="HV5" s="179" t="s">
        <v>7</v>
      </c>
    </row>
    <row r="6" spans="1:230" ht="409.5" x14ac:dyDescent="0.25">
      <c r="A6" s="389">
        <v>2</v>
      </c>
      <c r="B6" s="433" t="s">
        <v>1667</v>
      </c>
      <c r="C6" s="237" t="s">
        <v>1668</v>
      </c>
      <c r="D6" s="434" t="s">
        <v>1424</v>
      </c>
      <c r="E6" s="233" t="s">
        <v>774</v>
      </c>
      <c r="F6" s="233" t="s">
        <v>550</v>
      </c>
      <c r="G6" s="206" t="s">
        <v>1645</v>
      </c>
      <c r="H6" s="206" t="s">
        <v>1147</v>
      </c>
      <c r="I6" s="390" t="s">
        <v>1669</v>
      </c>
      <c r="J6" s="206" t="s">
        <v>5</v>
      </c>
      <c r="K6" s="347">
        <v>1</v>
      </c>
      <c r="L6" s="206" t="s">
        <v>1670</v>
      </c>
      <c r="M6" s="266">
        <v>44895</v>
      </c>
      <c r="N6" s="266">
        <v>44895</v>
      </c>
      <c r="O6" s="408" t="s">
        <v>707</v>
      </c>
      <c r="P6" s="449" t="s">
        <v>1671</v>
      </c>
      <c r="Q6" s="151">
        <v>0</v>
      </c>
      <c r="R6" s="449" t="s">
        <v>1672</v>
      </c>
      <c r="S6" s="215" t="s">
        <v>5</v>
      </c>
      <c r="T6" s="215">
        <v>0</v>
      </c>
      <c r="U6" s="215" t="s">
        <v>5</v>
      </c>
      <c r="V6" s="215" t="s">
        <v>5</v>
      </c>
      <c r="W6" s="215" t="s">
        <v>5</v>
      </c>
      <c r="X6" s="357"/>
      <c r="Y6" s="204"/>
      <c r="Z6" s="204"/>
      <c r="AA6" s="204"/>
      <c r="AB6" s="204"/>
      <c r="AC6" s="450"/>
      <c r="AD6" s="204"/>
      <c r="AE6" s="450"/>
      <c r="AF6" s="357"/>
      <c r="AG6" s="449" t="s">
        <v>1671</v>
      </c>
      <c r="AH6" s="151">
        <v>0</v>
      </c>
      <c r="AI6" s="449" t="s">
        <v>1672</v>
      </c>
      <c r="AJ6" s="215" t="s">
        <v>5</v>
      </c>
      <c r="AK6" s="215">
        <v>0</v>
      </c>
      <c r="AL6" s="215" t="s">
        <v>5</v>
      </c>
      <c r="AM6" s="215" t="s">
        <v>5</v>
      </c>
      <c r="AN6" s="215" t="s">
        <v>5</v>
      </c>
      <c r="AO6" s="202">
        <v>0</v>
      </c>
      <c r="AP6" s="202">
        <v>0</v>
      </c>
      <c r="AQ6" s="202">
        <v>0</v>
      </c>
      <c r="AR6" s="78"/>
      <c r="AS6" s="202" t="s">
        <v>619</v>
      </c>
      <c r="AT6" s="439">
        <v>0</v>
      </c>
      <c r="AU6" s="440" t="s">
        <v>568</v>
      </c>
      <c r="AV6" s="321">
        <v>0</v>
      </c>
      <c r="AW6" s="439" t="str">
        <f t="shared" ref="AW6:AW7" si="0">IF(AV6=0,"0%",IF(AV6=1,"100%",))</f>
        <v>0%</v>
      </c>
      <c r="AX6" s="449" t="s">
        <v>1671</v>
      </c>
      <c r="AY6" s="78">
        <v>0</v>
      </c>
      <c r="AZ6" s="215" t="s">
        <v>5</v>
      </c>
      <c r="BA6" s="215" t="s">
        <v>5</v>
      </c>
      <c r="BB6" s="215">
        <v>0</v>
      </c>
      <c r="BC6" s="215" t="s">
        <v>5</v>
      </c>
      <c r="BD6" s="215" t="s">
        <v>5</v>
      </c>
      <c r="BE6" s="215" t="s">
        <v>5</v>
      </c>
      <c r="BF6" s="451">
        <v>0</v>
      </c>
      <c r="BG6" s="452">
        <v>0</v>
      </c>
      <c r="BH6" s="453">
        <v>0</v>
      </c>
      <c r="BI6" s="453" t="s">
        <v>783</v>
      </c>
      <c r="BJ6" s="453" t="s">
        <v>619</v>
      </c>
      <c r="BK6" s="439">
        <v>0</v>
      </c>
      <c r="BL6" s="440" t="s">
        <v>568</v>
      </c>
      <c r="BM6" s="321">
        <v>0</v>
      </c>
      <c r="BN6" s="439" t="str">
        <f t="shared" ref="BN6:BN7" si="1">IF(BM6=0,"0%",IF(BM6=1,"100%",))</f>
        <v>0%</v>
      </c>
      <c r="BO6" s="204" t="s">
        <v>1673</v>
      </c>
      <c r="BP6" s="78">
        <v>0</v>
      </c>
      <c r="BQ6" s="78" t="s">
        <v>783</v>
      </c>
      <c r="BR6" s="78" t="s">
        <v>783</v>
      </c>
      <c r="BS6" s="78" t="s">
        <v>783</v>
      </c>
      <c r="BT6" s="78" t="s">
        <v>783</v>
      </c>
      <c r="BU6" s="78" t="s">
        <v>783</v>
      </c>
      <c r="BV6" s="78" t="s">
        <v>783</v>
      </c>
      <c r="BW6" s="204">
        <v>1</v>
      </c>
      <c r="BX6" s="204">
        <v>0</v>
      </c>
      <c r="BY6" s="204">
        <v>0</v>
      </c>
      <c r="BZ6" s="204" t="s">
        <v>783</v>
      </c>
      <c r="CA6" s="204" t="s">
        <v>1080</v>
      </c>
      <c r="CB6" s="439" t="str">
        <f t="shared" ref="CB6:CB8" si="2">CE6</f>
        <v>0%</v>
      </c>
      <c r="CC6" s="440"/>
      <c r="CD6" s="321">
        <f t="shared" ref="CD6:CD8" si="3">BM6+BP6</f>
        <v>0</v>
      </c>
      <c r="CE6" s="439" t="str">
        <f t="shared" ref="CE6:CE7" si="4">IF(CD6=0,"0%",IF(CD6=1,"100%",))</f>
        <v>0%</v>
      </c>
      <c r="CF6" s="454" t="s">
        <v>1674</v>
      </c>
      <c r="CG6" s="455">
        <v>0</v>
      </c>
      <c r="CH6" s="455" t="s">
        <v>1675</v>
      </c>
      <c r="CI6" s="455" t="s">
        <v>5</v>
      </c>
      <c r="CJ6" s="455" t="s">
        <v>5</v>
      </c>
      <c r="CK6" s="455" t="s">
        <v>5</v>
      </c>
      <c r="CL6" s="456" t="s">
        <v>1676</v>
      </c>
      <c r="CM6" s="457" t="s">
        <v>1677</v>
      </c>
      <c r="CN6" s="204">
        <v>1</v>
      </c>
      <c r="CO6" s="204">
        <v>1</v>
      </c>
      <c r="CP6" s="204">
        <v>1</v>
      </c>
      <c r="CQ6" s="204" t="s">
        <v>1678</v>
      </c>
      <c r="CR6" s="204"/>
      <c r="CS6" s="439" t="str">
        <f t="shared" ref="CS6:CS8" si="5">CV6</f>
        <v>0%</v>
      </c>
      <c r="CT6" s="440"/>
      <c r="CU6" s="321">
        <f t="shared" ref="CU6:CU8" si="6">CD6+CG6</f>
        <v>0</v>
      </c>
      <c r="CV6" s="439" t="str">
        <f t="shared" ref="CV6:CV7" si="7">IF(CU6=0,"0%",IF(CU6=1,"100%",))</f>
        <v>0%</v>
      </c>
      <c r="CW6" s="458" t="s">
        <v>1679</v>
      </c>
      <c r="CX6" s="191">
        <v>0</v>
      </c>
      <c r="CY6" s="459" t="s">
        <v>5</v>
      </c>
      <c r="CZ6" s="459" t="s">
        <v>5</v>
      </c>
      <c r="DA6" s="459" t="s">
        <v>5</v>
      </c>
      <c r="DB6" s="459" t="s">
        <v>5</v>
      </c>
      <c r="DC6" s="460" t="s">
        <v>1680</v>
      </c>
      <c r="DD6" s="459" t="s">
        <v>1681</v>
      </c>
      <c r="DE6" s="78"/>
      <c r="DF6" s="78"/>
      <c r="DG6" s="78"/>
      <c r="DH6" s="78"/>
      <c r="DI6" s="78"/>
      <c r="DJ6" s="439" t="str">
        <f t="shared" ref="DJ6:DJ8" si="8">DM6</f>
        <v>0%</v>
      </c>
      <c r="DK6" s="440"/>
      <c r="DL6" s="321">
        <f t="shared" ref="DL6:DL8" si="9">CU6+CX6</f>
        <v>0</v>
      </c>
      <c r="DM6" s="439" t="str">
        <f t="shared" ref="DM6:DM7" si="10">IF(DL6=0,"0%",IF(DL6=1,"100%",))</f>
        <v>0%</v>
      </c>
      <c r="DN6" s="458" t="s">
        <v>1682</v>
      </c>
      <c r="DO6" s="191">
        <v>0</v>
      </c>
      <c r="DP6" s="459" t="s">
        <v>5</v>
      </c>
      <c r="DQ6" s="459" t="s">
        <v>5</v>
      </c>
      <c r="DR6" s="459" t="s">
        <v>5</v>
      </c>
      <c r="DS6" s="459" t="s">
        <v>5</v>
      </c>
      <c r="DT6" s="459" t="s">
        <v>1683</v>
      </c>
      <c r="DU6" s="459" t="s">
        <v>1684</v>
      </c>
      <c r="DV6" s="357">
        <v>1</v>
      </c>
      <c r="DW6" s="357">
        <v>0</v>
      </c>
      <c r="DX6" s="357">
        <v>1</v>
      </c>
      <c r="DY6" s="417" t="s">
        <v>1685</v>
      </c>
      <c r="DZ6" s="446" t="s">
        <v>1080</v>
      </c>
      <c r="EA6" s="439" t="str">
        <f t="shared" ref="EA6:EA8" si="11">ED6</f>
        <v>0%</v>
      </c>
      <c r="EB6" s="440"/>
      <c r="EC6" s="321">
        <f t="shared" ref="EC6:EC8" si="12">DL6+DO6</f>
        <v>0</v>
      </c>
      <c r="ED6" s="439" t="str">
        <f t="shared" ref="ED6:ED7" si="13">IF(EC6=0,"0%",IF(EC6=1,"100%",))</f>
        <v>0%</v>
      </c>
      <c r="EE6" s="458" t="s">
        <v>1686</v>
      </c>
      <c r="EF6" s="191">
        <v>1</v>
      </c>
      <c r="EG6" s="459" t="s">
        <v>1687</v>
      </c>
      <c r="EH6" s="459" t="s">
        <v>1688</v>
      </c>
      <c r="EI6" s="459" t="s">
        <v>1689</v>
      </c>
      <c r="EJ6" s="459" t="s">
        <v>5</v>
      </c>
      <c r="EK6" s="459" t="s">
        <v>1690</v>
      </c>
      <c r="EL6" s="459" t="s">
        <v>1691</v>
      </c>
      <c r="EM6" s="419">
        <v>1</v>
      </c>
      <c r="EN6" s="419">
        <v>1</v>
      </c>
      <c r="EO6" s="419">
        <v>1</v>
      </c>
      <c r="EP6" s="431" t="s">
        <v>1692</v>
      </c>
      <c r="EQ6" s="419" t="s">
        <v>580</v>
      </c>
      <c r="ER6" s="439" t="str">
        <f t="shared" ref="ER6:ER8" si="14">EU6</f>
        <v>100%</v>
      </c>
      <c r="ES6" s="440"/>
      <c r="ET6" s="321">
        <f t="shared" ref="ET6:ET8" si="15">EC6+EF6</f>
        <v>1</v>
      </c>
      <c r="EU6" s="439" t="str">
        <f t="shared" ref="EU6:EU7" si="16">IF(ET6=0,"0%",IF(ET6=1,"100%",))</f>
        <v>100%</v>
      </c>
      <c r="EV6" s="447" t="s">
        <v>1693</v>
      </c>
      <c r="EW6" s="447" t="s">
        <v>1694</v>
      </c>
      <c r="EX6" s="419" t="s">
        <v>1695</v>
      </c>
      <c r="EY6" s="419"/>
      <c r="EZ6" s="419"/>
      <c r="FA6" s="419"/>
      <c r="FB6" s="419"/>
      <c r="FC6" s="419"/>
      <c r="FD6" s="419"/>
      <c r="FE6" s="419"/>
      <c r="FF6" s="419">
        <v>1</v>
      </c>
      <c r="FG6" s="419">
        <v>1</v>
      </c>
      <c r="FH6" s="419">
        <v>1</v>
      </c>
      <c r="FI6" s="419" t="s">
        <v>1696</v>
      </c>
      <c r="FJ6" s="419" t="s">
        <v>580</v>
      </c>
      <c r="FK6" s="439" t="str">
        <f t="shared" ref="FK6:FK8" si="17">FN6</f>
        <v>100%</v>
      </c>
      <c r="FL6" s="440"/>
      <c r="FM6" s="321">
        <f>ET6+EY6</f>
        <v>1</v>
      </c>
      <c r="FN6" s="439" t="str">
        <f t="shared" ref="FN6:FN7" si="18">IF(FM6=0,"0%",IF(FM6=1,"100%",))</f>
        <v>100%</v>
      </c>
      <c r="FO6" s="419"/>
      <c r="FP6" s="419"/>
      <c r="FQ6" s="419"/>
      <c r="FR6" s="419"/>
      <c r="FS6" s="419"/>
      <c r="FT6" s="419"/>
      <c r="FU6" s="419"/>
      <c r="FV6" s="419"/>
      <c r="FW6" s="419"/>
      <c r="FX6" s="419"/>
      <c r="FY6" s="419"/>
      <c r="FZ6" s="419"/>
      <c r="GA6" s="418" t="s">
        <v>580</v>
      </c>
      <c r="GB6" s="439" t="str">
        <f t="shared" ref="GB6:GB8" si="19">GE6</f>
        <v>100%</v>
      </c>
      <c r="GC6" s="440"/>
      <c r="GD6" s="321">
        <f t="shared" ref="GD6:GD8" si="20">FM6+FP6</f>
        <v>1</v>
      </c>
      <c r="GE6" s="439" t="str">
        <f t="shared" ref="GE6:GE7" si="21">IF(GD6=0,"0%",IF(GD6=1,"100%",))</f>
        <v>100%</v>
      </c>
      <c r="GF6" s="447" t="s">
        <v>1697</v>
      </c>
      <c r="GG6" s="447" t="s">
        <v>1454</v>
      </c>
      <c r="GH6" s="419"/>
      <c r="GI6" s="419"/>
      <c r="GJ6" s="419"/>
      <c r="GK6" s="419"/>
      <c r="GL6" s="419"/>
      <c r="GM6" s="419"/>
      <c r="GN6" s="419"/>
      <c r="GO6" s="419"/>
      <c r="GP6" s="419"/>
      <c r="GQ6" s="419"/>
      <c r="GR6" s="419"/>
      <c r="GS6" s="419"/>
      <c r="GT6" s="419"/>
      <c r="GU6" s="439" t="str">
        <f t="shared" ref="GU6:GU8" si="22">GX6</f>
        <v>100%</v>
      </c>
      <c r="GV6" s="440"/>
      <c r="GW6" s="321">
        <f t="shared" ref="GW6:GW8" si="23">GD6+GI6</f>
        <v>1</v>
      </c>
      <c r="GX6" s="439" t="str">
        <f t="shared" ref="GX6:GX7" si="24">IF(GW6=0,"0%",IF(GW6=1,"100%",))</f>
        <v>100%</v>
      </c>
      <c r="GY6" s="447" t="s">
        <v>1475</v>
      </c>
      <c r="GZ6" s="447" t="s">
        <v>1454</v>
      </c>
      <c r="HA6" s="419"/>
      <c r="HB6" s="419"/>
      <c r="HC6" s="419"/>
      <c r="HD6" s="419"/>
      <c r="HE6" s="419"/>
      <c r="HF6" s="419"/>
      <c r="HG6" s="419"/>
      <c r="HH6" s="419"/>
      <c r="HI6" s="419"/>
      <c r="HJ6" s="419"/>
      <c r="HK6" s="419"/>
      <c r="HL6" s="419"/>
      <c r="HM6" s="419"/>
      <c r="HN6" s="439" t="str">
        <f t="shared" ref="HN6:HN8" si="25">HQ6</f>
        <v>100%</v>
      </c>
      <c r="HO6" s="440"/>
      <c r="HP6" s="321">
        <f t="shared" ref="HP6:HP8" si="26">GW6+HB6</f>
        <v>1</v>
      </c>
      <c r="HQ6" s="439" t="str">
        <f t="shared" ref="HQ6:HQ7" si="27">IF(HP6=0,"0%",IF(HP6=1,"100%",))</f>
        <v>100%</v>
      </c>
      <c r="HR6" s="447" t="s">
        <v>1476</v>
      </c>
      <c r="HS6" s="447" t="s">
        <v>1454</v>
      </c>
      <c r="HT6" s="358" t="s">
        <v>1698</v>
      </c>
      <c r="HU6" s="359" t="s">
        <v>1699</v>
      </c>
      <c r="HV6" s="179" t="s">
        <v>7</v>
      </c>
    </row>
    <row r="7" spans="1:230" ht="283.5" x14ac:dyDescent="0.25">
      <c r="A7" s="390">
        <v>3</v>
      </c>
      <c r="B7" s="433" t="s">
        <v>1700</v>
      </c>
      <c r="C7" s="227" t="s">
        <v>1701</v>
      </c>
      <c r="D7" s="434" t="s">
        <v>548</v>
      </c>
      <c r="E7" s="233" t="s">
        <v>701</v>
      </c>
      <c r="F7" s="46" t="s">
        <v>550</v>
      </c>
      <c r="G7" s="233" t="s">
        <v>1702</v>
      </c>
      <c r="H7" s="46" t="s">
        <v>1147</v>
      </c>
      <c r="I7" s="390" t="s">
        <v>1703</v>
      </c>
      <c r="J7" s="206" t="s">
        <v>5</v>
      </c>
      <c r="K7" s="318">
        <v>1</v>
      </c>
      <c r="L7" s="233" t="s">
        <v>1704</v>
      </c>
      <c r="M7" s="266">
        <v>44692</v>
      </c>
      <c r="N7" s="266">
        <v>44727</v>
      </c>
      <c r="O7" s="47" t="s">
        <v>707</v>
      </c>
      <c r="P7" s="461" t="s">
        <v>1705</v>
      </c>
      <c r="Q7" s="435">
        <v>0</v>
      </c>
      <c r="R7" s="435" t="s">
        <v>1706</v>
      </c>
      <c r="S7" s="215" t="s">
        <v>5</v>
      </c>
      <c r="T7" s="215">
        <v>0</v>
      </c>
      <c r="U7" s="215" t="s">
        <v>5</v>
      </c>
      <c r="V7" s="215" t="s">
        <v>5</v>
      </c>
      <c r="W7" s="215" t="s">
        <v>5</v>
      </c>
      <c r="X7" s="462"/>
      <c r="Y7" s="462"/>
      <c r="Z7" s="462"/>
      <c r="AA7" s="462"/>
      <c r="AB7" s="462"/>
      <c r="AC7" s="463"/>
      <c r="AD7" s="462"/>
      <c r="AE7" s="462"/>
      <c r="AF7" s="464"/>
      <c r="AG7" s="461" t="s">
        <v>1705</v>
      </c>
      <c r="AH7" s="435">
        <v>0</v>
      </c>
      <c r="AI7" s="435" t="s">
        <v>1706</v>
      </c>
      <c r="AJ7" s="215" t="s">
        <v>5</v>
      </c>
      <c r="AK7" s="215">
        <v>0</v>
      </c>
      <c r="AL7" s="215" t="s">
        <v>5</v>
      </c>
      <c r="AM7" s="215" t="s">
        <v>5</v>
      </c>
      <c r="AN7" s="215" t="s">
        <v>5</v>
      </c>
      <c r="AO7" s="202">
        <v>0</v>
      </c>
      <c r="AP7" s="202">
        <v>0</v>
      </c>
      <c r="AQ7" s="202">
        <v>0</v>
      </c>
      <c r="AR7" s="445"/>
      <c r="AS7" s="202" t="s">
        <v>619</v>
      </c>
      <c r="AT7" s="439">
        <v>0</v>
      </c>
      <c r="AU7" s="440" t="s">
        <v>568</v>
      </c>
      <c r="AV7" s="321">
        <v>0</v>
      </c>
      <c r="AW7" s="439" t="str">
        <f t="shared" si="0"/>
        <v>0%</v>
      </c>
      <c r="AX7" s="384" t="s">
        <v>1707</v>
      </c>
      <c r="AY7" s="215">
        <v>0</v>
      </c>
      <c r="AZ7" s="215" t="s">
        <v>5</v>
      </c>
      <c r="BA7" s="215" t="s">
        <v>5</v>
      </c>
      <c r="BB7" s="215">
        <v>0</v>
      </c>
      <c r="BC7" s="215" t="s">
        <v>5</v>
      </c>
      <c r="BD7" s="215" t="s">
        <v>5</v>
      </c>
      <c r="BE7" s="215" t="s">
        <v>5</v>
      </c>
      <c r="BF7" s="465">
        <v>1</v>
      </c>
      <c r="BG7" s="452">
        <v>0</v>
      </c>
      <c r="BH7" s="466" t="s">
        <v>1708</v>
      </c>
      <c r="BI7" s="466" t="s">
        <v>1709</v>
      </c>
      <c r="BJ7" s="466" t="s">
        <v>1653</v>
      </c>
      <c r="BK7" s="439">
        <v>0</v>
      </c>
      <c r="BL7" s="440" t="s">
        <v>568</v>
      </c>
      <c r="BM7" s="321">
        <v>0</v>
      </c>
      <c r="BN7" s="439" t="str">
        <f t="shared" si="1"/>
        <v>0%</v>
      </c>
      <c r="BO7" s="466" t="s">
        <v>1710</v>
      </c>
      <c r="BP7" s="78">
        <v>0</v>
      </c>
      <c r="BQ7" s="78" t="s">
        <v>783</v>
      </c>
      <c r="BR7" s="78" t="s">
        <v>783</v>
      </c>
      <c r="BS7" s="78" t="s">
        <v>783</v>
      </c>
      <c r="BT7" s="78" t="s">
        <v>783</v>
      </c>
      <c r="BU7" s="78" t="s">
        <v>783</v>
      </c>
      <c r="BV7" s="78" t="s">
        <v>783</v>
      </c>
      <c r="BW7" s="466">
        <v>1</v>
      </c>
      <c r="BX7" s="466">
        <v>0</v>
      </c>
      <c r="BY7" s="466">
        <v>0</v>
      </c>
      <c r="BZ7" s="466" t="s">
        <v>783</v>
      </c>
      <c r="CA7" s="466" t="s">
        <v>1080</v>
      </c>
      <c r="CB7" s="439" t="str">
        <f t="shared" si="2"/>
        <v>0%</v>
      </c>
      <c r="CC7" s="440"/>
      <c r="CD7" s="321">
        <f t="shared" si="3"/>
        <v>0</v>
      </c>
      <c r="CE7" s="439" t="str">
        <f t="shared" si="4"/>
        <v>0%</v>
      </c>
      <c r="CF7" s="458" t="s">
        <v>1711</v>
      </c>
      <c r="CG7" s="191">
        <v>1</v>
      </c>
      <c r="CH7" s="191" t="s">
        <v>1712</v>
      </c>
      <c r="CI7" s="467" t="s">
        <v>5</v>
      </c>
      <c r="CJ7" s="467" t="s">
        <v>5</v>
      </c>
      <c r="CK7" s="467" t="s">
        <v>5</v>
      </c>
      <c r="CL7" s="467" t="s">
        <v>5</v>
      </c>
      <c r="CM7" s="191" t="s">
        <v>1713</v>
      </c>
      <c r="CN7" s="466">
        <v>1</v>
      </c>
      <c r="CO7" s="466">
        <v>1</v>
      </c>
      <c r="CP7" s="466">
        <v>1</v>
      </c>
      <c r="CQ7" s="466" t="s">
        <v>1714</v>
      </c>
      <c r="CR7" s="466" t="s">
        <v>580</v>
      </c>
      <c r="CS7" s="439" t="str">
        <f t="shared" si="5"/>
        <v>100%</v>
      </c>
      <c r="CT7" s="440"/>
      <c r="CU7" s="321">
        <f t="shared" si="6"/>
        <v>1</v>
      </c>
      <c r="CV7" s="439" t="str">
        <f t="shared" si="7"/>
        <v>100%</v>
      </c>
      <c r="CW7" s="215" t="s">
        <v>1715</v>
      </c>
      <c r="CX7" s="215">
        <v>0</v>
      </c>
      <c r="CY7" s="468"/>
      <c r="CZ7" s="469"/>
      <c r="DA7" s="469"/>
      <c r="DB7" s="469"/>
      <c r="DC7" s="469"/>
      <c r="DD7" s="445"/>
      <c r="DE7" s="215">
        <v>0</v>
      </c>
      <c r="DF7" s="215">
        <v>0</v>
      </c>
      <c r="DG7" s="215"/>
      <c r="DH7" s="215"/>
      <c r="DI7" s="215" t="s">
        <v>580</v>
      </c>
      <c r="DJ7" s="439" t="str">
        <f t="shared" si="8"/>
        <v>100%</v>
      </c>
      <c r="DK7" s="440"/>
      <c r="DL7" s="321">
        <f t="shared" si="9"/>
        <v>1</v>
      </c>
      <c r="DM7" s="439" t="str">
        <f t="shared" si="10"/>
        <v>100%</v>
      </c>
      <c r="DN7" s="458" t="s">
        <v>1715</v>
      </c>
      <c r="DO7" s="445"/>
      <c r="DP7" s="469"/>
      <c r="DQ7" s="469"/>
      <c r="DR7" s="469"/>
      <c r="DS7" s="469"/>
      <c r="DT7" s="445"/>
      <c r="DU7" s="470"/>
      <c r="DV7" s="471"/>
      <c r="DW7" s="471"/>
      <c r="DX7" s="471"/>
      <c r="DY7" s="417" t="s">
        <v>1664</v>
      </c>
      <c r="DZ7" s="446" t="s">
        <v>580</v>
      </c>
      <c r="EA7" s="439" t="str">
        <f t="shared" si="11"/>
        <v>100%</v>
      </c>
      <c r="EB7" s="440"/>
      <c r="EC7" s="321">
        <f t="shared" si="12"/>
        <v>1</v>
      </c>
      <c r="ED7" s="439" t="str">
        <f t="shared" si="13"/>
        <v>100%</v>
      </c>
      <c r="EE7" s="458" t="s">
        <v>1715</v>
      </c>
      <c r="EF7" s="419"/>
      <c r="EG7" s="419"/>
      <c r="EH7" s="419"/>
      <c r="EI7" s="419"/>
      <c r="EJ7" s="419"/>
      <c r="EK7" s="419"/>
      <c r="EL7" s="419"/>
      <c r="EM7" s="357">
        <v>0</v>
      </c>
      <c r="EN7" s="357">
        <v>0</v>
      </c>
      <c r="EO7" s="357">
        <v>0</v>
      </c>
      <c r="EP7" s="417" t="s">
        <v>1665</v>
      </c>
      <c r="EQ7" s="446" t="s">
        <v>580</v>
      </c>
      <c r="ER7" s="439" t="str">
        <f t="shared" si="14"/>
        <v>100%</v>
      </c>
      <c r="ES7" s="440"/>
      <c r="ET7" s="321">
        <f t="shared" si="15"/>
        <v>1</v>
      </c>
      <c r="EU7" s="439" t="str">
        <f t="shared" si="16"/>
        <v>100%</v>
      </c>
      <c r="EV7" s="447" t="s">
        <v>1716</v>
      </c>
      <c r="EW7" s="447" t="s">
        <v>1454</v>
      </c>
      <c r="EX7" s="458" t="s">
        <v>1715</v>
      </c>
      <c r="EY7" s="419"/>
      <c r="EZ7" s="419"/>
      <c r="FA7" s="419"/>
      <c r="FB7" s="419"/>
      <c r="FC7" s="419"/>
      <c r="FD7" s="419"/>
      <c r="FE7" s="419"/>
      <c r="FF7" s="419"/>
      <c r="FG7" s="419"/>
      <c r="FH7" s="419"/>
      <c r="FI7" s="419" t="s">
        <v>1666</v>
      </c>
      <c r="FJ7" s="419" t="s">
        <v>580</v>
      </c>
      <c r="FK7" s="439" t="str">
        <f t="shared" si="17"/>
        <v>100%</v>
      </c>
      <c r="FL7" s="440"/>
      <c r="FM7" s="321">
        <f>ET7+EY7</f>
        <v>1</v>
      </c>
      <c r="FN7" s="439" t="str">
        <f t="shared" si="18"/>
        <v>100%</v>
      </c>
      <c r="FO7" s="419"/>
      <c r="FP7" s="419"/>
      <c r="FQ7" s="419"/>
      <c r="FR7" s="419"/>
      <c r="FS7" s="419"/>
      <c r="FT7" s="419"/>
      <c r="FU7" s="419"/>
      <c r="FV7" s="419"/>
      <c r="FW7" s="419"/>
      <c r="FX7" s="419"/>
      <c r="FY7" s="419"/>
      <c r="FZ7" s="419"/>
      <c r="GA7" s="418" t="s">
        <v>580</v>
      </c>
      <c r="GB7" s="439" t="str">
        <f t="shared" si="19"/>
        <v>100%</v>
      </c>
      <c r="GC7" s="440"/>
      <c r="GD7" s="321">
        <f t="shared" si="20"/>
        <v>1</v>
      </c>
      <c r="GE7" s="439" t="str">
        <f t="shared" si="21"/>
        <v>100%</v>
      </c>
      <c r="GF7" s="447" t="s">
        <v>1717</v>
      </c>
      <c r="GG7" s="447" t="s">
        <v>1454</v>
      </c>
      <c r="GH7" s="419"/>
      <c r="GI7" s="419"/>
      <c r="GJ7" s="419"/>
      <c r="GK7" s="419"/>
      <c r="GL7" s="419"/>
      <c r="GM7" s="419"/>
      <c r="GN7" s="419"/>
      <c r="GO7" s="419"/>
      <c r="GP7" s="419"/>
      <c r="GQ7" s="419"/>
      <c r="GR7" s="419"/>
      <c r="GS7" s="419"/>
      <c r="GT7" s="419"/>
      <c r="GU7" s="439" t="str">
        <f t="shared" si="22"/>
        <v>100%</v>
      </c>
      <c r="GV7" s="440"/>
      <c r="GW7" s="321">
        <f t="shared" si="23"/>
        <v>1</v>
      </c>
      <c r="GX7" s="439" t="str">
        <f t="shared" si="24"/>
        <v>100%</v>
      </c>
      <c r="GY7" s="447" t="s">
        <v>1718</v>
      </c>
      <c r="GZ7" s="447" t="s">
        <v>1454</v>
      </c>
      <c r="HA7" s="419"/>
      <c r="HB7" s="419"/>
      <c r="HC7" s="419"/>
      <c r="HD7" s="419"/>
      <c r="HE7" s="419"/>
      <c r="HF7" s="419"/>
      <c r="HG7" s="419"/>
      <c r="HH7" s="419"/>
      <c r="HI7" s="419"/>
      <c r="HJ7" s="419"/>
      <c r="HK7" s="419"/>
      <c r="HL7" s="419"/>
      <c r="HM7" s="419"/>
      <c r="HN7" s="439" t="str">
        <f t="shared" si="25"/>
        <v>100%</v>
      </c>
      <c r="HO7" s="440"/>
      <c r="HP7" s="321">
        <f t="shared" si="26"/>
        <v>1</v>
      </c>
      <c r="HQ7" s="439" t="str">
        <f t="shared" si="27"/>
        <v>100%</v>
      </c>
      <c r="HR7" s="472" t="s">
        <v>1719</v>
      </c>
      <c r="HS7" s="472" t="s">
        <v>618</v>
      </c>
      <c r="HT7" s="473" t="s">
        <v>1719</v>
      </c>
      <c r="HU7" s="473" t="s">
        <v>618</v>
      </c>
      <c r="HV7" s="179" t="s">
        <v>7</v>
      </c>
    </row>
    <row r="8" spans="1:230" ht="314.25" customHeight="1" x14ac:dyDescent="0.25">
      <c r="A8" s="390">
        <v>4</v>
      </c>
      <c r="B8" s="433" t="s">
        <v>1720</v>
      </c>
      <c r="C8" s="227" t="s">
        <v>1721</v>
      </c>
      <c r="D8" s="474" t="s">
        <v>548</v>
      </c>
      <c r="E8" s="233" t="s">
        <v>747</v>
      </c>
      <c r="F8" s="233" t="s">
        <v>747</v>
      </c>
      <c r="G8" s="233" t="s">
        <v>1702</v>
      </c>
      <c r="H8" s="46" t="s">
        <v>1147</v>
      </c>
      <c r="I8" s="390" t="s">
        <v>1722</v>
      </c>
      <c r="J8" s="233" t="s">
        <v>5</v>
      </c>
      <c r="K8" s="318">
        <v>7</v>
      </c>
      <c r="L8" s="233" t="s">
        <v>1723</v>
      </c>
      <c r="M8" s="266">
        <v>44743</v>
      </c>
      <c r="N8" s="289">
        <v>44834</v>
      </c>
      <c r="O8" s="47" t="s">
        <v>707</v>
      </c>
      <c r="P8" s="151" t="s">
        <v>1724</v>
      </c>
      <c r="Q8" s="151">
        <v>0</v>
      </c>
      <c r="R8" s="151" t="s">
        <v>1724</v>
      </c>
      <c r="S8" s="215" t="s">
        <v>5</v>
      </c>
      <c r="T8" s="215">
        <v>0</v>
      </c>
      <c r="U8" s="215" t="s">
        <v>5</v>
      </c>
      <c r="V8" s="215" t="s">
        <v>5</v>
      </c>
      <c r="W8" s="215" t="s">
        <v>5</v>
      </c>
      <c r="X8" s="453"/>
      <c r="Y8" s="453"/>
      <c r="Z8" s="453"/>
      <c r="AA8" s="453"/>
      <c r="AB8" s="453"/>
      <c r="AC8" s="475"/>
      <c r="AD8" s="453"/>
      <c r="AE8" s="453"/>
      <c r="AF8" s="453"/>
      <c r="AG8" s="151" t="s">
        <v>1724</v>
      </c>
      <c r="AH8" s="151">
        <v>0</v>
      </c>
      <c r="AI8" s="151" t="s">
        <v>1724</v>
      </c>
      <c r="AJ8" s="215" t="s">
        <v>5</v>
      </c>
      <c r="AK8" s="215">
        <v>0</v>
      </c>
      <c r="AL8" s="215" t="s">
        <v>5</v>
      </c>
      <c r="AM8" s="215" t="s">
        <v>5</v>
      </c>
      <c r="AN8" s="215" t="s">
        <v>5</v>
      </c>
      <c r="AO8" s="202">
        <v>0</v>
      </c>
      <c r="AP8" s="202">
        <v>0</v>
      </c>
      <c r="AQ8" s="202">
        <v>0</v>
      </c>
      <c r="AR8" s="233"/>
      <c r="AS8" s="202" t="s">
        <v>619</v>
      </c>
      <c r="AT8" s="439">
        <v>0</v>
      </c>
      <c r="AU8" s="440" t="s">
        <v>568</v>
      </c>
      <c r="AV8" s="321">
        <v>0</v>
      </c>
      <c r="AW8" s="439" t="str">
        <f>IF(AV8=0,"0%",IF(AV8=1,"14.3%",IF(AV8&lt;=2,"28.6%",IF(AV8&lt;=3,"43%",IF(AV8&lt;=4,"57%",IF(AV8&lt;=5,"71.4%",IF(AV8&lt;=6,"86%",IF(AV8&lt;=7,"100%"))))))))</f>
        <v>0%</v>
      </c>
      <c r="AX8" s="449" t="s">
        <v>1724</v>
      </c>
      <c r="AY8" s="233">
        <v>0</v>
      </c>
      <c r="AZ8" s="215" t="s">
        <v>5</v>
      </c>
      <c r="BA8" s="215" t="s">
        <v>5</v>
      </c>
      <c r="BB8" s="215">
        <v>0</v>
      </c>
      <c r="BC8" s="215" t="s">
        <v>5</v>
      </c>
      <c r="BD8" s="215" t="s">
        <v>5</v>
      </c>
      <c r="BE8" s="215" t="s">
        <v>5</v>
      </c>
      <c r="BF8" s="227">
        <v>0</v>
      </c>
      <c r="BG8" s="227">
        <v>0</v>
      </c>
      <c r="BH8" s="222">
        <v>0</v>
      </c>
      <c r="BI8" s="222" t="s">
        <v>783</v>
      </c>
      <c r="BJ8" s="222" t="s">
        <v>619</v>
      </c>
      <c r="BK8" s="439">
        <v>0</v>
      </c>
      <c r="BL8" s="440" t="s">
        <v>568</v>
      </c>
      <c r="BM8" s="321">
        <v>0</v>
      </c>
      <c r="BN8" s="439" t="str">
        <f>IF(BM8=0,"0%",IF(BM8=1,"14.3%",IF(BM8&lt;=2,"28.6%",IF(BM8&lt;=3,"43%",IF(BM8&lt;=4,"57%",IF(BM8&lt;=5,"71.4%",IF(BM8&lt;=6,"86%",IF(BM8&lt;=7,"100%"))))))))</f>
        <v>0%</v>
      </c>
      <c r="BO8" s="222" t="s">
        <v>1725</v>
      </c>
      <c r="BP8" s="78">
        <v>0</v>
      </c>
      <c r="BQ8" s="78" t="s">
        <v>783</v>
      </c>
      <c r="BR8" s="78" t="s">
        <v>783</v>
      </c>
      <c r="BS8" s="78" t="s">
        <v>783</v>
      </c>
      <c r="BT8" s="78" t="s">
        <v>783</v>
      </c>
      <c r="BU8" s="78" t="s">
        <v>783</v>
      </c>
      <c r="BV8" s="78" t="s">
        <v>783</v>
      </c>
      <c r="BW8" s="453">
        <v>1</v>
      </c>
      <c r="BX8" s="453">
        <v>0</v>
      </c>
      <c r="BY8" s="453">
        <v>0</v>
      </c>
      <c r="BZ8" s="453" t="s">
        <v>783</v>
      </c>
      <c r="CA8" s="453" t="s">
        <v>715</v>
      </c>
      <c r="CB8" s="439" t="str">
        <f t="shared" si="2"/>
        <v>0%</v>
      </c>
      <c r="CC8" s="440"/>
      <c r="CD8" s="321">
        <f t="shared" si="3"/>
        <v>0</v>
      </c>
      <c r="CE8" s="439" t="str">
        <f>IF(CD8=0,"0%",IF(CD8=1,"14.3%",IF(CD8&lt;=2,"28.6%",IF(CD8&lt;=3,"43%",IF(CD8&lt;=4,"57%",IF(CD8&lt;=5,"71.4%",IF(CD8&lt;=6,"86%",IF(CD8&lt;=7,"100%"))))))))</f>
        <v>0%</v>
      </c>
      <c r="CF8" s="212" t="s">
        <v>1726</v>
      </c>
      <c r="CG8" s="246">
        <v>3</v>
      </c>
      <c r="CH8" s="191" t="s">
        <v>1727</v>
      </c>
      <c r="CI8" s="191" t="s">
        <v>1728</v>
      </c>
      <c r="CJ8" s="246" t="s">
        <v>1729</v>
      </c>
      <c r="CK8" s="246" t="s">
        <v>5</v>
      </c>
      <c r="CL8" s="246" t="s">
        <v>1730</v>
      </c>
      <c r="CM8" s="476" t="s">
        <v>1731</v>
      </c>
      <c r="CN8" s="453">
        <v>1</v>
      </c>
      <c r="CO8" s="453">
        <v>1</v>
      </c>
      <c r="CP8" s="453">
        <v>1</v>
      </c>
      <c r="CQ8" s="453" t="s">
        <v>1732</v>
      </c>
      <c r="CR8" s="453" t="s">
        <v>567</v>
      </c>
      <c r="CS8" s="439" t="str">
        <f t="shared" si="5"/>
        <v>43%</v>
      </c>
      <c r="CT8" s="440"/>
      <c r="CU8" s="321">
        <f t="shared" si="6"/>
        <v>3</v>
      </c>
      <c r="CV8" s="439" t="str">
        <f>IF(CU8=0,"0%",IF(CU8=1,"14.3%",IF(CU8&lt;=2,"28.6%",IF(CU8&lt;=3,"43%",IF(CU8&lt;=4,"57%",IF(CU8&lt;=5,"71.4%",IF(CU8&lt;=6,"86%",IF(CU8&lt;=7,"100%"))))))))</f>
        <v>43%</v>
      </c>
      <c r="CW8" s="233" t="s">
        <v>5</v>
      </c>
      <c r="CX8" s="233">
        <v>0</v>
      </c>
      <c r="CY8" s="233" t="s">
        <v>1733</v>
      </c>
      <c r="CZ8" s="233" t="s">
        <v>5</v>
      </c>
      <c r="DA8" s="233" t="s">
        <v>5</v>
      </c>
      <c r="DB8" s="233" t="s">
        <v>1734</v>
      </c>
      <c r="DC8" s="233" t="s">
        <v>5</v>
      </c>
      <c r="DD8" s="477" t="s">
        <v>1735</v>
      </c>
      <c r="DE8" s="478"/>
      <c r="DF8" s="478"/>
      <c r="DG8" s="478"/>
      <c r="DH8" s="478"/>
      <c r="DI8" s="478"/>
      <c r="DJ8" s="439" t="str">
        <f t="shared" si="8"/>
        <v>43%</v>
      </c>
      <c r="DK8" s="440"/>
      <c r="DL8" s="321">
        <f t="shared" si="9"/>
        <v>3</v>
      </c>
      <c r="DM8" s="439" t="str">
        <f>IF(DL8=0,"0%",IF(DL8=1,"14.3%",IF(DL8&lt;=2,"28.6%",IF(DL8&lt;=3,"43%",IF(DL8&lt;=4,"57%",IF(DL8&lt;=5,"71.4%",IF(DL8&lt;=6,"86%",IF(DL8&lt;=7,"100%"))))))))</f>
        <v>43%</v>
      </c>
      <c r="DN8" s="233" t="s">
        <v>1736</v>
      </c>
      <c r="DO8" s="233"/>
      <c r="DP8" s="233"/>
      <c r="DQ8" s="233"/>
      <c r="DR8" s="233"/>
      <c r="DS8" s="227"/>
      <c r="DT8" s="233"/>
      <c r="DU8" s="479"/>
      <c r="DV8" s="446">
        <v>1</v>
      </c>
      <c r="DW8" s="446">
        <v>0</v>
      </c>
      <c r="DX8" s="446">
        <v>0</v>
      </c>
      <c r="DY8" s="417" t="s">
        <v>1737</v>
      </c>
      <c r="DZ8" s="446" t="s">
        <v>1080</v>
      </c>
      <c r="EA8" s="439" t="str">
        <f t="shared" si="11"/>
        <v>43%</v>
      </c>
      <c r="EB8" s="440"/>
      <c r="EC8" s="321">
        <f t="shared" si="12"/>
        <v>3</v>
      </c>
      <c r="ED8" s="439" t="str">
        <f>IF(EC8=0,"0%",IF(EC8=1,"14.3%",IF(EC8&lt;=2,"28.6%",IF(EC8&lt;=3,"43%",IF(EC8&lt;=4,"57%",IF(EC8&lt;=5,"71.4%",IF(EC8&lt;=6,"86%",IF(EC8&lt;=7,"100%"))))))))</f>
        <v>43%</v>
      </c>
      <c r="EE8" s="212" t="s">
        <v>1738</v>
      </c>
      <c r="EF8" s="246">
        <v>3</v>
      </c>
      <c r="EG8" s="191" t="s">
        <v>1739</v>
      </c>
      <c r="EH8" s="191" t="s">
        <v>1740</v>
      </c>
      <c r="EI8" s="246" t="s">
        <v>1741</v>
      </c>
      <c r="EJ8" s="246" t="s">
        <v>5</v>
      </c>
      <c r="EK8" s="246" t="s">
        <v>1730</v>
      </c>
      <c r="EL8" s="476" t="s">
        <v>1742</v>
      </c>
      <c r="EM8" s="419">
        <v>1</v>
      </c>
      <c r="EN8" s="419">
        <v>1</v>
      </c>
      <c r="EO8" s="419">
        <v>1</v>
      </c>
      <c r="EP8" s="431" t="s">
        <v>1743</v>
      </c>
      <c r="EQ8" s="419"/>
      <c r="ER8" s="439" t="str">
        <f t="shared" si="14"/>
        <v>86%</v>
      </c>
      <c r="ES8" s="440"/>
      <c r="ET8" s="321">
        <f t="shared" si="15"/>
        <v>6</v>
      </c>
      <c r="EU8" s="439" t="str">
        <f>IF(ET8=0,"0%",IF(ET8=1,"14.3%",IF(ET8&lt;=2,"28.6%",IF(ET8&lt;=3,"43%",IF(ET8&lt;=4,"57%",IF(ET8&lt;=5,"71.4%",IF(ET8&lt;=6,"86%",IF(ET8&lt;=7,"100%"))))))))</f>
        <v>86%</v>
      </c>
      <c r="EV8" s="480" t="s">
        <v>1744</v>
      </c>
      <c r="EW8" s="481" t="s">
        <v>1745</v>
      </c>
      <c r="EX8" s="212" t="s">
        <v>1746</v>
      </c>
      <c r="EY8" s="246">
        <v>1</v>
      </c>
      <c r="EZ8" s="191" t="s">
        <v>1747</v>
      </c>
      <c r="FA8" s="191" t="s">
        <v>1740</v>
      </c>
      <c r="FB8" s="246" t="s">
        <v>1748</v>
      </c>
      <c r="FC8" s="246" t="s">
        <v>5</v>
      </c>
      <c r="FD8" s="246" t="s">
        <v>1730</v>
      </c>
      <c r="FE8" s="476" t="s">
        <v>1749</v>
      </c>
      <c r="FF8" s="419">
        <v>1</v>
      </c>
      <c r="FG8" s="419">
        <v>1</v>
      </c>
      <c r="FH8" s="419">
        <v>1</v>
      </c>
      <c r="FI8" s="419" t="s">
        <v>1750</v>
      </c>
      <c r="FJ8" s="419" t="s">
        <v>580</v>
      </c>
      <c r="FK8" s="439" t="str">
        <f t="shared" si="17"/>
        <v>100%</v>
      </c>
      <c r="FL8" s="440"/>
      <c r="FM8" s="321">
        <f>ET8+EY8</f>
        <v>7</v>
      </c>
      <c r="FN8" s="439" t="str">
        <f>IF(FM8=0,"0%",IF(FM8=1,"14.3%",IF(FM8&lt;=2,"28.6%",IF(FM8&lt;=3,"43%",IF(FM8&lt;=4,"57%",IF(FM8&lt;=5,"71.4%",IF(FM8&lt;=6,"86%",IF(FM8&lt;=7,"100%"))))))))</f>
        <v>100%</v>
      </c>
      <c r="FO8" s="419"/>
      <c r="FP8" s="419"/>
      <c r="FQ8" s="419"/>
      <c r="FR8" s="419"/>
      <c r="FS8" s="419"/>
      <c r="FT8" s="419"/>
      <c r="FU8" s="419"/>
      <c r="FV8" s="419"/>
      <c r="FW8" s="419"/>
      <c r="FX8" s="419"/>
      <c r="FY8" s="419"/>
      <c r="FZ8" s="419"/>
      <c r="GA8" s="418" t="s">
        <v>580</v>
      </c>
      <c r="GB8" s="439" t="str">
        <f t="shared" si="19"/>
        <v>100%</v>
      </c>
      <c r="GC8" s="440"/>
      <c r="GD8" s="321">
        <f t="shared" si="20"/>
        <v>7</v>
      </c>
      <c r="GE8" s="439" t="str">
        <f>IF(GD8=0,"0%",IF(GD8=1,"14.3%",IF(GD8&lt;=2,"28.6%",IF(GD8&lt;=3,"43%",IF(GD8&lt;=4,"57%",IF(GD8&lt;=5,"71.4%",IF(GD8&lt;=6,"86%",IF(GD8&lt;=7,"100%"))))))))</f>
        <v>100%</v>
      </c>
      <c r="GF8" s="481" t="s">
        <v>1500</v>
      </c>
      <c r="GG8" s="481" t="s">
        <v>1454</v>
      </c>
      <c r="GH8" s="419"/>
      <c r="GI8" s="419"/>
      <c r="GJ8" s="419"/>
      <c r="GK8" s="419"/>
      <c r="GL8" s="419"/>
      <c r="GM8" s="419"/>
      <c r="GN8" s="419"/>
      <c r="GO8" s="419"/>
      <c r="GP8" s="419"/>
      <c r="GQ8" s="419"/>
      <c r="GR8" s="419"/>
      <c r="GS8" s="419"/>
      <c r="GT8" s="419"/>
      <c r="GU8" s="439" t="str">
        <f t="shared" si="22"/>
        <v>100%</v>
      </c>
      <c r="GV8" s="440"/>
      <c r="GW8" s="321">
        <f t="shared" si="23"/>
        <v>7</v>
      </c>
      <c r="GX8" s="439" t="str">
        <f>IF(GW8=0,"0%",IF(GW8=1,"14.3%",IF(GW8&lt;=2,"28.6%",IF(GW8&lt;=3,"43%",IF(GW8&lt;=4,"57%",IF(GW8&lt;=5,"71.4%",IF(GW8&lt;=6,"86%",IF(GW8&lt;=7,"100%"))))))))</f>
        <v>100%</v>
      </c>
      <c r="GY8" s="481" t="s">
        <v>1751</v>
      </c>
      <c r="GZ8" s="481" t="s">
        <v>1454</v>
      </c>
      <c r="HA8" s="419"/>
      <c r="HB8" s="419"/>
      <c r="HC8" s="419"/>
      <c r="HD8" s="419"/>
      <c r="HE8" s="419"/>
      <c r="HF8" s="419"/>
      <c r="HG8" s="419"/>
      <c r="HH8" s="419"/>
      <c r="HI8" s="419"/>
      <c r="HJ8" s="419"/>
      <c r="HK8" s="419"/>
      <c r="HL8" s="419"/>
      <c r="HM8" s="419"/>
      <c r="HN8" s="439" t="str">
        <f t="shared" si="25"/>
        <v>100%</v>
      </c>
      <c r="HO8" s="440"/>
      <c r="HP8" s="321">
        <f t="shared" si="26"/>
        <v>7</v>
      </c>
      <c r="HQ8" s="439" t="str">
        <f>IF(HP8=0,"0%",IF(HP8=1,"14.3%",IF(HP8&lt;=2,"28.6%",IF(HP8&lt;=3,"43%",IF(HP8&lt;=4,"57%",IF(HP8&lt;=5,"71.4%",IF(HP8&lt;=6,"86%",IF(HP8&lt;=7,"100%"))))))))</f>
        <v>100%</v>
      </c>
      <c r="HR8" s="481" t="s">
        <v>1752</v>
      </c>
      <c r="HS8" s="481" t="s">
        <v>1753</v>
      </c>
      <c r="HT8" s="422" t="s">
        <v>1754</v>
      </c>
      <c r="HU8" s="359" t="s">
        <v>1755</v>
      </c>
      <c r="HV8" s="179" t="s">
        <v>7</v>
      </c>
    </row>
    <row r="9" spans="1:230" ht="37.5" customHeight="1" x14ac:dyDescent="0.25">
      <c r="B9" s="482"/>
      <c r="C9" s="302"/>
      <c r="D9" s="483"/>
      <c r="E9" s="484"/>
      <c r="K9" s="485">
        <f>SUM(K5:K8)</f>
        <v>10</v>
      </c>
      <c r="Q9" s="431">
        <f>SUM(Q5:Q8)</f>
        <v>0</v>
      </c>
      <c r="AH9" s="431">
        <f>SUM(AH5:AH8)</f>
        <v>0</v>
      </c>
      <c r="AT9" s="486"/>
      <c r="AU9" s="486"/>
      <c r="AV9" s="487">
        <f>SUM(AV5:AV8)</f>
        <v>0</v>
      </c>
      <c r="AW9" s="488"/>
      <c r="AY9" s="431">
        <f>SUM(AY5:AY8)</f>
        <v>0</v>
      </c>
      <c r="CD9" s="490">
        <f>SUM(CD5:CD8)</f>
        <v>1</v>
      </c>
      <c r="CE9" s="491">
        <f>CD9*100%/$K$9</f>
        <v>0.1</v>
      </c>
      <c r="CU9" s="490">
        <f>SUM(CU5:CU8)</f>
        <v>5</v>
      </c>
      <c r="CV9" s="491">
        <f>CU9*100%/$K$9</f>
        <v>0.5</v>
      </c>
      <c r="DL9" s="490">
        <f>SUM(DL5:DL8)</f>
        <v>5</v>
      </c>
      <c r="DM9" s="491">
        <f>DL9*100%/$K$9</f>
        <v>0.5</v>
      </c>
      <c r="EC9" s="490">
        <f>SUM(EC5:EC8)</f>
        <v>5</v>
      </c>
      <c r="ED9" s="491">
        <f>EC9*100%/$K$9</f>
        <v>0.5</v>
      </c>
      <c r="ET9" s="490">
        <f>SUM(ET5:ET8)</f>
        <v>9</v>
      </c>
      <c r="EU9" s="491">
        <f>ET9*100%/$K$9</f>
        <v>0.9</v>
      </c>
      <c r="FM9" s="490">
        <f>SUM(FM5:FM8)</f>
        <v>10</v>
      </c>
      <c r="FN9" s="491">
        <f>FM9*100%/$K$9</f>
        <v>1</v>
      </c>
      <c r="GD9" s="490">
        <f>SUM(GD5:GD8)</f>
        <v>10</v>
      </c>
      <c r="GE9" s="491">
        <f>GD9*100%/$K$9</f>
        <v>1</v>
      </c>
      <c r="GW9" s="490">
        <f>SUM(GW5:GW8)</f>
        <v>10</v>
      </c>
      <c r="GX9" s="491">
        <f>GW9*100%/$K$9</f>
        <v>1</v>
      </c>
      <c r="HP9" s="490">
        <f>SUM(HP5:HP8)</f>
        <v>10</v>
      </c>
      <c r="HQ9" s="491">
        <f>HP9*100%/$K$9</f>
        <v>1</v>
      </c>
      <c r="HT9" s="162"/>
      <c r="HU9" s="162"/>
      <c r="HV9" s="429"/>
    </row>
    <row r="10" spans="1:230" x14ac:dyDescent="0.25">
      <c r="AT10" s="486"/>
      <c r="AU10" s="486"/>
      <c r="AV10" s="490"/>
      <c r="AW10" s="486"/>
      <c r="HT10" s="380"/>
      <c r="HU10" s="380"/>
      <c r="HV10" s="93"/>
    </row>
    <row r="11" spans="1:230" x14ac:dyDescent="0.25">
      <c r="AT11" s="486"/>
      <c r="AU11" s="486"/>
      <c r="AV11" s="486"/>
      <c r="AW11" s="486"/>
      <c r="HT11" s="93"/>
      <c r="HU11" s="93"/>
      <c r="HV11" s="93"/>
    </row>
    <row r="12" spans="1:230" x14ac:dyDescent="0.25">
      <c r="C12" s="492">
        <v>100</v>
      </c>
      <c r="AT12" s="486"/>
      <c r="AU12" s="486"/>
      <c r="AV12" s="486"/>
      <c r="AW12" s="486"/>
      <c r="HT12" s="93"/>
      <c r="HU12" s="93"/>
      <c r="HV12" s="93"/>
    </row>
    <row r="13" spans="1:230" x14ac:dyDescent="0.25">
      <c r="HT13" s="93"/>
      <c r="HU13" s="93"/>
      <c r="HV13" s="93"/>
    </row>
    <row r="14" spans="1:230" x14ac:dyDescent="0.25">
      <c r="HT14" s="93"/>
      <c r="HU14" s="93"/>
      <c r="HV14" s="93"/>
    </row>
    <row r="15" spans="1:230" x14ac:dyDescent="0.25">
      <c r="HT15" s="93"/>
      <c r="HU15" s="93"/>
      <c r="HV15" s="93"/>
    </row>
    <row r="16" spans="1:230" x14ac:dyDescent="0.25">
      <c r="HT16" s="93"/>
      <c r="HU16" s="93"/>
      <c r="HV16" s="93"/>
    </row>
    <row r="17" spans="228:230" x14ac:dyDescent="0.25">
      <c r="HT17" s="93"/>
      <c r="HU17" s="93"/>
      <c r="HV17" s="93"/>
    </row>
    <row r="18" spans="228:230" x14ac:dyDescent="0.25">
      <c r="HT18" s="93"/>
      <c r="HU18" s="93"/>
      <c r="HV18" s="93"/>
    </row>
    <row r="19" spans="228:230" x14ac:dyDescent="0.25">
      <c r="HT19" s="93"/>
      <c r="HU19" s="93"/>
      <c r="HV19" s="93"/>
    </row>
    <row r="20" spans="228:230" x14ac:dyDescent="0.25">
      <c r="HT20" s="93"/>
      <c r="HU20" s="93"/>
      <c r="HV20" s="93"/>
    </row>
    <row r="21" spans="228:230" x14ac:dyDescent="0.25">
      <c r="HT21" s="93"/>
      <c r="HU21" s="93"/>
      <c r="HV21" s="93"/>
    </row>
    <row r="22" spans="228:230" x14ac:dyDescent="0.25">
      <c r="HT22" s="93"/>
      <c r="HU22" s="93"/>
      <c r="HV22" s="93"/>
    </row>
    <row r="23" spans="228:230" x14ac:dyDescent="0.25">
      <c r="HT23" s="93"/>
      <c r="HU23" s="93"/>
      <c r="HV23" s="93"/>
    </row>
    <row r="24" spans="228:230" x14ac:dyDescent="0.25">
      <c r="HT24" s="93"/>
      <c r="HU24" s="93"/>
      <c r="HV24" s="93"/>
    </row>
    <row r="25" spans="228:230" x14ac:dyDescent="0.25">
      <c r="HT25" s="93"/>
      <c r="HU25" s="93"/>
      <c r="HV25" s="93"/>
    </row>
    <row r="26" spans="228:230" x14ac:dyDescent="0.25">
      <c r="HT26" s="93"/>
      <c r="HU26" s="93"/>
      <c r="HV26" s="93"/>
    </row>
  </sheetData>
  <mergeCells count="264">
    <mergeCell ref="HI3:HI4"/>
    <mergeCell ref="HJ3:HJ4"/>
    <mergeCell ref="HK3:HK4"/>
    <mergeCell ref="HL3:HL4"/>
    <mergeCell ref="HM3:HM4"/>
    <mergeCell ref="GX3:GX4"/>
    <mergeCell ref="HB3:HB4"/>
    <mergeCell ref="HC3:HC4"/>
    <mergeCell ref="HD3:HE3"/>
    <mergeCell ref="HF3:HF4"/>
    <mergeCell ref="HG3:HG4"/>
    <mergeCell ref="GV3:GV4"/>
    <mergeCell ref="GW3:GW4"/>
    <mergeCell ref="GI3:GI4"/>
    <mergeCell ref="GJ3:GJ4"/>
    <mergeCell ref="GK3:GL3"/>
    <mergeCell ref="GM3:GM4"/>
    <mergeCell ref="GN3:GN4"/>
    <mergeCell ref="GO3:GO4"/>
    <mergeCell ref="HH3:HH4"/>
    <mergeCell ref="FL3:FL4"/>
    <mergeCell ref="FM3:FM4"/>
    <mergeCell ref="FN3:FN4"/>
    <mergeCell ref="FP3:FP4"/>
    <mergeCell ref="FQ3:FQ4"/>
    <mergeCell ref="FR3:FS3"/>
    <mergeCell ref="FF3:FF4"/>
    <mergeCell ref="FG3:FG4"/>
    <mergeCell ref="FH3:FH4"/>
    <mergeCell ref="FI3:FI4"/>
    <mergeCell ref="FJ3:FJ4"/>
    <mergeCell ref="FK3:FK4"/>
    <mergeCell ref="EY3:EY4"/>
    <mergeCell ref="EZ3:EZ4"/>
    <mergeCell ref="FA3:FB3"/>
    <mergeCell ref="FC3:FC4"/>
    <mergeCell ref="FD3:FD4"/>
    <mergeCell ref="FE3:FE4"/>
    <mergeCell ref="EN3:EN4"/>
    <mergeCell ref="EO3:EO4"/>
    <mergeCell ref="EP3:EP4"/>
    <mergeCell ref="EQ3:EQ4"/>
    <mergeCell ref="ER3:ER4"/>
    <mergeCell ref="ES3:ES4"/>
    <mergeCell ref="EG3:EG4"/>
    <mergeCell ref="EH3:EI3"/>
    <mergeCell ref="EJ3:EJ4"/>
    <mergeCell ref="EK3:EK4"/>
    <mergeCell ref="EL3:EL4"/>
    <mergeCell ref="EM3:EM4"/>
    <mergeCell ref="DZ3:DZ4"/>
    <mergeCell ref="EA3:EA4"/>
    <mergeCell ref="EB3:EB4"/>
    <mergeCell ref="EC3:EC4"/>
    <mergeCell ref="ED3:ED4"/>
    <mergeCell ref="EF3:EF4"/>
    <mergeCell ref="CZ3:DA3"/>
    <mergeCell ref="DB3:DB4"/>
    <mergeCell ref="DC3:DC4"/>
    <mergeCell ref="DD3:DD4"/>
    <mergeCell ref="DE3:DE4"/>
    <mergeCell ref="DT3:DT4"/>
    <mergeCell ref="DU3:DU4"/>
    <mergeCell ref="DV3:DV4"/>
    <mergeCell ref="DW3:DW4"/>
    <mergeCell ref="DL3:DL4"/>
    <mergeCell ref="DM3:DM4"/>
    <mergeCell ref="DO3:DO4"/>
    <mergeCell ref="DP3:DP4"/>
    <mergeCell ref="DQ3:DR3"/>
    <mergeCell ref="DS3:DS4"/>
    <mergeCell ref="BX3:BX4"/>
    <mergeCell ref="BY3:BY4"/>
    <mergeCell ref="BZ3:BZ4"/>
    <mergeCell ref="CA3:CA4"/>
    <mergeCell ref="CB3:CB4"/>
    <mergeCell ref="CC3:CC4"/>
    <mergeCell ref="CR3:CR4"/>
    <mergeCell ref="CS3:CS4"/>
    <mergeCell ref="CT3:CT4"/>
    <mergeCell ref="CL3:CL4"/>
    <mergeCell ref="CM3:CM4"/>
    <mergeCell ref="CN3:CN4"/>
    <mergeCell ref="CO3:CO4"/>
    <mergeCell ref="CP3:CP4"/>
    <mergeCell ref="CQ3:CQ4"/>
    <mergeCell ref="BT3:BT4"/>
    <mergeCell ref="BU3:BU4"/>
    <mergeCell ref="BV3:BV4"/>
    <mergeCell ref="BW3:BW4"/>
    <mergeCell ref="BJ3:BJ4"/>
    <mergeCell ref="BK3:BK4"/>
    <mergeCell ref="BL3:BL4"/>
    <mergeCell ref="BM3:BM4"/>
    <mergeCell ref="BN3:BN4"/>
    <mergeCell ref="BP3:BP4"/>
    <mergeCell ref="AP3:AP4"/>
    <mergeCell ref="AQ3:AQ4"/>
    <mergeCell ref="AR3:AR4"/>
    <mergeCell ref="AS3:AS4"/>
    <mergeCell ref="AT3:AT4"/>
    <mergeCell ref="AU3:AU4"/>
    <mergeCell ref="AI3:AI4"/>
    <mergeCell ref="AJ3:AK3"/>
    <mergeCell ref="AL3:AL4"/>
    <mergeCell ref="AM3:AM4"/>
    <mergeCell ref="AN3:AN4"/>
    <mergeCell ref="AO3:AO4"/>
    <mergeCell ref="S3:T3"/>
    <mergeCell ref="U3:U4"/>
    <mergeCell ref="AB3:AB4"/>
    <mergeCell ref="AC3:AC4"/>
    <mergeCell ref="AD3:AD4"/>
    <mergeCell ref="AE3:AE4"/>
    <mergeCell ref="AF3:AF4"/>
    <mergeCell ref="AH3:AH4"/>
    <mergeCell ref="V3:V4"/>
    <mergeCell ref="W3:W4"/>
    <mergeCell ref="X3:X4"/>
    <mergeCell ref="Y3:Y4"/>
    <mergeCell ref="Z3:Z4"/>
    <mergeCell ref="AA3:AA4"/>
    <mergeCell ref="FO1:FV1"/>
    <mergeCell ref="FW1:GA2"/>
    <mergeCell ref="GB1:GE2"/>
    <mergeCell ref="GF1:GF4"/>
    <mergeCell ref="GG1:GG4"/>
    <mergeCell ref="GH1:GO1"/>
    <mergeCell ref="FO2:FO4"/>
    <mergeCell ref="FP2:FV2"/>
    <mergeCell ref="GH2:GH4"/>
    <mergeCell ref="GI2:GO2"/>
    <mergeCell ref="FZ3:FZ4"/>
    <mergeCell ref="GA3:GA4"/>
    <mergeCell ref="GB3:GB4"/>
    <mergeCell ref="GC3:GC4"/>
    <mergeCell ref="GD3:GD4"/>
    <mergeCell ref="GE3:GE4"/>
    <mergeCell ref="FT3:FT4"/>
    <mergeCell ref="FU3:FU4"/>
    <mergeCell ref="FV3:FV4"/>
    <mergeCell ref="FW3:FW4"/>
    <mergeCell ref="FX3:FX4"/>
    <mergeCell ref="FY3:FY4"/>
    <mergeCell ref="HT1:HT4"/>
    <mergeCell ref="HU1:HU4"/>
    <mergeCell ref="HV1:HV4"/>
    <mergeCell ref="HN3:HN4"/>
    <mergeCell ref="HO3:HO4"/>
    <mergeCell ref="HP3:HP4"/>
    <mergeCell ref="HQ3:HQ4"/>
    <mergeCell ref="GP1:GT2"/>
    <mergeCell ref="GU1:GX2"/>
    <mergeCell ref="GY1:GY4"/>
    <mergeCell ref="GZ1:GZ4"/>
    <mergeCell ref="HA1:HH1"/>
    <mergeCell ref="HI1:HM2"/>
    <mergeCell ref="HA2:HA4"/>
    <mergeCell ref="HB2:HH2"/>
    <mergeCell ref="GP3:GP4"/>
    <mergeCell ref="GQ3:GQ4"/>
    <mergeCell ref="HN1:HQ2"/>
    <mergeCell ref="HR1:HR4"/>
    <mergeCell ref="HS1:HS4"/>
    <mergeCell ref="GR3:GR4"/>
    <mergeCell ref="GS3:GS4"/>
    <mergeCell ref="GT3:GT4"/>
    <mergeCell ref="GU3:GU4"/>
    <mergeCell ref="FK1:FN2"/>
    <mergeCell ref="EX2:EX4"/>
    <mergeCell ref="EY2:FE2"/>
    <mergeCell ref="ET3:ET4"/>
    <mergeCell ref="EU3:EU4"/>
    <mergeCell ref="DJ1:DM2"/>
    <mergeCell ref="DN1:DU1"/>
    <mergeCell ref="DV1:DZ2"/>
    <mergeCell ref="EA1:ED2"/>
    <mergeCell ref="EE1:EL1"/>
    <mergeCell ref="EM1:EQ2"/>
    <mergeCell ref="DN2:DN4"/>
    <mergeCell ref="DO2:DU2"/>
    <mergeCell ref="EE2:EE4"/>
    <mergeCell ref="EF2:EL2"/>
    <mergeCell ref="ER1:EU2"/>
    <mergeCell ref="EV1:EV4"/>
    <mergeCell ref="EW1:EW4"/>
    <mergeCell ref="EX1:FE1"/>
    <mergeCell ref="FF1:FJ2"/>
    <mergeCell ref="DJ3:DJ4"/>
    <mergeCell ref="DK3:DK4"/>
    <mergeCell ref="DX3:DX4"/>
    <mergeCell ref="DY3:DY4"/>
    <mergeCell ref="CB1:CE2"/>
    <mergeCell ref="CF1:CM1"/>
    <mergeCell ref="CN1:CR2"/>
    <mergeCell ref="CS1:CV2"/>
    <mergeCell ref="CW1:DD1"/>
    <mergeCell ref="DE1:DI2"/>
    <mergeCell ref="CF2:CF4"/>
    <mergeCell ref="CG2:CM2"/>
    <mergeCell ref="CW2:CW4"/>
    <mergeCell ref="CX2:DD2"/>
    <mergeCell ref="CD3:CD4"/>
    <mergeCell ref="CE3:CE4"/>
    <mergeCell ref="CG3:CG4"/>
    <mergeCell ref="CH3:CH4"/>
    <mergeCell ref="CI3:CJ3"/>
    <mergeCell ref="CK3:CK4"/>
    <mergeCell ref="CU3:CU4"/>
    <mergeCell ref="CV3:CV4"/>
    <mergeCell ref="CX3:CX4"/>
    <mergeCell ref="DF3:DF4"/>
    <mergeCell ref="DG3:DG4"/>
    <mergeCell ref="DH3:DH4"/>
    <mergeCell ref="DI3:DI4"/>
    <mergeCell ref="CY3:CY4"/>
    <mergeCell ref="AT1:AW2"/>
    <mergeCell ref="AX1:BE1"/>
    <mergeCell ref="BF1:BJ2"/>
    <mergeCell ref="BK1:BN2"/>
    <mergeCell ref="BO1:BV1"/>
    <mergeCell ref="BW1:CA2"/>
    <mergeCell ref="AX2:AX4"/>
    <mergeCell ref="AY2:BE2"/>
    <mergeCell ref="BO2:BO4"/>
    <mergeCell ref="BP2:BV2"/>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A1:O1"/>
    <mergeCell ref="P1:W1"/>
    <mergeCell ref="X1:AB2"/>
    <mergeCell ref="AC1:AF2"/>
    <mergeCell ref="AG1:AN1"/>
    <mergeCell ref="AO1:AS2"/>
    <mergeCell ref="A2:A4"/>
    <mergeCell ref="B2:B4"/>
    <mergeCell ref="C2:C4"/>
    <mergeCell ref="D2:D4"/>
    <mergeCell ref="E2:E4"/>
    <mergeCell ref="F2:F4"/>
    <mergeCell ref="G2:G4"/>
    <mergeCell ref="H2:H4"/>
    <mergeCell ref="I2:I4"/>
    <mergeCell ref="J2:J4"/>
    <mergeCell ref="K2:K4"/>
    <mergeCell ref="L2:L4"/>
    <mergeCell ref="P2:P4"/>
    <mergeCell ref="Q2:W2"/>
    <mergeCell ref="AG2:AG4"/>
    <mergeCell ref="AH2:AN2"/>
    <mergeCell ref="Q3:Q4"/>
    <mergeCell ref="R3:R4"/>
  </mergeCells>
  <dataValidations count="2">
    <dataValidation type="list" allowBlank="1" showInputMessage="1" showErrorMessage="1" sqref="E5:E8" xr:uid="{446B0893-11AA-4C12-808A-424839FDDAB0}">
      <formula1>nivel</formula1>
    </dataValidation>
    <dataValidation type="list" allowBlank="1" showInputMessage="1" showErrorMessage="1" sqref="F5:F8" xr:uid="{EBBBF2DC-F004-44BB-B92A-2E6F9D4F33B4}">
      <formula1>MOMENTO</formula1>
    </dataValidation>
  </dataValidations>
  <pageMargins left="0.70866141732283472" right="0.70866141732283472" top="0.74803149606299213" bottom="0.74803149606299213" header="0.31496062992125984" footer="0.31496062992125984"/>
  <pageSetup paperSize="9" scale="28" orientation="landscape" r:id="rId1"/>
  <headerFooter>
    <oddHeader xml:space="preserve">&amp;L&amp;G&amp;RCLASIFICACIÓN DE LA INFORMACIÓN
PÚBLICA
</oddHeader>
    <oddFooter>&amp;LRevisó: Yanira Villamil
Realizó: Elizabeth Castillo/Adriana Ocampo/Iván Lerma
&amp;C&amp;G</oddFooter>
  </headerFooter>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3287A-F53C-48F9-8720-2240F5EDF858}">
  <sheetPr>
    <tabColor rgb="FF00B050"/>
  </sheetPr>
  <dimension ref="A1:HV26"/>
  <sheetViews>
    <sheetView zoomScale="55" zoomScaleNormal="55" workbookViewId="0">
      <selection activeCell="U12" sqref="U12"/>
    </sheetView>
  </sheetViews>
  <sheetFormatPr baseColWidth="10" defaultColWidth="11.42578125" defaultRowHeight="15" x14ac:dyDescent="0.25"/>
  <cols>
    <col min="2" max="2" width="30.28515625" customWidth="1"/>
    <col min="3" max="3" width="21" customWidth="1"/>
    <col min="4" max="4" width="32.140625" customWidth="1"/>
    <col min="5" max="5" width="22.42578125" customWidth="1"/>
    <col min="6" max="6" width="21.28515625" customWidth="1"/>
    <col min="7" max="7" width="17.42578125" customWidth="1"/>
    <col min="9" max="9" width="12.140625" customWidth="1"/>
    <col min="12" max="12" width="20.28515625" customWidth="1"/>
    <col min="14" max="14" width="23.85546875" customWidth="1"/>
    <col min="16" max="16" width="30.5703125" hidden="1" customWidth="1"/>
    <col min="17" max="17" width="11.42578125" hidden="1" customWidth="1"/>
    <col min="18" max="18" width="15.85546875" hidden="1" customWidth="1"/>
    <col min="19" max="22" width="11.42578125" hidden="1" customWidth="1"/>
    <col min="23" max="23" width="14.7109375" hidden="1" customWidth="1"/>
    <col min="24" max="24" width="12.5703125" hidden="1" customWidth="1"/>
    <col min="25" max="32" width="11.42578125" hidden="1" customWidth="1"/>
    <col min="33" max="33" width="26.7109375" hidden="1" customWidth="1"/>
    <col min="34" max="34" width="10.42578125" hidden="1" customWidth="1"/>
    <col min="35" max="35" width="28.5703125" hidden="1" customWidth="1"/>
    <col min="36" max="38" width="11.42578125" hidden="1" customWidth="1"/>
    <col min="39" max="39" width="15.140625" hidden="1" customWidth="1"/>
    <col min="40" max="40" width="17.42578125" hidden="1" customWidth="1"/>
    <col min="41" max="43" width="11.42578125" hidden="1" customWidth="1"/>
    <col min="44" max="44" width="20.28515625" hidden="1" customWidth="1"/>
    <col min="45" max="49" width="11.42578125" hidden="1" customWidth="1"/>
    <col min="50" max="50" width="29.5703125" hidden="1" customWidth="1"/>
    <col min="51" max="51" width="11.42578125" hidden="1" customWidth="1"/>
    <col min="52" max="52" width="45.28515625" hidden="1" customWidth="1"/>
    <col min="53" max="57" width="11.42578125" hidden="1" customWidth="1"/>
    <col min="58" max="58" width="9.28515625" hidden="1" customWidth="1"/>
    <col min="59" max="59" width="7.28515625" hidden="1" customWidth="1"/>
    <col min="60" max="60" width="8" hidden="1" customWidth="1"/>
    <col min="61" max="61" width="8.85546875" hidden="1" customWidth="1"/>
    <col min="62" max="62" width="8.42578125" hidden="1" customWidth="1"/>
    <col min="63" max="66" width="11.42578125" hidden="1" customWidth="1"/>
    <col min="67" max="67" width="21" hidden="1" customWidth="1"/>
    <col min="68" max="68" width="11.42578125" hidden="1" customWidth="1"/>
    <col min="69" max="69" width="26.85546875" hidden="1" customWidth="1"/>
    <col min="70" max="70" width="12" hidden="1" customWidth="1"/>
    <col min="71" max="73" width="11.42578125" hidden="1" customWidth="1"/>
    <col min="74" max="74" width="18" hidden="1" customWidth="1"/>
    <col min="75" max="75" width="17.140625" hidden="1" customWidth="1"/>
    <col min="76" max="83" width="11.42578125" hidden="1" customWidth="1"/>
    <col min="84" max="84" width="19.7109375" hidden="1" customWidth="1"/>
    <col min="85" max="85" width="11.42578125" hidden="1" customWidth="1"/>
    <col min="86" max="86" width="39.42578125" hidden="1" customWidth="1"/>
    <col min="87" max="87" width="18.140625" hidden="1" customWidth="1"/>
    <col min="88" max="88" width="11.42578125" hidden="1" customWidth="1"/>
    <col min="89" max="89" width="21" hidden="1" customWidth="1"/>
    <col min="90" max="90" width="11.42578125" hidden="1" customWidth="1"/>
    <col min="91" max="91" width="17.5703125" hidden="1" customWidth="1"/>
    <col min="92" max="100" width="11.42578125" hidden="1" customWidth="1"/>
    <col min="101" max="101" width="38.28515625" hidden="1" customWidth="1"/>
    <col min="102" max="102" width="11.42578125" hidden="1" customWidth="1"/>
    <col min="103" max="103" width="38.140625" hidden="1" customWidth="1"/>
    <col min="104" max="107" width="11.42578125" hidden="1" customWidth="1"/>
    <col min="108" max="108" width="18.7109375" hidden="1" customWidth="1"/>
    <col min="109" max="109" width="9.42578125" hidden="1" customWidth="1"/>
    <col min="110" max="110" width="9" hidden="1" customWidth="1"/>
    <col min="111" max="111" width="9.42578125" hidden="1" customWidth="1"/>
    <col min="112" max="112" width="8.42578125" hidden="1" customWidth="1"/>
    <col min="113" max="113" width="10.140625" hidden="1" customWidth="1"/>
    <col min="114" max="114" width="8.7109375" hidden="1" customWidth="1"/>
    <col min="115" max="115" width="7.7109375" hidden="1" customWidth="1"/>
    <col min="116" max="117" width="7.140625" hidden="1" customWidth="1"/>
    <col min="118" max="118" width="27.28515625" hidden="1" customWidth="1"/>
    <col min="119" max="119" width="11.42578125" hidden="1" customWidth="1"/>
    <col min="120" max="120" width="45.7109375" hidden="1" customWidth="1"/>
    <col min="121" max="121" width="31.85546875" hidden="1" customWidth="1"/>
    <col min="122" max="122" width="17.7109375" hidden="1" customWidth="1"/>
    <col min="123" max="123" width="27.42578125" hidden="1" customWidth="1"/>
    <col min="124" max="124" width="11.42578125" hidden="1" customWidth="1"/>
    <col min="125" max="125" width="32.5703125" hidden="1" customWidth="1"/>
    <col min="126" max="134" width="11.42578125" hidden="1" customWidth="1"/>
    <col min="135" max="135" width="27.28515625" hidden="1" customWidth="1"/>
    <col min="136" max="141" width="11.42578125" hidden="1" customWidth="1"/>
    <col min="142" max="142" width="16.28515625" hidden="1" customWidth="1"/>
    <col min="143" max="151" width="11.42578125" hidden="1" customWidth="1"/>
    <col min="152" max="152" width="18.28515625" hidden="1" customWidth="1"/>
    <col min="153" max="153" width="11.42578125" hidden="1" customWidth="1"/>
    <col min="154" max="154" width="20.42578125" hidden="1" customWidth="1"/>
    <col min="155" max="155" width="24" hidden="1" customWidth="1"/>
    <col min="156" max="156" width="11.42578125" hidden="1" customWidth="1"/>
    <col min="157" max="157" width="14.28515625" hidden="1" customWidth="1"/>
    <col min="158" max="158" width="19" hidden="1" customWidth="1"/>
    <col min="159" max="168" width="11.42578125" hidden="1" customWidth="1"/>
    <col min="169" max="169" width="32.7109375" hidden="1" customWidth="1"/>
    <col min="170" max="170" width="31.5703125" hidden="1" customWidth="1"/>
    <col min="171" max="171" width="40.5703125" hidden="1" customWidth="1"/>
    <col min="172" max="172" width="23.140625" hidden="1" customWidth="1"/>
    <col min="173" max="173" width="15" hidden="1" customWidth="1"/>
    <col min="174" max="174" width="18.85546875" hidden="1" customWidth="1"/>
    <col min="175" max="175" width="18" hidden="1" customWidth="1"/>
    <col min="176" max="185" width="11.42578125" hidden="1" customWidth="1"/>
    <col min="186" max="186" width="29.140625" hidden="1" customWidth="1"/>
    <col min="187" max="187" width="32.42578125" hidden="1" customWidth="1"/>
    <col min="188" max="188" width="24.140625" hidden="1" customWidth="1"/>
    <col min="189" max="189" width="27.5703125" hidden="1" customWidth="1"/>
    <col min="190" max="201" width="11.42578125" hidden="1" customWidth="1"/>
    <col min="202" max="202" width="13.5703125" hidden="1" customWidth="1"/>
    <col min="203" max="203" width="14.5703125" hidden="1" customWidth="1"/>
    <col min="204" max="204" width="11.42578125" hidden="1" customWidth="1"/>
    <col min="205" max="205" width="29.140625" hidden="1" customWidth="1"/>
    <col min="206" max="206" width="32.42578125" hidden="1" customWidth="1"/>
    <col min="207" max="207" width="20.5703125" hidden="1" customWidth="1"/>
    <col min="208" max="208" width="18.5703125" hidden="1" customWidth="1"/>
    <col min="209" max="215" width="11.42578125" hidden="1" customWidth="1"/>
    <col min="216" max="219" width="34" hidden="1" customWidth="1"/>
    <col min="220" max="220" width="27.42578125" hidden="1" customWidth="1"/>
    <col min="221" max="223" width="11.42578125" hidden="1" customWidth="1"/>
    <col min="224" max="225" width="11.42578125" customWidth="1"/>
    <col min="226" max="227" width="23.85546875" hidden="1" customWidth="1"/>
    <col min="228" max="228" width="72.140625" customWidth="1"/>
    <col min="229" max="229" width="65" customWidth="1"/>
    <col min="230" max="230" width="23.85546875" customWidth="1"/>
  </cols>
  <sheetData>
    <row r="1" spans="1:230" ht="34.5" customHeight="1" x14ac:dyDescent="0.25">
      <c r="A1" s="1184" t="s">
        <v>1756</v>
      </c>
      <c r="B1" s="1184"/>
      <c r="C1" s="1184"/>
      <c r="D1" s="1184"/>
      <c r="E1" s="1184"/>
      <c r="F1" s="1184"/>
      <c r="G1" s="1184"/>
      <c r="H1" s="1184"/>
      <c r="I1" s="1184"/>
      <c r="J1" s="1184"/>
      <c r="K1" s="1184"/>
      <c r="L1" s="1184"/>
      <c r="M1" s="1184"/>
      <c r="N1" s="1184"/>
      <c r="O1" s="1184"/>
      <c r="P1" s="1083" t="s">
        <v>1410</v>
      </c>
      <c r="Q1" s="1083"/>
      <c r="R1" s="1083"/>
      <c r="S1" s="1083"/>
      <c r="T1" s="1083"/>
      <c r="U1" s="1083"/>
      <c r="V1" s="1083"/>
      <c r="W1" s="1083"/>
      <c r="X1" s="1084" t="s">
        <v>491</v>
      </c>
      <c r="Y1" s="1084"/>
      <c r="Z1" s="1084"/>
      <c r="AA1" s="1084"/>
      <c r="AB1" s="1084"/>
      <c r="AC1" s="1085" t="s">
        <v>492</v>
      </c>
      <c r="AD1" s="1085"/>
      <c r="AE1" s="1085"/>
      <c r="AF1" s="1085"/>
      <c r="AG1" s="1083" t="s">
        <v>493</v>
      </c>
      <c r="AH1" s="1083"/>
      <c r="AI1" s="1083"/>
      <c r="AJ1" s="1083"/>
      <c r="AK1" s="1083"/>
      <c r="AL1" s="1083"/>
      <c r="AM1" s="1083"/>
      <c r="AN1" s="1083"/>
      <c r="AO1" s="1084" t="s">
        <v>491</v>
      </c>
      <c r="AP1" s="1084"/>
      <c r="AQ1" s="1084"/>
      <c r="AR1" s="1084"/>
      <c r="AS1" s="1084"/>
      <c r="AT1" s="1085" t="s">
        <v>492</v>
      </c>
      <c r="AU1" s="1085"/>
      <c r="AV1" s="1085"/>
      <c r="AW1" s="1085"/>
      <c r="AX1" s="1083" t="s">
        <v>494</v>
      </c>
      <c r="AY1" s="1083"/>
      <c r="AZ1" s="1083"/>
      <c r="BA1" s="1083"/>
      <c r="BB1" s="1083"/>
      <c r="BC1" s="1083"/>
      <c r="BD1" s="1083"/>
      <c r="BE1" s="1083"/>
      <c r="BF1" s="1084" t="s">
        <v>491</v>
      </c>
      <c r="BG1" s="1084"/>
      <c r="BH1" s="1084"/>
      <c r="BI1" s="1084"/>
      <c r="BJ1" s="1084"/>
      <c r="BK1" s="1085" t="s">
        <v>492</v>
      </c>
      <c r="BL1" s="1085"/>
      <c r="BM1" s="1085"/>
      <c r="BN1" s="1085"/>
      <c r="BO1" s="1083" t="s">
        <v>495</v>
      </c>
      <c r="BP1" s="1083"/>
      <c r="BQ1" s="1083"/>
      <c r="BR1" s="1083"/>
      <c r="BS1" s="1083"/>
      <c r="BT1" s="1083"/>
      <c r="BU1" s="1083"/>
      <c r="BV1" s="1083"/>
      <c r="BW1" s="1084" t="s">
        <v>491</v>
      </c>
      <c r="BX1" s="1084"/>
      <c r="BY1" s="1084"/>
      <c r="BZ1" s="1084"/>
      <c r="CA1" s="1084"/>
      <c r="CB1" s="1085" t="s">
        <v>492</v>
      </c>
      <c r="CC1" s="1085"/>
      <c r="CD1" s="1085"/>
      <c r="CE1" s="1085"/>
      <c r="CF1" s="1083" t="s">
        <v>496</v>
      </c>
      <c r="CG1" s="1083"/>
      <c r="CH1" s="1083"/>
      <c r="CI1" s="1083"/>
      <c r="CJ1" s="1083"/>
      <c r="CK1" s="1083"/>
      <c r="CL1" s="1083"/>
      <c r="CM1" s="1083"/>
      <c r="CN1" s="1084" t="s">
        <v>491</v>
      </c>
      <c r="CO1" s="1084"/>
      <c r="CP1" s="1084"/>
      <c r="CQ1" s="1084"/>
      <c r="CR1" s="1084"/>
      <c r="CS1" s="1085" t="s">
        <v>492</v>
      </c>
      <c r="CT1" s="1085"/>
      <c r="CU1" s="1085"/>
      <c r="CV1" s="1085"/>
      <c r="CW1" s="1083" t="s">
        <v>497</v>
      </c>
      <c r="CX1" s="1083"/>
      <c r="CY1" s="1083"/>
      <c r="CZ1" s="1083"/>
      <c r="DA1" s="1083"/>
      <c r="DB1" s="1083"/>
      <c r="DC1" s="1083"/>
      <c r="DD1" s="1083"/>
      <c r="DE1" s="1084" t="s">
        <v>491</v>
      </c>
      <c r="DF1" s="1084"/>
      <c r="DG1" s="1084"/>
      <c r="DH1" s="1084"/>
      <c r="DI1" s="1084"/>
      <c r="DJ1" s="1085" t="s">
        <v>492</v>
      </c>
      <c r="DK1" s="1085"/>
      <c r="DL1" s="1085"/>
      <c r="DM1" s="1085"/>
      <c r="DN1" s="1083" t="s">
        <v>498</v>
      </c>
      <c r="DO1" s="1083"/>
      <c r="DP1" s="1083"/>
      <c r="DQ1" s="1083"/>
      <c r="DR1" s="1083"/>
      <c r="DS1" s="1083"/>
      <c r="DT1" s="1083"/>
      <c r="DU1" s="1083"/>
      <c r="DV1" s="1084" t="s">
        <v>491</v>
      </c>
      <c r="DW1" s="1084"/>
      <c r="DX1" s="1084"/>
      <c r="DY1" s="1084"/>
      <c r="DZ1" s="1084"/>
      <c r="EA1" s="1085" t="s">
        <v>492</v>
      </c>
      <c r="EB1" s="1085"/>
      <c r="EC1" s="1085"/>
      <c r="ED1" s="1085"/>
      <c r="EE1" s="1083" t="s">
        <v>499</v>
      </c>
      <c r="EF1" s="1083"/>
      <c r="EG1" s="1083"/>
      <c r="EH1" s="1083"/>
      <c r="EI1" s="1083"/>
      <c r="EJ1" s="1083"/>
      <c r="EK1" s="1083"/>
      <c r="EL1" s="1083"/>
      <c r="EM1" s="1084" t="s">
        <v>491</v>
      </c>
      <c r="EN1" s="1084"/>
      <c r="EO1" s="1084"/>
      <c r="EP1" s="1084"/>
      <c r="EQ1" s="1084"/>
      <c r="ER1" s="1085" t="s">
        <v>492</v>
      </c>
      <c r="ES1" s="1085"/>
      <c r="ET1" s="1085"/>
      <c r="EU1" s="1085"/>
      <c r="EV1" s="1083" t="s">
        <v>500</v>
      </c>
      <c r="EW1" s="1083"/>
      <c r="EX1" s="1083"/>
      <c r="EY1" s="1083"/>
      <c r="EZ1" s="1083"/>
      <c r="FA1" s="1083"/>
      <c r="FB1" s="1083"/>
      <c r="FC1" s="1083"/>
      <c r="FD1" s="1084" t="s">
        <v>491</v>
      </c>
      <c r="FE1" s="1084"/>
      <c r="FF1" s="1084"/>
      <c r="FG1" s="1084"/>
      <c r="FH1" s="1084"/>
      <c r="FI1" s="1085" t="s">
        <v>492</v>
      </c>
      <c r="FJ1" s="1085"/>
      <c r="FK1" s="1085"/>
      <c r="FL1" s="1085"/>
      <c r="FM1" s="1113" t="s">
        <v>501</v>
      </c>
      <c r="FN1" s="1113" t="s">
        <v>502</v>
      </c>
      <c r="FO1" s="1083" t="s">
        <v>503</v>
      </c>
      <c r="FP1" s="1083"/>
      <c r="FQ1" s="1083"/>
      <c r="FR1" s="1083"/>
      <c r="FS1" s="1083"/>
      <c r="FT1" s="1083"/>
      <c r="FU1" s="1083"/>
      <c r="FV1" s="1083"/>
      <c r="FW1" s="1084" t="s">
        <v>491</v>
      </c>
      <c r="FX1" s="1084"/>
      <c r="FY1" s="1084"/>
      <c r="FZ1" s="1084"/>
      <c r="GA1" s="1084"/>
      <c r="GB1" s="1085" t="s">
        <v>492</v>
      </c>
      <c r="GC1" s="1085"/>
      <c r="GD1" s="1085"/>
      <c r="GE1" s="1085"/>
      <c r="GF1" s="1113" t="s">
        <v>1513</v>
      </c>
      <c r="GG1" s="1113" t="s">
        <v>1640</v>
      </c>
      <c r="GH1" s="1083" t="s">
        <v>1411</v>
      </c>
      <c r="GI1" s="1083"/>
      <c r="GJ1" s="1083"/>
      <c r="GK1" s="1083"/>
      <c r="GL1" s="1083"/>
      <c r="GM1" s="1083"/>
      <c r="GN1" s="1083"/>
      <c r="GO1" s="1083"/>
      <c r="GP1" s="1084" t="s">
        <v>491</v>
      </c>
      <c r="GQ1" s="1084"/>
      <c r="GR1" s="1084"/>
      <c r="GS1" s="1084"/>
      <c r="GT1" s="1084"/>
      <c r="GU1" s="1085" t="s">
        <v>492</v>
      </c>
      <c r="GV1" s="1085"/>
      <c r="GW1" s="1085"/>
      <c r="GX1" s="1085"/>
      <c r="GY1" s="1113" t="s">
        <v>507</v>
      </c>
      <c r="GZ1" s="1113" t="s">
        <v>1413</v>
      </c>
      <c r="HA1" s="1185" t="s">
        <v>1414</v>
      </c>
      <c r="HB1" s="1185"/>
      <c r="HC1" s="1185"/>
      <c r="HD1" s="1185"/>
      <c r="HE1" s="1185"/>
      <c r="HF1" s="1185"/>
      <c r="HG1" s="1185"/>
      <c r="HH1" s="1185"/>
      <c r="HI1" s="1084" t="s">
        <v>491</v>
      </c>
      <c r="HJ1" s="1084"/>
      <c r="HK1" s="1084"/>
      <c r="HL1" s="1084"/>
      <c r="HM1" s="1084"/>
      <c r="HN1" s="1085" t="s">
        <v>492</v>
      </c>
      <c r="HO1" s="1085"/>
      <c r="HP1" s="1085"/>
      <c r="HQ1" s="1085"/>
      <c r="HR1" s="1113" t="s">
        <v>510</v>
      </c>
      <c r="HS1" s="1113" t="s">
        <v>511</v>
      </c>
      <c r="HT1" s="1116" t="s">
        <v>512</v>
      </c>
      <c r="HU1" s="1105" t="s">
        <v>513</v>
      </c>
      <c r="HV1" s="1108" t="s">
        <v>514</v>
      </c>
    </row>
    <row r="2" spans="1:230" ht="15.75" customHeight="1" x14ac:dyDescent="0.25">
      <c r="A2" s="1103" t="s">
        <v>517</v>
      </c>
      <c r="B2" s="1103" t="s">
        <v>518</v>
      </c>
      <c r="C2" s="1110" t="s">
        <v>1417</v>
      </c>
      <c r="D2" s="1103" t="s">
        <v>520</v>
      </c>
      <c r="E2" s="1103" t="s">
        <v>1418</v>
      </c>
      <c r="F2" s="1103" t="s">
        <v>522</v>
      </c>
      <c r="G2" s="1103" t="s">
        <v>523</v>
      </c>
      <c r="H2" s="1103" t="s">
        <v>524</v>
      </c>
      <c r="I2" s="1102" t="s">
        <v>525</v>
      </c>
      <c r="J2" s="1103" t="s">
        <v>526</v>
      </c>
      <c r="K2" s="1103" t="s">
        <v>281</v>
      </c>
      <c r="L2" s="1103" t="s">
        <v>527</v>
      </c>
      <c r="M2" s="308"/>
      <c r="N2" s="308"/>
      <c r="O2" s="308"/>
      <c r="P2" s="1083" t="s">
        <v>516</v>
      </c>
      <c r="Q2" s="1083" t="s">
        <v>515</v>
      </c>
      <c r="R2" s="1083"/>
      <c r="S2" s="1083"/>
      <c r="T2" s="1083"/>
      <c r="U2" s="1083"/>
      <c r="V2" s="1083"/>
      <c r="W2" s="1083"/>
      <c r="X2" s="1084"/>
      <c r="Y2" s="1084"/>
      <c r="Z2" s="1084"/>
      <c r="AA2" s="1084"/>
      <c r="AB2" s="1084"/>
      <c r="AC2" s="1085"/>
      <c r="AD2" s="1085"/>
      <c r="AE2" s="1085"/>
      <c r="AF2" s="1085"/>
      <c r="AG2" s="1083" t="s">
        <v>516</v>
      </c>
      <c r="AH2" s="1083" t="s">
        <v>515</v>
      </c>
      <c r="AI2" s="1083"/>
      <c r="AJ2" s="1083"/>
      <c r="AK2" s="1083"/>
      <c r="AL2" s="1083"/>
      <c r="AM2" s="1083"/>
      <c r="AN2" s="1083"/>
      <c r="AO2" s="1084"/>
      <c r="AP2" s="1084"/>
      <c r="AQ2" s="1084"/>
      <c r="AR2" s="1084"/>
      <c r="AS2" s="1084"/>
      <c r="AT2" s="1085"/>
      <c r="AU2" s="1085"/>
      <c r="AV2" s="1085"/>
      <c r="AW2" s="1085"/>
      <c r="AX2" s="1083" t="s">
        <v>516</v>
      </c>
      <c r="AY2" s="1083" t="s">
        <v>515</v>
      </c>
      <c r="AZ2" s="1083"/>
      <c r="BA2" s="1083"/>
      <c r="BB2" s="1083"/>
      <c r="BC2" s="1083"/>
      <c r="BD2" s="1083"/>
      <c r="BE2" s="1083"/>
      <c r="BF2" s="1084"/>
      <c r="BG2" s="1084"/>
      <c r="BH2" s="1084"/>
      <c r="BI2" s="1084"/>
      <c r="BJ2" s="1084"/>
      <c r="BK2" s="1085"/>
      <c r="BL2" s="1085"/>
      <c r="BM2" s="1085"/>
      <c r="BN2" s="1085"/>
      <c r="BO2" s="1083" t="s">
        <v>516</v>
      </c>
      <c r="BP2" s="1083" t="s">
        <v>515</v>
      </c>
      <c r="BQ2" s="1083"/>
      <c r="BR2" s="1083"/>
      <c r="BS2" s="1083"/>
      <c r="BT2" s="1083"/>
      <c r="BU2" s="1083"/>
      <c r="BV2" s="1083"/>
      <c r="BW2" s="1084"/>
      <c r="BX2" s="1084"/>
      <c r="BY2" s="1084"/>
      <c r="BZ2" s="1084"/>
      <c r="CA2" s="1084"/>
      <c r="CB2" s="1085"/>
      <c r="CC2" s="1085"/>
      <c r="CD2" s="1085"/>
      <c r="CE2" s="1085"/>
      <c r="CF2" s="1083" t="s">
        <v>516</v>
      </c>
      <c r="CG2" s="1083" t="s">
        <v>515</v>
      </c>
      <c r="CH2" s="1083"/>
      <c r="CI2" s="1083"/>
      <c r="CJ2" s="1083"/>
      <c r="CK2" s="1083"/>
      <c r="CL2" s="1083"/>
      <c r="CM2" s="1083"/>
      <c r="CN2" s="1084"/>
      <c r="CO2" s="1084"/>
      <c r="CP2" s="1084"/>
      <c r="CQ2" s="1084"/>
      <c r="CR2" s="1084"/>
      <c r="CS2" s="1085"/>
      <c r="CT2" s="1085"/>
      <c r="CU2" s="1085"/>
      <c r="CV2" s="1085"/>
      <c r="CW2" s="1083" t="s">
        <v>516</v>
      </c>
      <c r="CX2" s="1083" t="s">
        <v>515</v>
      </c>
      <c r="CY2" s="1083"/>
      <c r="CZ2" s="1083"/>
      <c r="DA2" s="1083"/>
      <c r="DB2" s="1083"/>
      <c r="DC2" s="1083"/>
      <c r="DD2" s="1083"/>
      <c r="DE2" s="1084"/>
      <c r="DF2" s="1084"/>
      <c r="DG2" s="1084"/>
      <c r="DH2" s="1084"/>
      <c r="DI2" s="1084"/>
      <c r="DJ2" s="1085"/>
      <c r="DK2" s="1085"/>
      <c r="DL2" s="1085"/>
      <c r="DM2" s="1085"/>
      <c r="DN2" s="1083" t="s">
        <v>516</v>
      </c>
      <c r="DO2" s="1083" t="s">
        <v>515</v>
      </c>
      <c r="DP2" s="1083"/>
      <c r="DQ2" s="1083"/>
      <c r="DR2" s="1083"/>
      <c r="DS2" s="1083"/>
      <c r="DT2" s="1083"/>
      <c r="DU2" s="1083"/>
      <c r="DV2" s="1084"/>
      <c r="DW2" s="1084"/>
      <c r="DX2" s="1084"/>
      <c r="DY2" s="1084"/>
      <c r="DZ2" s="1084"/>
      <c r="EA2" s="1085"/>
      <c r="EB2" s="1085"/>
      <c r="EC2" s="1085"/>
      <c r="ED2" s="1085"/>
      <c r="EE2" s="1083" t="s">
        <v>516</v>
      </c>
      <c r="EF2" s="1083" t="s">
        <v>515</v>
      </c>
      <c r="EG2" s="1083"/>
      <c r="EH2" s="1083"/>
      <c r="EI2" s="1083"/>
      <c r="EJ2" s="1083"/>
      <c r="EK2" s="1083"/>
      <c r="EL2" s="1083"/>
      <c r="EM2" s="1084"/>
      <c r="EN2" s="1084"/>
      <c r="EO2" s="1084"/>
      <c r="EP2" s="1084"/>
      <c r="EQ2" s="1084"/>
      <c r="ER2" s="1085"/>
      <c r="ES2" s="1085"/>
      <c r="ET2" s="1085"/>
      <c r="EU2" s="1085"/>
      <c r="EV2" s="1083" t="s">
        <v>516</v>
      </c>
      <c r="EW2" s="1083" t="s">
        <v>515</v>
      </c>
      <c r="EX2" s="1083"/>
      <c r="EY2" s="1083"/>
      <c r="EZ2" s="1083"/>
      <c r="FA2" s="1083"/>
      <c r="FB2" s="1083"/>
      <c r="FC2" s="1083"/>
      <c r="FD2" s="1084"/>
      <c r="FE2" s="1084"/>
      <c r="FF2" s="1084"/>
      <c r="FG2" s="1084"/>
      <c r="FH2" s="1084"/>
      <c r="FI2" s="1085"/>
      <c r="FJ2" s="1085"/>
      <c r="FK2" s="1085"/>
      <c r="FL2" s="1085"/>
      <c r="FM2" s="1114"/>
      <c r="FN2" s="1114"/>
      <c r="FO2" s="1083" t="s">
        <v>516</v>
      </c>
      <c r="FP2" s="1083" t="s">
        <v>515</v>
      </c>
      <c r="FQ2" s="1083"/>
      <c r="FR2" s="1083"/>
      <c r="FS2" s="1083"/>
      <c r="FT2" s="1083"/>
      <c r="FU2" s="1083"/>
      <c r="FV2" s="1083"/>
      <c r="FW2" s="1084"/>
      <c r="FX2" s="1084"/>
      <c r="FY2" s="1084"/>
      <c r="FZ2" s="1084"/>
      <c r="GA2" s="1084"/>
      <c r="GB2" s="1085"/>
      <c r="GC2" s="1085"/>
      <c r="GD2" s="1085"/>
      <c r="GE2" s="1085"/>
      <c r="GF2" s="1114"/>
      <c r="GG2" s="1114"/>
      <c r="GH2" s="1083" t="s">
        <v>516</v>
      </c>
      <c r="GI2" s="1083" t="s">
        <v>515</v>
      </c>
      <c r="GJ2" s="1083"/>
      <c r="GK2" s="1083"/>
      <c r="GL2" s="1083"/>
      <c r="GM2" s="1083"/>
      <c r="GN2" s="1083"/>
      <c r="GO2" s="1083"/>
      <c r="GP2" s="1084"/>
      <c r="GQ2" s="1084"/>
      <c r="GR2" s="1084"/>
      <c r="GS2" s="1084"/>
      <c r="GT2" s="1084"/>
      <c r="GU2" s="1085"/>
      <c r="GV2" s="1085"/>
      <c r="GW2" s="1085"/>
      <c r="GX2" s="1085"/>
      <c r="GY2" s="1114"/>
      <c r="GZ2" s="1114"/>
      <c r="HA2" s="1185" t="s">
        <v>516</v>
      </c>
      <c r="HB2" s="1185" t="s">
        <v>515</v>
      </c>
      <c r="HC2" s="1185"/>
      <c r="HD2" s="1185"/>
      <c r="HE2" s="1185"/>
      <c r="HF2" s="1185"/>
      <c r="HG2" s="1185"/>
      <c r="HH2" s="1185"/>
      <c r="HI2" s="1084"/>
      <c r="HJ2" s="1084"/>
      <c r="HK2" s="1084"/>
      <c r="HL2" s="1084"/>
      <c r="HM2" s="1084"/>
      <c r="HN2" s="1085"/>
      <c r="HO2" s="1085"/>
      <c r="HP2" s="1085"/>
      <c r="HQ2" s="1085"/>
      <c r="HR2" s="1114"/>
      <c r="HS2" s="1114"/>
      <c r="HT2" s="1117"/>
      <c r="HU2" s="1106"/>
      <c r="HV2" s="1108"/>
    </row>
    <row r="3" spans="1:230" ht="60" customHeight="1" x14ac:dyDescent="0.25">
      <c r="A3" s="1103"/>
      <c r="B3" s="1103"/>
      <c r="C3" s="1111"/>
      <c r="D3" s="1103"/>
      <c r="E3" s="1103"/>
      <c r="F3" s="1103"/>
      <c r="G3" s="1103"/>
      <c r="H3" s="1103"/>
      <c r="I3" s="1102"/>
      <c r="J3" s="1103"/>
      <c r="K3" s="1103"/>
      <c r="L3" s="1103"/>
      <c r="M3" s="388" t="s">
        <v>1419</v>
      </c>
      <c r="N3" s="388" t="s">
        <v>1420</v>
      </c>
      <c r="O3" s="388" t="s">
        <v>1421</v>
      </c>
      <c r="P3" s="1083"/>
      <c r="Q3" s="1083" t="s">
        <v>531</v>
      </c>
      <c r="R3" s="1083" t="s">
        <v>532</v>
      </c>
      <c r="S3" s="1083" t="s">
        <v>533</v>
      </c>
      <c r="T3" s="1083"/>
      <c r="U3" s="1083" t="s">
        <v>534</v>
      </c>
      <c r="V3" s="1083" t="s">
        <v>535</v>
      </c>
      <c r="W3" s="1083" t="s">
        <v>536</v>
      </c>
      <c r="X3" s="1084" t="s">
        <v>516</v>
      </c>
      <c r="Y3" s="1084" t="s">
        <v>537</v>
      </c>
      <c r="Z3" s="1084" t="s">
        <v>538</v>
      </c>
      <c r="AA3" s="1084" t="s">
        <v>539</v>
      </c>
      <c r="AB3" s="1084" t="s">
        <v>540</v>
      </c>
      <c r="AC3" s="1093" t="s">
        <v>541</v>
      </c>
      <c r="AD3" s="1088" t="s">
        <v>542</v>
      </c>
      <c r="AE3" s="1088" t="s">
        <v>543</v>
      </c>
      <c r="AF3" s="1089" t="s">
        <v>544</v>
      </c>
      <c r="AG3" s="1083"/>
      <c r="AH3" s="1083" t="s">
        <v>531</v>
      </c>
      <c r="AI3" s="1083" t="s">
        <v>532</v>
      </c>
      <c r="AJ3" s="1083" t="s">
        <v>533</v>
      </c>
      <c r="AK3" s="1083"/>
      <c r="AL3" s="1083" t="s">
        <v>534</v>
      </c>
      <c r="AM3" s="1083" t="s">
        <v>535</v>
      </c>
      <c r="AN3" s="1083" t="s">
        <v>536</v>
      </c>
      <c r="AO3" s="1084" t="s">
        <v>516</v>
      </c>
      <c r="AP3" s="1084" t="s">
        <v>537</v>
      </c>
      <c r="AQ3" s="1084" t="s">
        <v>538</v>
      </c>
      <c r="AR3" s="1084" t="s">
        <v>539</v>
      </c>
      <c r="AS3" s="1084" t="s">
        <v>540</v>
      </c>
      <c r="AT3" s="1093" t="s">
        <v>541</v>
      </c>
      <c r="AU3" s="1088" t="s">
        <v>542</v>
      </c>
      <c r="AV3" s="1088" t="s">
        <v>543</v>
      </c>
      <c r="AW3" s="1089" t="s">
        <v>544</v>
      </c>
      <c r="AX3" s="1083"/>
      <c r="AY3" s="1083" t="s">
        <v>531</v>
      </c>
      <c r="AZ3" s="1083" t="s">
        <v>532</v>
      </c>
      <c r="BA3" s="1083" t="s">
        <v>533</v>
      </c>
      <c r="BB3" s="1083"/>
      <c r="BC3" s="1083" t="s">
        <v>534</v>
      </c>
      <c r="BD3" s="1083" t="s">
        <v>535</v>
      </c>
      <c r="BE3" s="1083" t="s">
        <v>536</v>
      </c>
      <c r="BF3" s="1084" t="s">
        <v>516</v>
      </c>
      <c r="BG3" s="1084" t="s">
        <v>537</v>
      </c>
      <c r="BH3" s="1084" t="s">
        <v>538</v>
      </c>
      <c r="BI3" s="1084" t="s">
        <v>539</v>
      </c>
      <c r="BJ3" s="1084" t="s">
        <v>540</v>
      </c>
      <c r="BK3" s="1093" t="s">
        <v>541</v>
      </c>
      <c r="BL3" s="1088" t="s">
        <v>542</v>
      </c>
      <c r="BM3" s="1088" t="s">
        <v>543</v>
      </c>
      <c r="BN3" s="1089" t="s">
        <v>544</v>
      </c>
      <c r="BO3" s="1083"/>
      <c r="BP3" s="1083" t="s">
        <v>531</v>
      </c>
      <c r="BQ3" s="1083" t="s">
        <v>532</v>
      </c>
      <c r="BR3" s="1083" t="s">
        <v>533</v>
      </c>
      <c r="BS3" s="1083"/>
      <c r="BT3" s="1083" t="s">
        <v>534</v>
      </c>
      <c r="BU3" s="1083" t="s">
        <v>535</v>
      </c>
      <c r="BV3" s="1083" t="s">
        <v>536</v>
      </c>
      <c r="BW3" s="1084" t="s">
        <v>516</v>
      </c>
      <c r="BX3" s="1084" t="s">
        <v>537</v>
      </c>
      <c r="BY3" s="1084" t="s">
        <v>538</v>
      </c>
      <c r="BZ3" s="1084" t="s">
        <v>539</v>
      </c>
      <c r="CA3" s="1084" t="s">
        <v>540</v>
      </c>
      <c r="CB3" s="1093" t="s">
        <v>541</v>
      </c>
      <c r="CC3" s="1088" t="s">
        <v>542</v>
      </c>
      <c r="CD3" s="1088" t="s">
        <v>543</v>
      </c>
      <c r="CE3" s="1089" t="s">
        <v>544</v>
      </c>
      <c r="CF3" s="1083"/>
      <c r="CG3" s="1083" t="s">
        <v>531</v>
      </c>
      <c r="CH3" s="1083" t="s">
        <v>532</v>
      </c>
      <c r="CI3" s="1083" t="s">
        <v>533</v>
      </c>
      <c r="CJ3" s="1083"/>
      <c r="CK3" s="1083" t="s">
        <v>534</v>
      </c>
      <c r="CL3" s="1083" t="s">
        <v>535</v>
      </c>
      <c r="CM3" s="1083" t="s">
        <v>536</v>
      </c>
      <c r="CN3" s="1084" t="s">
        <v>516</v>
      </c>
      <c r="CO3" s="1084" t="s">
        <v>537</v>
      </c>
      <c r="CP3" s="1084" t="s">
        <v>538</v>
      </c>
      <c r="CQ3" s="1084" t="s">
        <v>539</v>
      </c>
      <c r="CR3" s="1084" t="s">
        <v>540</v>
      </c>
      <c r="CS3" s="1093" t="s">
        <v>541</v>
      </c>
      <c r="CT3" s="1088" t="s">
        <v>542</v>
      </c>
      <c r="CU3" s="1088" t="s">
        <v>543</v>
      </c>
      <c r="CV3" s="1089" t="s">
        <v>544</v>
      </c>
      <c r="CW3" s="1083"/>
      <c r="CX3" s="1083" t="s">
        <v>531</v>
      </c>
      <c r="CY3" s="1083" t="s">
        <v>532</v>
      </c>
      <c r="CZ3" s="1083" t="s">
        <v>533</v>
      </c>
      <c r="DA3" s="1083"/>
      <c r="DB3" s="1083" t="s">
        <v>534</v>
      </c>
      <c r="DC3" s="1083" t="s">
        <v>535</v>
      </c>
      <c r="DD3" s="1083" t="s">
        <v>536</v>
      </c>
      <c r="DE3" s="1084" t="s">
        <v>516</v>
      </c>
      <c r="DF3" s="1084" t="s">
        <v>537</v>
      </c>
      <c r="DG3" s="1084" t="s">
        <v>538</v>
      </c>
      <c r="DH3" s="1084" t="s">
        <v>539</v>
      </c>
      <c r="DI3" s="1084" t="s">
        <v>540</v>
      </c>
      <c r="DJ3" s="1093" t="s">
        <v>541</v>
      </c>
      <c r="DK3" s="1088" t="s">
        <v>542</v>
      </c>
      <c r="DL3" s="1088" t="s">
        <v>543</v>
      </c>
      <c r="DM3" s="1089" t="s">
        <v>544</v>
      </c>
      <c r="DN3" s="1083"/>
      <c r="DO3" s="1083" t="s">
        <v>531</v>
      </c>
      <c r="DP3" s="1083" t="s">
        <v>532</v>
      </c>
      <c r="DQ3" s="1083" t="s">
        <v>533</v>
      </c>
      <c r="DR3" s="1083"/>
      <c r="DS3" s="1083" t="s">
        <v>534</v>
      </c>
      <c r="DT3" s="1083" t="s">
        <v>535</v>
      </c>
      <c r="DU3" s="1083" t="s">
        <v>536</v>
      </c>
      <c r="DV3" s="1084" t="s">
        <v>516</v>
      </c>
      <c r="DW3" s="1084" t="s">
        <v>537</v>
      </c>
      <c r="DX3" s="1084" t="s">
        <v>538</v>
      </c>
      <c r="DY3" s="1084" t="s">
        <v>539</v>
      </c>
      <c r="DZ3" s="1084" t="s">
        <v>540</v>
      </c>
      <c r="EA3" s="1093" t="s">
        <v>541</v>
      </c>
      <c r="EB3" s="1088" t="s">
        <v>542</v>
      </c>
      <c r="EC3" s="1088" t="s">
        <v>543</v>
      </c>
      <c r="ED3" s="1089" t="s">
        <v>544</v>
      </c>
      <c r="EE3" s="1083"/>
      <c r="EF3" s="1083" t="s">
        <v>531</v>
      </c>
      <c r="EG3" s="1083" t="s">
        <v>532</v>
      </c>
      <c r="EH3" s="1083" t="s">
        <v>533</v>
      </c>
      <c r="EI3" s="1083"/>
      <c r="EJ3" s="1083" t="s">
        <v>534</v>
      </c>
      <c r="EK3" s="1083" t="s">
        <v>535</v>
      </c>
      <c r="EL3" s="1083" t="s">
        <v>536</v>
      </c>
      <c r="EM3" s="1084" t="s">
        <v>516</v>
      </c>
      <c r="EN3" s="1084" t="s">
        <v>537</v>
      </c>
      <c r="EO3" s="1084" t="s">
        <v>538</v>
      </c>
      <c r="EP3" s="1084" t="s">
        <v>539</v>
      </c>
      <c r="EQ3" s="1084" t="s">
        <v>540</v>
      </c>
      <c r="ER3" s="1093" t="s">
        <v>541</v>
      </c>
      <c r="ES3" s="1088" t="s">
        <v>542</v>
      </c>
      <c r="ET3" s="1088" t="s">
        <v>543</v>
      </c>
      <c r="EU3" s="1089" t="s">
        <v>544</v>
      </c>
      <c r="EV3" s="1083"/>
      <c r="EW3" s="1083" t="s">
        <v>531</v>
      </c>
      <c r="EX3" s="1083" t="s">
        <v>532</v>
      </c>
      <c r="EY3" s="1083" t="s">
        <v>533</v>
      </c>
      <c r="EZ3" s="1083"/>
      <c r="FA3" s="1083" t="s">
        <v>534</v>
      </c>
      <c r="FB3" s="1083" t="s">
        <v>535</v>
      </c>
      <c r="FC3" s="1083" t="s">
        <v>536</v>
      </c>
      <c r="FD3" s="1084" t="s">
        <v>516</v>
      </c>
      <c r="FE3" s="1084" t="s">
        <v>537</v>
      </c>
      <c r="FF3" s="1084" t="s">
        <v>538</v>
      </c>
      <c r="FG3" s="1084" t="s">
        <v>539</v>
      </c>
      <c r="FH3" s="1084" t="s">
        <v>540</v>
      </c>
      <c r="FI3" s="1093" t="s">
        <v>541</v>
      </c>
      <c r="FJ3" s="1088" t="s">
        <v>542</v>
      </c>
      <c r="FK3" s="1088" t="s">
        <v>543</v>
      </c>
      <c r="FL3" s="1089" t="s">
        <v>544</v>
      </c>
      <c r="FM3" s="1114"/>
      <c r="FN3" s="1114"/>
      <c r="FO3" s="1083"/>
      <c r="FP3" s="1083" t="s">
        <v>531</v>
      </c>
      <c r="FQ3" s="1083" t="s">
        <v>532</v>
      </c>
      <c r="FR3" s="1083" t="s">
        <v>533</v>
      </c>
      <c r="FS3" s="1083"/>
      <c r="FT3" s="1083" t="s">
        <v>534</v>
      </c>
      <c r="FU3" s="1083" t="s">
        <v>535</v>
      </c>
      <c r="FV3" s="1083" t="s">
        <v>536</v>
      </c>
      <c r="FW3" s="1084" t="s">
        <v>516</v>
      </c>
      <c r="FX3" s="1084" t="s">
        <v>537</v>
      </c>
      <c r="FY3" s="1084" t="s">
        <v>538</v>
      </c>
      <c r="FZ3" s="1084" t="s">
        <v>539</v>
      </c>
      <c r="GA3" s="1084" t="s">
        <v>540</v>
      </c>
      <c r="GB3" s="1093" t="s">
        <v>541</v>
      </c>
      <c r="GC3" s="1088" t="s">
        <v>542</v>
      </c>
      <c r="GD3" s="1088" t="s">
        <v>543</v>
      </c>
      <c r="GE3" s="1089" t="s">
        <v>544</v>
      </c>
      <c r="GF3" s="1114"/>
      <c r="GG3" s="1114"/>
      <c r="GH3" s="1083"/>
      <c r="GI3" s="1083" t="s">
        <v>531</v>
      </c>
      <c r="GJ3" s="1083" t="s">
        <v>532</v>
      </c>
      <c r="GK3" s="1083" t="s">
        <v>533</v>
      </c>
      <c r="GL3" s="1083"/>
      <c r="GM3" s="1083" t="s">
        <v>534</v>
      </c>
      <c r="GN3" s="1083" t="s">
        <v>535</v>
      </c>
      <c r="GO3" s="1083" t="s">
        <v>536</v>
      </c>
      <c r="GP3" s="1084" t="s">
        <v>516</v>
      </c>
      <c r="GQ3" s="1084" t="s">
        <v>537</v>
      </c>
      <c r="GR3" s="1084" t="s">
        <v>538</v>
      </c>
      <c r="GS3" s="1084" t="s">
        <v>539</v>
      </c>
      <c r="GT3" s="1084" t="s">
        <v>540</v>
      </c>
      <c r="GU3" s="1093" t="s">
        <v>541</v>
      </c>
      <c r="GV3" s="1088" t="s">
        <v>542</v>
      </c>
      <c r="GW3" s="1088" t="s">
        <v>543</v>
      </c>
      <c r="GX3" s="1089" t="s">
        <v>544</v>
      </c>
      <c r="GY3" s="1114"/>
      <c r="GZ3" s="1114"/>
      <c r="HA3" s="1185"/>
      <c r="HB3" s="1185" t="s">
        <v>531</v>
      </c>
      <c r="HC3" s="1185" t="s">
        <v>532</v>
      </c>
      <c r="HD3" s="1185" t="s">
        <v>533</v>
      </c>
      <c r="HE3" s="1185"/>
      <c r="HF3" s="1185" t="s">
        <v>534</v>
      </c>
      <c r="HG3" s="1185" t="s">
        <v>535</v>
      </c>
      <c r="HH3" s="1185" t="s">
        <v>536</v>
      </c>
      <c r="HI3" s="1084" t="s">
        <v>516</v>
      </c>
      <c r="HJ3" s="1084" t="s">
        <v>537</v>
      </c>
      <c r="HK3" s="1084" t="s">
        <v>538</v>
      </c>
      <c r="HL3" s="1084" t="s">
        <v>539</v>
      </c>
      <c r="HM3" s="1084" t="s">
        <v>540</v>
      </c>
      <c r="HN3" s="1093" t="s">
        <v>541</v>
      </c>
      <c r="HO3" s="1088" t="s">
        <v>542</v>
      </c>
      <c r="HP3" s="1088" t="s">
        <v>543</v>
      </c>
      <c r="HQ3" s="1089" t="s">
        <v>544</v>
      </c>
      <c r="HR3" s="1114"/>
      <c r="HS3" s="1114"/>
      <c r="HT3" s="1117"/>
      <c r="HU3" s="1106"/>
      <c r="HV3" s="1108"/>
    </row>
    <row r="4" spans="1:230" ht="44.25" customHeight="1" x14ac:dyDescent="0.25">
      <c r="A4" s="1103"/>
      <c r="B4" s="1103"/>
      <c r="C4" s="1112"/>
      <c r="D4" s="1103"/>
      <c r="E4" s="1103"/>
      <c r="F4" s="1103"/>
      <c r="G4" s="1103"/>
      <c r="H4" s="1103"/>
      <c r="I4" s="1102"/>
      <c r="J4" s="1103"/>
      <c r="K4" s="1103"/>
      <c r="L4" s="1103"/>
      <c r="M4" s="310" t="s">
        <v>528</v>
      </c>
      <c r="N4" s="311" t="s">
        <v>529</v>
      </c>
      <c r="O4" s="312" t="s">
        <v>530</v>
      </c>
      <c r="P4" s="1119"/>
      <c r="Q4" s="1119"/>
      <c r="R4" s="1119"/>
      <c r="S4" s="313" t="s">
        <v>532</v>
      </c>
      <c r="T4" s="313" t="s">
        <v>545</v>
      </c>
      <c r="U4" s="1119"/>
      <c r="V4" s="1119"/>
      <c r="W4" s="1119"/>
      <c r="X4" s="1186"/>
      <c r="Y4" s="1186"/>
      <c r="Z4" s="1186"/>
      <c r="AA4" s="1186"/>
      <c r="AB4" s="1186"/>
      <c r="AC4" s="1187"/>
      <c r="AD4" s="1188"/>
      <c r="AE4" s="1188"/>
      <c r="AF4" s="1189"/>
      <c r="AG4" s="1119"/>
      <c r="AH4" s="1119"/>
      <c r="AI4" s="1119"/>
      <c r="AJ4" s="313" t="s">
        <v>532</v>
      </c>
      <c r="AK4" s="313" t="s">
        <v>545</v>
      </c>
      <c r="AL4" s="1119"/>
      <c r="AM4" s="1119"/>
      <c r="AN4" s="1119"/>
      <c r="AO4" s="1186"/>
      <c r="AP4" s="1186"/>
      <c r="AQ4" s="1186"/>
      <c r="AR4" s="1186"/>
      <c r="AS4" s="1186"/>
      <c r="AT4" s="1187"/>
      <c r="AU4" s="1188"/>
      <c r="AV4" s="1188"/>
      <c r="AW4" s="1189"/>
      <c r="AX4" s="1119"/>
      <c r="AY4" s="1190"/>
      <c r="AZ4" s="1119"/>
      <c r="BA4" s="313" t="s">
        <v>532</v>
      </c>
      <c r="BB4" s="313" t="s">
        <v>545</v>
      </c>
      <c r="BC4" s="1119"/>
      <c r="BD4" s="1119"/>
      <c r="BE4" s="1119"/>
      <c r="BF4" s="1186"/>
      <c r="BG4" s="1186"/>
      <c r="BH4" s="1186"/>
      <c r="BI4" s="1186"/>
      <c r="BJ4" s="1186"/>
      <c r="BK4" s="1187"/>
      <c r="BL4" s="1188"/>
      <c r="BM4" s="1188"/>
      <c r="BN4" s="1189"/>
      <c r="BO4" s="1119"/>
      <c r="BP4" s="1119"/>
      <c r="BQ4" s="1119"/>
      <c r="BR4" s="313" t="s">
        <v>532</v>
      </c>
      <c r="BS4" s="313" t="s">
        <v>545</v>
      </c>
      <c r="BT4" s="1119"/>
      <c r="BU4" s="1119"/>
      <c r="BV4" s="1119"/>
      <c r="BW4" s="1186"/>
      <c r="BX4" s="1186"/>
      <c r="BY4" s="1186"/>
      <c r="BZ4" s="1186"/>
      <c r="CA4" s="1186"/>
      <c r="CB4" s="1187"/>
      <c r="CC4" s="1188"/>
      <c r="CD4" s="1188"/>
      <c r="CE4" s="1189"/>
      <c r="CF4" s="1119"/>
      <c r="CG4" s="1119"/>
      <c r="CH4" s="1119"/>
      <c r="CI4" s="313" t="s">
        <v>532</v>
      </c>
      <c r="CJ4" s="313" t="s">
        <v>545</v>
      </c>
      <c r="CK4" s="1119"/>
      <c r="CL4" s="1119"/>
      <c r="CM4" s="1119"/>
      <c r="CN4" s="1186"/>
      <c r="CO4" s="1186"/>
      <c r="CP4" s="1186"/>
      <c r="CQ4" s="1186"/>
      <c r="CR4" s="1186"/>
      <c r="CS4" s="1187"/>
      <c r="CT4" s="1188"/>
      <c r="CU4" s="1188"/>
      <c r="CV4" s="1189"/>
      <c r="CW4" s="1119"/>
      <c r="CX4" s="1119"/>
      <c r="CY4" s="1119"/>
      <c r="CZ4" s="313" t="s">
        <v>532</v>
      </c>
      <c r="DA4" s="313" t="s">
        <v>545</v>
      </c>
      <c r="DB4" s="1119"/>
      <c r="DC4" s="1119"/>
      <c r="DD4" s="1119"/>
      <c r="DE4" s="1186"/>
      <c r="DF4" s="1186"/>
      <c r="DG4" s="1186"/>
      <c r="DH4" s="1186"/>
      <c r="DI4" s="1186"/>
      <c r="DJ4" s="1187"/>
      <c r="DK4" s="1188"/>
      <c r="DL4" s="1188"/>
      <c r="DM4" s="1189"/>
      <c r="DN4" s="1119"/>
      <c r="DO4" s="1119"/>
      <c r="DP4" s="1119"/>
      <c r="DQ4" s="313" t="s">
        <v>532</v>
      </c>
      <c r="DR4" s="313" t="s">
        <v>545</v>
      </c>
      <c r="DS4" s="1119"/>
      <c r="DT4" s="1119"/>
      <c r="DU4" s="1119"/>
      <c r="DV4" s="1084"/>
      <c r="DW4" s="1084"/>
      <c r="DX4" s="1084"/>
      <c r="DY4" s="1084"/>
      <c r="DZ4" s="1084"/>
      <c r="EA4" s="1093"/>
      <c r="EB4" s="1088"/>
      <c r="EC4" s="1088"/>
      <c r="ED4" s="1089"/>
      <c r="EE4" s="1083"/>
      <c r="EF4" s="1083"/>
      <c r="EG4" s="1083"/>
      <c r="EH4" s="152" t="s">
        <v>532</v>
      </c>
      <c r="EI4" s="152" t="s">
        <v>545</v>
      </c>
      <c r="EJ4" s="1083"/>
      <c r="EK4" s="1083"/>
      <c r="EL4" s="1083"/>
      <c r="EM4" s="1084"/>
      <c r="EN4" s="1084"/>
      <c r="EO4" s="1084"/>
      <c r="EP4" s="1084"/>
      <c r="EQ4" s="1084"/>
      <c r="ER4" s="1093"/>
      <c r="ES4" s="1088"/>
      <c r="ET4" s="1088"/>
      <c r="EU4" s="1089"/>
      <c r="EV4" s="1083"/>
      <c r="EW4" s="1083"/>
      <c r="EX4" s="1083"/>
      <c r="EY4" s="152" t="s">
        <v>532</v>
      </c>
      <c r="EZ4" s="152" t="s">
        <v>545</v>
      </c>
      <c r="FA4" s="1083"/>
      <c r="FB4" s="1083"/>
      <c r="FC4" s="1083"/>
      <c r="FD4" s="1084"/>
      <c r="FE4" s="1084"/>
      <c r="FF4" s="1084"/>
      <c r="FG4" s="1084"/>
      <c r="FH4" s="1084"/>
      <c r="FI4" s="1093"/>
      <c r="FJ4" s="1088"/>
      <c r="FK4" s="1088"/>
      <c r="FL4" s="1089"/>
      <c r="FM4" s="1115"/>
      <c r="FN4" s="1115"/>
      <c r="FO4" s="1083"/>
      <c r="FP4" s="1083"/>
      <c r="FQ4" s="1083"/>
      <c r="FR4" s="152" t="s">
        <v>532</v>
      </c>
      <c r="FS4" s="152" t="s">
        <v>545</v>
      </c>
      <c r="FT4" s="1083"/>
      <c r="FU4" s="1083"/>
      <c r="FV4" s="1083"/>
      <c r="FW4" s="1084"/>
      <c r="FX4" s="1084"/>
      <c r="FY4" s="1084"/>
      <c r="FZ4" s="1084"/>
      <c r="GA4" s="1084"/>
      <c r="GB4" s="1093"/>
      <c r="GC4" s="1088"/>
      <c r="GD4" s="1088"/>
      <c r="GE4" s="1089"/>
      <c r="GF4" s="1115"/>
      <c r="GG4" s="1115"/>
      <c r="GH4" s="1083"/>
      <c r="GI4" s="1083"/>
      <c r="GJ4" s="1083"/>
      <c r="GK4" s="152" t="s">
        <v>532</v>
      </c>
      <c r="GL4" s="152" t="s">
        <v>545</v>
      </c>
      <c r="GM4" s="1083"/>
      <c r="GN4" s="1083"/>
      <c r="GO4" s="1083"/>
      <c r="GP4" s="1084"/>
      <c r="GQ4" s="1084"/>
      <c r="GR4" s="1084"/>
      <c r="GS4" s="1084"/>
      <c r="GT4" s="1084"/>
      <c r="GU4" s="1093"/>
      <c r="GV4" s="1088"/>
      <c r="GW4" s="1088"/>
      <c r="GX4" s="1089"/>
      <c r="GY4" s="1115"/>
      <c r="GZ4" s="1115"/>
      <c r="HA4" s="1185"/>
      <c r="HB4" s="1185"/>
      <c r="HC4" s="1185"/>
      <c r="HD4" s="387" t="s">
        <v>532</v>
      </c>
      <c r="HE4" s="387" t="s">
        <v>545</v>
      </c>
      <c r="HF4" s="1185"/>
      <c r="HG4" s="1185"/>
      <c r="HH4" s="1185"/>
      <c r="HI4" s="1084"/>
      <c r="HJ4" s="1084"/>
      <c r="HK4" s="1084"/>
      <c r="HL4" s="1084"/>
      <c r="HM4" s="1084"/>
      <c r="HN4" s="1093"/>
      <c r="HO4" s="1088"/>
      <c r="HP4" s="1088"/>
      <c r="HQ4" s="1089"/>
      <c r="HR4" s="1115"/>
      <c r="HS4" s="1115"/>
      <c r="HT4" s="1118"/>
      <c r="HU4" s="1107"/>
      <c r="HV4" s="1109"/>
    </row>
    <row r="5" spans="1:230" ht="249.75" customHeight="1" x14ac:dyDescent="0.25">
      <c r="A5" s="493">
        <v>1</v>
      </c>
      <c r="B5" s="494" t="s">
        <v>1757</v>
      </c>
      <c r="C5" s="391" t="s">
        <v>1758</v>
      </c>
      <c r="D5" s="391" t="s">
        <v>1424</v>
      </c>
      <c r="E5" s="151" t="s">
        <v>1074</v>
      </c>
      <c r="F5" s="151" t="s">
        <v>702</v>
      </c>
      <c r="G5" s="151" t="s">
        <v>1759</v>
      </c>
      <c r="H5" s="151" t="s">
        <v>1760</v>
      </c>
      <c r="I5" s="151" t="s">
        <v>1761</v>
      </c>
      <c r="J5" s="151" t="s">
        <v>5</v>
      </c>
      <c r="K5" s="347">
        <v>2</v>
      </c>
      <c r="L5" s="151" t="s">
        <v>1762</v>
      </c>
      <c r="M5" s="495">
        <v>44621</v>
      </c>
      <c r="N5" s="496">
        <v>44896</v>
      </c>
      <c r="O5" s="461" t="s">
        <v>707</v>
      </c>
      <c r="P5" s="192" t="s">
        <v>1763</v>
      </c>
      <c r="Q5" s="193">
        <v>0</v>
      </c>
      <c r="R5" s="193" t="s">
        <v>5</v>
      </c>
      <c r="S5" s="193">
        <v>0</v>
      </c>
      <c r="T5" s="193">
        <v>0</v>
      </c>
      <c r="U5" s="193" t="s">
        <v>5</v>
      </c>
      <c r="V5" s="193" t="s">
        <v>5</v>
      </c>
      <c r="W5" s="193" t="s">
        <v>5</v>
      </c>
      <c r="X5" s="392">
        <v>0</v>
      </c>
      <c r="Y5" s="392">
        <v>0</v>
      </c>
      <c r="Z5" s="392">
        <v>0</v>
      </c>
      <c r="AA5" s="392">
        <v>0</v>
      </c>
      <c r="AB5" s="392">
        <v>0</v>
      </c>
      <c r="AC5" s="393">
        <f>1*(100/21)</f>
        <v>4.7619047619047619</v>
      </c>
      <c r="AD5" s="392">
        <v>0</v>
      </c>
      <c r="AE5" s="392">
        <v>0</v>
      </c>
      <c r="AF5" s="355"/>
      <c r="AG5" s="192" t="s">
        <v>1763</v>
      </c>
      <c r="AH5" s="193">
        <v>0</v>
      </c>
      <c r="AI5" s="193" t="s">
        <v>5</v>
      </c>
      <c r="AJ5" s="193">
        <v>0</v>
      </c>
      <c r="AK5" s="193">
        <v>0</v>
      </c>
      <c r="AL5" s="193" t="s">
        <v>5</v>
      </c>
      <c r="AM5" s="193" t="s">
        <v>5</v>
      </c>
      <c r="AN5" s="193" t="s">
        <v>5</v>
      </c>
      <c r="AO5" s="202">
        <v>0</v>
      </c>
      <c r="AP5" s="202">
        <v>0</v>
      </c>
      <c r="AQ5" s="202">
        <v>0</v>
      </c>
      <c r="AR5" s="202" t="s">
        <v>967</v>
      </c>
      <c r="AS5" s="202" t="s">
        <v>1464</v>
      </c>
      <c r="AT5" s="405">
        <v>0</v>
      </c>
      <c r="AU5" s="193" t="s">
        <v>568</v>
      </c>
      <c r="AV5" s="397">
        <v>0</v>
      </c>
      <c r="AW5" s="405" t="str">
        <f>IF(AV5=0,"0%",IF(AV5=1,"50%",IF(AV5=2,"100%")))</f>
        <v>0%</v>
      </c>
      <c r="AX5" s="204" t="s">
        <v>1764</v>
      </c>
      <c r="AY5" s="193">
        <v>0</v>
      </c>
      <c r="AZ5" s="204" t="s">
        <v>1765</v>
      </c>
      <c r="BA5" s="193">
        <v>0</v>
      </c>
      <c r="BB5" s="193">
        <v>0</v>
      </c>
      <c r="BC5" s="193" t="s">
        <v>5</v>
      </c>
      <c r="BD5" s="193">
        <v>0</v>
      </c>
      <c r="BE5" s="204" t="s">
        <v>1766</v>
      </c>
      <c r="BF5" s="193">
        <v>1</v>
      </c>
      <c r="BG5" s="193">
        <v>1</v>
      </c>
      <c r="BH5" s="193">
        <v>1</v>
      </c>
      <c r="BI5" s="202" t="s">
        <v>568</v>
      </c>
      <c r="BJ5" s="202" t="s">
        <v>715</v>
      </c>
      <c r="BK5" s="405">
        <v>0</v>
      </c>
      <c r="BL5" s="193" t="s">
        <v>1099</v>
      </c>
      <c r="BM5" s="397">
        <v>0</v>
      </c>
      <c r="BN5" s="405" t="str">
        <f>IF(BM5=0,"0%",IF(BM5=1,"50%",IF(BM5=2,"100%")))</f>
        <v>0%</v>
      </c>
      <c r="BO5" s="458" t="s">
        <v>1767</v>
      </c>
      <c r="BP5" s="190">
        <v>0</v>
      </c>
      <c r="BQ5" s="248" t="s">
        <v>1768</v>
      </c>
      <c r="BR5" s="254">
        <v>0</v>
      </c>
      <c r="BS5" s="254">
        <v>96</v>
      </c>
      <c r="BT5" s="254" t="s">
        <v>5</v>
      </c>
      <c r="BU5" s="254">
        <v>0</v>
      </c>
      <c r="BV5" s="255" t="s">
        <v>1769</v>
      </c>
      <c r="BW5" s="189">
        <v>1</v>
      </c>
      <c r="BX5" s="190">
        <v>0</v>
      </c>
      <c r="BY5" s="190">
        <v>1</v>
      </c>
      <c r="BZ5" s="191" t="s">
        <v>568</v>
      </c>
      <c r="CA5" s="191" t="s">
        <v>1770</v>
      </c>
      <c r="CB5" s="497">
        <v>0</v>
      </c>
      <c r="CC5" s="190" t="s">
        <v>1099</v>
      </c>
      <c r="CD5" s="498">
        <f>BM5+BP5</f>
        <v>0</v>
      </c>
      <c r="CE5" s="499">
        <v>0</v>
      </c>
      <c r="CF5" s="192" t="s">
        <v>1771</v>
      </c>
      <c r="CG5" s="193">
        <v>0</v>
      </c>
      <c r="CH5" s="500" t="s">
        <v>1772</v>
      </c>
      <c r="CI5" s="193">
        <v>0</v>
      </c>
      <c r="CJ5" s="193">
        <v>31</v>
      </c>
      <c r="CK5" s="190" t="s">
        <v>5</v>
      </c>
      <c r="CL5" s="193">
        <v>0</v>
      </c>
      <c r="CM5" s="183" t="s">
        <v>1773</v>
      </c>
      <c r="CN5" s="293">
        <v>1</v>
      </c>
      <c r="CO5" s="293">
        <v>0</v>
      </c>
      <c r="CP5" s="293">
        <v>1</v>
      </c>
      <c r="CQ5" s="293"/>
      <c r="CR5" s="293" t="s">
        <v>1080</v>
      </c>
      <c r="CS5" s="405" t="str">
        <f>CV5</f>
        <v>0%</v>
      </c>
      <c r="CT5" s="193"/>
      <c r="CU5" s="397">
        <f>CD5+CG5</f>
        <v>0</v>
      </c>
      <c r="CV5" s="405" t="str">
        <f>IF(CU5=0,"0%",IF(CU5=1,"50%",IF(CU5=2,"100%")))</f>
        <v>0%</v>
      </c>
      <c r="CW5" s="192" t="s">
        <v>1774</v>
      </c>
      <c r="CX5" s="189">
        <v>0</v>
      </c>
      <c r="CY5" s="501" t="s">
        <v>1775</v>
      </c>
      <c r="CZ5" s="190">
        <v>0</v>
      </c>
      <c r="DA5" s="190">
        <v>0</v>
      </c>
      <c r="DB5" s="190" t="s">
        <v>5</v>
      </c>
      <c r="DC5" s="190">
        <v>0</v>
      </c>
      <c r="DD5" s="246" t="s">
        <v>1776</v>
      </c>
      <c r="DE5" s="202">
        <v>1</v>
      </c>
      <c r="DF5" s="202">
        <v>0</v>
      </c>
      <c r="DG5" s="202">
        <v>1</v>
      </c>
      <c r="DH5" s="202"/>
      <c r="DI5" s="202" t="s">
        <v>1080</v>
      </c>
      <c r="DJ5" s="405" t="str">
        <f>DM5</f>
        <v>0%</v>
      </c>
      <c r="DK5" s="193"/>
      <c r="DL5" s="397">
        <f>CU5+CX5</f>
        <v>0</v>
      </c>
      <c r="DM5" s="405" t="str">
        <f>IF(DL5=0,"0%",IF(DL5=1,"50%",IF(DL5=2,"100%")))</f>
        <v>0%</v>
      </c>
      <c r="DN5" s="458" t="s">
        <v>1777</v>
      </c>
      <c r="DO5" s="254">
        <v>1</v>
      </c>
      <c r="DP5" s="502" t="s">
        <v>1778</v>
      </c>
      <c r="DQ5" s="248" t="s">
        <v>1779</v>
      </c>
      <c r="DR5" s="248">
        <v>17</v>
      </c>
      <c r="DS5" s="248" t="s">
        <v>1780</v>
      </c>
      <c r="DT5" s="255" t="s">
        <v>1781</v>
      </c>
      <c r="DU5" s="503" t="s">
        <v>1782</v>
      </c>
      <c r="DV5" s="79">
        <v>0</v>
      </c>
      <c r="DW5" s="79">
        <v>1</v>
      </c>
      <c r="DX5" s="79">
        <v>1</v>
      </c>
      <c r="DY5" s="79"/>
      <c r="DZ5" s="79" t="s">
        <v>567</v>
      </c>
      <c r="EA5" s="405" t="str">
        <f>ED5</f>
        <v>50%</v>
      </c>
      <c r="EB5" s="193"/>
      <c r="EC5" s="397">
        <f>DL5+DO5</f>
        <v>1</v>
      </c>
      <c r="ED5" s="405" t="str">
        <f>IF(EC5=0,"0%",IF(EC5=1,"50%",IF(EC5=2,"100%")))</f>
        <v>50%</v>
      </c>
      <c r="EE5" s="504" t="s">
        <v>783</v>
      </c>
      <c r="EF5" s="505">
        <v>0</v>
      </c>
      <c r="EG5" s="505">
        <v>0</v>
      </c>
      <c r="EH5" s="505">
        <v>0</v>
      </c>
      <c r="EI5" s="505">
        <v>0</v>
      </c>
      <c r="EJ5" s="505">
        <v>0</v>
      </c>
      <c r="EK5" s="400">
        <v>0</v>
      </c>
      <c r="EL5" s="400">
        <v>0</v>
      </c>
      <c r="EM5" s="401">
        <v>0</v>
      </c>
      <c r="EN5" s="401">
        <v>0</v>
      </c>
      <c r="EO5" s="401">
        <v>0</v>
      </c>
      <c r="EP5" s="401"/>
      <c r="EQ5" s="401" t="s">
        <v>567</v>
      </c>
      <c r="ER5" s="405" t="str">
        <f>EU5</f>
        <v>50%</v>
      </c>
      <c r="ES5" s="193"/>
      <c r="ET5" s="397">
        <f>EC5+EF5</f>
        <v>1</v>
      </c>
      <c r="EU5" s="405" t="str">
        <f>IF(ET5=0,"0%",IF(ET5=1,"50%",IF(ET5=2,"100%")))</f>
        <v>50%</v>
      </c>
      <c r="EV5" s="504" t="s">
        <v>783</v>
      </c>
      <c r="EW5" s="505">
        <v>0</v>
      </c>
      <c r="EX5" s="505">
        <v>0</v>
      </c>
      <c r="EY5" s="505">
        <v>0</v>
      </c>
      <c r="EZ5" s="505">
        <v>0</v>
      </c>
      <c r="FA5" s="505">
        <v>0</v>
      </c>
      <c r="FB5" s="400">
        <v>0</v>
      </c>
      <c r="FC5" s="400"/>
      <c r="FD5" s="401">
        <v>0</v>
      </c>
      <c r="FE5" s="401">
        <v>0</v>
      </c>
      <c r="FF5" s="401">
        <v>0</v>
      </c>
      <c r="FG5" s="401"/>
      <c r="FH5" s="401" t="s">
        <v>567</v>
      </c>
      <c r="FI5" s="405" t="str">
        <f>FL5</f>
        <v>50%</v>
      </c>
      <c r="FJ5" s="193"/>
      <c r="FK5" s="397">
        <f>ET5+EW5</f>
        <v>1</v>
      </c>
      <c r="FL5" s="405" t="str">
        <f>IF(FK5=0,"0%",IF(FK5=1,"50%",IF(FK5=2,"100%")))</f>
        <v>50%</v>
      </c>
      <c r="FM5" s="506" t="s">
        <v>1539</v>
      </c>
      <c r="FN5" s="176"/>
      <c r="FO5" s="458" t="s">
        <v>1783</v>
      </c>
      <c r="FP5" s="400">
        <v>1</v>
      </c>
      <c r="FQ5" s="502" t="s">
        <v>1784</v>
      </c>
      <c r="FR5" s="211" t="s">
        <v>1785</v>
      </c>
      <c r="FS5" s="400">
        <v>60</v>
      </c>
      <c r="FT5" s="211" t="s">
        <v>1780</v>
      </c>
      <c r="FU5" s="211" t="s">
        <v>1786</v>
      </c>
      <c r="FV5" s="211" t="s">
        <v>1782</v>
      </c>
      <c r="FW5" s="400">
        <v>0</v>
      </c>
      <c r="FX5" s="400">
        <v>1</v>
      </c>
      <c r="FY5" s="400">
        <v>1</v>
      </c>
      <c r="FZ5" s="400"/>
      <c r="GA5" s="400" t="s">
        <v>580</v>
      </c>
      <c r="GB5" s="405" t="str">
        <f>GE5</f>
        <v>100%</v>
      </c>
      <c r="GC5" s="193"/>
      <c r="GD5" s="397">
        <f>FK5+FP5</f>
        <v>2</v>
      </c>
      <c r="GE5" s="405" t="str">
        <f>IF(GD5=0,"0%",IF(GD5=1,"50%",IF(GD5=2,"100%")))</f>
        <v>100%</v>
      </c>
      <c r="GF5" s="506" t="s">
        <v>1787</v>
      </c>
      <c r="GG5" s="507" t="s">
        <v>1788</v>
      </c>
      <c r="GH5" s="401"/>
      <c r="GI5" s="401"/>
      <c r="GJ5" s="401"/>
      <c r="GK5" s="401"/>
      <c r="GL5" s="401"/>
      <c r="GM5" s="401"/>
      <c r="GN5" s="401"/>
      <c r="GO5" s="401"/>
      <c r="GP5" s="401"/>
      <c r="GQ5" s="401"/>
      <c r="GR5" s="401"/>
      <c r="GS5" s="401"/>
      <c r="GT5" s="400" t="s">
        <v>580</v>
      </c>
      <c r="GU5" s="405" t="str">
        <f>GX5</f>
        <v>100%</v>
      </c>
      <c r="GV5" s="193"/>
      <c r="GW5" s="397">
        <f>GD5+GI5</f>
        <v>2</v>
      </c>
      <c r="GX5" s="405" t="str">
        <f>IF(GW5=0,"0%",IF(GW5=1,"50%",IF(GW5=2,"100%")))</f>
        <v>100%</v>
      </c>
      <c r="GY5" s="506" t="s">
        <v>1539</v>
      </c>
      <c r="GZ5" s="176"/>
      <c r="HA5" s="401"/>
      <c r="HB5" s="401"/>
      <c r="HC5" s="401"/>
      <c r="HD5" s="401"/>
      <c r="HE5" s="401"/>
      <c r="HF5" s="401"/>
      <c r="HG5" s="401"/>
      <c r="HH5" s="401"/>
      <c r="HI5" s="401"/>
      <c r="HJ5" s="401"/>
      <c r="HK5" s="401"/>
      <c r="HL5" s="401"/>
      <c r="HM5" s="401"/>
      <c r="HN5" s="405" t="str">
        <f>HQ5</f>
        <v>100%</v>
      </c>
      <c r="HO5" s="193"/>
      <c r="HP5" s="397">
        <f>GW5+HB5</f>
        <v>2</v>
      </c>
      <c r="HQ5" s="405" t="str">
        <f>IF(HP5=0,"0%",IF(HP5=1,"50%",IF(HP5=2,"100%")))</f>
        <v>100%</v>
      </c>
      <c r="HR5" s="508" t="s">
        <v>1539</v>
      </c>
      <c r="HS5" s="176"/>
      <c r="HT5" s="509" t="s">
        <v>1789</v>
      </c>
      <c r="HU5" s="510" t="s">
        <v>1790</v>
      </c>
      <c r="HV5" s="179" t="s">
        <v>7</v>
      </c>
    </row>
    <row r="6" spans="1:230" ht="189" customHeight="1" x14ac:dyDescent="0.25">
      <c r="A6" s="493">
        <v>2</v>
      </c>
      <c r="B6" s="494" t="s">
        <v>1791</v>
      </c>
      <c r="C6" s="391" t="s">
        <v>1758</v>
      </c>
      <c r="D6" s="391" t="s">
        <v>1424</v>
      </c>
      <c r="E6" s="151" t="s">
        <v>1516</v>
      </c>
      <c r="F6" s="151" t="s">
        <v>725</v>
      </c>
      <c r="G6" s="151" t="s">
        <v>1792</v>
      </c>
      <c r="H6" s="151" t="s">
        <v>1147</v>
      </c>
      <c r="I6" s="151" t="s">
        <v>1793</v>
      </c>
      <c r="J6" s="206" t="s">
        <v>5</v>
      </c>
      <c r="K6" s="347">
        <v>1</v>
      </c>
      <c r="L6" s="206" t="s">
        <v>1794</v>
      </c>
      <c r="M6" s="495">
        <v>44621</v>
      </c>
      <c r="N6" s="496">
        <v>44896</v>
      </c>
      <c r="O6" s="461" t="s">
        <v>707</v>
      </c>
      <c r="P6" s="183" t="s">
        <v>1795</v>
      </c>
      <c r="Q6" s="79">
        <v>1</v>
      </c>
      <c r="R6" s="204"/>
      <c r="S6" s="79" t="s">
        <v>5</v>
      </c>
      <c r="T6" s="79" t="s">
        <v>5</v>
      </c>
      <c r="U6" s="79" t="s">
        <v>5</v>
      </c>
      <c r="V6" s="79" t="s">
        <v>5</v>
      </c>
      <c r="W6" s="183"/>
      <c r="X6" s="78"/>
      <c r="Y6" s="409">
        <v>0</v>
      </c>
      <c r="Z6" s="409">
        <v>0</v>
      </c>
      <c r="AA6" s="409" t="s">
        <v>737</v>
      </c>
      <c r="AB6" s="409">
        <v>0</v>
      </c>
      <c r="AC6" s="410">
        <v>0</v>
      </c>
      <c r="AD6" s="409">
        <v>0</v>
      </c>
      <c r="AE6" s="410">
        <v>0</v>
      </c>
      <c r="AF6" s="322"/>
      <c r="AG6" s="204" t="s">
        <v>1796</v>
      </c>
      <c r="AH6" s="79">
        <v>0</v>
      </c>
      <c r="AI6" s="204" t="s">
        <v>1797</v>
      </c>
      <c r="AJ6" s="79">
        <v>0</v>
      </c>
      <c r="AK6" s="79">
        <v>0</v>
      </c>
      <c r="AL6" s="193" t="s">
        <v>5</v>
      </c>
      <c r="AM6" s="193" t="s">
        <v>5</v>
      </c>
      <c r="AN6" s="78" t="s">
        <v>1798</v>
      </c>
      <c r="AO6" s="202">
        <v>0</v>
      </c>
      <c r="AP6" s="202">
        <v>0</v>
      </c>
      <c r="AQ6" s="202">
        <v>0</v>
      </c>
      <c r="AR6" s="202" t="s">
        <v>967</v>
      </c>
      <c r="AS6" s="202" t="s">
        <v>1464</v>
      </c>
      <c r="AT6" s="405">
        <v>0</v>
      </c>
      <c r="AU6" s="193" t="s">
        <v>568</v>
      </c>
      <c r="AV6" s="399">
        <v>0</v>
      </c>
      <c r="AW6" s="405" t="str">
        <f>IF(AV6=0,"0%",IF(AV6=1,"100%",))</f>
        <v>0%</v>
      </c>
      <c r="AX6" s="204" t="s">
        <v>1799</v>
      </c>
      <c r="AY6" s="79">
        <v>0</v>
      </c>
      <c r="AZ6" s="204" t="s">
        <v>1800</v>
      </c>
      <c r="BA6" s="78" t="s">
        <v>1801</v>
      </c>
      <c r="BB6" s="78">
        <v>153</v>
      </c>
      <c r="BC6" s="79" t="s">
        <v>5</v>
      </c>
      <c r="BD6" s="79" t="s">
        <v>5</v>
      </c>
      <c r="BE6" s="291" t="s">
        <v>1802</v>
      </c>
      <c r="BF6" s="193">
        <v>1</v>
      </c>
      <c r="BG6" s="193">
        <v>1</v>
      </c>
      <c r="BH6" s="193">
        <v>1</v>
      </c>
      <c r="BI6" s="202" t="s">
        <v>568</v>
      </c>
      <c r="BJ6" s="202" t="s">
        <v>715</v>
      </c>
      <c r="BK6" s="405">
        <v>0</v>
      </c>
      <c r="BL6" s="193" t="s">
        <v>1099</v>
      </c>
      <c r="BM6" s="399">
        <v>0</v>
      </c>
      <c r="BN6" s="405" t="str">
        <f>IF(BM6=0,"0%",IF(BM6=1,"100%",))</f>
        <v>0%</v>
      </c>
      <c r="BO6" s="458" t="s">
        <v>1803</v>
      </c>
      <c r="BP6" s="190">
        <v>0</v>
      </c>
      <c r="BQ6" s="191" t="s">
        <v>1803</v>
      </c>
      <c r="BR6" s="254">
        <v>0</v>
      </c>
      <c r="BS6" s="254" t="s">
        <v>5</v>
      </c>
      <c r="BT6" s="254" t="s">
        <v>5</v>
      </c>
      <c r="BU6" s="254" t="s">
        <v>5</v>
      </c>
      <c r="BV6" s="254" t="s">
        <v>5</v>
      </c>
      <c r="BW6" s="458">
        <v>0</v>
      </c>
      <c r="BX6" s="191">
        <v>0</v>
      </c>
      <c r="BY6" s="191">
        <v>0</v>
      </c>
      <c r="BZ6" s="191" t="s">
        <v>568</v>
      </c>
      <c r="CA6" s="191" t="s">
        <v>715</v>
      </c>
      <c r="CB6" s="497">
        <v>0</v>
      </c>
      <c r="CC6" s="190" t="s">
        <v>1099</v>
      </c>
      <c r="CD6" s="498">
        <f t="shared" ref="CD6:CD7" si="0">BM6+BP6</f>
        <v>0</v>
      </c>
      <c r="CE6" s="499">
        <v>0</v>
      </c>
      <c r="CF6" s="191" t="s">
        <v>1803</v>
      </c>
      <c r="CG6" s="79">
        <v>0</v>
      </c>
      <c r="CH6" s="191" t="s">
        <v>1803</v>
      </c>
      <c r="CI6" s="79">
        <v>0</v>
      </c>
      <c r="CJ6" s="254" t="s">
        <v>5</v>
      </c>
      <c r="CK6" s="254" t="s">
        <v>5</v>
      </c>
      <c r="CL6" s="254" t="s">
        <v>5</v>
      </c>
      <c r="CM6" s="254" t="s">
        <v>5</v>
      </c>
      <c r="CN6" s="204">
        <v>0</v>
      </c>
      <c r="CO6" s="409">
        <v>0</v>
      </c>
      <c r="CP6" s="409">
        <v>0</v>
      </c>
      <c r="CQ6" s="409"/>
      <c r="CR6" s="409" t="s">
        <v>715</v>
      </c>
      <c r="CS6" s="405" t="str">
        <f t="shared" ref="CS6:CS7" si="1">CV6</f>
        <v>0%</v>
      </c>
      <c r="CT6" s="193"/>
      <c r="CU6" s="397">
        <f t="shared" ref="CU6:CU7" si="2">CD6+CG6</f>
        <v>0</v>
      </c>
      <c r="CV6" s="405" t="str">
        <f>IF(CU6=0,"0%",IF(CU6=1,"100%",))</f>
        <v>0%</v>
      </c>
      <c r="CW6" s="183" t="s">
        <v>1774</v>
      </c>
      <c r="CX6" s="189">
        <v>0</v>
      </c>
      <c r="CY6" s="511" t="s">
        <v>1804</v>
      </c>
      <c r="CZ6" s="190">
        <v>0</v>
      </c>
      <c r="DA6" s="190">
        <v>0</v>
      </c>
      <c r="DB6" s="190" t="s">
        <v>5</v>
      </c>
      <c r="DC6" s="190">
        <v>0</v>
      </c>
      <c r="DD6" s="191" t="s">
        <v>1805</v>
      </c>
      <c r="DE6" s="78">
        <v>1</v>
      </c>
      <c r="DF6" s="78">
        <v>0</v>
      </c>
      <c r="DG6" s="78">
        <v>1</v>
      </c>
      <c r="DH6" s="78"/>
      <c r="DI6" s="78" t="s">
        <v>1080</v>
      </c>
      <c r="DJ6" s="405" t="str">
        <f t="shared" ref="DJ6:DJ7" si="3">DM6</f>
        <v>0%</v>
      </c>
      <c r="DK6" s="193"/>
      <c r="DL6" s="397">
        <f t="shared" ref="DL6:DL7" si="4">CU6+CX6</f>
        <v>0</v>
      </c>
      <c r="DM6" s="405" t="str">
        <f>IF(DL6=0,"0%",IF(DL6=1,"100%",))</f>
        <v>0%</v>
      </c>
      <c r="DN6" s="458" t="s">
        <v>1806</v>
      </c>
      <c r="DO6" s="255">
        <v>0</v>
      </c>
      <c r="DP6" s="502" t="s">
        <v>1807</v>
      </c>
      <c r="DQ6" s="254">
        <v>0</v>
      </c>
      <c r="DR6" s="254">
        <v>13</v>
      </c>
      <c r="DS6" s="512" t="s">
        <v>783</v>
      </c>
      <c r="DT6" s="512" t="s">
        <v>783</v>
      </c>
      <c r="DU6" s="513" t="s">
        <v>1782</v>
      </c>
      <c r="DV6" s="79">
        <v>1</v>
      </c>
      <c r="DW6" s="79">
        <v>0</v>
      </c>
      <c r="DX6" s="79">
        <v>1</v>
      </c>
      <c r="DY6" s="79"/>
      <c r="DZ6" s="79" t="s">
        <v>1080</v>
      </c>
      <c r="EA6" s="405" t="str">
        <f t="shared" ref="EA6:EA7" si="5">ED6</f>
        <v>0%</v>
      </c>
      <c r="EB6" s="193"/>
      <c r="EC6" s="397">
        <f t="shared" ref="EC6:EC7" si="6">DL6+DO6</f>
        <v>0</v>
      </c>
      <c r="ED6" s="514" t="str">
        <f>IF(EC6=0,"0%",IF(EC6=1,"100%",))</f>
        <v>0%</v>
      </c>
      <c r="EE6" s="515" t="s">
        <v>1808</v>
      </c>
      <c r="EF6" s="505">
        <v>0</v>
      </c>
      <c r="EG6" s="505">
        <v>0</v>
      </c>
      <c r="EH6" s="505">
        <v>0</v>
      </c>
      <c r="EI6" s="505">
        <v>0</v>
      </c>
      <c r="EJ6" s="505">
        <v>0</v>
      </c>
      <c r="EK6" s="505">
        <v>0</v>
      </c>
      <c r="EL6" s="255" t="s">
        <v>1809</v>
      </c>
      <c r="EM6" s="401">
        <v>1</v>
      </c>
      <c r="EN6" s="401">
        <v>0</v>
      </c>
      <c r="EO6" s="401">
        <v>0</v>
      </c>
      <c r="EP6" s="401"/>
      <c r="EQ6" s="401" t="s">
        <v>1080</v>
      </c>
      <c r="ER6" s="405">
        <f>ET6</f>
        <v>0</v>
      </c>
      <c r="ES6" s="193"/>
      <c r="ET6" s="397">
        <v>0</v>
      </c>
      <c r="EU6" s="514" t="str">
        <f>IF(ET6=0,"0%",IF(ET6=1,"100%",))</f>
        <v>0%</v>
      </c>
      <c r="EV6" s="516" t="s">
        <v>1810</v>
      </c>
      <c r="EW6" s="517">
        <v>1</v>
      </c>
      <c r="EX6" s="502" t="s">
        <v>1811</v>
      </c>
      <c r="EY6" s="518" t="s">
        <v>1812</v>
      </c>
      <c r="EZ6" s="246">
        <v>83</v>
      </c>
      <c r="FA6" s="518" t="s">
        <v>1780</v>
      </c>
      <c r="FB6" s="518" t="s">
        <v>1813</v>
      </c>
      <c r="FC6" s="502" t="s">
        <v>1782</v>
      </c>
      <c r="FD6" s="401">
        <v>0</v>
      </c>
      <c r="FE6" s="401">
        <v>1</v>
      </c>
      <c r="FF6" s="401">
        <v>1</v>
      </c>
      <c r="FG6" s="401"/>
      <c r="FH6" s="401" t="s">
        <v>580</v>
      </c>
      <c r="FI6" s="405" t="str">
        <f t="shared" ref="FI6:FI7" si="7">FL6</f>
        <v>100%</v>
      </c>
      <c r="FJ6" s="193"/>
      <c r="FK6" s="397">
        <f t="shared" ref="FK6:FK7" si="8">ET6+EW6</f>
        <v>1</v>
      </c>
      <c r="FL6" s="405" t="str">
        <f>IF(FK6=0,"0%",IF(FK6=1,"100%",))</f>
        <v>100%</v>
      </c>
      <c r="FM6" s="519" t="s">
        <v>1814</v>
      </c>
      <c r="FN6" s="520" t="s">
        <v>1815</v>
      </c>
      <c r="FO6" s="400" t="s">
        <v>783</v>
      </c>
      <c r="FP6" s="400">
        <v>0</v>
      </c>
      <c r="FQ6" s="400" t="s">
        <v>783</v>
      </c>
      <c r="FR6" s="400" t="s">
        <v>783</v>
      </c>
      <c r="FS6" s="400">
        <v>0</v>
      </c>
      <c r="FT6" s="400" t="s">
        <v>783</v>
      </c>
      <c r="FU6" s="400" t="s">
        <v>783</v>
      </c>
      <c r="FV6" s="400" t="s">
        <v>783</v>
      </c>
      <c r="FW6" s="401"/>
      <c r="FX6" s="401"/>
      <c r="FY6" s="401"/>
      <c r="FZ6" s="401"/>
      <c r="GA6" s="400" t="s">
        <v>580</v>
      </c>
      <c r="GB6" s="405" t="str">
        <f t="shared" ref="GB6:GB7" si="9">GE6</f>
        <v>100%</v>
      </c>
      <c r="GC6" s="193"/>
      <c r="GD6" s="397">
        <f>FK6+FP6</f>
        <v>1</v>
      </c>
      <c r="GE6" s="405" t="str">
        <f>IF(GD6=0,"0%",IF(GD6=1,"100%",))</f>
        <v>100%</v>
      </c>
      <c r="GF6" s="506" t="s">
        <v>1539</v>
      </c>
      <c r="GG6" s="162"/>
      <c r="GH6" s="401"/>
      <c r="GI6" s="401"/>
      <c r="GJ6" s="401"/>
      <c r="GK6" s="401"/>
      <c r="GL6" s="401"/>
      <c r="GM6" s="401"/>
      <c r="GN6" s="401"/>
      <c r="GO6" s="401"/>
      <c r="GP6" s="401"/>
      <c r="GQ6" s="401"/>
      <c r="GR6" s="401"/>
      <c r="GS6" s="401"/>
      <c r="GT6" s="400" t="s">
        <v>580</v>
      </c>
      <c r="GU6" s="405" t="str">
        <f t="shared" ref="GU6:GU7" si="10">GX6</f>
        <v>100%</v>
      </c>
      <c r="GV6" s="193"/>
      <c r="GW6" s="397">
        <f t="shared" ref="GW6:GW7" si="11">GD6+GI6</f>
        <v>1</v>
      </c>
      <c r="GX6" s="405" t="str">
        <f>IF(GW6=0,"0%",IF(GW6=1,"100%",))</f>
        <v>100%</v>
      </c>
      <c r="GY6" s="506" t="s">
        <v>1539</v>
      </c>
      <c r="GZ6" s="162"/>
      <c r="HA6" s="401"/>
      <c r="HB6" s="401"/>
      <c r="HC6" s="401"/>
      <c r="HD6" s="401"/>
      <c r="HE6" s="401"/>
      <c r="HF6" s="401"/>
      <c r="HG6" s="401"/>
      <c r="HH6" s="401"/>
      <c r="HI6" s="401"/>
      <c r="HJ6" s="401"/>
      <c r="HK6" s="401"/>
      <c r="HL6" s="401"/>
      <c r="HM6" s="401"/>
      <c r="HN6" s="405" t="str">
        <f t="shared" ref="HN6:HN7" si="12">HQ6</f>
        <v>100%</v>
      </c>
      <c r="HO6" s="193"/>
      <c r="HP6" s="397">
        <f>GW6+HB6</f>
        <v>1</v>
      </c>
      <c r="HQ6" s="405" t="str">
        <f>IF(HP6=0,"0%",IF(HP6=1,"100%",))</f>
        <v>100%</v>
      </c>
      <c r="HR6" s="506" t="s">
        <v>1539</v>
      </c>
      <c r="HS6" s="162"/>
      <c r="HT6" s="509" t="s">
        <v>1816</v>
      </c>
      <c r="HU6" s="358" t="s">
        <v>1817</v>
      </c>
      <c r="HV6" s="179" t="s">
        <v>7</v>
      </c>
    </row>
    <row r="7" spans="1:230" ht="193.5" customHeight="1" thickBot="1" x14ac:dyDescent="0.3">
      <c r="A7" s="493">
        <v>3</v>
      </c>
      <c r="B7" s="151" t="s">
        <v>1818</v>
      </c>
      <c r="C7" s="391" t="s">
        <v>1758</v>
      </c>
      <c r="D7" s="391" t="s">
        <v>1424</v>
      </c>
      <c r="E7" s="361" t="s">
        <v>1516</v>
      </c>
      <c r="F7" s="151" t="s">
        <v>725</v>
      </c>
      <c r="G7" s="151" t="s">
        <v>1819</v>
      </c>
      <c r="H7" s="151" t="s">
        <v>1760</v>
      </c>
      <c r="I7" s="151" t="s">
        <v>1820</v>
      </c>
      <c r="J7" s="206"/>
      <c r="K7" s="347">
        <v>7</v>
      </c>
      <c r="L7" s="206" t="s">
        <v>1821</v>
      </c>
      <c r="M7" s="495">
        <v>44774</v>
      </c>
      <c r="N7" s="496">
        <v>44896</v>
      </c>
      <c r="O7" s="461" t="s">
        <v>707</v>
      </c>
      <c r="P7" s="183" t="s">
        <v>1822</v>
      </c>
      <c r="Q7" s="79">
        <v>0</v>
      </c>
      <c r="R7" s="79" t="s">
        <v>5</v>
      </c>
      <c r="S7" s="79">
        <v>0</v>
      </c>
      <c r="T7" s="79">
        <v>0</v>
      </c>
      <c r="U7" s="79" t="s">
        <v>5</v>
      </c>
      <c r="V7" s="79" t="s">
        <v>5</v>
      </c>
      <c r="W7" s="79" t="s">
        <v>5</v>
      </c>
      <c r="X7" s="409"/>
      <c r="Y7" s="409"/>
      <c r="Z7" s="409"/>
      <c r="AA7" s="409"/>
      <c r="AB7" s="409"/>
      <c r="AC7" s="410"/>
      <c r="AD7" s="409"/>
      <c r="AE7" s="409"/>
      <c r="AF7" s="409"/>
      <c r="AG7" s="183" t="s">
        <v>1822</v>
      </c>
      <c r="AH7" s="79">
        <v>0</v>
      </c>
      <c r="AI7" s="79" t="s">
        <v>5</v>
      </c>
      <c r="AJ7" s="79">
        <v>0</v>
      </c>
      <c r="AK7" s="79">
        <v>0</v>
      </c>
      <c r="AL7" s="79" t="s">
        <v>5</v>
      </c>
      <c r="AM7" s="79" t="s">
        <v>5</v>
      </c>
      <c r="AN7" s="79" t="s">
        <v>5</v>
      </c>
      <c r="AO7" s="202">
        <v>0</v>
      </c>
      <c r="AP7" s="202">
        <v>0</v>
      </c>
      <c r="AQ7" s="202">
        <v>0</v>
      </c>
      <c r="AR7" s="202" t="s">
        <v>967</v>
      </c>
      <c r="AS7" s="202" t="s">
        <v>1464</v>
      </c>
      <c r="AT7" s="405">
        <v>0</v>
      </c>
      <c r="AU7" s="193" t="s">
        <v>568</v>
      </c>
      <c r="AV7" s="399">
        <v>0</v>
      </c>
      <c r="AW7" s="405" t="str">
        <f>IF(AV7=0,"0%",IF(AV7&lt;=1,"14.3%",IF(AV7&lt;=2,"28.6%",IF(AV7&lt;=3,"43%",IF(AV7&lt;=4,"57%",IF(AV7&lt;=5,"71.4%",IF(AV7&lt;=6,"86%",IF(AV7&lt;=7,"100%"))))))))</f>
        <v>0%</v>
      </c>
      <c r="AX7" s="204" t="s">
        <v>1823</v>
      </c>
      <c r="AY7" s="79">
        <v>0</v>
      </c>
      <c r="AZ7" s="204" t="s">
        <v>1824</v>
      </c>
      <c r="BA7" s="79">
        <v>0</v>
      </c>
      <c r="BB7" s="79">
        <v>0</v>
      </c>
      <c r="BC7" s="79" t="s">
        <v>5</v>
      </c>
      <c r="BD7" s="79" t="s">
        <v>5</v>
      </c>
      <c r="BE7" s="291" t="s">
        <v>1825</v>
      </c>
      <c r="BF7" s="193">
        <v>1</v>
      </c>
      <c r="BG7" s="193">
        <v>1</v>
      </c>
      <c r="BH7" s="193">
        <v>1</v>
      </c>
      <c r="BI7" s="202" t="s">
        <v>568</v>
      </c>
      <c r="BJ7" s="202" t="s">
        <v>715</v>
      </c>
      <c r="BK7" s="405">
        <v>0</v>
      </c>
      <c r="BL7" s="193" t="s">
        <v>1099</v>
      </c>
      <c r="BM7" s="399">
        <v>0</v>
      </c>
      <c r="BN7" s="405" t="str">
        <f>IF(BM7=0,"0%",IF(BM7&lt;=1,"14.3%",IF(BM7&lt;=2,"28.6%",IF(BM7&lt;=3,"43%",IF(BM7&lt;=4,"57%",IF(BM7&lt;=5,"71.4%",IF(BM7&lt;=6,"86%",IF(BM7&lt;=7,"100%"))))))))</f>
        <v>0%</v>
      </c>
      <c r="BO7" s="458" t="s">
        <v>1823</v>
      </c>
      <c r="BP7" s="190">
        <v>0</v>
      </c>
      <c r="BQ7" s="502" t="s">
        <v>1826</v>
      </c>
      <c r="BR7" s="254">
        <v>0</v>
      </c>
      <c r="BS7" s="254" t="s">
        <v>5</v>
      </c>
      <c r="BT7" s="254" t="s">
        <v>5</v>
      </c>
      <c r="BU7" s="254" t="s">
        <v>5</v>
      </c>
      <c r="BV7" s="255" t="s">
        <v>1827</v>
      </c>
      <c r="BW7" s="189">
        <v>1</v>
      </c>
      <c r="BX7" s="190">
        <v>0</v>
      </c>
      <c r="BY7" s="190">
        <v>1</v>
      </c>
      <c r="BZ7" s="191" t="s">
        <v>568</v>
      </c>
      <c r="CA7" s="191" t="s">
        <v>1770</v>
      </c>
      <c r="CB7" s="497">
        <v>0</v>
      </c>
      <c r="CC7" s="190" t="s">
        <v>1099</v>
      </c>
      <c r="CD7" s="498">
        <f t="shared" si="0"/>
        <v>0</v>
      </c>
      <c r="CE7" s="499">
        <v>0</v>
      </c>
      <c r="CF7" s="191" t="s">
        <v>1828</v>
      </c>
      <c r="CG7" s="79">
        <v>7</v>
      </c>
      <c r="CH7" s="204" t="s">
        <v>1829</v>
      </c>
      <c r="CI7" s="204" t="s">
        <v>1830</v>
      </c>
      <c r="CJ7" s="415">
        <v>562</v>
      </c>
      <c r="CK7" s="204" t="s">
        <v>1831</v>
      </c>
      <c r="CL7" s="204" t="s">
        <v>1832</v>
      </c>
      <c r="CM7" s="183" t="s">
        <v>1833</v>
      </c>
      <c r="CN7" s="195">
        <v>0</v>
      </c>
      <c r="CO7" s="195">
        <v>1</v>
      </c>
      <c r="CP7" s="195">
        <v>1</v>
      </c>
      <c r="CQ7" s="195"/>
      <c r="CR7" s="195" t="s">
        <v>580</v>
      </c>
      <c r="CS7" s="405" t="str">
        <f t="shared" si="1"/>
        <v>100%</v>
      </c>
      <c r="CT7" s="193"/>
      <c r="CU7" s="397">
        <f t="shared" si="2"/>
        <v>7</v>
      </c>
      <c r="CV7" s="405" t="str">
        <f>IF(CU7=0,"0%",IF(CU7&lt;=1,"14.3%",IF(CU7&lt;=2,"28.6%",IF(CU7&lt;=3,"43%",IF(CU7&lt;=4,"57%",IF(CU7&lt;=5,"71.4%",IF(CU7&lt;=6,"86%",IF(CU7&lt;=7,"100%"))))))))</f>
        <v>100%</v>
      </c>
      <c r="CW7" s="183" t="s">
        <v>1834</v>
      </c>
      <c r="CX7" s="189">
        <v>0</v>
      </c>
      <c r="CY7" s="505" t="s">
        <v>783</v>
      </c>
      <c r="CZ7" s="505" t="s">
        <v>783</v>
      </c>
      <c r="DA7" s="505" t="s">
        <v>783</v>
      </c>
      <c r="DB7" s="505" t="s">
        <v>783</v>
      </c>
      <c r="DC7" s="505" t="s">
        <v>783</v>
      </c>
      <c r="DD7" s="505" t="s">
        <v>783</v>
      </c>
      <c r="DE7" s="183"/>
      <c r="DF7" s="183"/>
      <c r="DG7" s="183"/>
      <c r="DH7" s="183"/>
      <c r="DI7" s="183" t="s">
        <v>580</v>
      </c>
      <c r="DJ7" s="405" t="str">
        <f t="shared" si="3"/>
        <v>100%</v>
      </c>
      <c r="DK7" s="193"/>
      <c r="DL7" s="397">
        <f t="shared" si="4"/>
        <v>7</v>
      </c>
      <c r="DM7" s="405" t="str">
        <f>IF(DL7=0,"0%",IF(DL7&lt;=1,"14.3%",IF(DL7&lt;=2,"28.6%",IF(DL7&lt;=3,"43%",IF(DL7&lt;=4,"57%",IF(DL7&lt;=5,"71.4%",IF(DL7&lt;=6,"86%",IF(DL7&lt;=7,"100%"))))))))</f>
        <v>100%</v>
      </c>
      <c r="DN7" s="253" t="s">
        <v>1834</v>
      </c>
      <c r="DO7" s="254">
        <v>0</v>
      </c>
      <c r="DP7" s="512" t="s">
        <v>783</v>
      </c>
      <c r="DQ7" s="512" t="s">
        <v>783</v>
      </c>
      <c r="DR7" s="512" t="s">
        <v>783</v>
      </c>
      <c r="DS7" s="512" t="s">
        <v>783</v>
      </c>
      <c r="DT7" s="512" t="s">
        <v>783</v>
      </c>
      <c r="DU7" s="512" t="s">
        <v>783</v>
      </c>
      <c r="DV7" s="79">
        <v>0</v>
      </c>
      <c r="DW7" s="79">
        <v>0</v>
      </c>
      <c r="DX7" s="79">
        <v>0</v>
      </c>
      <c r="DY7" s="79"/>
      <c r="DZ7" s="79" t="s">
        <v>580</v>
      </c>
      <c r="EA7" s="405" t="str">
        <f t="shared" si="5"/>
        <v>100%</v>
      </c>
      <c r="EB7" s="193"/>
      <c r="EC7" s="397">
        <f t="shared" si="6"/>
        <v>7</v>
      </c>
      <c r="ED7" s="405" t="str">
        <f>IF(EC7=0,"0%",IF(EC7&lt;=1,"14.3%",IF(EC7&lt;=2,"28.6%",IF(EC7&lt;=3,"43%",IF(EC7&lt;=4,"57%",IF(EC7&lt;=5,"71.4%",IF(EC7&lt;=6,"86%",IF(EC7&lt;=7,"100%"))))))))</f>
        <v>100%</v>
      </c>
      <c r="EE7" s="505" t="s">
        <v>783</v>
      </c>
      <c r="EF7" s="512">
        <v>0</v>
      </c>
      <c r="EG7" s="512">
        <v>0</v>
      </c>
      <c r="EH7" s="512">
        <v>0</v>
      </c>
      <c r="EI7" s="512">
        <v>0</v>
      </c>
      <c r="EJ7" s="512">
        <v>0</v>
      </c>
      <c r="EK7" s="512">
        <v>0</v>
      </c>
      <c r="EL7" s="512"/>
      <c r="EM7" s="401"/>
      <c r="EN7" s="401"/>
      <c r="EO7" s="401"/>
      <c r="EP7" s="401"/>
      <c r="EQ7" s="401" t="s">
        <v>580</v>
      </c>
      <c r="ER7" s="405" t="str">
        <f t="shared" ref="ER7" si="13">EU7</f>
        <v>100%</v>
      </c>
      <c r="ES7" s="193"/>
      <c r="ET7" s="397">
        <f t="shared" ref="ET7" si="14">EC7+EF7</f>
        <v>7</v>
      </c>
      <c r="EU7" s="405" t="str">
        <f>IF(ET7=0,"0%",IF(ET7&lt;=1,"14.3%",IF(ET7&lt;=2,"28.6%",IF(ET7&lt;=3,"43%",IF(ET7&lt;=4,"57%",IF(ET7&lt;=5,"71.4%",IF(ET7&lt;=6,"86%",IF(ET7&lt;=7,"100%"))))))))</f>
        <v>100%</v>
      </c>
      <c r="EV7" s="505" t="s">
        <v>783</v>
      </c>
      <c r="EW7" s="505">
        <v>0</v>
      </c>
      <c r="EX7" s="505">
        <v>0</v>
      </c>
      <c r="EY7" s="505">
        <v>0</v>
      </c>
      <c r="EZ7" s="505">
        <v>0</v>
      </c>
      <c r="FA7" s="505">
        <v>0</v>
      </c>
      <c r="FB7" s="505">
        <v>0</v>
      </c>
      <c r="FC7" s="401"/>
      <c r="FD7" s="401">
        <v>0</v>
      </c>
      <c r="FE7" s="401">
        <v>0</v>
      </c>
      <c r="FF7" s="401">
        <v>0</v>
      </c>
      <c r="FG7" s="401"/>
      <c r="FH7" s="401" t="s">
        <v>580</v>
      </c>
      <c r="FI7" s="405" t="str">
        <f t="shared" si="7"/>
        <v>100%</v>
      </c>
      <c r="FJ7" s="193"/>
      <c r="FK7" s="397">
        <f t="shared" si="8"/>
        <v>7</v>
      </c>
      <c r="FL7" s="405" t="str">
        <f>IF(FK7=0,"0%",IF(FK7&lt;=1,"14.3%",IF(FK7&lt;=2,"28.6%",IF(FK7&lt;=3,"43%",IF(FK7&lt;=4,"57%",IF(FK7&lt;=5,"71.4%",IF(FK7&lt;=6,"86%",IF(FK7&lt;=7,"100%"))))))))</f>
        <v>100%</v>
      </c>
      <c r="FM7" s="506" t="s">
        <v>1539</v>
      </c>
      <c r="FN7" s="162"/>
      <c r="FO7" s="400" t="s">
        <v>1835</v>
      </c>
      <c r="FP7" s="400">
        <v>0</v>
      </c>
      <c r="FQ7" s="400" t="s">
        <v>783</v>
      </c>
      <c r="FR7" s="400" t="s">
        <v>783</v>
      </c>
      <c r="FS7" s="400">
        <v>0</v>
      </c>
      <c r="FT7" s="400" t="s">
        <v>783</v>
      </c>
      <c r="FU7" s="400" t="s">
        <v>783</v>
      </c>
      <c r="FV7" s="400" t="s">
        <v>783</v>
      </c>
      <c r="FW7" s="401"/>
      <c r="FX7" s="401"/>
      <c r="FY7" s="401"/>
      <c r="FZ7" s="401"/>
      <c r="GA7" s="400" t="s">
        <v>580</v>
      </c>
      <c r="GB7" s="405" t="str">
        <f t="shared" si="9"/>
        <v>100%</v>
      </c>
      <c r="GC7" s="193"/>
      <c r="GD7" s="397">
        <f>FK7+FP7</f>
        <v>7</v>
      </c>
      <c r="GE7" s="405" t="str">
        <f>IF(GD7=0,"0%",IF(GD7&lt;=1,"14.3%",IF(GD7&lt;=2,"28.6%",IF(GD7&lt;=3,"43%",IF(GD7&lt;=4,"57%",IF(GD7&lt;=5,"71.4%",IF(GD7&lt;=6,"86%",IF(GD7&lt;=7,"100%"))))))))</f>
        <v>100%</v>
      </c>
      <c r="GF7" s="506" t="s">
        <v>1539</v>
      </c>
      <c r="GG7" s="162"/>
      <c r="GH7" s="401"/>
      <c r="GI7" s="401"/>
      <c r="GJ7" s="401"/>
      <c r="GK7" s="401"/>
      <c r="GL7" s="401"/>
      <c r="GM7" s="401"/>
      <c r="GN7" s="401"/>
      <c r="GO7" s="401"/>
      <c r="GP7" s="401"/>
      <c r="GQ7" s="401"/>
      <c r="GR7" s="401"/>
      <c r="GS7" s="401"/>
      <c r="GT7" s="400" t="s">
        <v>580</v>
      </c>
      <c r="GU7" s="405" t="str">
        <f t="shared" si="10"/>
        <v>100%</v>
      </c>
      <c r="GV7" s="193"/>
      <c r="GW7" s="397">
        <f t="shared" si="11"/>
        <v>7</v>
      </c>
      <c r="GX7" s="405" t="str">
        <f>IF(GW7=0,"0%",IF(GW7&lt;=1,"14.3%",IF(GW7&lt;=2,"28.6%",IF(GW7&lt;=3,"43%",IF(GW7&lt;=4,"57%",IF(GW7&lt;=5,"71.4%",IF(GW7&lt;=6,"86%",IF(GW7&lt;=7,"100%"))))))))</f>
        <v>100%</v>
      </c>
      <c r="GY7" s="506" t="s">
        <v>1539</v>
      </c>
      <c r="GZ7" s="162"/>
      <c r="HA7" s="401"/>
      <c r="HB7" s="401"/>
      <c r="HC7" s="401"/>
      <c r="HD7" s="401"/>
      <c r="HE7" s="401"/>
      <c r="HF7" s="401"/>
      <c r="HG7" s="401"/>
      <c r="HH7" s="401"/>
      <c r="HI7" s="401"/>
      <c r="HJ7" s="401"/>
      <c r="HK7" s="401"/>
      <c r="HL7" s="401"/>
      <c r="HM7" s="401"/>
      <c r="HN7" s="405" t="str">
        <f t="shared" si="12"/>
        <v>100%</v>
      </c>
      <c r="HO7" s="193"/>
      <c r="HP7" s="397">
        <f>GW7+HB7</f>
        <v>7</v>
      </c>
      <c r="HQ7" s="405" t="str">
        <f>IF(HP7=0,"0%",IF(HP7&lt;=1,"14.3%",IF(HP7&lt;=2,"28.6%",IF(HP7&lt;=3,"43%",IF(HP7&lt;=4,"57%",IF(HP7&lt;=5,"71.4%",IF(HP7&lt;=6,"86%",IF(HP7&lt;=7,"100%"))))))))</f>
        <v>100%</v>
      </c>
      <c r="HR7" s="506" t="s">
        <v>1539</v>
      </c>
      <c r="HS7" s="162"/>
      <c r="HT7" s="346" t="s">
        <v>1719</v>
      </c>
      <c r="HU7" s="510" t="s">
        <v>568</v>
      </c>
      <c r="HV7" s="179" t="s">
        <v>7</v>
      </c>
    </row>
    <row r="8" spans="1:230" ht="19.5" thickBot="1" x14ac:dyDescent="0.3">
      <c r="B8" s="482"/>
      <c r="C8" s="301"/>
      <c r="D8" s="521"/>
      <c r="E8" s="424"/>
      <c r="K8" s="426">
        <f>SUM(K5:K7)</f>
        <v>10</v>
      </c>
      <c r="AV8" s="426">
        <f>SUM(AV5:AV7)</f>
        <v>0</v>
      </c>
      <c r="BM8" s="426">
        <v>0</v>
      </c>
      <c r="CD8" s="427">
        <f>SUM(CD5:CD7)</f>
        <v>0</v>
      </c>
      <c r="CE8" s="428">
        <f>CD8*200%/$K$8</f>
        <v>0</v>
      </c>
      <c r="CU8" s="427">
        <f>SUM(CU5:CU7)</f>
        <v>7</v>
      </c>
      <c r="CV8" s="428">
        <f>CU8*100%/$K$8</f>
        <v>0.7</v>
      </c>
      <c r="DL8" s="427">
        <f>SUM(DL5:DL7)</f>
        <v>7</v>
      </c>
      <c r="DM8" s="428">
        <f>DL8*100%/$K$8</f>
        <v>0.7</v>
      </c>
      <c r="EC8" s="427">
        <f>SUM(EC5:EC7)</f>
        <v>8</v>
      </c>
      <c r="ED8" s="428">
        <f>EC8*100%/$K$8</f>
        <v>0.8</v>
      </c>
      <c r="ET8" s="427">
        <f>SUM(ET5:ET7)</f>
        <v>8</v>
      </c>
      <c r="EU8" s="428">
        <f>ET8*100%/$K$8</f>
        <v>0.8</v>
      </c>
      <c r="FK8" s="427">
        <f>SUM(FK5:FK7)</f>
        <v>9</v>
      </c>
      <c r="FL8" s="428">
        <f>FK8*100%/$K$8</f>
        <v>0.9</v>
      </c>
      <c r="GB8" s="427">
        <f>SUM(GD5:GD7)</f>
        <v>10</v>
      </c>
      <c r="GC8" s="428">
        <f>GB8*100%/$K$8</f>
        <v>1</v>
      </c>
      <c r="GU8" s="427">
        <f>SUM(GW5:GW7)</f>
        <v>10</v>
      </c>
      <c r="GV8" s="428">
        <f>GU8*100%/$K$8</f>
        <v>1</v>
      </c>
      <c r="HF8" s="427">
        <f>SUM(HP5:HP7)</f>
        <v>10</v>
      </c>
      <c r="HG8" s="428">
        <f>HF8*100%/$K$8</f>
        <v>1</v>
      </c>
      <c r="HH8" s="162"/>
      <c r="HI8" s="162"/>
      <c r="HJ8" s="162"/>
      <c r="HK8" s="162"/>
      <c r="HL8" s="429"/>
    </row>
    <row r="10" spans="1:230" x14ac:dyDescent="0.25">
      <c r="C10" s="430">
        <v>100</v>
      </c>
      <c r="HH10" s="380"/>
      <c r="HI10" s="380"/>
      <c r="HJ10" s="380"/>
      <c r="HK10" s="380"/>
      <c r="HL10" s="93"/>
    </row>
    <row r="11" spans="1:230" x14ac:dyDescent="0.25">
      <c r="HH11" s="93"/>
      <c r="HI11" s="93"/>
      <c r="HJ11" s="93"/>
      <c r="HK11" s="93"/>
      <c r="HL11" s="93"/>
    </row>
    <row r="12" spans="1:230" x14ac:dyDescent="0.25">
      <c r="HH12" s="93"/>
      <c r="HI12" s="93"/>
      <c r="HJ12" s="93"/>
      <c r="HK12" s="93"/>
      <c r="HL12" s="93"/>
    </row>
    <row r="13" spans="1:230" x14ac:dyDescent="0.25">
      <c r="HH13" s="93"/>
      <c r="HI13" s="93"/>
      <c r="HJ13" s="93"/>
      <c r="HK13" s="93"/>
      <c r="HL13" s="93"/>
    </row>
    <row r="14" spans="1:230" x14ac:dyDescent="0.25">
      <c r="HH14" s="93"/>
      <c r="HI14" s="93"/>
      <c r="HJ14" s="93"/>
      <c r="HK14" s="93"/>
      <c r="HL14" s="93"/>
    </row>
    <row r="15" spans="1:230" x14ac:dyDescent="0.25">
      <c r="HH15" s="93"/>
      <c r="HI15" s="93"/>
      <c r="HJ15" s="93"/>
      <c r="HK15" s="93"/>
      <c r="HL15" s="93"/>
    </row>
    <row r="16" spans="1:230" x14ac:dyDescent="0.25">
      <c r="HH16" s="93"/>
      <c r="HI16" s="93"/>
      <c r="HJ16" s="93"/>
      <c r="HK16" s="93"/>
      <c r="HL16" s="93"/>
    </row>
    <row r="17" spans="216:220" x14ac:dyDescent="0.25">
      <c r="HH17" s="93"/>
      <c r="HI17" s="93"/>
      <c r="HJ17" s="93"/>
      <c r="HK17" s="93"/>
      <c r="HL17" s="93"/>
    </row>
    <row r="18" spans="216:220" x14ac:dyDescent="0.25">
      <c r="HH18" s="93"/>
      <c r="HI18" s="93"/>
      <c r="HJ18" s="93"/>
      <c r="HK18" s="93"/>
      <c r="HL18" s="93"/>
    </row>
    <row r="19" spans="216:220" x14ac:dyDescent="0.25">
      <c r="HH19" s="93"/>
      <c r="HI19" s="93"/>
      <c r="HJ19" s="93"/>
      <c r="HK19" s="93"/>
      <c r="HL19" s="93"/>
    </row>
    <row r="20" spans="216:220" x14ac:dyDescent="0.25">
      <c r="HH20" s="93"/>
      <c r="HI20" s="93"/>
      <c r="HJ20" s="93"/>
      <c r="HK20" s="93"/>
      <c r="HL20" s="93"/>
    </row>
    <row r="21" spans="216:220" x14ac:dyDescent="0.25">
      <c r="HH21" s="93"/>
      <c r="HI21" s="93"/>
      <c r="HJ21" s="93"/>
      <c r="HK21" s="93"/>
      <c r="HL21" s="93"/>
    </row>
    <row r="22" spans="216:220" x14ac:dyDescent="0.25">
      <c r="HH22" s="93"/>
      <c r="HI22" s="93"/>
      <c r="HJ22" s="93"/>
      <c r="HK22" s="93"/>
      <c r="HL22" s="93"/>
    </row>
    <row r="23" spans="216:220" x14ac:dyDescent="0.25">
      <c r="HH23" s="93"/>
      <c r="HI23" s="93"/>
      <c r="HJ23" s="93"/>
      <c r="HK23" s="93"/>
      <c r="HL23" s="93"/>
    </row>
    <row r="24" spans="216:220" x14ac:dyDescent="0.25">
      <c r="HH24" s="93"/>
      <c r="HI24" s="93"/>
      <c r="HJ24" s="93"/>
      <c r="HK24" s="93"/>
      <c r="HL24" s="93"/>
    </row>
    <row r="25" spans="216:220" x14ac:dyDescent="0.25">
      <c r="HH25" s="93"/>
      <c r="HI25" s="93"/>
      <c r="HJ25" s="93"/>
      <c r="HK25" s="93"/>
      <c r="HL25" s="93"/>
    </row>
    <row r="26" spans="216:220" x14ac:dyDescent="0.25">
      <c r="HH26" s="93"/>
      <c r="HI26" s="93"/>
      <c r="HJ26" s="93"/>
      <c r="HK26" s="93"/>
      <c r="HL26" s="93"/>
    </row>
  </sheetData>
  <mergeCells count="264">
    <mergeCell ref="HI3:HI4"/>
    <mergeCell ref="HJ3:HJ4"/>
    <mergeCell ref="HK3:HK4"/>
    <mergeCell ref="HL3:HL4"/>
    <mergeCell ref="HM3:HM4"/>
    <mergeCell ref="GX3:GX4"/>
    <mergeCell ref="HB3:HB4"/>
    <mergeCell ref="HC3:HC4"/>
    <mergeCell ref="HD3:HE3"/>
    <mergeCell ref="HF3:HF4"/>
    <mergeCell ref="HG3:HG4"/>
    <mergeCell ref="GV3:GV4"/>
    <mergeCell ref="GW3:GW4"/>
    <mergeCell ref="GI3:GI4"/>
    <mergeCell ref="GJ3:GJ4"/>
    <mergeCell ref="GK3:GL3"/>
    <mergeCell ref="GM3:GM4"/>
    <mergeCell ref="GN3:GN4"/>
    <mergeCell ref="GO3:GO4"/>
    <mergeCell ref="HH3:HH4"/>
    <mergeCell ref="FJ3:FJ4"/>
    <mergeCell ref="FK3:FK4"/>
    <mergeCell ref="FL3:FL4"/>
    <mergeCell ref="FP3:FP4"/>
    <mergeCell ref="FQ3:FQ4"/>
    <mergeCell ref="FR3:FS3"/>
    <mergeCell ref="FD3:FD4"/>
    <mergeCell ref="FE3:FE4"/>
    <mergeCell ref="FF3:FF4"/>
    <mergeCell ref="FG3:FG4"/>
    <mergeCell ref="FH3:FH4"/>
    <mergeCell ref="FI3:FI4"/>
    <mergeCell ref="FN1:FN4"/>
    <mergeCell ref="EW3:EW4"/>
    <mergeCell ref="EX3:EX4"/>
    <mergeCell ref="EY3:EZ3"/>
    <mergeCell ref="FA3:FA4"/>
    <mergeCell ref="FB3:FB4"/>
    <mergeCell ref="FC3:FC4"/>
    <mergeCell ref="EN3:EN4"/>
    <mergeCell ref="EO3:EO4"/>
    <mergeCell ref="EP3:EP4"/>
    <mergeCell ref="EQ3:EQ4"/>
    <mergeCell ref="ER3:ER4"/>
    <mergeCell ref="ES3:ES4"/>
    <mergeCell ref="EV2:EV4"/>
    <mergeCell ref="EW2:FC2"/>
    <mergeCell ref="ET3:ET4"/>
    <mergeCell ref="EU3:EU4"/>
    <mergeCell ref="EJ3:EJ4"/>
    <mergeCell ref="EK3:EK4"/>
    <mergeCell ref="EL3:EL4"/>
    <mergeCell ref="EM3:EM4"/>
    <mergeCell ref="DZ3:DZ4"/>
    <mergeCell ref="EA3:EA4"/>
    <mergeCell ref="EB3:EB4"/>
    <mergeCell ref="EC3:EC4"/>
    <mergeCell ref="ED3:ED4"/>
    <mergeCell ref="EF3:EF4"/>
    <mergeCell ref="DH3:DH4"/>
    <mergeCell ref="DI3:DI4"/>
    <mergeCell ref="DJ3:DJ4"/>
    <mergeCell ref="DK3:DK4"/>
    <mergeCell ref="CY3:CY4"/>
    <mergeCell ref="CZ3:DA3"/>
    <mergeCell ref="DB3:DB4"/>
    <mergeCell ref="DC3:DC4"/>
    <mergeCell ref="DD3:DD4"/>
    <mergeCell ref="DE3:DE4"/>
    <mergeCell ref="BN3:BN4"/>
    <mergeCell ref="BP3:BP4"/>
    <mergeCell ref="CD3:CD4"/>
    <mergeCell ref="CE3:CE4"/>
    <mergeCell ref="CG3:CG4"/>
    <mergeCell ref="CH3:CH4"/>
    <mergeCell ref="CI3:CJ3"/>
    <mergeCell ref="CK3:CK4"/>
    <mergeCell ref="BX3:BX4"/>
    <mergeCell ref="BY3:BY4"/>
    <mergeCell ref="BZ3:BZ4"/>
    <mergeCell ref="CA3:CA4"/>
    <mergeCell ref="CB3:CB4"/>
    <mergeCell ref="CC3:CC4"/>
    <mergeCell ref="AJ3:AK3"/>
    <mergeCell ref="AL3:AL4"/>
    <mergeCell ref="AM3:AM4"/>
    <mergeCell ref="AN3:AN4"/>
    <mergeCell ref="AO3:AO4"/>
    <mergeCell ref="BD3:BD4"/>
    <mergeCell ref="BE3:BE4"/>
    <mergeCell ref="BF3:BF4"/>
    <mergeCell ref="BG3:BG4"/>
    <mergeCell ref="AV3:AV4"/>
    <mergeCell ref="AW3:AW4"/>
    <mergeCell ref="AY3:AY4"/>
    <mergeCell ref="AZ3:AZ4"/>
    <mergeCell ref="BA3:BB3"/>
    <mergeCell ref="BC3:BC4"/>
    <mergeCell ref="ER1:EU2"/>
    <mergeCell ref="EV1:FC1"/>
    <mergeCell ref="FD1:FH2"/>
    <mergeCell ref="FI1:FL2"/>
    <mergeCell ref="FM1:FM4"/>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FO1:FV1"/>
    <mergeCell ref="FW1:GA2"/>
    <mergeCell ref="GB1:GE2"/>
    <mergeCell ref="GF1:GF4"/>
    <mergeCell ref="GG1:GG4"/>
    <mergeCell ref="GH1:GO1"/>
    <mergeCell ref="FO2:FO4"/>
    <mergeCell ref="FP2:FV2"/>
    <mergeCell ref="GH2:GH4"/>
    <mergeCell ref="GI2:GO2"/>
    <mergeCell ref="FZ3:FZ4"/>
    <mergeCell ref="GA3:GA4"/>
    <mergeCell ref="GB3:GB4"/>
    <mergeCell ref="GC3:GC4"/>
    <mergeCell ref="GD3:GD4"/>
    <mergeCell ref="GE3:GE4"/>
    <mergeCell ref="FT3:FT4"/>
    <mergeCell ref="FU3:FU4"/>
    <mergeCell ref="FV3:FV4"/>
    <mergeCell ref="FW3:FW4"/>
    <mergeCell ref="FX3:FX4"/>
    <mergeCell ref="FY3:FY4"/>
    <mergeCell ref="HT1:HT4"/>
    <mergeCell ref="HU1:HU4"/>
    <mergeCell ref="HV1:HV4"/>
    <mergeCell ref="HN3:HN4"/>
    <mergeCell ref="HO3:HO4"/>
    <mergeCell ref="HP3:HP4"/>
    <mergeCell ref="HQ3:HQ4"/>
    <mergeCell ref="GP1:GT2"/>
    <mergeCell ref="GU1:GX2"/>
    <mergeCell ref="GY1:GY4"/>
    <mergeCell ref="GZ1:GZ4"/>
    <mergeCell ref="HA1:HH1"/>
    <mergeCell ref="HI1:HM2"/>
    <mergeCell ref="HA2:HA4"/>
    <mergeCell ref="HB2:HH2"/>
    <mergeCell ref="GP3:GP4"/>
    <mergeCell ref="GQ3:GQ4"/>
    <mergeCell ref="HN1:HQ2"/>
    <mergeCell ref="HR1:HR4"/>
    <mergeCell ref="HS1:HS4"/>
    <mergeCell ref="GR3:GR4"/>
    <mergeCell ref="GS3:GS4"/>
    <mergeCell ref="GT3:GT4"/>
    <mergeCell ref="GU3:GU4"/>
    <mergeCell ref="DJ1:DM2"/>
    <mergeCell ref="DN1:DU1"/>
    <mergeCell ref="DV1:DZ2"/>
    <mergeCell ref="EA1:ED2"/>
    <mergeCell ref="EE1:EL1"/>
    <mergeCell ref="EM1:EQ2"/>
    <mergeCell ref="DN2:DN4"/>
    <mergeCell ref="DO2:DU2"/>
    <mergeCell ref="EE2:EE4"/>
    <mergeCell ref="EF2:EL2"/>
    <mergeCell ref="DT3:DT4"/>
    <mergeCell ref="DU3:DU4"/>
    <mergeCell ref="DV3:DV4"/>
    <mergeCell ref="DW3:DW4"/>
    <mergeCell ref="DX3:DX4"/>
    <mergeCell ref="DY3:DY4"/>
    <mergeCell ref="DL3:DL4"/>
    <mergeCell ref="DM3:DM4"/>
    <mergeCell ref="DO3:DO4"/>
    <mergeCell ref="DP3:DP4"/>
    <mergeCell ref="DQ3:DR3"/>
    <mergeCell ref="DS3:DS4"/>
    <mergeCell ref="EG3:EG4"/>
    <mergeCell ref="EH3:EI3"/>
    <mergeCell ref="CB1:CE2"/>
    <mergeCell ref="CF1:CM1"/>
    <mergeCell ref="CN1:CR2"/>
    <mergeCell ref="CS1:CV2"/>
    <mergeCell ref="CW1:DD1"/>
    <mergeCell ref="DE1:DI2"/>
    <mergeCell ref="CF2:CF4"/>
    <mergeCell ref="CG2:CM2"/>
    <mergeCell ref="CW2:CW4"/>
    <mergeCell ref="CX2:DD2"/>
    <mergeCell ref="CR3:CR4"/>
    <mergeCell ref="CS3:CS4"/>
    <mergeCell ref="CT3:CT4"/>
    <mergeCell ref="CU3:CU4"/>
    <mergeCell ref="CV3:CV4"/>
    <mergeCell ref="CX3:CX4"/>
    <mergeCell ref="CL3:CL4"/>
    <mergeCell ref="CM3:CM4"/>
    <mergeCell ref="CN3:CN4"/>
    <mergeCell ref="CO3:CO4"/>
    <mergeCell ref="CP3:CP4"/>
    <mergeCell ref="CQ3:CQ4"/>
    <mergeCell ref="DF3:DF4"/>
    <mergeCell ref="DG3:DG4"/>
    <mergeCell ref="AT1:AW2"/>
    <mergeCell ref="AX1:BE1"/>
    <mergeCell ref="BF1:BJ2"/>
    <mergeCell ref="BK1:BN2"/>
    <mergeCell ref="BO1:BV1"/>
    <mergeCell ref="BW1:CA2"/>
    <mergeCell ref="AX2:AX4"/>
    <mergeCell ref="AY2:BE2"/>
    <mergeCell ref="BO2:BO4"/>
    <mergeCell ref="BP2:BV2"/>
    <mergeCell ref="AT3:AT4"/>
    <mergeCell ref="AU3:AU4"/>
    <mergeCell ref="BH3:BH4"/>
    <mergeCell ref="BI3:BI4"/>
    <mergeCell ref="BQ3:BQ4"/>
    <mergeCell ref="BR3:BS3"/>
    <mergeCell ref="BT3:BT4"/>
    <mergeCell ref="BU3:BU4"/>
    <mergeCell ref="BV3:BV4"/>
    <mergeCell ref="BW3:BW4"/>
    <mergeCell ref="BJ3:BJ4"/>
    <mergeCell ref="BK3:BK4"/>
    <mergeCell ref="BL3:BL4"/>
    <mergeCell ref="BM3:BM4"/>
    <mergeCell ref="A1:O1"/>
    <mergeCell ref="P1:W1"/>
    <mergeCell ref="X1:AB2"/>
    <mergeCell ref="AC1:AF2"/>
    <mergeCell ref="AG1:AN1"/>
    <mergeCell ref="AO1:AS2"/>
    <mergeCell ref="A2:A4"/>
    <mergeCell ref="B2:B4"/>
    <mergeCell ref="C2:C4"/>
    <mergeCell ref="D2:D4"/>
    <mergeCell ref="E2:E4"/>
    <mergeCell ref="F2:F4"/>
    <mergeCell ref="G2:G4"/>
    <mergeCell ref="H2:H4"/>
    <mergeCell ref="I2:I4"/>
    <mergeCell ref="J2:J4"/>
    <mergeCell ref="Y3:Y4"/>
    <mergeCell ref="Z3:Z4"/>
    <mergeCell ref="AA3:AA4"/>
    <mergeCell ref="AP3:AP4"/>
    <mergeCell ref="AQ3:AQ4"/>
    <mergeCell ref="AR3:AR4"/>
    <mergeCell ref="AS3:AS4"/>
    <mergeCell ref="AI3:AI4"/>
  </mergeCells>
  <dataValidations count="2">
    <dataValidation type="list" allowBlank="1" showInputMessage="1" showErrorMessage="1" sqref="E5:E7" xr:uid="{780D62EF-BD3A-42DB-81D7-AFD07BC74289}">
      <formula1>nivel</formula1>
    </dataValidation>
    <dataValidation type="list" allowBlank="1" showInputMessage="1" showErrorMessage="1" sqref="F5:F7" xr:uid="{BD876E0F-E9B3-4B93-8FFC-82FD36A48C99}">
      <formula1>MOMENTO</formula1>
    </dataValidation>
  </dataValidations>
  <pageMargins left="0.70866141732283472" right="0.70866141732283472" top="0.74803149606299213" bottom="0.74803149606299213" header="0.31496062992125984" footer="0.31496062992125984"/>
  <pageSetup paperSize="9" scale="28" orientation="landscape" r:id="rId1"/>
  <headerFooter>
    <oddHeader xml:space="preserve">&amp;L&amp;G&amp;RCLASIFICACIÓN DE LA INFORMACIÓN
PÚBLICA
</oddHeader>
    <oddFooter>&amp;LRevisó: Yanira Villamil
Realizó: Elizabeth Castillo/Adriana Ocampo/Iván Lerma
&amp;C&amp;G</oddFooter>
  </headerFooter>
  <legacy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4550-2D97-43A1-91AE-4DD34492EF97}">
  <sheetPr>
    <tabColor rgb="FF00B050"/>
  </sheetPr>
  <dimension ref="A1:HV11"/>
  <sheetViews>
    <sheetView topLeftCell="F1" zoomScale="70" zoomScaleNormal="70" workbookViewId="0">
      <selection activeCell="U12" sqref="U12"/>
    </sheetView>
  </sheetViews>
  <sheetFormatPr baseColWidth="10" defaultColWidth="11.42578125" defaultRowHeight="15" x14ac:dyDescent="0.25"/>
  <cols>
    <col min="2" max="2" width="27.42578125" customWidth="1"/>
    <col min="3" max="3" width="32" customWidth="1"/>
    <col min="4" max="4" width="19.85546875" customWidth="1"/>
    <col min="5" max="5" width="13.140625" customWidth="1"/>
    <col min="6" max="6" width="16.140625" customWidth="1"/>
    <col min="7" max="7" width="21.7109375" customWidth="1"/>
    <col min="8" max="8" width="11.42578125" customWidth="1"/>
    <col min="9" max="9" width="25.5703125" customWidth="1"/>
    <col min="10" max="10" width="22.85546875" customWidth="1"/>
    <col min="12" max="12" width="20.85546875" customWidth="1"/>
    <col min="15" max="15" width="12" customWidth="1"/>
    <col min="16" max="16" width="44.42578125" hidden="1" customWidth="1"/>
    <col min="17" max="17" width="11.42578125" hidden="1" customWidth="1"/>
    <col min="18" max="18" width="43.7109375" hidden="1" customWidth="1"/>
    <col min="19" max="19" width="14.28515625" hidden="1" customWidth="1"/>
    <col min="20" max="23" width="11.42578125" hidden="1" customWidth="1"/>
    <col min="24" max="24" width="29.42578125" hidden="1" customWidth="1"/>
    <col min="25" max="32" width="11.42578125" hidden="1" customWidth="1"/>
    <col min="33" max="33" width="23" hidden="1" customWidth="1"/>
    <col min="34" max="34" width="11.42578125" hidden="1" customWidth="1"/>
    <col min="35" max="35" width="21" hidden="1" customWidth="1"/>
    <col min="36" max="36" width="12.7109375" hidden="1" customWidth="1"/>
    <col min="37" max="39" width="11.42578125" hidden="1" customWidth="1"/>
    <col min="40" max="40" width="19.5703125" hidden="1" customWidth="1"/>
    <col min="41" max="49" width="11.42578125" hidden="1" customWidth="1"/>
    <col min="50" max="50" width="22.140625" hidden="1" customWidth="1"/>
    <col min="51" max="51" width="11.42578125" hidden="1" customWidth="1"/>
    <col min="52" max="52" width="16.28515625" hidden="1" customWidth="1"/>
    <col min="53" max="57" width="11.42578125" hidden="1" customWidth="1"/>
    <col min="58" max="58" width="14" hidden="1" customWidth="1"/>
    <col min="59" max="66" width="11.42578125" hidden="1" customWidth="1"/>
    <col min="67" max="67" width="38.85546875" hidden="1" customWidth="1"/>
    <col min="68" max="68" width="0" hidden="1" customWidth="1"/>
    <col min="69" max="69" width="25" hidden="1" customWidth="1"/>
    <col min="70" max="70" width="24" hidden="1" customWidth="1"/>
    <col min="71" max="77" width="0" hidden="1" customWidth="1"/>
    <col min="78" max="78" width="31.140625" hidden="1" customWidth="1"/>
    <col min="79" max="83" width="0" hidden="1" customWidth="1"/>
    <col min="84" max="84" width="45.5703125" hidden="1" customWidth="1"/>
    <col min="85" max="85" width="0" hidden="1" customWidth="1"/>
    <col min="86" max="86" width="54.42578125" hidden="1" customWidth="1"/>
    <col min="87" max="87" width="22.7109375" hidden="1" customWidth="1"/>
    <col min="88" max="94" width="0" hidden="1" customWidth="1"/>
    <col min="95" max="95" width="13" hidden="1" customWidth="1"/>
    <col min="96" max="100" width="0" hidden="1" customWidth="1"/>
    <col min="101" max="101" width="45.5703125" hidden="1" customWidth="1"/>
    <col min="102" max="102" width="0" hidden="1" customWidth="1"/>
    <col min="103" max="103" width="20.28515625" hidden="1" customWidth="1"/>
    <col min="104" max="104" width="27" hidden="1" customWidth="1"/>
    <col min="105" max="107" width="0" hidden="1" customWidth="1"/>
    <col min="108" max="108" width="33.140625" hidden="1" customWidth="1"/>
    <col min="109" max="117" width="10.42578125" hidden="1" customWidth="1"/>
    <col min="118" max="118" width="29.140625" hidden="1" customWidth="1"/>
    <col min="119" max="119" width="24.28515625" hidden="1" customWidth="1"/>
    <col min="120" max="120" width="26.28515625" hidden="1" customWidth="1"/>
    <col min="121" max="121" width="18.42578125" hidden="1" customWidth="1"/>
    <col min="122" max="122" width="22" hidden="1" customWidth="1"/>
    <col min="123" max="123" width="19.5703125" hidden="1" customWidth="1"/>
    <col min="124" max="124" width="0" hidden="1" customWidth="1"/>
    <col min="125" max="125" width="26.7109375" hidden="1" customWidth="1"/>
    <col min="126" max="128" width="0" hidden="1" customWidth="1"/>
    <col min="129" max="129" width="14.7109375" hidden="1" customWidth="1"/>
    <col min="130" max="134" width="0" hidden="1" customWidth="1"/>
    <col min="135" max="135" width="19.140625" hidden="1" customWidth="1"/>
    <col min="136" max="151" width="0" hidden="1" customWidth="1"/>
    <col min="152" max="152" width="29.42578125" hidden="1" customWidth="1"/>
    <col min="153" max="154" width="0" hidden="1" customWidth="1"/>
    <col min="155" max="155" width="14.85546875" hidden="1" customWidth="1"/>
    <col min="156" max="162" width="0" hidden="1" customWidth="1"/>
    <col min="163" max="163" width="23.85546875" hidden="1" customWidth="1"/>
    <col min="164" max="168" width="0" hidden="1" customWidth="1"/>
    <col min="169" max="169" width="36.28515625" hidden="1" customWidth="1"/>
    <col min="170" max="170" width="38.5703125" hidden="1" customWidth="1"/>
    <col min="171" max="171" width="23.7109375" hidden="1" customWidth="1"/>
    <col min="172" max="187" width="0" hidden="1" customWidth="1"/>
    <col min="188" max="188" width="36.28515625" hidden="1" customWidth="1"/>
    <col min="189" max="189" width="38.5703125" hidden="1" customWidth="1"/>
    <col min="190" max="190" width="21.7109375" hidden="1" customWidth="1"/>
    <col min="191" max="191" width="0" hidden="1" customWidth="1"/>
    <col min="192" max="192" width="14.28515625" hidden="1" customWidth="1"/>
    <col min="193" max="193" width="15" hidden="1" customWidth="1"/>
    <col min="194" max="206" width="0" hidden="1" customWidth="1"/>
    <col min="207" max="207" width="34.85546875" hidden="1" customWidth="1"/>
    <col min="208" max="208" width="35.28515625" hidden="1" customWidth="1"/>
    <col min="209" max="213" width="0" hidden="1" customWidth="1"/>
    <col min="214" max="214" width="15.140625" hidden="1" customWidth="1"/>
    <col min="215" max="215" width="14.28515625" hidden="1" customWidth="1"/>
    <col min="216" max="216" width="15.140625" hidden="1" customWidth="1"/>
    <col min="217" max="218" width="0" hidden="1" customWidth="1"/>
    <col min="219" max="219" width="2.85546875" hidden="1" customWidth="1"/>
    <col min="220" max="220" width="5.140625" hidden="1" customWidth="1"/>
    <col min="221" max="221" width="5.28515625" hidden="1" customWidth="1"/>
    <col min="222" max="222" width="4.28515625" hidden="1" customWidth="1"/>
    <col min="223" max="223" width="0.5703125" hidden="1" customWidth="1"/>
    <col min="224" max="224" width="9.7109375" customWidth="1"/>
    <col min="225" max="225" width="13.42578125" customWidth="1"/>
    <col min="226" max="226" width="10" hidden="1" customWidth="1"/>
    <col min="227" max="227" width="12.7109375" hidden="1" customWidth="1"/>
    <col min="228" max="228" width="67.42578125" customWidth="1"/>
    <col min="229" max="229" width="62.5703125" customWidth="1"/>
    <col min="230" max="230" width="28.85546875" customWidth="1"/>
  </cols>
  <sheetData>
    <row r="1" spans="1:230" ht="18.75" x14ac:dyDescent="0.25">
      <c r="A1" s="1184" t="s">
        <v>1836</v>
      </c>
      <c r="B1" s="1184"/>
      <c r="C1" s="1184"/>
      <c r="D1" s="1184"/>
      <c r="E1" s="1184"/>
      <c r="F1" s="1184"/>
      <c r="G1" s="1184"/>
      <c r="H1" s="1184"/>
      <c r="I1" s="1184"/>
      <c r="J1" s="1184"/>
      <c r="K1" s="1184"/>
      <c r="L1" s="1184"/>
      <c r="M1" s="1184"/>
      <c r="N1" s="1184"/>
      <c r="O1" s="1184"/>
      <c r="P1" s="1083" t="s">
        <v>1410</v>
      </c>
      <c r="Q1" s="1083"/>
      <c r="R1" s="1083"/>
      <c r="S1" s="1083"/>
      <c r="T1" s="1083"/>
      <c r="U1" s="1083"/>
      <c r="V1" s="1083"/>
      <c r="W1" s="1083"/>
      <c r="X1" s="1084" t="s">
        <v>491</v>
      </c>
      <c r="Y1" s="1084"/>
      <c r="Z1" s="1084"/>
      <c r="AA1" s="1084"/>
      <c r="AB1" s="1084"/>
      <c r="AC1" s="1085" t="s">
        <v>492</v>
      </c>
      <c r="AD1" s="1085"/>
      <c r="AE1" s="1085"/>
      <c r="AF1" s="1085"/>
      <c r="AG1" s="1083" t="s">
        <v>493</v>
      </c>
      <c r="AH1" s="1083"/>
      <c r="AI1" s="1083"/>
      <c r="AJ1" s="1083"/>
      <c r="AK1" s="1083"/>
      <c r="AL1" s="1083"/>
      <c r="AM1" s="1083"/>
      <c r="AN1" s="1083"/>
      <c r="AO1" s="1084" t="s">
        <v>491</v>
      </c>
      <c r="AP1" s="1084"/>
      <c r="AQ1" s="1084"/>
      <c r="AR1" s="1084"/>
      <c r="AS1" s="1084"/>
      <c r="AT1" s="1085" t="s">
        <v>492</v>
      </c>
      <c r="AU1" s="1085"/>
      <c r="AV1" s="1085"/>
      <c r="AW1" s="1085"/>
      <c r="AX1" s="1083" t="s">
        <v>494</v>
      </c>
      <c r="AY1" s="1083"/>
      <c r="AZ1" s="1083"/>
      <c r="BA1" s="1083"/>
      <c r="BB1" s="1083"/>
      <c r="BC1" s="1083"/>
      <c r="BD1" s="1083"/>
      <c r="BE1" s="1083"/>
      <c r="BF1" s="1084" t="s">
        <v>491</v>
      </c>
      <c r="BG1" s="1084"/>
      <c r="BH1" s="1084"/>
      <c r="BI1" s="1084"/>
      <c r="BJ1" s="1084"/>
      <c r="BK1" s="1085" t="s">
        <v>492</v>
      </c>
      <c r="BL1" s="1085"/>
      <c r="BM1" s="1085"/>
      <c r="BN1" s="1085"/>
      <c r="BO1" s="1083" t="s">
        <v>495</v>
      </c>
      <c r="BP1" s="1083"/>
      <c r="BQ1" s="1083"/>
      <c r="BR1" s="1083"/>
      <c r="BS1" s="1083"/>
      <c r="BT1" s="1083"/>
      <c r="BU1" s="1083"/>
      <c r="BV1" s="1083"/>
      <c r="BW1" s="1084" t="s">
        <v>491</v>
      </c>
      <c r="BX1" s="1084"/>
      <c r="BY1" s="1084"/>
      <c r="BZ1" s="1084"/>
      <c r="CA1" s="1084"/>
      <c r="CB1" s="1085" t="s">
        <v>492</v>
      </c>
      <c r="CC1" s="1085"/>
      <c r="CD1" s="1085"/>
      <c r="CE1" s="1085"/>
      <c r="CF1" s="1083" t="s">
        <v>496</v>
      </c>
      <c r="CG1" s="1083"/>
      <c r="CH1" s="1083"/>
      <c r="CI1" s="1083"/>
      <c r="CJ1" s="1083"/>
      <c r="CK1" s="1083"/>
      <c r="CL1" s="1083"/>
      <c r="CM1" s="1083"/>
      <c r="CN1" s="1084" t="s">
        <v>491</v>
      </c>
      <c r="CO1" s="1084"/>
      <c r="CP1" s="1084"/>
      <c r="CQ1" s="1084"/>
      <c r="CR1" s="1084"/>
      <c r="CS1" s="1085" t="s">
        <v>492</v>
      </c>
      <c r="CT1" s="1085"/>
      <c r="CU1" s="1085"/>
      <c r="CV1" s="1085"/>
      <c r="CW1" s="1083" t="s">
        <v>497</v>
      </c>
      <c r="CX1" s="1083"/>
      <c r="CY1" s="1083"/>
      <c r="CZ1" s="1083"/>
      <c r="DA1" s="1083"/>
      <c r="DB1" s="1083"/>
      <c r="DC1" s="1083"/>
      <c r="DD1" s="1083"/>
      <c r="DE1" s="1084" t="s">
        <v>491</v>
      </c>
      <c r="DF1" s="1084"/>
      <c r="DG1" s="1084"/>
      <c r="DH1" s="1084"/>
      <c r="DI1" s="1084"/>
      <c r="DJ1" s="1085" t="s">
        <v>492</v>
      </c>
      <c r="DK1" s="1085"/>
      <c r="DL1" s="1085"/>
      <c r="DM1" s="1085"/>
      <c r="DN1" s="1083" t="s">
        <v>498</v>
      </c>
      <c r="DO1" s="1083"/>
      <c r="DP1" s="1083"/>
      <c r="DQ1" s="1083"/>
      <c r="DR1" s="1083"/>
      <c r="DS1" s="1083"/>
      <c r="DT1" s="1083"/>
      <c r="DU1" s="1083"/>
      <c r="DV1" s="1084" t="s">
        <v>491</v>
      </c>
      <c r="DW1" s="1084"/>
      <c r="DX1" s="1084"/>
      <c r="DY1" s="1084"/>
      <c r="DZ1" s="1084"/>
      <c r="EA1" s="1085" t="s">
        <v>492</v>
      </c>
      <c r="EB1" s="1085"/>
      <c r="EC1" s="1085"/>
      <c r="ED1" s="1085"/>
      <c r="EE1" s="1083" t="s">
        <v>499</v>
      </c>
      <c r="EF1" s="1083"/>
      <c r="EG1" s="1083"/>
      <c r="EH1" s="1083"/>
      <c r="EI1" s="1083"/>
      <c r="EJ1" s="1083"/>
      <c r="EK1" s="1083"/>
      <c r="EL1" s="1083"/>
      <c r="EM1" s="1084" t="s">
        <v>491</v>
      </c>
      <c r="EN1" s="1084"/>
      <c r="EO1" s="1084"/>
      <c r="EP1" s="1084"/>
      <c r="EQ1" s="1084"/>
      <c r="ER1" s="1085" t="s">
        <v>492</v>
      </c>
      <c r="ES1" s="1085"/>
      <c r="ET1" s="1085"/>
      <c r="EU1" s="1085"/>
      <c r="EV1" s="1083" t="s">
        <v>500</v>
      </c>
      <c r="EW1" s="1083"/>
      <c r="EX1" s="1083"/>
      <c r="EY1" s="1083"/>
      <c r="EZ1" s="1083"/>
      <c r="FA1" s="1083"/>
      <c r="FB1" s="1083"/>
      <c r="FC1" s="1083"/>
      <c r="FD1" s="1084" t="s">
        <v>491</v>
      </c>
      <c r="FE1" s="1084"/>
      <c r="FF1" s="1084"/>
      <c r="FG1" s="1084"/>
      <c r="FH1" s="1084"/>
      <c r="FI1" s="1085" t="s">
        <v>492</v>
      </c>
      <c r="FJ1" s="1085"/>
      <c r="FK1" s="1085"/>
      <c r="FL1" s="1085"/>
      <c r="FM1" s="1113" t="s">
        <v>1837</v>
      </c>
      <c r="FN1" s="1113" t="s">
        <v>502</v>
      </c>
      <c r="FO1" s="1083" t="s">
        <v>503</v>
      </c>
      <c r="FP1" s="1083"/>
      <c r="FQ1" s="1083"/>
      <c r="FR1" s="1083"/>
      <c r="FS1" s="1083"/>
      <c r="FT1" s="1083"/>
      <c r="FU1" s="1083"/>
      <c r="FV1" s="1083"/>
      <c r="FW1" s="1084" t="s">
        <v>491</v>
      </c>
      <c r="FX1" s="1084"/>
      <c r="FY1" s="1084"/>
      <c r="FZ1" s="1084"/>
      <c r="GA1" s="1084"/>
      <c r="GB1" s="1085" t="s">
        <v>492</v>
      </c>
      <c r="GC1" s="1085"/>
      <c r="GD1" s="1085"/>
      <c r="GE1" s="1085"/>
      <c r="GF1" s="1113" t="s">
        <v>504</v>
      </c>
      <c r="GG1" s="1113" t="s">
        <v>505</v>
      </c>
      <c r="GH1" s="1083" t="s">
        <v>1411</v>
      </c>
      <c r="GI1" s="1083"/>
      <c r="GJ1" s="1083"/>
      <c r="GK1" s="1083"/>
      <c r="GL1" s="1083"/>
      <c r="GM1" s="1083"/>
      <c r="GN1" s="1083"/>
      <c r="GO1" s="1083"/>
      <c r="GP1" s="1084" t="s">
        <v>491</v>
      </c>
      <c r="GQ1" s="1084"/>
      <c r="GR1" s="1084"/>
      <c r="GS1" s="1084"/>
      <c r="GT1" s="1084"/>
      <c r="GU1" s="1085" t="s">
        <v>492</v>
      </c>
      <c r="GV1" s="1085"/>
      <c r="GW1" s="1085"/>
      <c r="GX1" s="1085"/>
      <c r="GY1" s="1113" t="s">
        <v>1412</v>
      </c>
      <c r="GZ1" s="1113" t="s">
        <v>1641</v>
      </c>
      <c r="HA1" s="1185" t="s">
        <v>1414</v>
      </c>
      <c r="HB1" s="1185"/>
      <c r="HC1" s="1185"/>
      <c r="HD1" s="1185"/>
      <c r="HE1" s="1185"/>
      <c r="HF1" s="1185"/>
      <c r="HG1" s="1185"/>
      <c r="HH1" s="1185"/>
      <c r="HI1" s="1084" t="s">
        <v>491</v>
      </c>
      <c r="HJ1" s="1084"/>
      <c r="HK1" s="1084"/>
      <c r="HL1" s="1084"/>
      <c r="HM1" s="1084"/>
      <c r="HN1" s="1085" t="s">
        <v>492</v>
      </c>
      <c r="HO1" s="1085"/>
      <c r="HP1" s="1085"/>
      <c r="HQ1" s="1085"/>
      <c r="HR1" s="1113" t="s">
        <v>510</v>
      </c>
      <c r="HS1" s="1113" t="s">
        <v>511</v>
      </c>
      <c r="HT1" s="1116" t="s">
        <v>512</v>
      </c>
      <c r="HU1" s="1105" t="s">
        <v>513</v>
      </c>
      <c r="HV1" s="1108" t="s">
        <v>514</v>
      </c>
    </row>
    <row r="2" spans="1:230" ht="15.75" customHeight="1" x14ac:dyDescent="0.25">
      <c r="A2" s="1103" t="s">
        <v>517</v>
      </c>
      <c r="B2" s="1103" t="s">
        <v>518</v>
      </c>
      <c r="C2" s="1110" t="s">
        <v>1417</v>
      </c>
      <c r="D2" s="1103" t="s">
        <v>520</v>
      </c>
      <c r="E2" s="1103" t="s">
        <v>1418</v>
      </c>
      <c r="F2" s="1103" t="s">
        <v>522</v>
      </c>
      <c r="G2" s="1103" t="s">
        <v>523</v>
      </c>
      <c r="H2" s="1103" t="s">
        <v>524</v>
      </c>
      <c r="I2" s="1103" t="s">
        <v>525</v>
      </c>
      <c r="J2" s="1103" t="s">
        <v>526</v>
      </c>
      <c r="K2" s="1103" t="s">
        <v>281</v>
      </c>
      <c r="L2" s="1103" t="s">
        <v>527</v>
      </c>
      <c r="M2" s="522"/>
      <c r="N2" s="308"/>
      <c r="O2" s="522"/>
      <c r="P2" s="1083" t="s">
        <v>516</v>
      </c>
      <c r="Q2" s="1083" t="s">
        <v>515</v>
      </c>
      <c r="R2" s="1083"/>
      <c r="S2" s="1083"/>
      <c r="T2" s="1083"/>
      <c r="U2" s="1083"/>
      <c r="V2" s="1083"/>
      <c r="W2" s="1083"/>
      <c r="X2" s="1084"/>
      <c r="Y2" s="1084"/>
      <c r="Z2" s="1084"/>
      <c r="AA2" s="1084"/>
      <c r="AB2" s="1084"/>
      <c r="AC2" s="1085"/>
      <c r="AD2" s="1085"/>
      <c r="AE2" s="1085"/>
      <c r="AF2" s="1085"/>
      <c r="AG2" s="1083" t="s">
        <v>516</v>
      </c>
      <c r="AH2" s="1083" t="s">
        <v>515</v>
      </c>
      <c r="AI2" s="1083"/>
      <c r="AJ2" s="1083"/>
      <c r="AK2" s="1083"/>
      <c r="AL2" s="1083"/>
      <c r="AM2" s="1083"/>
      <c r="AN2" s="1083"/>
      <c r="AO2" s="1084"/>
      <c r="AP2" s="1084"/>
      <c r="AQ2" s="1084"/>
      <c r="AR2" s="1084"/>
      <c r="AS2" s="1084"/>
      <c r="AT2" s="1085"/>
      <c r="AU2" s="1085"/>
      <c r="AV2" s="1085"/>
      <c r="AW2" s="1085"/>
      <c r="AX2" s="1083" t="s">
        <v>516</v>
      </c>
      <c r="AY2" s="1083" t="s">
        <v>515</v>
      </c>
      <c r="AZ2" s="1083"/>
      <c r="BA2" s="1083"/>
      <c r="BB2" s="1083"/>
      <c r="BC2" s="1083"/>
      <c r="BD2" s="1083"/>
      <c r="BE2" s="1083"/>
      <c r="BF2" s="1084"/>
      <c r="BG2" s="1084"/>
      <c r="BH2" s="1084"/>
      <c r="BI2" s="1084"/>
      <c r="BJ2" s="1084"/>
      <c r="BK2" s="1085"/>
      <c r="BL2" s="1085"/>
      <c r="BM2" s="1085"/>
      <c r="BN2" s="1085"/>
      <c r="BO2" s="1083" t="s">
        <v>516</v>
      </c>
      <c r="BP2" s="1083" t="s">
        <v>515</v>
      </c>
      <c r="BQ2" s="1083"/>
      <c r="BR2" s="1083"/>
      <c r="BS2" s="1083"/>
      <c r="BT2" s="1083"/>
      <c r="BU2" s="1083"/>
      <c r="BV2" s="1083"/>
      <c r="BW2" s="1084"/>
      <c r="BX2" s="1084"/>
      <c r="BY2" s="1084"/>
      <c r="BZ2" s="1084"/>
      <c r="CA2" s="1084"/>
      <c r="CB2" s="1085"/>
      <c r="CC2" s="1085"/>
      <c r="CD2" s="1085"/>
      <c r="CE2" s="1085"/>
      <c r="CF2" s="1083" t="s">
        <v>516</v>
      </c>
      <c r="CG2" s="1083" t="s">
        <v>515</v>
      </c>
      <c r="CH2" s="1083"/>
      <c r="CI2" s="1083"/>
      <c r="CJ2" s="1083"/>
      <c r="CK2" s="1083"/>
      <c r="CL2" s="1083"/>
      <c r="CM2" s="1083"/>
      <c r="CN2" s="1084"/>
      <c r="CO2" s="1084"/>
      <c r="CP2" s="1084"/>
      <c r="CQ2" s="1084"/>
      <c r="CR2" s="1084"/>
      <c r="CS2" s="1085"/>
      <c r="CT2" s="1085"/>
      <c r="CU2" s="1085"/>
      <c r="CV2" s="1085"/>
      <c r="CW2" s="1083" t="s">
        <v>516</v>
      </c>
      <c r="CX2" s="1083" t="s">
        <v>515</v>
      </c>
      <c r="CY2" s="1083"/>
      <c r="CZ2" s="1083"/>
      <c r="DA2" s="1083"/>
      <c r="DB2" s="1083"/>
      <c r="DC2" s="1083"/>
      <c r="DD2" s="1083"/>
      <c r="DE2" s="1084"/>
      <c r="DF2" s="1084"/>
      <c r="DG2" s="1084"/>
      <c r="DH2" s="1084"/>
      <c r="DI2" s="1084"/>
      <c r="DJ2" s="1085"/>
      <c r="DK2" s="1085"/>
      <c r="DL2" s="1085"/>
      <c r="DM2" s="1085"/>
      <c r="DN2" s="1083" t="s">
        <v>516</v>
      </c>
      <c r="DO2" s="1083" t="s">
        <v>515</v>
      </c>
      <c r="DP2" s="1083"/>
      <c r="DQ2" s="1083"/>
      <c r="DR2" s="1083"/>
      <c r="DS2" s="1083"/>
      <c r="DT2" s="1083"/>
      <c r="DU2" s="1083"/>
      <c r="DV2" s="1084"/>
      <c r="DW2" s="1084"/>
      <c r="DX2" s="1084"/>
      <c r="DY2" s="1084"/>
      <c r="DZ2" s="1084"/>
      <c r="EA2" s="1085"/>
      <c r="EB2" s="1085"/>
      <c r="EC2" s="1085"/>
      <c r="ED2" s="1085"/>
      <c r="EE2" s="1083" t="s">
        <v>516</v>
      </c>
      <c r="EF2" s="1083" t="s">
        <v>515</v>
      </c>
      <c r="EG2" s="1083"/>
      <c r="EH2" s="1083"/>
      <c r="EI2" s="1083"/>
      <c r="EJ2" s="1083"/>
      <c r="EK2" s="1083"/>
      <c r="EL2" s="1083"/>
      <c r="EM2" s="1084"/>
      <c r="EN2" s="1084"/>
      <c r="EO2" s="1084"/>
      <c r="EP2" s="1084"/>
      <c r="EQ2" s="1084"/>
      <c r="ER2" s="1085"/>
      <c r="ES2" s="1085"/>
      <c r="ET2" s="1085"/>
      <c r="EU2" s="1085"/>
      <c r="EV2" s="1083" t="s">
        <v>516</v>
      </c>
      <c r="EW2" s="1083" t="s">
        <v>515</v>
      </c>
      <c r="EX2" s="1083"/>
      <c r="EY2" s="1083"/>
      <c r="EZ2" s="1083"/>
      <c r="FA2" s="1083"/>
      <c r="FB2" s="1083"/>
      <c r="FC2" s="1083"/>
      <c r="FD2" s="1084"/>
      <c r="FE2" s="1084"/>
      <c r="FF2" s="1084"/>
      <c r="FG2" s="1084"/>
      <c r="FH2" s="1084"/>
      <c r="FI2" s="1085"/>
      <c r="FJ2" s="1085"/>
      <c r="FK2" s="1085"/>
      <c r="FL2" s="1085"/>
      <c r="FM2" s="1114"/>
      <c r="FN2" s="1114"/>
      <c r="FO2" s="1083" t="s">
        <v>516</v>
      </c>
      <c r="FP2" s="1083" t="s">
        <v>515</v>
      </c>
      <c r="FQ2" s="1083"/>
      <c r="FR2" s="1083"/>
      <c r="FS2" s="1083"/>
      <c r="FT2" s="1083"/>
      <c r="FU2" s="1083"/>
      <c r="FV2" s="1083"/>
      <c r="FW2" s="1084"/>
      <c r="FX2" s="1084"/>
      <c r="FY2" s="1084"/>
      <c r="FZ2" s="1084"/>
      <c r="GA2" s="1084"/>
      <c r="GB2" s="1085"/>
      <c r="GC2" s="1085"/>
      <c r="GD2" s="1085"/>
      <c r="GE2" s="1085"/>
      <c r="GF2" s="1114"/>
      <c r="GG2" s="1114"/>
      <c r="GH2" s="1083" t="s">
        <v>516</v>
      </c>
      <c r="GI2" s="1083" t="s">
        <v>515</v>
      </c>
      <c r="GJ2" s="1083"/>
      <c r="GK2" s="1083"/>
      <c r="GL2" s="1083"/>
      <c r="GM2" s="1083"/>
      <c r="GN2" s="1083"/>
      <c r="GO2" s="1083"/>
      <c r="GP2" s="1084"/>
      <c r="GQ2" s="1084"/>
      <c r="GR2" s="1084"/>
      <c r="GS2" s="1084"/>
      <c r="GT2" s="1084"/>
      <c r="GU2" s="1085"/>
      <c r="GV2" s="1085"/>
      <c r="GW2" s="1085"/>
      <c r="GX2" s="1085"/>
      <c r="GY2" s="1114"/>
      <c r="GZ2" s="1114"/>
      <c r="HA2" s="1185" t="s">
        <v>516</v>
      </c>
      <c r="HB2" s="1185" t="s">
        <v>515</v>
      </c>
      <c r="HC2" s="1185"/>
      <c r="HD2" s="1185"/>
      <c r="HE2" s="1185"/>
      <c r="HF2" s="1185"/>
      <c r="HG2" s="1185"/>
      <c r="HH2" s="1185"/>
      <c r="HI2" s="1084"/>
      <c r="HJ2" s="1084"/>
      <c r="HK2" s="1084"/>
      <c r="HL2" s="1084"/>
      <c r="HM2" s="1084"/>
      <c r="HN2" s="1085"/>
      <c r="HO2" s="1085"/>
      <c r="HP2" s="1085"/>
      <c r="HQ2" s="1085"/>
      <c r="HR2" s="1114"/>
      <c r="HS2" s="1114"/>
      <c r="HT2" s="1117"/>
      <c r="HU2" s="1106"/>
      <c r="HV2" s="1108"/>
    </row>
    <row r="3" spans="1:230" ht="47.25" customHeight="1" x14ac:dyDescent="0.25">
      <c r="A3" s="1103"/>
      <c r="B3" s="1103"/>
      <c r="C3" s="1111"/>
      <c r="D3" s="1103"/>
      <c r="E3" s="1103"/>
      <c r="F3" s="1103"/>
      <c r="G3" s="1103"/>
      <c r="H3" s="1103"/>
      <c r="I3" s="1103"/>
      <c r="J3" s="1103"/>
      <c r="K3" s="1103"/>
      <c r="L3" s="1103"/>
      <c r="M3" s="388" t="s">
        <v>1419</v>
      </c>
      <c r="N3" s="388" t="s">
        <v>1420</v>
      </c>
      <c r="O3" s="388" t="s">
        <v>1421</v>
      </c>
      <c r="P3" s="1083"/>
      <c r="Q3" s="1083" t="s">
        <v>531</v>
      </c>
      <c r="R3" s="1083" t="s">
        <v>532</v>
      </c>
      <c r="S3" s="1083" t="s">
        <v>533</v>
      </c>
      <c r="T3" s="1083"/>
      <c r="U3" s="1083" t="s">
        <v>534</v>
      </c>
      <c r="V3" s="1083" t="s">
        <v>535</v>
      </c>
      <c r="W3" s="1083" t="s">
        <v>536</v>
      </c>
      <c r="X3" s="1084" t="s">
        <v>516</v>
      </c>
      <c r="Y3" s="1084" t="s">
        <v>537</v>
      </c>
      <c r="Z3" s="1084" t="s">
        <v>538</v>
      </c>
      <c r="AA3" s="1084" t="s">
        <v>539</v>
      </c>
      <c r="AB3" s="1084" t="s">
        <v>540</v>
      </c>
      <c r="AC3" s="1093" t="s">
        <v>541</v>
      </c>
      <c r="AD3" s="1088" t="s">
        <v>542</v>
      </c>
      <c r="AE3" s="1088" t="s">
        <v>543</v>
      </c>
      <c r="AF3" s="1089" t="s">
        <v>544</v>
      </c>
      <c r="AG3" s="1083"/>
      <c r="AH3" s="1083" t="s">
        <v>531</v>
      </c>
      <c r="AI3" s="1083" t="s">
        <v>532</v>
      </c>
      <c r="AJ3" s="1083" t="s">
        <v>533</v>
      </c>
      <c r="AK3" s="1083"/>
      <c r="AL3" s="1083" t="s">
        <v>534</v>
      </c>
      <c r="AM3" s="1083" t="s">
        <v>535</v>
      </c>
      <c r="AN3" s="1083" t="s">
        <v>536</v>
      </c>
      <c r="AO3" s="1084" t="s">
        <v>516</v>
      </c>
      <c r="AP3" s="1084" t="s">
        <v>537</v>
      </c>
      <c r="AQ3" s="1084" t="s">
        <v>538</v>
      </c>
      <c r="AR3" s="1084" t="s">
        <v>539</v>
      </c>
      <c r="AS3" s="1084" t="s">
        <v>540</v>
      </c>
      <c r="AT3" s="1093" t="s">
        <v>541</v>
      </c>
      <c r="AU3" s="1088" t="s">
        <v>542</v>
      </c>
      <c r="AV3" s="1088" t="s">
        <v>543</v>
      </c>
      <c r="AW3" s="1089" t="s">
        <v>544</v>
      </c>
      <c r="AX3" s="1083"/>
      <c r="AY3" s="1083" t="s">
        <v>531</v>
      </c>
      <c r="AZ3" s="1083" t="s">
        <v>532</v>
      </c>
      <c r="BA3" s="1083" t="s">
        <v>533</v>
      </c>
      <c r="BB3" s="1083"/>
      <c r="BC3" s="1083" t="s">
        <v>534</v>
      </c>
      <c r="BD3" s="1083" t="s">
        <v>535</v>
      </c>
      <c r="BE3" s="1083" t="s">
        <v>536</v>
      </c>
      <c r="BF3" s="1084" t="s">
        <v>516</v>
      </c>
      <c r="BG3" s="1084" t="s">
        <v>537</v>
      </c>
      <c r="BH3" s="1084" t="s">
        <v>538</v>
      </c>
      <c r="BI3" s="1084" t="s">
        <v>539</v>
      </c>
      <c r="BJ3" s="1084" t="s">
        <v>540</v>
      </c>
      <c r="BK3" s="1093" t="s">
        <v>541</v>
      </c>
      <c r="BL3" s="1088" t="s">
        <v>542</v>
      </c>
      <c r="BM3" s="1088" t="s">
        <v>543</v>
      </c>
      <c r="BN3" s="1089" t="s">
        <v>544</v>
      </c>
      <c r="BO3" s="1083"/>
      <c r="BP3" s="1083" t="s">
        <v>531</v>
      </c>
      <c r="BQ3" s="1083" t="s">
        <v>532</v>
      </c>
      <c r="BR3" s="1083" t="s">
        <v>533</v>
      </c>
      <c r="BS3" s="1083"/>
      <c r="BT3" s="1083" t="s">
        <v>534</v>
      </c>
      <c r="BU3" s="1083" t="s">
        <v>535</v>
      </c>
      <c r="BV3" s="1083" t="s">
        <v>536</v>
      </c>
      <c r="BW3" s="1084" t="s">
        <v>516</v>
      </c>
      <c r="BX3" s="1084" t="s">
        <v>537</v>
      </c>
      <c r="BY3" s="1084" t="s">
        <v>538</v>
      </c>
      <c r="BZ3" s="1084" t="s">
        <v>539</v>
      </c>
      <c r="CA3" s="1084" t="s">
        <v>540</v>
      </c>
      <c r="CB3" s="1093" t="s">
        <v>541</v>
      </c>
      <c r="CC3" s="1088" t="s">
        <v>542</v>
      </c>
      <c r="CD3" s="1088" t="s">
        <v>543</v>
      </c>
      <c r="CE3" s="1089" t="s">
        <v>544</v>
      </c>
      <c r="CF3" s="1083"/>
      <c r="CG3" s="1083" t="s">
        <v>531</v>
      </c>
      <c r="CH3" s="1083" t="s">
        <v>532</v>
      </c>
      <c r="CI3" s="1083" t="s">
        <v>533</v>
      </c>
      <c r="CJ3" s="1083"/>
      <c r="CK3" s="1083" t="s">
        <v>534</v>
      </c>
      <c r="CL3" s="1083" t="s">
        <v>535</v>
      </c>
      <c r="CM3" s="1083" t="s">
        <v>536</v>
      </c>
      <c r="CN3" s="1084" t="s">
        <v>516</v>
      </c>
      <c r="CO3" s="1084" t="s">
        <v>537</v>
      </c>
      <c r="CP3" s="1084" t="s">
        <v>538</v>
      </c>
      <c r="CQ3" s="1084" t="s">
        <v>539</v>
      </c>
      <c r="CR3" s="1084" t="s">
        <v>540</v>
      </c>
      <c r="CS3" s="1093" t="s">
        <v>541</v>
      </c>
      <c r="CT3" s="1088" t="s">
        <v>542</v>
      </c>
      <c r="CU3" s="1088" t="s">
        <v>543</v>
      </c>
      <c r="CV3" s="1089" t="s">
        <v>544</v>
      </c>
      <c r="CW3" s="1083"/>
      <c r="CX3" s="1083" t="s">
        <v>531</v>
      </c>
      <c r="CY3" s="1083" t="s">
        <v>532</v>
      </c>
      <c r="CZ3" s="1083" t="s">
        <v>533</v>
      </c>
      <c r="DA3" s="1083"/>
      <c r="DB3" s="1083" t="s">
        <v>534</v>
      </c>
      <c r="DC3" s="1083" t="s">
        <v>535</v>
      </c>
      <c r="DD3" s="1083" t="s">
        <v>536</v>
      </c>
      <c r="DE3" s="1084" t="s">
        <v>516</v>
      </c>
      <c r="DF3" s="1084" t="s">
        <v>537</v>
      </c>
      <c r="DG3" s="1084" t="s">
        <v>538</v>
      </c>
      <c r="DH3" s="1084" t="s">
        <v>539</v>
      </c>
      <c r="DI3" s="1084" t="s">
        <v>540</v>
      </c>
      <c r="DJ3" s="1093" t="s">
        <v>541</v>
      </c>
      <c r="DK3" s="1088" t="s">
        <v>542</v>
      </c>
      <c r="DL3" s="1088" t="s">
        <v>543</v>
      </c>
      <c r="DM3" s="1089" t="s">
        <v>544</v>
      </c>
      <c r="DN3" s="1083"/>
      <c r="DO3" s="1083" t="s">
        <v>531</v>
      </c>
      <c r="DP3" s="1083" t="s">
        <v>532</v>
      </c>
      <c r="DQ3" s="1083" t="s">
        <v>533</v>
      </c>
      <c r="DR3" s="1083"/>
      <c r="DS3" s="1083" t="s">
        <v>534</v>
      </c>
      <c r="DT3" s="1083" t="s">
        <v>535</v>
      </c>
      <c r="DU3" s="1083" t="s">
        <v>536</v>
      </c>
      <c r="DV3" s="1084" t="s">
        <v>516</v>
      </c>
      <c r="DW3" s="1084" t="s">
        <v>537</v>
      </c>
      <c r="DX3" s="1084" t="s">
        <v>538</v>
      </c>
      <c r="DY3" s="1084" t="s">
        <v>539</v>
      </c>
      <c r="DZ3" s="1084" t="s">
        <v>540</v>
      </c>
      <c r="EA3" s="1093" t="s">
        <v>541</v>
      </c>
      <c r="EB3" s="1088" t="s">
        <v>542</v>
      </c>
      <c r="EC3" s="1088" t="s">
        <v>543</v>
      </c>
      <c r="ED3" s="1089" t="s">
        <v>544</v>
      </c>
      <c r="EE3" s="1083"/>
      <c r="EF3" s="1083" t="s">
        <v>531</v>
      </c>
      <c r="EG3" s="1083" t="s">
        <v>532</v>
      </c>
      <c r="EH3" s="1083" t="s">
        <v>533</v>
      </c>
      <c r="EI3" s="1083"/>
      <c r="EJ3" s="1083" t="s">
        <v>534</v>
      </c>
      <c r="EK3" s="1083" t="s">
        <v>535</v>
      </c>
      <c r="EL3" s="1083" t="s">
        <v>536</v>
      </c>
      <c r="EM3" s="1084" t="s">
        <v>516</v>
      </c>
      <c r="EN3" s="1084" t="s">
        <v>537</v>
      </c>
      <c r="EO3" s="1084" t="s">
        <v>538</v>
      </c>
      <c r="EP3" s="1084" t="s">
        <v>539</v>
      </c>
      <c r="EQ3" s="1084" t="s">
        <v>540</v>
      </c>
      <c r="ER3" s="1093" t="s">
        <v>541</v>
      </c>
      <c r="ES3" s="1088" t="s">
        <v>542</v>
      </c>
      <c r="ET3" s="1088" t="s">
        <v>543</v>
      </c>
      <c r="EU3" s="1089" t="s">
        <v>544</v>
      </c>
      <c r="EV3" s="1083"/>
      <c r="EW3" s="1083" t="s">
        <v>531</v>
      </c>
      <c r="EX3" s="1083" t="s">
        <v>532</v>
      </c>
      <c r="EY3" s="1083" t="s">
        <v>533</v>
      </c>
      <c r="EZ3" s="1083"/>
      <c r="FA3" s="1083" t="s">
        <v>534</v>
      </c>
      <c r="FB3" s="1083" t="s">
        <v>535</v>
      </c>
      <c r="FC3" s="1083" t="s">
        <v>536</v>
      </c>
      <c r="FD3" s="1084" t="s">
        <v>516</v>
      </c>
      <c r="FE3" s="1084" t="s">
        <v>537</v>
      </c>
      <c r="FF3" s="1084" t="s">
        <v>538</v>
      </c>
      <c r="FG3" s="1084" t="s">
        <v>539</v>
      </c>
      <c r="FH3" s="1084" t="s">
        <v>540</v>
      </c>
      <c r="FI3" s="1093" t="s">
        <v>541</v>
      </c>
      <c r="FJ3" s="1088" t="s">
        <v>542</v>
      </c>
      <c r="FK3" s="1088" t="s">
        <v>543</v>
      </c>
      <c r="FL3" s="1089" t="s">
        <v>544</v>
      </c>
      <c r="FM3" s="1114"/>
      <c r="FN3" s="1114"/>
      <c r="FO3" s="1083"/>
      <c r="FP3" s="1083" t="s">
        <v>531</v>
      </c>
      <c r="FQ3" s="1083" t="s">
        <v>532</v>
      </c>
      <c r="FR3" s="1083" t="s">
        <v>533</v>
      </c>
      <c r="FS3" s="1083"/>
      <c r="FT3" s="1083" t="s">
        <v>534</v>
      </c>
      <c r="FU3" s="1083" t="s">
        <v>535</v>
      </c>
      <c r="FV3" s="1083" t="s">
        <v>536</v>
      </c>
      <c r="FW3" s="1084" t="s">
        <v>516</v>
      </c>
      <c r="FX3" s="1084" t="s">
        <v>537</v>
      </c>
      <c r="FY3" s="1084" t="s">
        <v>538</v>
      </c>
      <c r="FZ3" s="1084" t="s">
        <v>539</v>
      </c>
      <c r="GA3" s="1084" t="s">
        <v>540</v>
      </c>
      <c r="GB3" s="1093" t="s">
        <v>541</v>
      </c>
      <c r="GC3" s="1088" t="s">
        <v>542</v>
      </c>
      <c r="GD3" s="1088" t="s">
        <v>543</v>
      </c>
      <c r="GE3" s="1089" t="s">
        <v>544</v>
      </c>
      <c r="GF3" s="1114"/>
      <c r="GG3" s="1114"/>
      <c r="GH3" s="1083"/>
      <c r="GI3" s="1083" t="s">
        <v>531</v>
      </c>
      <c r="GJ3" s="1083" t="s">
        <v>532</v>
      </c>
      <c r="GK3" s="1083" t="s">
        <v>533</v>
      </c>
      <c r="GL3" s="1083"/>
      <c r="GM3" s="1083" t="s">
        <v>534</v>
      </c>
      <c r="GN3" s="1083" t="s">
        <v>535</v>
      </c>
      <c r="GO3" s="1083" t="s">
        <v>536</v>
      </c>
      <c r="GP3" s="1084" t="s">
        <v>516</v>
      </c>
      <c r="GQ3" s="1084" t="s">
        <v>537</v>
      </c>
      <c r="GR3" s="1084" t="s">
        <v>538</v>
      </c>
      <c r="GS3" s="1084" t="s">
        <v>539</v>
      </c>
      <c r="GT3" s="1084" t="s">
        <v>540</v>
      </c>
      <c r="GU3" s="1093" t="s">
        <v>541</v>
      </c>
      <c r="GV3" s="1088" t="s">
        <v>542</v>
      </c>
      <c r="GW3" s="1088" t="s">
        <v>543</v>
      </c>
      <c r="GX3" s="1089" t="s">
        <v>544</v>
      </c>
      <c r="GY3" s="1114"/>
      <c r="GZ3" s="1114"/>
      <c r="HA3" s="1185"/>
      <c r="HB3" s="1185" t="s">
        <v>531</v>
      </c>
      <c r="HC3" s="1185" t="s">
        <v>532</v>
      </c>
      <c r="HD3" s="1185" t="s">
        <v>533</v>
      </c>
      <c r="HE3" s="1185"/>
      <c r="HF3" s="1185" t="s">
        <v>534</v>
      </c>
      <c r="HG3" s="1185" t="s">
        <v>535</v>
      </c>
      <c r="HH3" s="1185" t="s">
        <v>536</v>
      </c>
      <c r="HI3" s="1084" t="s">
        <v>516</v>
      </c>
      <c r="HJ3" s="1084" t="s">
        <v>537</v>
      </c>
      <c r="HK3" s="1084" t="s">
        <v>538</v>
      </c>
      <c r="HL3" s="1084" t="s">
        <v>539</v>
      </c>
      <c r="HM3" s="1084" t="s">
        <v>540</v>
      </c>
      <c r="HN3" s="1093" t="s">
        <v>541</v>
      </c>
      <c r="HO3" s="1088" t="s">
        <v>542</v>
      </c>
      <c r="HP3" s="1088" t="s">
        <v>543</v>
      </c>
      <c r="HQ3" s="1089" t="s">
        <v>544</v>
      </c>
      <c r="HR3" s="1114"/>
      <c r="HS3" s="1114"/>
      <c r="HT3" s="1117"/>
      <c r="HU3" s="1106"/>
      <c r="HV3" s="1108"/>
    </row>
    <row r="4" spans="1:230" ht="56.25" x14ac:dyDescent="0.25">
      <c r="A4" s="1103"/>
      <c r="B4" s="1103"/>
      <c r="C4" s="1112"/>
      <c r="D4" s="1103"/>
      <c r="E4" s="1103"/>
      <c r="F4" s="1103"/>
      <c r="G4" s="1103"/>
      <c r="H4" s="1103"/>
      <c r="I4" s="1103"/>
      <c r="J4" s="1103"/>
      <c r="K4" s="1103"/>
      <c r="L4" s="1103"/>
      <c r="M4" s="310" t="s">
        <v>528</v>
      </c>
      <c r="N4" s="311" t="s">
        <v>529</v>
      </c>
      <c r="O4" s="312" t="s">
        <v>530</v>
      </c>
      <c r="P4" s="1119"/>
      <c r="Q4" s="1119"/>
      <c r="R4" s="1119"/>
      <c r="S4" s="313" t="s">
        <v>532</v>
      </c>
      <c r="T4" s="313" t="s">
        <v>545</v>
      </c>
      <c r="U4" s="1119"/>
      <c r="V4" s="1119"/>
      <c r="W4" s="1119"/>
      <c r="X4" s="1186"/>
      <c r="Y4" s="1186"/>
      <c r="Z4" s="1186"/>
      <c r="AA4" s="1186"/>
      <c r="AB4" s="1186"/>
      <c r="AC4" s="1187"/>
      <c r="AD4" s="1188"/>
      <c r="AE4" s="1188"/>
      <c r="AF4" s="1189"/>
      <c r="AG4" s="1119"/>
      <c r="AH4" s="1119"/>
      <c r="AI4" s="1119"/>
      <c r="AJ4" s="313" t="s">
        <v>532</v>
      </c>
      <c r="AK4" s="313" t="s">
        <v>545</v>
      </c>
      <c r="AL4" s="1119"/>
      <c r="AM4" s="1119"/>
      <c r="AN4" s="1119"/>
      <c r="AO4" s="1186"/>
      <c r="AP4" s="1186"/>
      <c r="AQ4" s="1186"/>
      <c r="AR4" s="1186"/>
      <c r="AS4" s="1186"/>
      <c r="AT4" s="1187"/>
      <c r="AU4" s="1188"/>
      <c r="AV4" s="1188"/>
      <c r="AW4" s="1189"/>
      <c r="AX4" s="1119"/>
      <c r="AY4" s="1119"/>
      <c r="AZ4" s="1119"/>
      <c r="BA4" s="313" t="s">
        <v>532</v>
      </c>
      <c r="BB4" s="313" t="s">
        <v>545</v>
      </c>
      <c r="BC4" s="1119"/>
      <c r="BD4" s="1119"/>
      <c r="BE4" s="1119"/>
      <c r="BF4" s="1186"/>
      <c r="BG4" s="1186"/>
      <c r="BH4" s="1186"/>
      <c r="BI4" s="1186"/>
      <c r="BJ4" s="1186"/>
      <c r="BK4" s="1187"/>
      <c r="BL4" s="1188"/>
      <c r="BM4" s="1188"/>
      <c r="BN4" s="1189"/>
      <c r="BO4" s="1119"/>
      <c r="BP4" s="1119"/>
      <c r="BQ4" s="1119"/>
      <c r="BR4" s="313" t="s">
        <v>532</v>
      </c>
      <c r="BS4" s="313" t="s">
        <v>545</v>
      </c>
      <c r="BT4" s="1119"/>
      <c r="BU4" s="1119"/>
      <c r="BV4" s="1119"/>
      <c r="BW4" s="1186"/>
      <c r="BX4" s="1186"/>
      <c r="BY4" s="1186"/>
      <c r="BZ4" s="1186"/>
      <c r="CA4" s="1186"/>
      <c r="CB4" s="1187"/>
      <c r="CC4" s="1188"/>
      <c r="CD4" s="1188"/>
      <c r="CE4" s="1189"/>
      <c r="CF4" s="1119"/>
      <c r="CG4" s="1119"/>
      <c r="CH4" s="1119"/>
      <c r="CI4" s="313" t="s">
        <v>532</v>
      </c>
      <c r="CJ4" s="313" t="s">
        <v>545</v>
      </c>
      <c r="CK4" s="1119"/>
      <c r="CL4" s="1119"/>
      <c r="CM4" s="1119"/>
      <c r="CN4" s="1186"/>
      <c r="CO4" s="1186"/>
      <c r="CP4" s="1186"/>
      <c r="CQ4" s="1186"/>
      <c r="CR4" s="1186"/>
      <c r="CS4" s="1187"/>
      <c r="CT4" s="1188"/>
      <c r="CU4" s="1188"/>
      <c r="CV4" s="1189"/>
      <c r="CW4" s="1119"/>
      <c r="CX4" s="1119"/>
      <c r="CY4" s="1119"/>
      <c r="CZ4" s="313" t="s">
        <v>532</v>
      </c>
      <c r="DA4" s="313" t="s">
        <v>545</v>
      </c>
      <c r="DB4" s="1119"/>
      <c r="DC4" s="1119"/>
      <c r="DD4" s="1119"/>
      <c r="DE4" s="1186"/>
      <c r="DF4" s="1186"/>
      <c r="DG4" s="1186"/>
      <c r="DH4" s="1186"/>
      <c r="DI4" s="1186"/>
      <c r="DJ4" s="1187"/>
      <c r="DK4" s="1188"/>
      <c r="DL4" s="1188"/>
      <c r="DM4" s="1189"/>
      <c r="DN4" s="1119"/>
      <c r="DO4" s="1119"/>
      <c r="DP4" s="1119"/>
      <c r="DQ4" s="313" t="s">
        <v>532</v>
      </c>
      <c r="DR4" s="313" t="s">
        <v>545</v>
      </c>
      <c r="DS4" s="1119"/>
      <c r="DT4" s="1119"/>
      <c r="DU4" s="1119"/>
      <c r="DV4" s="1084"/>
      <c r="DW4" s="1084"/>
      <c r="DX4" s="1084"/>
      <c r="DY4" s="1084"/>
      <c r="DZ4" s="1084"/>
      <c r="EA4" s="1093"/>
      <c r="EB4" s="1088"/>
      <c r="EC4" s="1088"/>
      <c r="ED4" s="1089"/>
      <c r="EE4" s="1083"/>
      <c r="EF4" s="1083"/>
      <c r="EG4" s="1083"/>
      <c r="EH4" s="152" t="s">
        <v>532</v>
      </c>
      <c r="EI4" s="152" t="s">
        <v>545</v>
      </c>
      <c r="EJ4" s="1083"/>
      <c r="EK4" s="1083"/>
      <c r="EL4" s="1083"/>
      <c r="EM4" s="1084"/>
      <c r="EN4" s="1084"/>
      <c r="EO4" s="1084"/>
      <c r="EP4" s="1084"/>
      <c r="EQ4" s="1084"/>
      <c r="ER4" s="1093"/>
      <c r="ES4" s="1088"/>
      <c r="ET4" s="1088"/>
      <c r="EU4" s="1089"/>
      <c r="EV4" s="1083"/>
      <c r="EW4" s="1083"/>
      <c r="EX4" s="1083"/>
      <c r="EY4" s="152" t="s">
        <v>532</v>
      </c>
      <c r="EZ4" s="152" t="s">
        <v>545</v>
      </c>
      <c r="FA4" s="1083"/>
      <c r="FB4" s="1083"/>
      <c r="FC4" s="1083"/>
      <c r="FD4" s="1084"/>
      <c r="FE4" s="1084"/>
      <c r="FF4" s="1084"/>
      <c r="FG4" s="1084"/>
      <c r="FH4" s="1084"/>
      <c r="FI4" s="1093"/>
      <c r="FJ4" s="1088"/>
      <c r="FK4" s="1088"/>
      <c r="FL4" s="1089"/>
      <c r="FM4" s="1115"/>
      <c r="FN4" s="1115"/>
      <c r="FO4" s="1083"/>
      <c r="FP4" s="1083"/>
      <c r="FQ4" s="1083"/>
      <c r="FR4" s="152" t="s">
        <v>532</v>
      </c>
      <c r="FS4" s="152" t="s">
        <v>545</v>
      </c>
      <c r="FT4" s="1083"/>
      <c r="FU4" s="1083"/>
      <c r="FV4" s="1083"/>
      <c r="FW4" s="1084"/>
      <c r="FX4" s="1084"/>
      <c r="FY4" s="1084"/>
      <c r="FZ4" s="1084"/>
      <c r="GA4" s="1084"/>
      <c r="GB4" s="1093"/>
      <c r="GC4" s="1088"/>
      <c r="GD4" s="1088"/>
      <c r="GE4" s="1089"/>
      <c r="GF4" s="1115"/>
      <c r="GG4" s="1115"/>
      <c r="GH4" s="1083"/>
      <c r="GI4" s="1083"/>
      <c r="GJ4" s="1083"/>
      <c r="GK4" s="152" t="s">
        <v>532</v>
      </c>
      <c r="GL4" s="152" t="s">
        <v>545</v>
      </c>
      <c r="GM4" s="1083"/>
      <c r="GN4" s="1083"/>
      <c r="GO4" s="1083"/>
      <c r="GP4" s="1084"/>
      <c r="GQ4" s="1084"/>
      <c r="GR4" s="1084"/>
      <c r="GS4" s="1084"/>
      <c r="GT4" s="1084"/>
      <c r="GU4" s="1093"/>
      <c r="GV4" s="1088"/>
      <c r="GW4" s="1088"/>
      <c r="GX4" s="1089"/>
      <c r="GY4" s="1115"/>
      <c r="GZ4" s="1115"/>
      <c r="HA4" s="1185"/>
      <c r="HB4" s="1185"/>
      <c r="HC4" s="1185"/>
      <c r="HD4" s="387" t="s">
        <v>532</v>
      </c>
      <c r="HE4" s="387" t="s">
        <v>545</v>
      </c>
      <c r="HF4" s="1185"/>
      <c r="HG4" s="1185"/>
      <c r="HH4" s="1185"/>
      <c r="HI4" s="1084"/>
      <c r="HJ4" s="1084"/>
      <c r="HK4" s="1084"/>
      <c r="HL4" s="1084"/>
      <c r="HM4" s="1084"/>
      <c r="HN4" s="1093"/>
      <c r="HO4" s="1088"/>
      <c r="HP4" s="1088"/>
      <c r="HQ4" s="1089"/>
      <c r="HR4" s="1115"/>
      <c r="HS4" s="1115"/>
      <c r="HT4" s="1118"/>
      <c r="HU4" s="1107"/>
      <c r="HV4" s="1109"/>
    </row>
    <row r="5" spans="1:230" ht="204" customHeight="1" x14ac:dyDescent="0.25">
      <c r="A5" s="314">
        <v>1</v>
      </c>
      <c r="B5" s="523" t="s">
        <v>1838</v>
      </c>
      <c r="C5" s="237" t="s">
        <v>1839</v>
      </c>
      <c r="D5" s="434" t="s">
        <v>1840</v>
      </c>
      <c r="E5" s="233" t="s">
        <v>1841</v>
      </c>
      <c r="F5" s="233" t="s">
        <v>550</v>
      </c>
      <c r="G5" s="233" t="s">
        <v>1842</v>
      </c>
      <c r="H5" s="233" t="s">
        <v>1147</v>
      </c>
      <c r="I5" s="390" t="s">
        <v>1843</v>
      </c>
      <c r="J5" s="233" t="s">
        <v>5</v>
      </c>
      <c r="K5" s="318">
        <v>2</v>
      </c>
      <c r="L5" s="233" t="s">
        <v>1844</v>
      </c>
      <c r="M5" s="78" t="s">
        <v>1845</v>
      </c>
      <c r="N5" s="233" t="s">
        <v>1846</v>
      </c>
      <c r="O5" s="202" t="s">
        <v>707</v>
      </c>
      <c r="P5" s="209" t="s">
        <v>1545</v>
      </c>
      <c r="Q5" s="249"/>
      <c r="R5" s="524"/>
      <c r="S5" s="525"/>
      <c r="T5" s="525"/>
      <c r="U5" s="249" t="s">
        <v>1010</v>
      </c>
      <c r="V5" s="249" t="s">
        <v>1010</v>
      </c>
      <c r="W5" s="248"/>
      <c r="X5" s="392">
        <v>0</v>
      </c>
      <c r="Y5" s="392">
        <v>0</v>
      </c>
      <c r="Z5" s="392">
        <v>0</v>
      </c>
      <c r="AA5" s="392">
        <v>0</v>
      </c>
      <c r="AB5" s="392">
        <v>0</v>
      </c>
      <c r="AC5" s="393">
        <f>1*(100/21)</f>
        <v>4.7619047619047619</v>
      </c>
      <c r="AD5" s="392">
        <v>0</v>
      </c>
      <c r="AE5" s="392">
        <v>0</v>
      </c>
      <c r="AF5" s="355"/>
      <c r="AG5" s="209" t="s">
        <v>1847</v>
      </c>
      <c r="AH5" s="526">
        <v>0</v>
      </c>
      <c r="AI5" s="524" t="s">
        <v>1848</v>
      </c>
      <c r="AJ5" s="527" t="s">
        <v>5</v>
      </c>
      <c r="AK5" s="527"/>
      <c r="AL5" s="249" t="s">
        <v>1010</v>
      </c>
      <c r="AM5" s="249" t="s">
        <v>1010</v>
      </c>
      <c r="AN5" s="248" t="s">
        <v>1849</v>
      </c>
      <c r="AO5" s="193">
        <v>0</v>
      </c>
      <c r="AP5" s="193">
        <v>1</v>
      </c>
      <c r="AQ5" s="193">
        <v>0</v>
      </c>
      <c r="AR5" s="193"/>
      <c r="AS5" s="193" t="s">
        <v>619</v>
      </c>
      <c r="AT5" s="528">
        <v>0</v>
      </c>
      <c r="AU5" s="193" t="s">
        <v>568</v>
      </c>
      <c r="AV5" s="397">
        <v>0</v>
      </c>
      <c r="AW5" s="528" t="str">
        <f>IF(AV5=0,"0%",IF(AV5=1,"50%",IF(AV5=2,"100%")))</f>
        <v>0%</v>
      </c>
      <c r="AX5" s="529" t="s">
        <v>1847</v>
      </c>
      <c r="AY5" s="396">
        <v>0</v>
      </c>
      <c r="AZ5" s="350" t="s">
        <v>1850</v>
      </c>
      <c r="BA5" s="530"/>
      <c r="BB5" s="193"/>
      <c r="BC5" s="193"/>
      <c r="BD5" s="193"/>
      <c r="BE5" s="398" t="s">
        <v>1851</v>
      </c>
      <c r="BF5" s="293">
        <v>0</v>
      </c>
      <c r="BG5" s="293">
        <v>0</v>
      </c>
      <c r="BH5" s="293">
        <v>0</v>
      </c>
      <c r="BI5" s="293">
        <v>0</v>
      </c>
      <c r="BJ5" s="293" t="s">
        <v>619</v>
      </c>
      <c r="BK5" s="528">
        <v>0</v>
      </c>
      <c r="BL5" s="193" t="s">
        <v>967</v>
      </c>
      <c r="BM5" s="397">
        <v>0</v>
      </c>
      <c r="BN5" s="528" t="str">
        <f>IF(BM5=0,"0%",IF(BM5=1,"50%",IF(BM5=2,"100%")))</f>
        <v>0%</v>
      </c>
      <c r="BO5" s="350" t="s">
        <v>1852</v>
      </c>
      <c r="BP5" s="193">
        <v>0</v>
      </c>
      <c r="BQ5" s="531"/>
      <c r="BR5" s="193"/>
      <c r="BS5" s="193"/>
      <c r="BT5" s="193"/>
      <c r="BU5" s="193"/>
      <c r="BV5" s="202" t="s">
        <v>1853</v>
      </c>
      <c r="BW5" s="293">
        <v>1</v>
      </c>
      <c r="BX5" s="293">
        <v>0</v>
      </c>
      <c r="BY5" s="293">
        <v>1</v>
      </c>
      <c r="BZ5" s="293" t="s">
        <v>783</v>
      </c>
      <c r="CA5" s="293" t="s">
        <v>1080</v>
      </c>
      <c r="CB5" s="528" t="str">
        <f>CE5</f>
        <v>0%</v>
      </c>
      <c r="CC5" s="193"/>
      <c r="CD5" s="397">
        <f>BM5+BP5</f>
        <v>0</v>
      </c>
      <c r="CE5" s="528" t="str">
        <f>IF(CD5=0,"0%",IF(CD5=1,"50%",IF(CD5=2,"100%")))</f>
        <v>0%</v>
      </c>
      <c r="CF5" s="192" t="s">
        <v>1854</v>
      </c>
      <c r="CG5" s="193">
        <v>1</v>
      </c>
      <c r="CH5" s="202" t="s">
        <v>1855</v>
      </c>
      <c r="CI5" s="202" t="s">
        <v>1856</v>
      </c>
      <c r="CJ5" s="193">
        <v>23</v>
      </c>
      <c r="CK5" s="193" t="s">
        <v>759</v>
      </c>
      <c r="CL5" s="193" t="s">
        <v>760</v>
      </c>
      <c r="CM5" s="202" t="s">
        <v>1857</v>
      </c>
      <c r="CN5" s="293">
        <v>1</v>
      </c>
      <c r="CO5" s="293">
        <v>1</v>
      </c>
      <c r="CP5" s="293">
        <v>1</v>
      </c>
      <c r="CQ5" s="192" t="s">
        <v>1858</v>
      </c>
      <c r="CR5" s="293" t="s">
        <v>567</v>
      </c>
      <c r="CS5" s="528">
        <f>CV5</f>
        <v>0.5</v>
      </c>
      <c r="CT5" s="193"/>
      <c r="CU5" s="397">
        <f>CD5+CG5</f>
        <v>1</v>
      </c>
      <c r="CV5" s="528">
        <f>CU5*100%/K5</f>
        <v>0.5</v>
      </c>
      <c r="CW5" s="192" t="s">
        <v>1859</v>
      </c>
      <c r="CX5" s="193">
        <v>0</v>
      </c>
      <c r="CY5" s="192"/>
      <c r="CZ5" s="78"/>
      <c r="DA5" s="79"/>
      <c r="DB5" s="79"/>
      <c r="DC5" s="79"/>
      <c r="DD5" s="202"/>
      <c r="DE5" s="202">
        <v>1</v>
      </c>
      <c r="DF5" s="202">
        <v>0</v>
      </c>
      <c r="DG5" s="202">
        <v>0</v>
      </c>
      <c r="DH5" s="202"/>
      <c r="DI5" s="202" t="s">
        <v>567</v>
      </c>
      <c r="DJ5" s="528">
        <f>DM5</f>
        <v>0.5</v>
      </c>
      <c r="DK5" s="193"/>
      <c r="DL5" s="397">
        <f>CU5+CX5</f>
        <v>1</v>
      </c>
      <c r="DM5" s="528">
        <f>DL5*100%/K5</f>
        <v>0.5</v>
      </c>
      <c r="DN5" s="192" t="s">
        <v>1859</v>
      </c>
      <c r="DO5" s="193">
        <v>0</v>
      </c>
      <c r="DP5" s="280" t="s">
        <v>1860</v>
      </c>
      <c r="DQ5" s="78"/>
      <c r="DR5" s="78"/>
      <c r="DS5" s="78"/>
      <c r="DT5" s="202"/>
      <c r="DU5" s="398"/>
      <c r="DV5" s="322">
        <v>1</v>
      </c>
      <c r="DW5" s="322">
        <v>0</v>
      </c>
      <c r="DX5" s="322">
        <v>1</v>
      </c>
      <c r="DY5" s="78" t="s">
        <v>1685</v>
      </c>
      <c r="DZ5" s="322" t="s">
        <v>567</v>
      </c>
      <c r="EA5" s="528" t="str">
        <f>ED5</f>
        <v>50%</v>
      </c>
      <c r="EB5" s="193"/>
      <c r="EC5" s="397">
        <f>DL5+DO5</f>
        <v>1</v>
      </c>
      <c r="ED5" s="528" t="str">
        <f>IF(EC5=0,"0%",IF(EC5=1,"50%",IF(EC5=2,"100%")))</f>
        <v>50%</v>
      </c>
      <c r="EE5" s="419"/>
      <c r="EF5" s="401"/>
      <c r="EG5" s="419"/>
      <c r="EH5" s="401"/>
      <c r="EI5" s="401"/>
      <c r="EJ5" s="401"/>
      <c r="EK5" s="401"/>
      <c r="EL5" s="401"/>
      <c r="EM5" s="401">
        <v>1</v>
      </c>
      <c r="EN5" s="401">
        <v>0</v>
      </c>
      <c r="EO5" s="401">
        <v>0</v>
      </c>
      <c r="EP5" s="401"/>
      <c r="EQ5" s="401" t="s">
        <v>567</v>
      </c>
      <c r="ER5" s="528" t="str">
        <f>EU5</f>
        <v>50%</v>
      </c>
      <c r="ES5" s="193"/>
      <c r="ET5" s="397">
        <f>EC5+EF5</f>
        <v>1</v>
      </c>
      <c r="EU5" s="528" t="str">
        <f>IF(ET5=0,"0%",IF(ET5=1,"50%",IF(ET5=2,"100%")))</f>
        <v>50%</v>
      </c>
      <c r="EV5" s="419" t="s">
        <v>1861</v>
      </c>
      <c r="EW5" s="401">
        <v>0</v>
      </c>
      <c r="EX5" s="419" t="s">
        <v>1862</v>
      </c>
      <c r="EY5" s="419" t="s">
        <v>1863</v>
      </c>
      <c r="EZ5" s="401">
        <v>49</v>
      </c>
      <c r="FA5" s="419" t="s">
        <v>1864</v>
      </c>
      <c r="FB5" s="419" t="s">
        <v>1865</v>
      </c>
      <c r="FC5" s="419" t="s">
        <v>1866</v>
      </c>
      <c r="FD5" s="401">
        <v>1</v>
      </c>
      <c r="FE5" s="401">
        <v>1</v>
      </c>
      <c r="FF5" s="401">
        <v>1</v>
      </c>
      <c r="FG5" s="419" t="s">
        <v>1867</v>
      </c>
      <c r="FH5" s="401" t="s">
        <v>567</v>
      </c>
      <c r="FI5" s="528" t="str">
        <f>FL5</f>
        <v>50%</v>
      </c>
      <c r="FJ5" s="193"/>
      <c r="FK5" s="397">
        <f>ET5+EW5</f>
        <v>1</v>
      </c>
      <c r="FL5" s="528" t="str">
        <f>IF(FK5=0,"0%",IF(FK5=1,"50%",IF(FK5=2,"100%")))</f>
        <v>50%</v>
      </c>
      <c r="FM5" s="506" t="s">
        <v>1868</v>
      </c>
      <c r="FN5" s="507" t="s">
        <v>1869</v>
      </c>
      <c r="FO5" s="419" t="s">
        <v>1870</v>
      </c>
      <c r="FP5" s="401"/>
      <c r="FQ5" s="401"/>
      <c r="FR5" s="401"/>
      <c r="FS5" s="401"/>
      <c r="FT5" s="401"/>
      <c r="FU5" s="401"/>
      <c r="FV5" s="401"/>
      <c r="FW5" s="401">
        <v>1</v>
      </c>
      <c r="FX5" s="401">
        <v>0</v>
      </c>
      <c r="FY5" s="401">
        <v>0</v>
      </c>
      <c r="FZ5" s="401"/>
      <c r="GA5" s="401" t="s">
        <v>567</v>
      </c>
      <c r="GB5" s="528" t="str">
        <f>GE5</f>
        <v>50%</v>
      </c>
      <c r="GC5" s="193"/>
      <c r="GD5" s="397">
        <f>FK5+FP5</f>
        <v>1</v>
      </c>
      <c r="GE5" s="528" t="str">
        <f>IF(GD5=0,"0%",IF(GD5=1,"50%",IF(GD5=2,"100%")))</f>
        <v>50%</v>
      </c>
      <c r="GF5" s="506" t="s">
        <v>1539</v>
      </c>
      <c r="GG5" s="176"/>
      <c r="GH5" s="532" t="s">
        <v>1871</v>
      </c>
      <c r="GI5" s="532">
        <v>1</v>
      </c>
      <c r="GJ5" s="532" t="s">
        <v>1872</v>
      </c>
      <c r="GK5" s="532" t="s">
        <v>1873</v>
      </c>
      <c r="GL5" s="532">
        <v>113</v>
      </c>
      <c r="GM5" s="532" t="s">
        <v>759</v>
      </c>
      <c r="GN5" s="532" t="s">
        <v>1874</v>
      </c>
      <c r="GO5" s="532" t="s">
        <v>1875</v>
      </c>
      <c r="GP5" s="401">
        <v>1</v>
      </c>
      <c r="GQ5" s="401">
        <v>1</v>
      </c>
      <c r="GR5" s="401">
        <v>1</v>
      </c>
      <c r="GS5" s="419" t="s">
        <v>1876</v>
      </c>
      <c r="GT5" s="400" t="s">
        <v>580</v>
      </c>
      <c r="GU5" s="528" t="str">
        <f>GX5</f>
        <v>100%</v>
      </c>
      <c r="GV5" s="193"/>
      <c r="GW5" s="397">
        <f>GD5+GI5</f>
        <v>2</v>
      </c>
      <c r="GX5" s="528" t="str">
        <f>IF(GW5=0,"0%",IF(GW5=1,"50%",IF(GW5=2,"100%")))</f>
        <v>100%</v>
      </c>
      <c r="GY5" s="533" t="s">
        <v>1877</v>
      </c>
      <c r="GZ5" s="506" t="s">
        <v>1878</v>
      </c>
      <c r="HA5" s="401"/>
      <c r="HB5" s="401"/>
      <c r="HC5" s="401"/>
      <c r="HD5" s="401"/>
      <c r="HE5" s="401"/>
      <c r="HF5" s="401"/>
      <c r="HG5" s="401"/>
      <c r="HH5" s="401"/>
      <c r="HI5" s="401"/>
      <c r="HJ5" s="401"/>
      <c r="HK5" s="401"/>
      <c r="HL5" s="401"/>
      <c r="HM5" s="401"/>
      <c r="HN5" s="528" t="str">
        <f>HQ5</f>
        <v>100%</v>
      </c>
      <c r="HO5" s="193"/>
      <c r="HP5" s="397">
        <f>GW5+HB5</f>
        <v>2</v>
      </c>
      <c r="HQ5" s="528" t="str">
        <f>IF(HP5=0,"0%",IF(HP5=1,"50%",IF(HP5=2,"100%")))</f>
        <v>100%</v>
      </c>
      <c r="HR5" s="506" t="s">
        <v>1539</v>
      </c>
      <c r="HS5" s="176"/>
      <c r="HT5" s="509" t="s">
        <v>1879</v>
      </c>
      <c r="HU5" s="509" t="s">
        <v>1880</v>
      </c>
      <c r="HV5" s="179" t="s">
        <v>7</v>
      </c>
    </row>
    <row r="6" spans="1:230" ht="105" customHeight="1" x14ac:dyDescent="0.25">
      <c r="A6" s="314">
        <v>2</v>
      </c>
      <c r="B6" s="390" t="s">
        <v>1881</v>
      </c>
      <c r="C6" s="237" t="s">
        <v>1882</v>
      </c>
      <c r="D6" s="434" t="s">
        <v>1883</v>
      </c>
      <c r="E6" s="206" t="s">
        <v>610</v>
      </c>
      <c r="F6" s="206" t="s">
        <v>747</v>
      </c>
      <c r="G6" s="206" t="s">
        <v>1884</v>
      </c>
      <c r="H6" s="233" t="s">
        <v>1147</v>
      </c>
      <c r="I6" s="390" t="s">
        <v>1885</v>
      </c>
      <c r="J6" s="206" t="s">
        <v>5</v>
      </c>
      <c r="K6" s="347">
        <v>1</v>
      </c>
      <c r="L6" s="206" t="s">
        <v>1886</v>
      </c>
      <c r="M6" s="206" t="s">
        <v>1845</v>
      </c>
      <c r="N6" s="233" t="s">
        <v>1846</v>
      </c>
      <c r="O6" s="206" t="s">
        <v>707</v>
      </c>
      <c r="P6" s="357"/>
      <c r="Q6" s="79">
        <v>0</v>
      </c>
      <c r="R6" s="357"/>
      <c r="S6" s="193" t="s">
        <v>5</v>
      </c>
      <c r="T6" s="193" t="s">
        <v>5</v>
      </c>
      <c r="U6" s="79" t="s">
        <v>5</v>
      </c>
      <c r="V6" s="79" t="s">
        <v>5</v>
      </c>
      <c r="W6" s="183"/>
      <c r="X6" s="357">
        <v>0</v>
      </c>
      <c r="Y6" s="409">
        <v>0</v>
      </c>
      <c r="Z6" s="409" t="s">
        <v>353</v>
      </c>
      <c r="AA6" s="409" t="s">
        <v>737</v>
      </c>
      <c r="AB6" s="409"/>
      <c r="AC6" s="410"/>
      <c r="AD6" s="409">
        <v>0</v>
      </c>
      <c r="AE6" s="410"/>
      <c r="AF6" s="322"/>
      <c r="AG6" s="209" t="s">
        <v>1887</v>
      </c>
      <c r="AH6" s="526">
        <v>0</v>
      </c>
      <c r="AI6" s="524" t="s">
        <v>1888</v>
      </c>
      <c r="AJ6" s="525" t="s">
        <v>5</v>
      </c>
      <c r="AK6" s="525"/>
      <c r="AL6" s="249" t="s">
        <v>1010</v>
      </c>
      <c r="AM6" s="249" t="s">
        <v>1010</v>
      </c>
      <c r="AN6" s="248" t="s">
        <v>1889</v>
      </c>
      <c r="AO6" s="79">
        <v>0</v>
      </c>
      <c r="AP6" s="79">
        <v>1</v>
      </c>
      <c r="AQ6" s="79">
        <v>0</v>
      </c>
      <c r="AR6" s="79"/>
      <c r="AS6" s="79" t="s">
        <v>619</v>
      </c>
      <c r="AT6" s="534">
        <v>0</v>
      </c>
      <c r="AU6" s="79" t="s">
        <v>568</v>
      </c>
      <c r="AV6" s="399">
        <v>0</v>
      </c>
      <c r="AW6" s="534" t="str">
        <f>IF(AV6=0,"0%",IF(AV6=1,"100%",))</f>
        <v>0%</v>
      </c>
      <c r="AX6" s="209" t="s">
        <v>1890</v>
      </c>
      <c r="AY6" s="535">
        <v>0</v>
      </c>
      <c r="AZ6" s="536" t="s">
        <v>1891</v>
      </c>
      <c r="BA6" s="537"/>
      <c r="BB6" s="78"/>
      <c r="BC6" s="79"/>
      <c r="BD6" s="79"/>
      <c r="BE6" s="291" t="s">
        <v>1892</v>
      </c>
      <c r="BF6" s="204">
        <v>0</v>
      </c>
      <c r="BG6" s="409">
        <v>0</v>
      </c>
      <c r="BH6" s="409">
        <v>0</v>
      </c>
      <c r="BI6" s="409">
        <v>0</v>
      </c>
      <c r="BJ6" s="409" t="s">
        <v>567</v>
      </c>
      <c r="BK6" s="534">
        <v>0</v>
      </c>
      <c r="BL6" s="79" t="s">
        <v>967</v>
      </c>
      <c r="BM6" s="399">
        <v>0</v>
      </c>
      <c r="BN6" s="534" t="str">
        <f>IF(BM6=0,"0%",IF(BM6=1,"100%",))</f>
        <v>0%</v>
      </c>
      <c r="BO6" s="204" t="s">
        <v>1893</v>
      </c>
      <c r="BP6" s="200">
        <v>1</v>
      </c>
      <c r="BQ6" s="536" t="s">
        <v>1894</v>
      </c>
      <c r="BR6" s="537" t="s">
        <v>1895</v>
      </c>
      <c r="BS6" s="79">
        <v>15</v>
      </c>
      <c r="BT6" s="79" t="s">
        <v>759</v>
      </c>
      <c r="BU6" s="79" t="s">
        <v>760</v>
      </c>
      <c r="BV6" s="183" t="s">
        <v>1866</v>
      </c>
      <c r="BW6" s="204">
        <v>1</v>
      </c>
      <c r="BX6" s="409">
        <v>1</v>
      </c>
      <c r="BY6" s="409">
        <v>1</v>
      </c>
      <c r="BZ6" s="409" t="s">
        <v>783</v>
      </c>
      <c r="CA6" s="409" t="s">
        <v>580</v>
      </c>
      <c r="CB6" s="528" t="str">
        <f t="shared" ref="CB6:CB8" si="0">CE6</f>
        <v>100%</v>
      </c>
      <c r="CC6" s="79"/>
      <c r="CD6" s="397">
        <f t="shared" ref="CD6:CD8" si="1">BM6+BP6</f>
        <v>1</v>
      </c>
      <c r="CE6" s="534" t="str">
        <f>IF(CD6=0,"0%",IF(CD6=1,"100%",))</f>
        <v>100%</v>
      </c>
      <c r="CF6" s="204" t="s">
        <v>1896</v>
      </c>
      <c r="CG6" s="79"/>
      <c r="CH6" s="204"/>
      <c r="CI6" s="79"/>
      <c r="CJ6" s="79"/>
      <c r="CK6" s="79"/>
      <c r="CL6" s="79"/>
      <c r="CM6" s="183"/>
      <c r="CN6" s="204"/>
      <c r="CO6" s="409"/>
      <c r="CP6" s="409"/>
      <c r="CQ6" s="409"/>
      <c r="CR6" s="409" t="s">
        <v>580</v>
      </c>
      <c r="CS6" s="528">
        <f t="shared" ref="CS6:CS8" si="2">CV6</f>
        <v>1</v>
      </c>
      <c r="CT6" s="79"/>
      <c r="CU6" s="397">
        <f t="shared" ref="CU6:CU8" si="3">CD6+CG6</f>
        <v>1</v>
      </c>
      <c r="CV6" s="528">
        <f t="shared" ref="CV6:CV8" si="4">CU6*100%/K6</f>
        <v>1</v>
      </c>
      <c r="CW6" s="204" t="s">
        <v>1896</v>
      </c>
      <c r="CX6" s="79">
        <v>0</v>
      </c>
      <c r="CY6" s="78"/>
      <c r="CZ6" s="79"/>
      <c r="DA6" s="79"/>
      <c r="DB6" s="79"/>
      <c r="DC6" s="79"/>
      <c r="DD6" s="78"/>
      <c r="DE6" s="78">
        <v>0</v>
      </c>
      <c r="DF6" s="78">
        <v>0</v>
      </c>
      <c r="DG6" s="78"/>
      <c r="DH6" s="78"/>
      <c r="DI6" s="78" t="s">
        <v>580</v>
      </c>
      <c r="DJ6" s="528">
        <f t="shared" ref="DJ6:DJ8" si="5">DM6</f>
        <v>1</v>
      </c>
      <c r="DK6" s="79"/>
      <c r="DL6" s="397">
        <f t="shared" ref="DL6:DL8" si="6">CU6+CX6</f>
        <v>1</v>
      </c>
      <c r="DM6" s="528">
        <f t="shared" ref="DM6:DM8" si="7">DL6*100%/K6</f>
        <v>1</v>
      </c>
      <c r="DN6" s="204" t="s">
        <v>1896</v>
      </c>
      <c r="DO6" s="200">
        <v>0</v>
      </c>
      <c r="DP6" s="194" t="s">
        <v>1896</v>
      </c>
      <c r="DQ6" s="188"/>
      <c r="DR6" s="79"/>
      <c r="DS6" s="79"/>
      <c r="DT6" s="79"/>
      <c r="DU6" s="200"/>
      <c r="DV6" s="322">
        <v>0</v>
      </c>
      <c r="DW6" s="322">
        <v>0</v>
      </c>
      <c r="DX6" s="322">
        <v>0</v>
      </c>
      <c r="DY6" s="78" t="s">
        <v>1666</v>
      </c>
      <c r="DZ6" s="322" t="s">
        <v>580</v>
      </c>
      <c r="EA6" s="528" t="str">
        <f t="shared" ref="EA6:EA8" si="8">ED6</f>
        <v>100%</v>
      </c>
      <c r="EB6" s="79"/>
      <c r="EC6" s="397">
        <f t="shared" ref="EC6:EC8" si="9">DL6+DO6</f>
        <v>1</v>
      </c>
      <c r="ED6" s="534" t="str">
        <f>IF(EC6=0,"0%",IF(EC6=1,"100%",))</f>
        <v>100%</v>
      </c>
      <c r="EE6" s="532" t="s">
        <v>1896</v>
      </c>
      <c r="EF6" s="401"/>
      <c r="EG6" s="401"/>
      <c r="EH6" s="401"/>
      <c r="EI6" s="401"/>
      <c r="EJ6" s="401"/>
      <c r="EK6" s="401"/>
      <c r="EL6" s="401"/>
      <c r="EM6" s="322">
        <v>0</v>
      </c>
      <c r="EN6" s="322">
        <v>0</v>
      </c>
      <c r="EO6" s="322">
        <v>0</v>
      </c>
      <c r="EP6" s="78" t="s">
        <v>1666</v>
      </c>
      <c r="EQ6" s="322" t="s">
        <v>580</v>
      </c>
      <c r="ER6" s="528" t="str">
        <f t="shared" ref="ER6:ER8" si="10">EU6</f>
        <v>100%</v>
      </c>
      <c r="ES6" s="79"/>
      <c r="ET6" s="397">
        <f t="shared" ref="ET6:ET8" si="11">EC6+EF6</f>
        <v>1</v>
      </c>
      <c r="EU6" s="534" t="str">
        <f>IF(ET6=0,"0%",IF(ET6=1,"100%",))</f>
        <v>100%</v>
      </c>
      <c r="EV6" s="532" t="s">
        <v>1896</v>
      </c>
      <c r="EW6" s="401"/>
      <c r="EX6" s="401"/>
      <c r="EY6" s="401"/>
      <c r="EZ6" s="401"/>
      <c r="FA6" s="401"/>
      <c r="FB6" s="401"/>
      <c r="FC6" s="401"/>
      <c r="FD6" s="401"/>
      <c r="FE6" s="401"/>
      <c r="FF6" s="401"/>
      <c r="FG6" s="401" t="s">
        <v>1666</v>
      </c>
      <c r="FH6" s="401" t="s">
        <v>580</v>
      </c>
      <c r="FI6" s="528" t="str">
        <f t="shared" ref="FI6:FI8" si="12">FL6</f>
        <v>100%</v>
      </c>
      <c r="FJ6" s="79"/>
      <c r="FK6" s="397">
        <f t="shared" ref="FK6:FK8" si="13">ET6+EW6</f>
        <v>1</v>
      </c>
      <c r="FL6" s="534" t="str">
        <f>IF(FK6=0,"0%",IF(FK6=1,"100%",))</f>
        <v>100%</v>
      </c>
      <c r="FM6" s="506" t="s">
        <v>1539</v>
      </c>
      <c r="FN6" s="162"/>
      <c r="FO6" s="532" t="s">
        <v>1896</v>
      </c>
      <c r="FP6" s="401"/>
      <c r="FQ6" s="401"/>
      <c r="FR6" s="401"/>
      <c r="FS6" s="401"/>
      <c r="FT6" s="401"/>
      <c r="FU6" s="401"/>
      <c r="FV6" s="401"/>
      <c r="FW6" s="401"/>
      <c r="FX6" s="401"/>
      <c r="FY6" s="401"/>
      <c r="FZ6" s="401"/>
      <c r="GA6" s="401"/>
      <c r="GB6" s="528" t="str">
        <f t="shared" ref="GB6:GB8" si="14">GE6</f>
        <v>100%</v>
      </c>
      <c r="GC6" s="79"/>
      <c r="GD6" s="397">
        <f t="shared" ref="GD6:GD8" si="15">FK6+FP6</f>
        <v>1</v>
      </c>
      <c r="GE6" s="534" t="str">
        <f>IF(GD6=0,"0%",IF(GD6=1,"100%",))</f>
        <v>100%</v>
      </c>
      <c r="GF6" s="506" t="s">
        <v>1539</v>
      </c>
      <c r="GG6" s="162"/>
      <c r="GH6" s="532" t="s">
        <v>1896</v>
      </c>
      <c r="GI6" s="401"/>
      <c r="GJ6" s="401"/>
      <c r="GK6" s="401"/>
      <c r="GL6" s="401"/>
      <c r="GM6" s="401"/>
      <c r="GN6" s="401"/>
      <c r="GO6" s="401"/>
      <c r="GP6" s="401"/>
      <c r="GQ6" s="401"/>
      <c r="GR6" s="401"/>
      <c r="GS6" s="401"/>
      <c r="GT6" s="400" t="s">
        <v>580</v>
      </c>
      <c r="GU6" s="528" t="str">
        <f t="shared" ref="GU6:GU8" si="16">GX6</f>
        <v>100%</v>
      </c>
      <c r="GV6" s="79"/>
      <c r="GW6" s="397">
        <f t="shared" ref="GW6:GW8" si="17">GD6+GI6</f>
        <v>1</v>
      </c>
      <c r="GX6" s="534" t="str">
        <f>IF(GW6=0,"0%",IF(GW6=1,"100%",))</f>
        <v>100%</v>
      </c>
      <c r="GY6" s="506" t="s">
        <v>1539</v>
      </c>
      <c r="GZ6" s="162"/>
      <c r="HA6" s="401"/>
      <c r="HB6" s="401"/>
      <c r="HC6" s="401"/>
      <c r="HD6" s="401"/>
      <c r="HE6" s="401"/>
      <c r="HF6" s="401"/>
      <c r="HG6" s="401"/>
      <c r="HH6" s="401"/>
      <c r="HI6" s="401"/>
      <c r="HJ6" s="401"/>
      <c r="HK6" s="401"/>
      <c r="HL6" s="401"/>
      <c r="HM6" s="401"/>
      <c r="HN6" s="528" t="str">
        <f t="shared" ref="HN6:HN8" si="18">HQ6</f>
        <v>100%</v>
      </c>
      <c r="HO6" s="79"/>
      <c r="HP6" s="397">
        <f t="shared" ref="HP6:HP8" si="19">GW6+HB6</f>
        <v>1</v>
      </c>
      <c r="HQ6" s="534" t="str">
        <f>IF(HP6=0,"0%",IF(HP6=1,"100%",))</f>
        <v>100%</v>
      </c>
      <c r="HR6" s="506" t="s">
        <v>1539</v>
      </c>
      <c r="HS6" s="162"/>
      <c r="HT6" s="346" t="s">
        <v>1897</v>
      </c>
      <c r="HU6" s="538" t="s">
        <v>568</v>
      </c>
      <c r="HV6" s="179" t="s">
        <v>7</v>
      </c>
    </row>
    <row r="7" spans="1:230" ht="213.75" customHeight="1" x14ac:dyDescent="0.25">
      <c r="A7" s="314">
        <v>3</v>
      </c>
      <c r="B7" s="389" t="s">
        <v>1898</v>
      </c>
      <c r="C7" s="237" t="s">
        <v>1899</v>
      </c>
      <c r="D7" s="434" t="s">
        <v>548</v>
      </c>
      <c r="E7" s="206" t="s">
        <v>610</v>
      </c>
      <c r="F7" s="206" t="s">
        <v>747</v>
      </c>
      <c r="G7" s="206" t="s">
        <v>1900</v>
      </c>
      <c r="H7" s="233" t="s">
        <v>1147</v>
      </c>
      <c r="I7" s="389" t="s">
        <v>1901</v>
      </c>
      <c r="J7" s="206" t="s">
        <v>1902</v>
      </c>
      <c r="K7" s="347">
        <v>2</v>
      </c>
      <c r="L7" s="206" t="s">
        <v>1903</v>
      </c>
      <c r="M7" s="407" t="s">
        <v>1904</v>
      </c>
      <c r="N7" s="407" t="s">
        <v>1905</v>
      </c>
      <c r="O7" s="206" t="s">
        <v>707</v>
      </c>
      <c r="P7" s="209"/>
      <c r="Q7" s="539"/>
      <c r="R7" s="248"/>
      <c r="S7" s="183"/>
      <c r="T7" s="183"/>
      <c r="U7" s="195"/>
      <c r="V7" s="195"/>
      <c r="W7" s="195"/>
      <c r="X7" s="409"/>
      <c r="Y7" s="409"/>
      <c r="Z7" s="409"/>
      <c r="AA7" s="409"/>
      <c r="AB7" s="409"/>
      <c r="AC7" s="410"/>
      <c r="AD7" s="409"/>
      <c r="AE7" s="409"/>
      <c r="AF7" s="409"/>
      <c r="AG7" s="209" t="s">
        <v>1906</v>
      </c>
      <c r="AH7" s="526">
        <v>2</v>
      </c>
      <c r="AI7" s="248" t="s">
        <v>1907</v>
      </c>
      <c r="AJ7" s="540" t="s">
        <v>1908</v>
      </c>
      <c r="AK7" s="540" t="s">
        <v>1909</v>
      </c>
      <c r="AL7" s="322"/>
      <c r="AM7" s="322"/>
      <c r="AN7" s="357" t="s">
        <v>1910</v>
      </c>
      <c r="AO7" s="79">
        <v>1</v>
      </c>
      <c r="AP7" s="79">
        <v>1</v>
      </c>
      <c r="AQ7" s="79">
        <v>0</v>
      </c>
      <c r="AR7" s="78" t="s">
        <v>1911</v>
      </c>
      <c r="AS7" s="79" t="s">
        <v>934</v>
      </c>
      <c r="AT7" s="534">
        <v>1</v>
      </c>
      <c r="AU7" s="79" t="s">
        <v>568</v>
      </c>
      <c r="AV7" s="399">
        <v>2</v>
      </c>
      <c r="AW7" s="534" t="str">
        <f>IF(AV7=0,"0%",IF(AV7=1,"50%",IF(AV7=2,"100%")))</f>
        <v>100%</v>
      </c>
      <c r="AX7" s="362" t="s">
        <v>1912</v>
      </c>
      <c r="AY7" s="195">
        <v>0</v>
      </c>
      <c r="AZ7" s="541" t="s">
        <v>1913</v>
      </c>
      <c r="BA7" s="78" t="s">
        <v>1914</v>
      </c>
      <c r="BB7" s="79">
        <v>27</v>
      </c>
      <c r="BC7" s="195"/>
      <c r="BD7" s="195"/>
      <c r="BE7" s="291" t="s">
        <v>1851</v>
      </c>
      <c r="BF7" s="195">
        <v>0</v>
      </c>
      <c r="BG7" s="195">
        <v>0</v>
      </c>
      <c r="BH7" s="195">
        <v>0</v>
      </c>
      <c r="BI7" s="195">
        <v>0</v>
      </c>
      <c r="BJ7" s="195" t="s">
        <v>938</v>
      </c>
      <c r="BK7" s="534">
        <v>1</v>
      </c>
      <c r="BL7" s="79" t="s">
        <v>967</v>
      </c>
      <c r="BM7" s="399">
        <v>2</v>
      </c>
      <c r="BN7" s="534" t="str">
        <f>IF(BM7=0,"0%",IF(BM7=1,"50%",IF(BM7=2,"100%")))</f>
        <v>100%</v>
      </c>
      <c r="BO7" s="183" t="s">
        <v>1915</v>
      </c>
      <c r="BP7" s="542">
        <v>0</v>
      </c>
      <c r="BQ7" s="536" t="s">
        <v>1916</v>
      </c>
      <c r="BR7" s="537" t="s">
        <v>1917</v>
      </c>
      <c r="BS7" s="79">
        <v>24</v>
      </c>
      <c r="BT7" s="79" t="s">
        <v>759</v>
      </c>
      <c r="BU7" s="79" t="s">
        <v>760</v>
      </c>
      <c r="BV7" s="183" t="s">
        <v>1918</v>
      </c>
      <c r="BW7" s="195">
        <v>1</v>
      </c>
      <c r="BX7" s="195">
        <v>0</v>
      </c>
      <c r="BY7" s="195">
        <v>1</v>
      </c>
      <c r="BZ7" s="183" t="s">
        <v>1919</v>
      </c>
      <c r="CA7" s="195" t="s">
        <v>1080</v>
      </c>
      <c r="CB7" s="528" t="str">
        <f t="shared" si="0"/>
        <v>100%</v>
      </c>
      <c r="CC7" s="79"/>
      <c r="CD7" s="397">
        <f t="shared" si="1"/>
        <v>2</v>
      </c>
      <c r="CE7" s="534" t="str">
        <f>IF(CD7=0,"0%",IF(CD7=1,"50%",IF(CD7=2,"100%")))</f>
        <v>100%</v>
      </c>
      <c r="CF7" s="183" t="s">
        <v>1920</v>
      </c>
      <c r="CG7" s="79">
        <v>0</v>
      </c>
      <c r="CH7" s="183" t="s">
        <v>1921</v>
      </c>
      <c r="CI7" s="183" t="s">
        <v>1922</v>
      </c>
      <c r="CJ7" s="78" t="s">
        <v>1923</v>
      </c>
      <c r="CK7" s="183" t="s">
        <v>1924</v>
      </c>
      <c r="CL7" s="195" t="s">
        <v>760</v>
      </c>
      <c r="CM7" s="183" t="s">
        <v>1925</v>
      </c>
      <c r="CN7" s="195">
        <v>1</v>
      </c>
      <c r="CO7" s="195">
        <v>1</v>
      </c>
      <c r="CP7" s="195">
        <v>1</v>
      </c>
      <c r="CQ7" s="183" t="s">
        <v>1858</v>
      </c>
      <c r="CR7" s="195" t="s">
        <v>580</v>
      </c>
      <c r="CS7" s="528">
        <f t="shared" si="2"/>
        <v>1</v>
      </c>
      <c r="CT7" s="79"/>
      <c r="CU7" s="397">
        <f t="shared" si="3"/>
        <v>2</v>
      </c>
      <c r="CV7" s="528">
        <f t="shared" si="4"/>
        <v>1</v>
      </c>
      <c r="CW7" s="529" t="s">
        <v>1926</v>
      </c>
      <c r="CX7" s="79">
        <v>0</v>
      </c>
      <c r="CY7" s="414"/>
      <c r="CZ7" s="183"/>
      <c r="DA7" s="415"/>
      <c r="DB7" s="195"/>
      <c r="DC7" s="195"/>
      <c r="DD7" s="183"/>
      <c r="DE7" s="183">
        <v>0</v>
      </c>
      <c r="DF7" s="183">
        <v>0</v>
      </c>
      <c r="DG7" s="183"/>
      <c r="DH7" s="183"/>
      <c r="DI7" s="183" t="s">
        <v>580</v>
      </c>
      <c r="DJ7" s="528">
        <f t="shared" si="5"/>
        <v>1</v>
      </c>
      <c r="DK7" s="79"/>
      <c r="DL7" s="397">
        <f t="shared" si="6"/>
        <v>2</v>
      </c>
      <c r="DM7" s="528">
        <f t="shared" si="7"/>
        <v>1</v>
      </c>
      <c r="DN7" s="529" t="s">
        <v>1926</v>
      </c>
      <c r="DO7" s="200">
        <v>0</v>
      </c>
      <c r="DP7" s="543" t="s">
        <v>1926</v>
      </c>
      <c r="DQ7" s="207"/>
      <c r="DR7" s="78"/>
      <c r="DS7" s="195"/>
      <c r="DT7" s="195"/>
      <c r="DU7" s="291"/>
      <c r="DV7" s="322">
        <v>0</v>
      </c>
      <c r="DW7" s="322">
        <v>0</v>
      </c>
      <c r="DX7" s="322">
        <v>0</v>
      </c>
      <c r="DY7" s="78" t="s">
        <v>1666</v>
      </c>
      <c r="DZ7" s="322" t="s">
        <v>580</v>
      </c>
      <c r="EA7" s="528" t="str">
        <f t="shared" si="8"/>
        <v>100%</v>
      </c>
      <c r="EB7" s="79"/>
      <c r="EC7" s="397">
        <f t="shared" si="9"/>
        <v>2</v>
      </c>
      <c r="ED7" s="534" t="str">
        <f>IF(EC7=0,"0%",IF(EC7=1,"50%",IF(EC7=2,"100%")))</f>
        <v>100%</v>
      </c>
      <c r="EE7" s="536" t="s">
        <v>1926</v>
      </c>
      <c r="EF7" s="401"/>
      <c r="EG7" s="401"/>
      <c r="EH7" s="401"/>
      <c r="EI7" s="401"/>
      <c r="EJ7" s="401"/>
      <c r="EK7" s="401"/>
      <c r="EL7" s="401"/>
      <c r="EM7" s="322">
        <v>0</v>
      </c>
      <c r="EN7" s="322">
        <v>0</v>
      </c>
      <c r="EO7" s="322">
        <v>0</v>
      </c>
      <c r="EP7" s="78" t="s">
        <v>1666</v>
      </c>
      <c r="EQ7" s="401" t="s">
        <v>580</v>
      </c>
      <c r="ER7" s="528" t="str">
        <f t="shared" si="10"/>
        <v>100%</v>
      </c>
      <c r="ES7" s="79"/>
      <c r="ET7" s="397">
        <f t="shared" si="11"/>
        <v>2</v>
      </c>
      <c r="EU7" s="534" t="str">
        <f>IF(ET7=0,"0%",IF(ET7=1,"50%",IF(ET7=2,"100%")))</f>
        <v>100%</v>
      </c>
      <c r="EV7" s="536" t="s">
        <v>1926</v>
      </c>
      <c r="EW7" s="401"/>
      <c r="EX7" s="401"/>
      <c r="EY7" s="401"/>
      <c r="EZ7" s="401"/>
      <c r="FA7" s="401"/>
      <c r="FB7" s="401"/>
      <c r="FC7" s="401"/>
      <c r="FD7" s="401"/>
      <c r="FE7" s="401"/>
      <c r="FF7" s="401"/>
      <c r="FG7" s="419" t="s">
        <v>1666</v>
      </c>
      <c r="FH7" s="401" t="s">
        <v>580</v>
      </c>
      <c r="FI7" s="528" t="str">
        <f t="shared" si="12"/>
        <v>100%</v>
      </c>
      <c r="FJ7" s="79"/>
      <c r="FK7" s="397">
        <f t="shared" si="13"/>
        <v>2</v>
      </c>
      <c r="FL7" s="534" t="str">
        <f>IF(FK7=0,"0%",IF(FK7=1,"50%",IF(FK7=2,"100%")))</f>
        <v>100%</v>
      </c>
      <c r="FM7" s="506" t="s">
        <v>1539</v>
      </c>
      <c r="FN7" s="162"/>
      <c r="FO7" s="536" t="s">
        <v>1926</v>
      </c>
      <c r="FP7" s="401"/>
      <c r="FQ7" s="401"/>
      <c r="FR7" s="401"/>
      <c r="FS7" s="401"/>
      <c r="FT7" s="401"/>
      <c r="FU7" s="401"/>
      <c r="FV7" s="401"/>
      <c r="FW7" s="401"/>
      <c r="FX7" s="401"/>
      <c r="FY7" s="401"/>
      <c r="FZ7" s="401"/>
      <c r="GA7" s="401"/>
      <c r="GB7" s="528" t="str">
        <f t="shared" si="14"/>
        <v>100%</v>
      </c>
      <c r="GC7" s="79"/>
      <c r="GD7" s="397">
        <f t="shared" si="15"/>
        <v>2</v>
      </c>
      <c r="GE7" s="534" t="str">
        <f>IF(GD7=0,"0%",IF(GD7=1,"50%",IF(GD7=2,"100%")))</f>
        <v>100%</v>
      </c>
      <c r="GF7" s="506" t="s">
        <v>1539</v>
      </c>
      <c r="GG7" s="162"/>
      <c r="GH7" s="536" t="s">
        <v>1926</v>
      </c>
      <c r="GI7" s="401"/>
      <c r="GJ7" s="401"/>
      <c r="GK7" s="401"/>
      <c r="GL7" s="401"/>
      <c r="GM7" s="401"/>
      <c r="GN7" s="401"/>
      <c r="GO7" s="401"/>
      <c r="GP7" s="401"/>
      <c r="GQ7" s="401"/>
      <c r="GR7" s="401"/>
      <c r="GS7" s="401"/>
      <c r="GT7" s="400" t="s">
        <v>580</v>
      </c>
      <c r="GU7" s="528" t="str">
        <f t="shared" si="16"/>
        <v>100%</v>
      </c>
      <c r="GV7" s="79"/>
      <c r="GW7" s="397">
        <f t="shared" si="17"/>
        <v>2</v>
      </c>
      <c r="GX7" s="534" t="str">
        <f>IF(GW7=0,"0%",IF(GW7=1,"50%",IF(GW7=2,"100%")))</f>
        <v>100%</v>
      </c>
      <c r="GY7" s="506" t="s">
        <v>1539</v>
      </c>
      <c r="GZ7" s="162"/>
      <c r="HA7" s="401"/>
      <c r="HB7" s="401"/>
      <c r="HC7" s="401"/>
      <c r="HD7" s="401"/>
      <c r="HE7" s="401"/>
      <c r="HF7" s="401"/>
      <c r="HG7" s="401"/>
      <c r="HH7" s="401"/>
      <c r="HI7" s="401"/>
      <c r="HJ7" s="401"/>
      <c r="HK7" s="401"/>
      <c r="HL7" s="401"/>
      <c r="HM7" s="401"/>
      <c r="HN7" s="528" t="str">
        <f t="shared" si="18"/>
        <v>100%</v>
      </c>
      <c r="HO7" s="79"/>
      <c r="HP7" s="397">
        <f t="shared" si="19"/>
        <v>2</v>
      </c>
      <c r="HQ7" s="534" t="str">
        <f>IF(HP7=0,"0%",IF(HP7=1,"50%",IF(HP7=2,"100%")))</f>
        <v>100%</v>
      </c>
      <c r="HR7" s="506" t="s">
        <v>1539</v>
      </c>
      <c r="HS7" s="162"/>
      <c r="HT7" s="346" t="s">
        <v>1927</v>
      </c>
      <c r="HU7" s="538" t="s">
        <v>568</v>
      </c>
      <c r="HV7" s="179" t="s">
        <v>7</v>
      </c>
    </row>
    <row r="8" spans="1:230" ht="141" customHeight="1" x14ac:dyDescent="0.25">
      <c r="A8" s="314">
        <v>4</v>
      </c>
      <c r="B8" s="389" t="s">
        <v>1928</v>
      </c>
      <c r="C8" s="237" t="s">
        <v>1929</v>
      </c>
      <c r="D8" s="434" t="s">
        <v>548</v>
      </c>
      <c r="E8" s="151" t="s">
        <v>1841</v>
      </c>
      <c r="F8" s="151" t="s">
        <v>550</v>
      </c>
      <c r="G8" s="151" t="s">
        <v>1930</v>
      </c>
      <c r="H8" s="233" t="s">
        <v>1147</v>
      </c>
      <c r="I8" s="389" t="s">
        <v>1931</v>
      </c>
      <c r="J8" s="151" t="s">
        <v>1932</v>
      </c>
      <c r="K8" s="347">
        <v>1</v>
      </c>
      <c r="L8" s="151" t="s">
        <v>1933</v>
      </c>
      <c r="M8" s="544" t="s">
        <v>1934</v>
      </c>
      <c r="N8" s="545" t="s">
        <v>1935</v>
      </c>
      <c r="O8" s="206" t="s">
        <v>616</v>
      </c>
      <c r="P8" s="78"/>
      <c r="Q8" s="79"/>
      <c r="R8" s="79"/>
      <c r="S8" s="79"/>
      <c r="T8" s="79"/>
      <c r="U8" s="79"/>
      <c r="V8" s="79"/>
      <c r="W8" s="79"/>
      <c r="X8" s="409"/>
      <c r="Y8" s="409"/>
      <c r="Z8" s="409"/>
      <c r="AA8" s="409"/>
      <c r="AB8" s="409"/>
      <c r="AC8" s="410"/>
      <c r="AD8" s="409"/>
      <c r="AE8" s="409"/>
      <c r="AF8" s="409"/>
      <c r="AG8" s="209" t="s">
        <v>1936</v>
      </c>
      <c r="AH8" s="526">
        <v>1</v>
      </c>
      <c r="AI8" s="524" t="s">
        <v>1937</v>
      </c>
      <c r="AJ8" s="525" t="s">
        <v>1938</v>
      </c>
      <c r="AK8" s="546">
        <v>37</v>
      </c>
      <c r="AL8" s="249" t="s">
        <v>1010</v>
      </c>
      <c r="AM8" s="249" t="s">
        <v>1010</v>
      </c>
      <c r="AN8" s="248" t="s">
        <v>1939</v>
      </c>
      <c r="AO8" s="79">
        <v>1</v>
      </c>
      <c r="AP8" s="79">
        <v>1</v>
      </c>
      <c r="AQ8" s="78">
        <v>0</v>
      </c>
      <c r="AR8" s="78" t="s">
        <v>1911</v>
      </c>
      <c r="AS8" s="79" t="s">
        <v>934</v>
      </c>
      <c r="AT8" s="534">
        <v>1</v>
      </c>
      <c r="AU8" s="79" t="s">
        <v>568</v>
      </c>
      <c r="AV8" s="399">
        <v>1</v>
      </c>
      <c r="AW8" s="534" t="str">
        <f>IF(AV8=0,"0%",IF(AV8=1,"100%",))</f>
        <v>100%</v>
      </c>
      <c r="AX8" s="362" t="s">
        <v>1940</v>
      </c>
      <c r="AY8" s="200">
        <v>0</v>
      </c>
      <c r="AZ8" s="536" t="s">
        <v>1941</v>
      </c>
      <c r="BA8" s="188"/>
      <c r="BB8" s="79"/>
      <c r="BC8" s="79"/>
      <c r="BD8" s="79"/>
      <c r="BE8" s="542" t="s">
        <v>1942</v>
      </c>
      <c r="BF8" s="195">
        <v>0</v>
      </c>
      <c r="BG8" s="195">
        <v>0</v>
      </c>
      <c r="BH8" s="195">
        <v>0</v>
      </c>
      <c r="BI8" s="195">
        <v>0</v>
      </c>
      <c r="BJ8" s="195" t="s">
        <v>938</v>
      </c>
      <c r="BK8" s="534">
        <v>1</v>
      </c>
      <c r="BL8" s="79" t="s">
        <v>967</v>
      </c>
      <c r="BM8" s="399">
        <v>1</v>
      </c>
      <c r="BN8" s="534" t="str">
        <f>IF(BM8=0,"0%",IF(BM8=1,"100%",))</f>
        <v>100%</v>
      </c>
      <c r="BO8" s="78" t="s">
        <v>1943</v>
      </c>
      <c r="BP8" s="79">
        <v>0</v>
      </c>
      <c r="BQ8" s="500"/>
      <c r="BR8" s="79"/>
      <c r="BS8" s="79"/>
      <c r="BT8" s="79"/>
      <c r="BU8" s="79"/>
      <c r="BV8" s="547" t="s">
        <v>1944</v>
      </c>
      <c r="BW8" s="204">
        <v>1</v>
      </c>
      <c r="BX8" s="409">
        <v>0</v>
      </c>
      <c r="BY8" s="409">
        <v>1</v>
      </c>
      <c r="BZ8" s="409"/>
      <c r="CA8" s="409" t="s">
        <v>1080</v>
      </c>
      <c r="CB8" s="528" t="str">
        <f t="shared" si="0"/>
        <v>100%</v>
      </c>
      <c r="CC8" s="79"/>
      <c r="CD8" s="397">
        <f t="shared" si="1"/>
        <v>1</v>
      </c>
      <c r="CE8" s="534" t="str">
        <f>IF(CD8=0,"0%",IF(CD8=1,"100%",))</f>
        <v>100%</v>
      </c>
      <c r="CF8" s="78" t="s">
        <v>1945</v>
      </c>
      <c r="CG8" s="79">
        <v>0</v>
      </c>
      <c r="CH8" s="204" t="s">
        <v>1946</v>
      </c>
      <c r="CI8" s="78" t="s">
        <v>1947</v>
      </c>
      <c r="CJ8" s="79">
        <v>54</v>
      </c>
      <c r="CK8" s="79" t="s">
        <v>759</v>
      </c>
      <c r="CL8" s="79" t="s">
        <v>759</v>
      </c>
      <c r="CM8" s="548" t="s">
        <v>1948</v>
      </c>
      <c r="CN8" s="204">
        <v>1</v>
      </c>
      <c r="CO8" s="409">
        <v>0</v>
      </c>
      <c r="CP8" s="409">
        <v>1</v>
      </c>
      <c r="CQ8" s="409" t="s">
        <v>1949</v>
      </c>
      <c r="CR8" s="409" t="s">
        <v>580</v>
      </c>
      <c r="CS8" s="528">
        <f t="shared" si="2"/>
        <v>1</v>
      </c>
      <c r="CT8" s="79"/>
      <c r="CU8" s="397">
        <f t="shared" si="3"/>
        <v>1</v>
      </c>
      <c r="CV8" s="528">
        <f t="shared" si="4"/>
        <v>1</v>
      </c>
      <c r="CW8" s="78" t="s">
        <v>1950</v>
      </c>
      <c r="CX8" s="79">
        <v>0</v>
      </c>
      <c r="CY8" s="78" t="s">
        <v>1951</v>
      </c>
      <c r="CZ8" s="78" t="s">
        <v>1952</v>
      </c>
      <c r="DA8" s="79">
        <v>943</v>
      </c>
      <c r="DB8" s="79" t="s">
        <v>760</v>
      </c>
      <c r="DC8" s="79" t="s">
        <v>760</v>
      </c>
      <c r="DD8" s="548" t="s">
        <v>1953</v>
      </c>
      <c r="DE8" s="548"/>
      <c r="DF8" s="548"/>
      <c r="DG8" s="548"/>
      <c r="DH8" s="548"/>
      <c r="DI8" s="548"/>
      <c r="DJ8" s="528">
        <f t="shared" si="5"/>
        <v>1</v>
      </c>
      <c r="DK8" s="79"/>
      <c r="DL8" s="397">
        <f t="shared" si="6"/>
        <v>1</v>
      </c>
      <c r="DM8" s="528">
        <f t="shared" si="7"/>
        <v>1</v>
      </c>
      <c r="DN8" s="529" t="s">
        <v>1926</v>
      </c>
      <c r="DO8" s="200">
        <v>0</v>
      </c>
      <c r="DP8" s="549" t="s">
        <v>1926</v>
      </c>
      <c r="DQ8" s="188"/>
      <c r="DR8" s="79"/>
      <c r="DS8" s="201"/>
      <c r="DT8" s="79"/>
      <c r="DU8" s="550"/>
      <c r="DV8" s="322"/>
      <c r="DW8" s="322"/>
      <c r="DX8" s="322"/>
      <c r="DY8" s="78" t="s">
        <v>1666</v>
      </c>
      <c r="DZ8" s="322" t="s">
        <v>580</v>
      </c>
      <c r="EA8" s="528" t="str">
        <f t="shared" si="8"/>
        <v>100%</v>
      </c>
      <c r="EB8" s="79"/>
      <c r="EC8" s="397">
        <f t="shared" si="9"/>
        <v>1</v>
      </c>
      <c r="ED8" s="534" t="str">
        <f>IF(EC8=0,"0%",IF(EC8=1,"100%",))</f>
        <v>100%</v>
      </c>
      <c r="EE8" s="536" t="s">
        <v>1926</v>
      </c>
      <c r="EF8" s="401"/>
      <c r="EG8" s="401"/>
      <c r="EH8" s="401"/>
      <c r="EI8" s="401"/>
      <c r="EJ8" s="401"/>
      <c r="EK8" s="401"/>
      <c r="EL8" s="401"/>
      <c r="EM8" s="322">
        <v>0</v>
      </c>
      <c r="EN8" s="322">
        <v>0</v>
      </c>
      <c r="EO8" s="322">
        <v>0</v>
      </c>
      <c r="EP8" s="78" t="s">
        <v>1666</v>
      </c>
      <c r="EQ8" s="401" t="s">
        <v>580</v>
      </c>
      <c r="ER8" s="528" t="str">
        <f t="shared" si="10"/>
        <v>100%</v>
      </c>
      <c r="ES8" s="79"/>
      <c r="ET8" s="397">
        <f t="shared" si="11"/>
        <v>1</v>
      </c>
      <c r="EU8" s="534" t="str">
        <f>IF(ET8=0,"0%",IF(ET8=1,"100%",))</f>
        <v>100%</v>
      </c>
      <c r="EV8" s="536" t="s">
        <v>1926</v>
      </c>
      <c r="EW8" s="401"/>
      <c r="EX8" s="401"/>
      <c r="EY8" s="401"/>
      <c r="EZ8" s="401"/>
      <c r="FA8" s="401"/>
      <c r="FB8" s="401"/>
      <c r="FC8" s="401"/>
      <c r="FD8" s="401"/>
      <c r="FE8" s="401"/>
      <c r="FF8" s="401"/>
      <c r="FG8" s="419" t="s">
        <v>1666</v>
      </c>
      <c r="FH8" s="401" t="s">
        <v>580</v>
      </c>
      <c r="FI8" s="528" t="str">
        <f t="shared" si="12"/>
        <v>100%</v>
      </c>
      <c r="FJ8" s="79"/>
      <c r="FK8" s="397">
        <f t="shared" si="13"/>
        <v>1</v>
      </c>
      <c r="FL8" s="534" t="str">
        <f>IF(FK8=0,"0%",IF(FK8=1,"100%",))</f>
        <v>100%</v>
      </c>
      <c r="FM8" s="506" t="s">
        <v>1539</v>
      </c>
      <c r="FO8" s="536" t="s">
        <v>1926</v>
      </c>
      <c r="FP8" s="401"/>
      <c r="FQ8" s="401"/>
      <c r="FR8" s="401"/>
      <c r="FS8" s="401"/>
      <c r="FT8" s="401"/>
      <c r="FU8" s="401"/>
      <c r="FV8" s="401"/>
      <c r="FW8" s="401"/>
      <c r="FX8" s="401"/>
      <c r="FY8" s="401"/>
      <c r="FZ8" s="401"/>
      <c r="GA8" s="401"/>
      <c r="GB8" s="528" t="str">
        <f t="shared" si="14"/>
        <v>100%</v>
      </c>
      <c r="GC8" s="79"/>
      <c r="GD8" s="397">
        <f t="shared" si="15"/>
        <v>1</v>
      </c>
      <c r="GE8" s="534" t="str">
        <f>IF(GD8=0,"0%",IF(GD8=1,"100%",))</f>
        <v>100%</v>
      </c>
      <c r="GF8" s="506" t="s">
        <v>1539</v>
      </c>
      <c r="GH8" s="536" t="s">
        <v>1926</v>
      </c>
      <c r="GI8" s="401"/>
      <c r="GJ8" s="401"/>
      <c r="GK8" s="401"/>
      <c r="GL8" s="401"/>
      <c r="GM8" s="401"/>
      <c r="GN8" s="401"/>
      <c r="GO8" s="401"/>
      <c r="GP8" s="401"/>
      <c r="GQ8" s="401"/>
      <c r="GR8" s="401"/>
      <c r="GS8" s="401"/>
      <c r="GT8" s="400" t="s">
        <v>580</v>
      </c>
      <c r="GU8" s="528" t="str">
        <f t="shared" si="16"/>
        <v>100%</v>
      </c>
      <c r="GV8" s="79"/>
      <c r="GW8" s="397">
        <f t="shared" si="17"/>
        <v>1</v>
      </c>
      <c r="GX8" s="534" t="str">
        <f>IF(GW8=0,"0%",IF(GW8=1,"100%",))</f>
        <v>100%</v>
      </c>
      <c r="GY8" s="506" t="s">
        <v>1539</v>
      </c>
      <c r="HA8" s="401"/>
      <c r="HB8" s="401"/>
      <c r="HC8" s="401"/>
      <c r="HD8" s="401"/>
      <c r="HE8" s="401"/>
      <c r="HF8" s="401"/>
      <c r="HG8" s="401"/>
      <c r="HH8" s="401"/>
      <c r="HI8" s="401"/>
      <c r="HJ8" s="401"/>
      <c r="HK8" s="401"/>
      <c r="HL8" s="401"/>
      <c r="HM8" s="401"/>
      <c r="HN8" s="528" t="str">
        <f t="shared" si="18"/>
        <v>100%</v>
      </c>
      <c r="HO8" s="79"/>
      <c r="HP8" s="397">
        <f t="shared" si="19"/>
        <v>1</v>
      </c>
      <c r="HQ8" s="534" t="str">
        <f>IF(HP8=0,"0%",IF(HP8=1,"100%",))</f>
        <v>100%</v>
      </c>
      <c r="HR8" s="506" t="s">
        <v>1539</v>
      </c>
      <c r="HS8" s="401"/>
      <c r="HT8" s="346" t="s">
        <v>1927</v>
      </c>
      <c r="HU8" s="538" t="s">
        <v>568</v>
      </c>
      <c r="HV8" s="179" t="s">
        <v>7</v>
      </c>
    </row>
    <row r="9" spans="1:230" ht="38.25" customHeight="1" x14ac:dyDescent="0.25">
      <c r="A9" s="1191"/>
      <c r="B9" s="1192"/>
      <c r="C9" s="482"/>
      <c r="D9" s="301"/>
      <c r="E9" s="483"/>
      <c r="F9" s="551"/>
      <c r="K9" s="552">
        <f>SUM(K5:K8)</f>
        <v>6</v>
      </c>
      <c r="AT9" s="553"/>
      <c r="AV9" s="426">
        <f>SUM(AV5:AV8)</f>
        <v>3</v>
      </c>
      <c r="AW9" s="554">
        <v>0.5</v>
      </c>
      <c r="BM9" s="426">
        <f>SUM(BM5:BM8)</f>
        <v>3</v>
      </c>
      <c r="BN9" s="555">
        <v>0.5</v>
      </c>
      <c r="CD9" s="427">
        <f>SUM(CD5:CD8)</f>
        <v>4</v>
      </c>
      <c r="CE9" s="428">
        <f>CD9*100%/$K$9</f>
        <v>0.66666666666666663</v>
      </c>
      <c r="CU9" s="427">
        <f>SUM(CU5:CU8)</f>
        <v>5</v>
      </c>
      <c r="CV9" s="428">
        <f>CU9*100%/$K$9</f>
        <v>0.83333333333333337</v>
      </c>
      <c r="DL9" s="427">
        <f>SUM(DL5:DL8)</f>
        <v>5</v>
      </c>
      <c r="DM9" s="428">
        <f>DL9*100%/$K$9</f>
        <v>0.83333333333333337</v>
      </c>
      <c r="EC9" s="427">
        <f>SUM(EC5:EC8)</f>
        <v>5</v>
      </c>
      <c r="ED9" s="428">
        <f>EC9*100%/$K$9</f>
        <v>0.83333333333333337</v>
      </c>
      <c r="ET9" s="427">
        <f>SUM(ET5:ET8)</f>
        <v>5</v>
      </c>
      <c r="EU9" s="428">
        <f>ET9*100%/$K$9</f>
        <v>0.83333333333333337</v>
      </c>
      <c r="FK9" s="427">
        <f>SUM(FK5:FK8)</f>
        <v>5</v>
      </c>
      <c r="FL9">
        <f>FK9*100%/$K$9</f>
        <v>0.83333333333333337</v>
      </c>
      <c r="GD9" s="427">
        <f>SUM(GD5:GD8)</f>
        <v>5</v>
      </c>
      <c r="GE9" s="428">
        <f>GD9*100%/$K$9</f>
        <v>0.83333333333333337</v>
      </c>
      <c r="GW9" s="427">
        <f>SUM(GW5:GW8)</f>
        <v>6</v>
      </c>
      <c r="GX9" s="428">
        <f>GW9*100%/$K$9</f>
        <v>1</v>
      </c>
      <c r="HP9" s="427">
        <f>SUM(HP5:HP8)</f>
        <v>6</v>
      </c>
      <c r="HQ9" s="428">
        <f>HP9*100%/$K$9</f>
        <v>1</v>
      </c>
    </row>
    <row r="11" spans="1:230" x14ac:dyDescent="0.25">
      <c r="D11" s="556">
        <v>100</v>
      </c>
    </row>
  </sheetData>
  <mergeCells count="265">
    <mergeCell ref="A9:B9"/>
    <mergeCell ref="HH3:HH4"/>
    <mergeCell ref="HI3:HI4"/>
    <mergeCell ref="HJ3:HJ4"/>
    <mergeCell ref="HK3:HK4"/>
    <mergeCell ref="HL3:HL4"/>
    <mergeCell ref="HM3:HM4"/>
    <mergeCell ref="GX3:GX4"/>
    <mergeCell ref="HB3:HB4"/>
    <mergeCell ref="HC3:HC4"/>
    <mergeCell ref="HD3:HE3"/>
    <mergeCell ref="HF3:HF4"/>
    <mergeCell ref="HG3:HG4"/>
    <mergeCell ref="GR3:GR4"/>
    <mergeCell ref="GS3:GS4"/>
    <mergeCell ref="GT3:GT4"/>
    <mergeCell ref="GU3:GU4"/>
    <mergeCell ref="GV3:GV4"/>
    <mergeCell ref="GW3:GW4"/>
    <mergeCell ref="GI3:GI4"/>
    <mergeCell ref="GJ3:GJ4"/>
    <mergeCell ref="GK3:GL3"/>
    <mergeCell ref="GM3:GM4"/>
    <mergeCell ref="GN3:GN4"/>
    <mergeCell ref="FJ3:FJ4"/>
    <mergeCell ref="FK3:FK4"/>
    <mergeCell ref="FL3:FL4"/>
    <mergeCell ref="FP3:FP4"/>
    <mergeCell ref="FQ3:FQ4"/>
    <mergeCell ref="FR3:FS3"/>
    <mergeCell ref="FD3:FD4"/>
    <mergeCell ref="FE3:FE4"/>
    <mergeCell ref="FF3:FF4"/>
    <mergeCell ref="FG3:FG4"/>
    <mergeCell ref="FH3:FH4"/>
    <mergeCell ref="FI3:FI4"/>
    <mergeCell ref="FN1:FN4"/>
    <mergeCell ref="EW3:EW4"/>
    <mergeCell ref="EX3:EX4"/>
    <mergeCell ref="EY3:EZ3"/>
    <mergeCell ref="FA3:FA4"/>
    <mergeCell ref="FB3:FB4"/>
    <mergeCell ref="FC3:FC4"/>
    <mergeCell ref="EN3:EN4"/>
    <mergeCell ref="EO3:EO4"/>
    <mergeCell ref="EP3:EP4"/>
    <mergeCell ref="EQ3:EQ4"/>
    <mergeCell ref="ER3:ER4"/>
    <mergeCell ref="ES3:ES4"/>
    <mergeCell ref="EV2:EV4"/>
    <mergeCell ref="EW2:FC2"/>
    <mergeCell ref="ET3:ET4"/>
    <mergeCell ref="EU3:EU4"/>
    <mergeCell ref="EJ3:EJ4"/>
    <mergeCell ref="EK3:EK4"/>
    <mergeCell ref="EL3:EL4"/>
    <mergeCell ref="EM3:EM4"/>
    <mergeCell ref="DZ3:DZ4"/>
    <mergeCell ref="EA3:EA4"/>
    <mergeCell ref="EB3:EB4"/>
    <mergeCell ref="EC3:EC4"/>
    <mergeCell ref="ED3:ED4"/>
    <mergeCell ref="EF3:EF4"/>
    <mergeCell ref="DH3:DH4"/>
    <mergeCell ref="DI3:DI4"/>
    <mergeCell ref="DJ3:DJ4"/>
    <mergeCell ref="DK3:DK4"/>
    <mergeCell ref="CY3:CY4"/>
    <mergeCell ref="CZ3:DA3"/>
    <mergeCell ref="DB3:DB4"/>
    <mergeCell ref="DC3:DC4"/>
    <mergeCell ref="DD3:DD4"/>
    <mergeCell ref="DE3:DE4"/>
    <mergeCell ref="BN3:BN4"/>
    <mergeCell ref="BP3:BP4"/>
    <mergeCell ref="CD3:CD4"/>
    <mergeCell ref="CE3:CE4"/>
    <mergeCell ref="CG3:CG4"/>
    <mergeCell ref="CH3:CH4"/>
    <mergeCell ref="CI3:CJ3"/>
    <mergeCell ref="CK3:CK4"/>
    <mergeCell ref="BX3:BX4"/>
    <mergeCell ref="BY3:BY4"/>
    <mergeCell ref="BZ3:BZ4"/>
    <mergeCell ref="CA3:CA4"/>
    <mergeCell ref="CB3:CB4"/>
    <mergeCell ref="CC3:CC4"/>
    <mergeCell ref="AJ3:AK3"/>
    <mergeCell ref="AL3:AL4"/>
    <mergeCell ref="AM3:AM4"/>
    <mergeCell ref="AN3:AN4"/>
    <mergeCell ref="AO3:AO4"/>
    <mergeCell ref="BD3:BD4"/>
    <mergeCell ref="BE3:BE4"/>
    <mergeCell ref="BF3:BF4"/>
    <mergeCell ref="BG3:BG4"/>
    <mergeCell ref="AV3:AV4"/>
    <mergeCell ref="AW3:AW4"/>
    <mergeCell ref="AY3:AY4"/>
    <mergeCell ref="AZ3:AZ4"/>
    <mergeCell ref="BA3:BB3"/>
    <mergeCell ref="BC3:BC4"/>
    <mergeCell ref="ER1:EU2"/>
    <mergeCell ref="EV1:FC1"/>
    <mergeCell ref="FD1:FH2"/>
    <mergeCell ref="FI1:FL2"/>
    <mergeCell ref="FM1:FM4"/>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FO1:FV1"/>
    <mergeCell ref="FW1:GA2"/>
    <mergeCell ref="GB1:GE2"/>
    <mergeCell ref="GF1:GF4"/>
    <mergeCell ref="GG1:GG4"/>
    <mergeCell ref="GH1:GO1"/>
    <mergeCell ref="FO2:FO4"/>
    <mergeCell ref="FP2:FV2"/>
    <mergeCell ref="GH2:GH4"/>
    <mergeCell ref="GI2:GO2"/>
    <mergeCell ref="GO3:GO4"/>
    <mergeCell ref="FZ3:FZ4"/>
    <mergeCell ref="GA3:GA4"/>
    <mergeCell ref="GB3:GB4"/>
    <mergeCell ref="GC3:GC4"/>
    <mergeCell ref="GD3:GD4"/>
    <mergeCell ref="GE3:GE4"/>
    <mergeCell ref="FT3:FT4"/>
    <mergeCell ref="FU3:FU4"/>
    <mergeCell ref="FV3:FV4"/>
    <mergeCell ref="FW3:FW4"/>
    <mergeCell ref="FX3:FX4"/>
    <mergeCell ref="FY3:FY4"/>
    <mergeCell ref="HT1:HT4"/>
    <mergeCell ref="HU1:HU4"/>
    <mergeCell ref="HV1:HV4"/>
    <mergeCell ref="HN3:HN4"/>
    <mergeCell ref="HO3:HO4"/>
    <mergeCell ref="HP3:HP4"/>
    <mergeCell ref="HQ3:HQ4"/>
    <mergeCell ref="GP1:GT2"/>
    <mergeCell ref="GU1:GX2"/>
    <mergeCell ref="GY1:GY4"/>
    <mergeCell ref="GZ1:GZ4"/>
    <mergeCell ref="HA1:HH1"/>
    <mergeCell ref="HI1:HM2"/>
    <mergeCell ref="HA2:HA4"/>
    <mergeCell ref="HB2:HH2"/>
    <mergeCell ref="GP3:GP4"/>
    <mergeCell ref="GQ3:GQ4"/>
    <mergeCell ref="HN1:HQ2"/>
    <mergeCell ref="HR1:HR4"/>
    <mergeCell ref="HS1:HS4"/>
    <mergeCell ref="DJ1:DM2"/>
    <mergeCell ref="DN1:DU1"/>
    <mergeCell ref="DV1:DZ2"/>
    <mergeCell ref="EA1:ED2"/>
    <mergeCell ref="EE1:EL1"/>
    <mergeCell ref="EM1:EQ2"/>
    <mergeCell ref="DN2:DN4"/>
    <mergeCell ref="DO2:DU2"/>
    <mergeCell ref="EE2:EE4"/>
    <mergeCell ref="EF2:EL2"/>
    <mergeCell ref="DT3:DT4"/>
    <mergeCell ref="DU3:DU4"/>
    <mergeCell ref="DV3:DV4"/>
    <mergeCell ref="DW3:DW4"/>
    <mergeCell ref="DX3:DX4"/>
    <mergeCell ref="DY3:DY4"/>
    <mergeCell ref="DL3:DL4"/>
    <mergeCell ref="DM3:DM4"/>
    <mergeCell ref="DO3:DO4"/>
    <mergeCell ref="DP3:DP4"/>
    <mergeCell ref="DQ3:DR3"/>
    <mergeCell ref="DS3:DS4"/>
    <mergeCell ref="EG3:EG4"/>
    <mergeCell ref="EH3:EI3"/>
    <mergeCell ref="CB1:CE2"/>
    <mergeCell ref="CF1:CM1"/>
    <mergeCell ref="CN1:CR2"/>
    <mergeCell ref="CS1:CV2"/>
    <mergeCell ref="CW1:DD1"/>
    <mergeCell ref="DE1:DI2"/>
    <mergeCell ref="CF2:CF4"/>
    <mergeCell ref="CG2:CM2"/>
    <mergeCell ref="CW2:CW4"/>
    <mergeCell ref="CX2:DD2"/>
    <mergeCell ref="CR3:CR4"/>
    <mergeCell ref="CS3:CS4"/>
    <mergeCell ref="CT3:CT4"/>
    <mergeCell ref="CU3:CU4"/>
    <mergeCell ref="CV3:CV4"/>
    <mergeCell ref="CX3:CX4"/>
    <mergeCell ref="CL3:CL4"/>
    <mergeCell ref="CM3:CM4"/>
    <mergeCell ref="CN3:CN4"/>
    <mergeCell ref="CO3:CO4"/>
    <mergeCell ref="CP3:CP4"/>
    <mergeCell ref="CQ3:CQ4"/>
    <mergeCell ref="DF3:DF4"/>
    <mergeCell ref="DG3:DG4"/>
    <mergeCell ref="AT1:AW2"/>
    <mergeCell ref="AX1:BE1"/>
    <mergeCell ref="BF1:BJ2"/>
    <mergeCell ref="BK1:BN2"/>
    <mergeCell ref="BO1:BV1"/>
    <mergeCell ref="BW1:CA2"/>
    <mergeCell ref="AX2:AX4"/>
    <mergeCell ref="AY2:BE2"/>
    <mergeCell ref="BO2:BO4"/>
    <mergeCell ref="BP2:BV2"/>
    <mergeCell ref="AT3:AT4"/>
    <mergeCell ref="AU3:AU4"/>
    <mergeCell ref="BH3:BH4"/>
    <mergeCell ref="BI3:BI4"/>
    <mergeCell ref="BQ3:BQ4"/>
    <mergeCell ref="BR3:BS3"/>
    <mergeCell ref="BT3:BT4"/>
    <mergeCell ref="BU3:BU4"/>
    <mergeCell ref="BV3:BV4"/>
    <mergeCell ref="BW3:BW4"/>
    <mergeCell ref="BJ3:BJ4"/>
    <mergeCell ref="BK3:BK4"/>
    <mergeCell ref="BL3:BL4"/>
    <mergeCell ref="BM3:BM4"/>
    <mergeCell ref="A1:O1"/>
    <mergeCell ref="P1:W1"/>
    <mergeCell ref="X1:AB2"/>
    <mergeCell ref="AC1:AF2"/>
    <mergeCell ref="AG1:AN1"/>
    <mergeCell ref="AO1:AS2"/>
    <mergeCell ref="A2:A4"/>
    <mergeCell ref="B2:B4"/>
    <mergeCell ref="C2:C4"/>
    <mergeCell ref="D2:D4"/>
    <mergeCell ref="E2:E4"/>
    <mergeCell ref="F2:F4"/>
    <mergeCell ref="G2:G4"/>
    <mergeCell ref="H2:H4"/>
    <mergeCell ref="I2:I4"/>
    <mergeCell ref="J2:J4"/>
    <mergeCell ref="Y3:Y4"/>
    <mergeCell ref="Z3:Z4"/>
    <mergeCell ref="AA3:AA4"/>
    <mergeCell ref="AP3:AP4"/>
    <mergeCell ref="AQ3:AQ4"/>
    <mergeCell ref="AR3:AR4"/>
    <mergeCell ref="AS3:AS4"/>
    <mergeCell ref="AI3:AI4"/>
  </mergeCells>
  <dataValidations count="2">
    <dataValidation type="list" allowBlank="1" showInputMessage="1" showErrorMessage="1" sqref="E5:E8" xr:uid="{0FB5DC7C-849D-4178-B3FE-7F1CE37B84FE}">
      <formula1>nivel</formula1>
    </dataValidation>
    <dataValidation type="list" allowBlank="1" showInputMessage="1" showErrorMessage="1" sqref="F5:F8" xr:uid="{1246449A-4FD5-4E49-B6B8-C8B8F1EF1211}">
      <formula1>MOMENTO</formula1>
    </dataValidation>
  </dataValidations>
  <pageMargins left="0.70866141732283472" right="0.70866141732283472" top="0.74803149606299213" bottom="0.74803149606299213" header="0.31496062992125984" footer="0.31496062992125984"/>
  <pageSetup paperSize="9" scale="29" orientation="landscape" r:id="rId1"/>
  <headerFooter>
    <oddHeader>&amp;L&amp;G&amp;RCLASIFICACIÓN DE LA INFORMACIÓN
PÚBLICA</oddHeader>
    <oddFooter>&amp;L
Revisó: Yanira Villamil
Realizó: Elizabeth Castillo/Adriana Ocampo/Iván Lerma
&amp;C&amp;G</oddFooter>
  </headerFooter>
  <legacy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79731-20C2-419C-AF25-2B72620CF534}">
  <sheetPr>
    <tabColor rgb="FF00B050"/>
  </sheetPr>
  <dimension ref="A1:HV11"/>
  <sheetViews>
    <sheetView zoomScale="55" zoomScaleNormal="55" workbookViewId="0">
      <selection activeCell="U12" sqref="U12"/>
    </sheetView>
  </sheetViews>
  <sheetFormatPr baseColWidth="10" defaultColWidth="11.42578125" defaultRowHeight="15" x14ac:dyDescent="0.25"/>
  <cols>
    <col min="2" max="2" width="25.42578125" customWidth="1"/>
    <col min="3" max="3" width="34.85546875" customWidth="1"/>
    <col min="4" max="4" width="25.42578125" customWidth="1"/>
    <col min="5" max="5" width="26.7109375" customWidth="1"/>
    <col min="6" max="6" width="26.85546875" customWidth="1"/>
    <col min="7" max="7" width="18" customWidth="1"/>
    <col min="8" max="8" width="9.140625" customWidth="1"/>
    <col min="9" max="14" width="11.42578125" customWidth="1"/>
    <col min="15" max="15" width="13" customWidth="1"/>
    <col min="16" max="16" width="61.7109375" hidden="1" customWidth="1"/>
    <col min="17" max="17" width="11.42578125" hidden="1" customWidth="1"/>
    <col min="18" max="18" width="57.5703125" hidden="1" customWidth="1"/>
    <col min="19" max="19" width="25.28515625" hidden="1" customWidth="1"/>
    <col min="20" max="20" width="24.7109375" hidden="1" customWidth="1"/>
    <col min="21" max="21" width="33.7109375" hidden="1" customWidth="1"/>
    <col min="22" max="22" width="22.85546875" hidden="1" customWidth="1"/>
    <col min="23" max="23" width="28.7109375" hidden="1" customWidth="1"/>
    <col min="24" max="24" width="24.5703125" hidden="1" customWidth="1"/>
    <col min="25" max="32" width="11.42578125" hidden="1" customWidth="1"/>
    <col min="33" max="33" width="39.7109375" hidden="1" customWidth="1"/>
    <col min="34" max="34" width="11.42578125" hidden="1" customWidth="1"/>
    <col min="35" max="35" width="39.7109375" hidden="1" customWidth="1"/>
    <col min="36" max="36" width="17.7109375" hidden="1" customWidth="1"/>
    <col min="37" max="37" width="11.42578125" hidden="1" customWidth="1"/>
    <col min="38" max="38" width="26.140625" hidden="1" customWidth="1"/>
    <col min="39" max="39" width="23.42578125" hidden="1" customWidth="1"/>
    <col min="40" max="40" width="27.42578125" hidden="1" customWidth="1"/>
    <col min="41" max="49" width="11.42578125" hidden="1" customWidth="1"/>
    <col min="50" max="50" width="28.140625" hidden="1" customWidth="1"/>
    <col min="51" max="51" width="11.42578125" hidden="1" customWidth="1"/>
    <col min="52" max="52" width="48.42578125" hidden="1" customWidth="1"/>
    <col min="53" max="56" width="11.42578125" hidden="1" customWidth="1"/>
    <col min="57" max="57" width="28.85546875" hidden="1" customWidth="1"/>
    <col min="58" max="58" width="12.85546875" hidden="1" customWidth="1"/>
    <col min="59" max="67" width="11.42578125" hidden="1" customWidth="1"/>
    <col min="68" max="68" width="0" hidden="1" customWidth="1"/>
    <col min="69" max="69" width="55.7109375" hidden="1" customWidth="1"/>
    <col min="70" max="73" width="0" hidden="1" customWidth="1"/>
    <col min="74" max="74" width="22.5703125" hidden="1" customWidth="1"/>
    <col min="75" max="75" width="19.42578125" hidden="1" customWidth="1"/>
    <col min="76" max="83" width="0" hidden="1" customWidth="1"/>
    <col min="84" max="84" width="34.28515625" hidden="1" customWidth="1"/>
    <col min="85" max="85" width="0" hidden="1" customWidth="1"/>
    <col min="86" max="86" width="35.140625" hidden="1" customWidth="1"/>
    <col min="87" max="87" width="27.140625" hidden="1" customWidth="1"/>
    <col min="88" max="100" width="0" hidden="1" customWidth="1"/>
    <col min="101" max="101" width="47.42578125" hidden="1" customWidth="1"/>
    <col min="102" max="102" width="0" hidden="1" customWidth="1"/>
    <col min="103" max="103" width="26.140625" hidden="1" customWidth="1"/>
    <col min="104" max="104" width="16.28515625" hidden="1" customWidth="1"/>
    <col min="105" max="107" width="0" hidden="1" customWidth="1"/>
    <col min="108" max="117" width="25.85546875" hidden="1" customWidth="1"/>
    <col min="118" max="118" width="30.28515625" hidden="1" customWidth="1"/>
    <col min="119" max="119" width="0" hidden="1" customWidth="1"/>
    <col min="120" max="120" width="25.140625" hidden="1" customWidth="1"/>
    <col min="121" max="121" width="27.5703125" hidden="1" customWidth="1"/>
    <col min="122" max="122" width="20.7109375" hidden="1" customWidth="1"/>
    <col min="123" max="123" width="28.7109375" hidden="1" customWidth="1"/>
    <col min="124" max="124" width="0" hidden="1" customWidth="1"/>
    <col min="125" max="125" width="22.7109375" hidden="1" customWidth="1"/>
    <col min="126" max="136" width="0" hidden="1" customWidth="1"/>
    <col min="137" max="137" width="28.140625" hidden="1" customWidth="1"/>
    <col min="138" max="139" width="0" hidden="1" customWidth="1"/>
    <col min="140" max="140" width="15.140625" hidden="1" customWidth="1"/>
    <col min="141" max="141" width="28.140625" hidden="1" customWidth="1"/>
    <col min="142" max="168" width="0" hidden="1" customWidth="1"/>
    <col min="169" max="169" width="36.28515625" hidden="1" customWidth="1"/>
    <col min="170" max="170" width="38.5703125" hidden="1" customWidth="1"/>
    <col min="171" max="187" width="0" hidden="1" customWidth="1"/>
    <col min="188" max="188" width="39.140625" hidden="1" customWidth="1"/>
    <col min="189" max="189" width="42" hidden="1" customWidth="1"/>
    <col min="190" max="206" width="0" hidden="1" customWidth="1"/>
    <col min="207" max="207" width="39.140625" hidden="1" customWidth="1"/>
    <col min="208" max="208" width="42" hidden="1" customWidth="1"/>
    <col min="209" max="223" width="0" hidden="1" customWidth="1"/>
    <col min="226" max="227" width="32.140625" hidden="1" customWidth="1"/>
    <col min="228" max="228" width="63.5703125" customWidth="1"/>
    <col min="229" max="229" width="51.85546875" customWidth="1"/>
    <col min="230" max="230" width="32.140625" customWidth="1"/>
  </cols>
  <sheetData>
    <row r="1" spans="1:230" ht="18.75" x14ac:dyDescent="0.25">
      <c r="A1" s="1184" t="s">
        <v>1954</v>
      </c>
      <c r="B1" s="1184"/>
      <c r="C1" s="1184"/>
      <c r="D1" s="1184"/>
      <c r="E1" s="1184"/>
      <c r="F1" s="1184"/>
      <c r="G1" s="1184"/>
      <c r="H1" s="1184"/>
      <c r="I1" s="1184"/>
      <c r="J1" s="1184"/>
      <c r="K1" s="1184"/>
      <c r="L1" s="1184"/>
      <c r="M1" s="1184"/>
      <c r="N1" s="1184"/>
      <c r="O1" s="1184"/>
      <c r="P1" s="1083" t="s">
        <v>1410</v>
      </c>
      <c r="Q1" s="1083"/>
      <c r="R1" s="1083"/>
      <c r="S1" s="1083"/>
      <c r="T1" s="1083"/>
      <c r="U1" s="1083"/>
      <c r="V1" s="1083"/>
      <c r="W1" s="1083"/>
      <c r="X1" s="1084" t="s">
        <v>491</v>
      </c>
      <c r="Y1" s="1084"/>
      <c r="Z1" s="1084"/>
      <c r="AA1" s="1084"/>
      <c r="AB1" s="1084"/>
      <c r="AC1" s="1085" t="s">
        <v>492</v>
      </c>
      <c r="AD1" s="1085"/>
      <c r="AE1" s="1085"/>
      <c r="AF1" s="1085"/>
      <c r="AG1" s="1083" t="s">
        <v>493</v>
      </c>
      <c r="AH1" s="1083"/>
      <c r="AI1" s="1083"/>
      <c r="AJ1" s="1083"/>
      <c r="AK1" s="1083"/>
      <c r="AL1" s="1083"/>
      <c r="AM1" s="1083"/>
      <c r="AN1" s="1083"/>
      <c r="AO1" s="1084" t="s">
        <v>491</v>
      </c>
      <c r="AP1" s="1084"/>
      <c r="AQ1" s="1084"/>
      <c r="AR1" s="1084"/>
      <c r="AS1" s="1084"/>
      <c r="AT1" s="1085" t="s">
        <v>492</v>
      </c>
      <c r="AU1" s="1085"/>
      <c r="AV1" s="1085"/>
      <c r="AW1" s="1085"/>
      <c r="AX1" s="1083" t="s">
        <v>494</v>
      </c>
      <c r="AY1" s="1083"/>
      <c r="AZ1" s="1083"/>
      <c r="BA1" s="1083"/>
      <c r="BB1" s="1083"/>
      <c r="BC1" s="1083"/>
      <c r="BD1" s="1083"/>
      <c r="BE1" s="1083"/>
      <c r="BF1" s="1084" t="s">
        <v>491</v>
      </c>
      <c r="BG1" s="1084"/>
      <c r="BH1" s="1084"/>
      <c r="BI1" s="1084"/>
      <c r="BJ1" s="1084"/>
      <c r="BK1" s="1085" t="s">
        <v>492</v>
      </c>
      <c r="BL1" s="1085"/>
      <c r="BM1" s="1085"/>
      <c r="BN1" s="1085"/>
      <c r="BO1" s="1083" t="s">
        <v>495</v>
      </c>
      <c r="BP1" s="1083"/>
      <c r="BQ1" s="1083"/>
      <c r="BR1" s="1083"/>
      <c r="BS1" s="1083"/>
      <c r="BT1" s="1083"/>
      <c r="BU1" s="1083"/>
      <c r="BV1" s="1083"/>
      <c r="BW1" s="1084" t="s">
        <v>491</v>
      </c>
      <c r="BX1" s="1084"/>
      <c r="BY1" s="1084"/>
      <c r="BZ1" s="1084"/>
      <c r="CA1" s="1084"/>
      <c r="CB1" s="1085" t="s">
        <v>492</v>
      </c>
      <c r="CC1" s="1085"/>
      <c r="CD1" s="1085"/>
      <c r="CE1" s="1085"/>
      <c r="CF1" s="1083" t="s">
        <v>496</v>
      </c>
      <c r="CG1" s="1083"/>
      <c r="CH1" s="1083"/>
      <c r="CI1" s="1083"/>
      <c r="CJ1" s="1083"/>
      <c r="CK1" s="1083"/>
      <c r="CL1" s="1083"/>
      <c r="CM1" s="1083"/>
      <c r="CN1" s="1084" t="s">
        <v>491</v>
      </c>
      <c r="CO1" s="1084"/>
      <c r="CP1" s="1084"/>
      <c r="CQ1" s="1084"/>
      <c r="CR1" s="1084"/>
      <c r="CS1" s="1085" t="s">
        <v>492</v>
      </c>
      <c r="CT1" s="1085"/>
      <c r="CU1" s="1085"/>
      <c r="CV1" s="1085"/>
      <c r="CW1" s="1083" t="s">
        <v>497</v>
      </c>
      <c r="CX1" s="1083"/>
      <c r="CY1" s="1083"/>
      <c r="CZ1" s="1083"/>
      <c r="DA1" s="1083"/>
      <c r="DB1" s="1083"/>
      <c r="DC1" s="1083"/>
      <c r="DD1" s="1083"/>
      <c r="DE1" s="1084" t="s">
        <v>491</v>
      </c>
      <c r="DF1" s="1084"/>
      <c r="DG1" s="1084"/>
      <c r="DH1" s="1084"/>
      <c r="DI1" s="1084"/>
      <c r="DJ1" s="1085" t="s">
        <v>492</v>
      </c>
      <c r="DK1" s="1085"/>
      <c r="DL1" s="1085"/>
      <c r="DM1" s="1085"/>
      <c r="DN1" s="1083" t="s">
        <v>498</v>
      </c>
      <c r="DO1" s="1083"/>
      <c r="DP1" s="1083"/>
      <c r="DQ1" s="1083"/>
      <c r="DR1" s="1083"/>
      <c r="DS1" s="1083"/>
      <c r="DT1" s="1083"/>
      <c r="DU1" s="1083"/>
      <c r="DV1" s="1084" t="s">
        <v>491</v>
      </c>
      <c r="DW1" s="1084"/>
      <c r="DX1" s="1084"/>
      <c r="DY1" s="1084"/>
      <c r="DZ1" s="1084"/>
      <c r="EA1" s="1085" t="s">
        <v>492</v>
      </c>
      <c r="EB1" s="1085"/>
      <c r="EC1" s="1085"/>
      <c r="ED1" s="1085"/>
      <c r="EE1" s="1083" t="s">
        <v>499</v>
      </c>
      <c r="EF1" s="1083"/>
      <c r="EG1" s="1083"/>
      <c r="EH1" s="1083"/>
      <c r="EI1" s="1083"/>
      <c r="EJ1" s="1083"/>
      <c r="EK1" s="1083"/>
      <c r="EL1" s="1083"/>
      <c r="EM1" s="1084" t="s">
        <v>491</v>
      </c>
      <c r="EN1" s="1084"/>
      <c r="EO1" s="1084"/>
      <c r="EP1" s="1084"/>
      <c r="EQ1" s="1084"/>
      <c r="ER1" s="1085" t="s">
        <v>492</v>
      </c>
      <c r="ES1" s="1085"/>
      <c r="ET1" s="1085"/>
      <c r="EU1" s="1085"/>
      <c r="EV1" s="1083" t="s">
        <v>500</v>
      </c>
      <c r="EW1" s="1083"/>
      <c r="EX1" s="1083"/>
      <c r="EY1" s="1083"/>
      <c r="EZ1" s="1083"/>
      <c r="FA1" s="1083"/>
      <c r="FB1" s="1083"/>
      <c r="FC1" s="1083"/>
      <c r="FD1" s="1084" t="s">
        <v>491</v>
      </c>
      <c r="FE1" s="1084"/>
      <c r="FF1" s="1084"/>
      <c r="FG1" s="1084"/>
      <c r="FH1" s="1084"/>
      <c r="FI1" s="1085" t="s">
        <v>492</v>
      </c>
      <c r="FJ1" s="1085"/>
      <c r="FK1" s="1085"/>
      <c r="FL1" s="1085"/>
      <c r="FM1" s="1113" t="s">
        <v>1837</v>
      </c>
      <c r="FN1" s="1113" t="s">
        <v>502</v>
      </c>
      <c r="FO1" s="1083" t="s">
        <v>503</v>
      </c>
      <c r="FP1" s="1083"/>
      <c r="FQ1" s="1083"/>
      <c r="FR1" s="1083"/>
      <c r="FS1" s="1083"/>
      <c r="FT1" s="1083"/>
      <c r="FU1" s="1083"/>
      <c r="FV1" s="1083"/>
      <c r="FW1" s="1084" t="s">
        <v>491</v>
      </c>
      <c r="FX1" s="1084"/>
      <c r="FY1" s="1084"/>
      <c r="FZ1" s="1084"/>
      <c r="GA1" s="1084"/>
      <c r="GB1" s="1085" t="s">
        <v>492</v>
      </c>
      <c r="GC1" s="1085"/>
      <c r="GD1" s="1085"/>
      <c r="GE1" s="1085"/>
      <c r="GF1" s="1113" t="s">
        <v>504</v>
      </c>
      <c r="GG1" s="1113" t="s">
        <v>1955</v>
      </c>
      <c r="GH1" s="1083" t="s">
        <v>1411</v>
      </c>
      <c r="GI1" s="1083"/>
      <c r="GJ1" s="1083"/>
      <c r="GK1" s="1083"/>
      <c r="GL1" s="1083"/>
      <c r="GM1" s="1083"/>
      <c r="GN1" s="1083"/>
      <c r="GO1" s="1083"/>
      <c r="GP1" s="1084" t="s">
        <v>491</v>
      </c>
      <c r="GQ1" s="1084"/>
      <c r="GR1" s="1084"/>
      <c r="GS1" s="1084"/>
      <c r="GT1" s="1084"/>
      <c r="GU1" s="1085" t="s">
        <v>492</v>
      </c>
      <c r="GV1" s="1085"/>
      <c r="GW1" s="1085"/>
      <c r="GX1" s="1085"/>
      <c r="GY1" s="1113" t="s">
        <v>507</v>
      </c>
      <c r="GZ1" s="1113" t="s">
        <v>1641</v>
      </c>
      <c r="HA1" s="1185" t="s">
        <v>1414</v>
      </c>
      <c r="HB1" s="1185"/>
      <c r="HC1" s="1185"/>
      <c r="HD1" s="1185"/>
      <c r="HE1" s="1185"/>
      <c r="HF1" s="1185"/>
      <c r="HG1" s="1185"/>
      <c r="HH1" s="1185"/>
      <c r="HI1" s="1084" t="s">
        <v>491</v>
      </c>
      <c r="HJ1" s="1084"/>
      <c r="HK1" s="1084"/>
      <c r="HL1" s="1084"/>
      <c r="HM1" s="1084"/>
      <c r="HN1" s="1085" t="s">
        <v>492</v>
      </c>
      <c r="HO1" s="1085"/>
      <c r="HP1" s="1085"/>
      <c r="HQ1" s="1085"/>
      <c r="HR1" s="1113" t="s">
        <v>510</v>
      </c>
      <c r="HS1" s="1113" t="s">
        <v>511</v>
      </c>
      <c r="HT1" s="1116" t="s">
        <v>512</v>
      </c>
      <c r="HU1" s="1105" t="s">
        <v>513</v>
      </c>
      <c r="HV1" s="1108" t="s">
        <v>514</v>
      </c>
    </row>
    <row r="2" spans="1:230" ht="15.75" customHeight="1" x14ac:dyDescent="0.25">
      <c r="A2" s="1103" t="s">
        <v>517</v>
      </c>
      <c r="B2" s="1103" t="s">
        <v>518</v>
      </c>
      <c r="C2" s="1110" t="s">
        <v>1417</v>
      </c>
      <c r="D2" s="1103" t="s">
        <v>520</v>
      </c>
      <c r="E2" s="1103" t="s">
        <v>1418</v>
      </c>
      <c r="F2" s="1103" t="s">
        <v>522</v>
      </c>
      <c r="G2" s="1103" t="s">
        <v>523</v>
      </c>
      <c r="H2" s="1103" t="s">
        <v>524</v>
      </c>
      <c r="I2" s="1102" t="s">
        <v>525</v>
      </c>
      <c r="J2" s="1103" t="s">
        <v>526</v>
      </c>
      <c r="K2" s="1103" t="s">
        <v>281</v>
      </c>
      <c r="L2" s="1103" t="s">
        <v>527</v>
      </c>
      <c r="M2" s="308"/>
      <c r="N2" s="308"/>
      <c r="O2" s="308"/>
      <c r="P2" s="1083" t="s">
        <v>516</v>
      </c>
      <c r="Q2" s="1083" t="s">
        <v>515</v>
      </c>
      <c r="R2" s="1083"/>
      <c r="S2" s="1083"/>
      <c r="T2" s="1083"/>
      <c r="U2" s="1083"/>
      <c r="V2" s="1083"/>
      <c r="W2" s="1083"/>
      <c r="X2" s="1084"/>
      <c r="Y2" s="1084"/>
      <c r="Z2" s="1084"/>
      <c r="AA2" s="1084"/>
      <c r="AB2" s="1084"/>
      <c r="AC2" s="1085"/>
      <c r="AD2" s="1085"/>
      <c r="AE2" s="1085"/>
      <c r="AF2" s="1085"/>
      <c r="AG2" s="1083" t="s">
        <v>516</v>
      </c>
      <c r="AH2" s="1083" t="s">
        <v>515</v>
      </c>
      <c r="AI2" s="1083"/>
      <c r="AJ2" s="1083"/>
      <c r="AK2" s="1083"/>
      <c r="AL2" s="1083"/>
      <c r="AM2" s="1083"/>
      <c r="AN2" s="1083"/>
      <c r="AO2" s="1084"/>
      <c r="AP2" s="1084"/>
      <c r="AQ2" s="1084"/>
      <c r="AR2" s="1084"/>
      <c r="AS2" s="1084"/>
      <c r="AT2" s="1085"/>
      <c r="AU2" s="1085"/>
      <c r="AV2" s="1085"/>
      <c r="AW2" s="1085"/>
      <c r="AX2" s="1083" t="s">
        <v>516</v>
      </c>
      <c r="AY2" s="1083" t="s">
        <v>515</v>
      </c>
      <c r="AZ2" s="1083"/>
      <c r="BA2" s="1083"/>
      <c r="BB2" s="1083"/>
      <c r="BC2" s="1083"/>
      <c r="BD2" s="1083"/>
      <c r="BE2" s="1083"/>
      <c r="BF2" s="1084"/>
      <c r="BG2" s="1084"/>
      <c r="BH2" s="1084"/>
      <c r="BI2" s="1084"/>
      <c r="BJ2" s="1084"/>
      <c r="BK2" s="1085"/>
      <c r="BL2" s="1085"/>
      <c r="BM2" s="1085"/>
      <c r="BN2" s="1085"/>
      <c r="BO2" s="1083" t="s">
        <v>516</v>
      </c>
      <c r="BP2" s="1083" t="s">
        <v>515</v>
      </c>
      <c r="BQ2" s="1083"/>
      <c r="BR2" s="1083"/>
      <c r="BS2" s="1083"/>
      <c r="BT2" s="1083"/>
      <c r="BU2" s="1083"/>
      <c r="BV2" s="1083"/>
      <c r="BW2" s="1084"/>
      <c r="BX2" s="1084"/>
      <c r="BY2" s="1084"/>
      <c r="BZ2" s="1084"/>
      <c r="CA2" s="1084"/>
      <c r="CB2" s="1085"/>
      <c r="CC2" s="1085"/>
      <c r="CD2" s="1085"/>
      <c r="CE2" s="1085"/>
      <c r="CF2" s="1083" t="s">
        <v>516</v>
      </c>
      <c r="CG2" s="1083" t="s">
        <v>515</v>
      </c>
      <c r="CH2" s="1083"/>
      <c r="CI2" s="1083"/>
      <c r="CJ2" s="1083"/>
      <c r="CK2" s="1083"/>
      <c r="CL2" s="1083"/>
      <c r="CM2" s="1083"/>
      <c r="CN2" s="1084"/>
      <c r="CO2" s="1084"/>
      <c r="CP2" s="1084"/>
      <c r="CQ2" s="1084"/>
      <c r="CR2" s="1084"/>
      <c r="CS2" s="1085"/>
      <c r="CT2" s="1085"/>
      <c r="CU2" s="1085"/>
      <c r="CV2" s="1085"/>
      <c r="CW2" s="1083" t="s">
        <v>516</v>
      </c>
      <c r="CX2" s="1083" t="s">
        <v>515</v>
      </c>
      <c r="CY2" s="1083"/>
      <c r="CZ2" s="1083"/>
      <c r="DA2" s="1083"/>
      <c r="DB2" s="1083"/>
      <c r="DC2" s="1083"/>
      <c r="DD2" s="1083"/>
      <c r="DE2" s="1084"/>
      <c r="DF2" s="1084"/>
      <c r="DG2" s="1084"/>
      <c r="DH2" s="1084"/>
      <c r="DI2" s="1084"/>
      <c r="DJ2" s="1085"/>
      <c r="DK2" s="1085"/>
      <c r="DL2" s="1085"/>
      <c r="DM2" s="1085"/>
      <c r="DN2" s="1083" t="s">
        <v>516</v>
      </c>
      <c r="DO2" s="1083" t="s">
        <v>515</v>
      </c>
      <c r="DP2" s="1083"/>
      <c r="DQ2" s="1083"/>
      <c r="DR2" s="1083"/>
      <c r="DS2" s="1083"/>
      <c r="DT2" s="1083"/>
      <c r="DU2" s="1083"/>
      <c r="DV2" s="1084"/>
      <c r="DW2" s="1084"/>
      <c r="DX2" s="1084"/>
      <c r="DY2" s="1084"/>
      <c r="DZ2" s="1084"/>
      <c r="EA2" s="1085"/>
      <c r="EB2" s="1085"/>
      <c r="EC2" s="1085"/>
      <c r="ED2" s="1085"/>
      <c r="EE2" s="1083" t="s">
        <v>516</v>
      </c>
      <c r="EF2" s="1083" t="s">
        <v>515</v>
      </c>
      <c r="EG2" s="1083"/>
      <c r="EH2" s="1083"/>
      <c r="EI2" s="1083"/>
      <c r="EJ2" s="1083"/>
      <c r="EK2" s="1083"/>
      <c r="EL2" s="1083"/>
      <c r="EM2" s="1084"/>
      <c r="EN2" s="1084"/>
      <c r="EO2" s="1084"/>
      <c r="EP2" s="1084"/>
      <c r="EQ2" s="1084"/>
      <c r="ER2" s="1085"/>
      <c r="ES2" s="1085"/>
      <c r="ET2" s="1085"/>
      <c r="EU2" s="1085"/>
      <c r="EV2" s="1083" t="s">
        <v>516</v>
      </c>
      <c r="EW2" s="1083" t="s">
        <v>515</v>
      </c>
      <c r="EX2" s="1083"/>
      <c r="EY2" s="1083"/>
      <c r="EZ2" s="1083"/>
      <c r="FA2" s="1083"/>
      <c r="FB2" s="1083"/>
      <c r="FC2" s="1083"/>
      <c r="FD2" s="1084"/>
      <c r="FE2" s="1084"/>
      <c r="FF2" s="1084"/>
      <c r="FG2" s="1084"/>
      <c r="FH2" s="1084"/>
      <c r="FI2" s="1085"/>
      <c r="FJ2" s="1085"/>
      <c r="FK2" s="1085"/>
      <c r="FL2" s="1085"/>
      <c r="FM2" s="1114"/>
      <c r="FN2" s="1114"/>
      <c r="FO2" s="1083" t="s">
        <v>516</v>
      </c>
      <c r="FP2" s="1083" t="s">
        <v>515</v>
      </c>
      <c r="FQ2" s="1083"/>
      <c r="FR2" s="1083"/>
      <c r="FS2" s="1083"/>
      <c r="FT2" s="1083"/>
      <c r="FU2" s="1083"/>
      <c r="FV2" s="1083"/>
      <c r="FW2" s="1084"/>
      <c r="FX2" s="1084"/>
      <c r="FY2" s="1084"/>
      <c r="FZ2" s="1084"/>
      <c r="GA2" s="1084"/>
      <c r="GB2" s="1085"/>
      <c r="GC2" s="1085"/>
      <c r="GD2" s="1085"/>
      <c r="GE2" s="1085"/>
      <c r="GF2" s="1114"/>
      <c r="GG2" s="1114"/>
      <c r="GH2" s="1119" t="s">
        <v>516</v>
      </c>
      <c r="GI2" s="1083" t="s">
        <v>515</v>
      </c>
      <c r="GJ2" s="1083"/>
      <c r="GK2" s="1083"/>
      <c r="GL2" s="1083"/>
      <c r="GM2" s="1083"/>
      <c r="GN2" s="1083"/>
      <c r="GO2" s="1083"/>
      <c r="GP2" s="1084"/>
      <c r="GQ2" s="1084"/>
      <c r="GR2" s="1084"/>
      <c r="GS2" s="1084"/>
      <c r="GT2" s="1084"/>
      <c r="GU2" s="1085"/>
      <c r="GV2" s="1085"/>
      <c r="GW2" s="1085"/>
      <c r="GX2" s="1085"/>
      <c r="GY2" s="1114"/>
      <c r="GZ2" s="1114"/>
      <c r="HA2" s="1193" t="s">
        <v>516</v>
      </c>
      <c r="HB2" s="1185" t="s">
        <v>515</v>
      </c>
      <c r="HC2" s="1185"/>
      <c r="HD2" s="1185"/>
      <c r="HE2" s="1185"/>
      <c r="HF2" s="1185"/>
      <c r="HG2" s="1185"/>
      <c r="HH2" s="1185"/>
      <c r="HI2" s="1084"/>
      <c r="HJ2" s="1084"/>
      <c r="HK2" s="1084"/>
      <c r="HL2" s="1084"/>
      <c r="HM2" s="1084"/>
      <c r="HN2" s="1085"/>
      <c r="HO2" s="1085"/>
      <c r="HP2" s="1085"/>
      <c r="HQ2" s="1085"/>
      <c r="HR2" s="1114"/>
      <c r="HS2" s="1114"/>
      <c r="HT2" s="1117"/>
      <c r="HU2" s="1106"/>
      <c r="HV2" s="1108"/>
    </row>
    <row r="3" spans="1:230" ht="47.25" customHeight="1" x14ac:dyDescent="0.25">
      <c r="A3" s="1103"/>
      <c r="B3" s="1103"/>
      <c r="C3" s="1111"/>
      <c r="D3" s="1103"/>
      <c r="E3" s="1103"/>
      <c r="F3" s="1103"/>
      <c r="G3" s="1103"/>
      <c r="H3" s="1103"/>
      <c r="I3" s="1102"/>
      <c r="J3" s="1103"/>
      <c r="K3" s="1103"/>
      <c r="L3" s="1103"/>
      <c r="M3" s="388" t="s">
        <v>1419</v>
      </c>
      <c r="N3" s="388" t="s">
        <v>1420</v>
      </c>
      <c r="O3" s="388" t="s">
        <v>1421</v>
      </c>
      <c r="P3" s="1083"/>
      <c r="Q3" s="1083" t="s">
        <v>531</v>
      </c>
      <c r="R3" s="1083" t="s">
        <v>532</v>
      </c>
      <c r="S3" s="1083" t="s">
        <v>533</v>
      </c>
      <c r="T3" s="1083"/>
      <c r="U3" s="1083" t="s">
        <v>534</v>
      </c>
      <c r="V3" s="1083" t="s">
        <v>535</v>
      </c>
      <c r="W3" s="1083" t="s">
        <v>536</v>
      </c>
      <c r="X3" s="1084" t="s">
        <v>516</v>
      </c>
      <c r="Y3" s="1084" t="s">
        <v>537</v>
      </c>
      <c r="Z3" s="1084" t="s">
        <v>538</v>
      </c>
      <c r="AA3" s="1084" t="s">
        <v>539</v>
      </c>
      <c r="AB3" s="1084" t="s">
        <v>540</v>
      </c>
      <c r="AC3" s="1093" t="s">
        <v>541</v>
      </c>
      <c r="AD3" s="1088" t="s">
        <v>542</v>
      </c>
      <c r="AE3" s="1088" t="s">
        <v>543</v>
      </c>
      <c r="AF3" s="1089" t="s">
        <v>544</v>
      </c>
      <c r="AG3" s="1083"/>
      <c r="AH3" s="1083" t="s">
        <v>531</v>
      </c>
      <c r="AI3" s="1083" t="s">
        <v>532</v>
      </c>
      <c r="AJ3" s="1083" t="s">
        <v>533</v>
      </c>
      <c r="AK3" s="1083"/>
      <c r="AL3" s="1083" t="s">
        <v>534</v>
      </c>
      <c r="AM3" s="1083" t="s">
        <v>535</v>
      </c>
      <c r="AN3" s="1083" t="s">
        <v>536</v>
      </c>
      <c r="AO3" s="1084" t="s">
        <v>516</v>
      </c>
      <c r="AP3" s="1084" t="s">
        <v>537</v>
      </c>
      <c r="AQ3" s="1084" t="s">
        <v>538</v>
      </c>
      <c r="AR3" s="1084" t="s">
        <v>539</v>
      </c>
      <c r="AS3" s="1084" t="s">
        <v>540</v>
      </c>
      <c r="AT3" s="1093" t="s">
        <v>541</v>
      </c>
      <c r="AU3" s="1088" t="s">
        <v>542</v>
      </c>
      <c r="AV3" s="1088" t="s">
        <v>543</v>
      </c>
      <c r="AW3" s="1089" t="s">
        <v>544</v>
      </c>
      <c r="AX3" s="1083"/>
      <c r="AY3" s="1083" t="s">
        <v>531</v>
      </c>
      <c r="AZ3" s="1083" t="s">
        <v>532</v>
      </c>
      <c r="BA3" s="1083" t="s">
        <v>533</v>
      </c>
      <c r="BB3" s="1083"/>
      <c r="BC3" s="1083" t="s">
        <v>534</v>
      </c>
      <c r="BD3" s="1083" t="s">
        <v>535</v>
      </c>
      <c r="BE3" s="1083" t="s">
        <v>536</v>
      </c>
      <c r="BF3" s="1084" t="s">
        <v>516</v>
      </c>
      <c r="BG3" s="1084" t="s">
        <v>537</v>
      </c>
      <c r="BH3" s="1084" t="s">
        <v>538</v>
      </c>
      <c r="BI3" s="1084" t="s">
        <v>539</v>
      </c>
      <c r="BJ3" s="1084" t="s">
        <v>540</v>
      </c>
      <c r="BK3" s="1093" t="s">
        <v>541</v>
      </c>
      <c r="BL3" s="1088" t="s">
        <v>542</v>
      </c>
      <c r="BM3" s="1088" t="s">
        <v>543</v>
      </c>
      <c r="BN3" s="1089" t="s">
        <v>544</v>
      </c>
      <c r="BO3" s="1083"/>
      <c r="BP3" s="1083" t="s">
        <v>531</v>
      </c>
      <c r="BQ3" s="1083" t="s">
        <v>532</v>
      </c>
      <c r="BR3" s="1083" t="s">
        <v>533</v>
      </c>
      <c r="BS3" s="1083"/>
      <c r="BT3" s="1083" t="s">
        <v>534</v>
      </c>
      <c r="BU3" s="1083" t="s">
        <v>535</v>
      </c>
      <c r="BV3" s="1083" t="s">
        <v>536</v>
      </c>
      <c r="BW3" s="1084" t="s">
        <v>516</v>
      </c>
      <c r="BX3" s="1084" t="s">
        <v>537</v>
      </c>
      <c r="BY3" s="1084" t="s">
        <v>538</v>
      </c>
      <c r="BZ3" s="1084" t="s">
        <v>539</v>
      </c>
      <c r="CA3" s="1084" t="s">
        <v>540</v>
      </c>
      <c r="CB3" s="1093" t="s">
        <v>541</v>
      </c>
      <c r="CC3" s="1088" t="s">
        <v>542</v>
      </c>
      <c r="CD3" s="1088" t="s">
        <v>543</v>
      </c>
      <c r="CE3" s="1089" t="s">
        <v>544</v>
      </c>
      <c r="CF3" s="1083"/>
      <c r="CG3" s="1083" t="s">
        <v>531</v>
      </c>
      <c r="CH3" s="1083" t="s">
        <v>532</v>
      </c>
      <c r="CI3" s="1083" t="s">
        <v>533</v>
      </c>
      <c r="CJ3" s="1083"/>
      <c r="CK3" s="1083" t="s">
        <v>534</v>
      </c>
      <c r="CL3" s="1083" t="s">
        <v>535</v>
      </c>
      <c r="CM3" s="1083" t="s">
        <v>536</v>
      </c>
      <c r="CN3" s="1084" t="s">
        <v>516</v>
      </c>
      <c r="CO3" s="1084" t="s">
        <v>537</v>
      </c>
      <c r="CP3" s="1084" t="s">
        <v>538</v>
      </c>
      <c r="CQ3" s="1084" t="s">
        <v>539</v>
      </c>
      <c r="CR3" s="1084" t="s">
        <v>540</v>
      </c>
      <c r="CS3" s="1093" t="s">
        <v>541</v>
      </c>
      <c r="CT3" s="1088" t="s">
        <v>542</v>
      </c>
      <c r="CU3" s="1088" t="s">
        <v>543</v>
      </c>
      <c r="CV3" s="1089" t="s">
        <v>544</v>
      </c>
      <c r="CW3" s="1083"/>
      <c r="CX3" s="1083" t="s">
        <v>531</v>
      </c>
      <c r="CY3" s="1083" t="s">
        <v>532</v>
      </c>
      <c r="CZ3" s="1083" t="s">
        <v>533</v>
      </c>
      <c r="DA3" s="1083"/>
      <c r="DB3" s="1083" t="s">
        <v>534</v>
      </c>
      <c r="DC3" s="1083" t="s">
        <v>535</v>
      </c>
      <c r="DD3" s="1083" t="s">
        <v>536</v>
      </c>
      <c r="DE3" s="1084" t="s">
        <v>516</v>
      </c>
      <c r="DF3" s="1084" t="s">
        <v>537</v>
      </c>
      <c r="DG3" s="1084" t="s">
        <v>538</v>
      </c>
      <c r="DH3" s="1084" t="s">
        <v>539</v>
      </c>
      <c r="DI3" s="1084" t="s">
        <v>540</v>
      </c>
      <c r="DJ3" s="1093" t="s">
        <v>541</v>
      </c>
      <c r="DK3" s="1088" t="s">
        <v>542</v>
      </c>
      <c r="DL3" s="1088" t="s">
        <v>543</v>
      </c>
      <c r="DM3" s="1089" t="s">
        <v>544</v>
      </c>
      <c r="DN3" s="1083"/>
      <c r="DO3" s="1083" t="s">
        <v>531</v>
      </c>
      <c r="DP3" s="1083" t="s">
        <v>532</v>
      </c>
      <c r="DQ3" s="1083" t="s">
        <v>533</v>
      </c>
      <c r="DR3" s="1083"/>
      <c r="DS3" s="1083" t="s">
        <v>534</v>
      </c>
      <c r="DT3" s="1083" t="s">
        <v>535</v>
      </c>
      <c r="DU3" s="1083" t="s">
        <v>536</v>
      </c>
      <c r="DV3" s="1084" t="s">
        <v>516</v>
      </c>
      <c r="DW3" s="1084" t="s">
        <v>537</v>
      </c>
      <c r="DX3" s="1084" t="s">
        <v>538</v>
      </c>
      <c r="DY3" s="1084" t="s">
        <v>539</v>
      </c>
      <c r="DZ3" s="1084" t="s">
        <v>540</v>
      </c>
      <c r="EA3" s="1093" t="s">
        <v>541</v>
      </c>
      <c r="EB3" s="1088" t="s">
        <v>542</v>
      </c>
      <c r="EC3" s="1088" t="s">
        <v>543</v>
      </c>
      <c r="ED3" s="1089" t="s">
        <v>544</v>
      </c>
      <c r="EE3" s="1083"/>
      <c r="EF3" s="1083" t="s">
        <v>531</v>
      </c>
      <c r="EG3" s="1083" t="s">
        <v>532</v>
      </c>
      <c r="EH3" s="1083" t="s">
        <v>533</v>
      </c>
      <c r="EI3" s="1083"/>
      <c r="EJ3" s="1083" t="s">
        <v>534</v>
      </c>
      <c r="EK3" s="1083" t="s">
        <v>535</v>
      </c>
      <c r="EL3" s="1083" t="s">
        <v>536</v>
      </c>
      <c r="EM3" s="1084" t="s">
        <v>516</v>
      </c>
      <c r="EN3" s="1084" t="s">
        <v>537</v>
      </c>
      <c r="EO3" s="1084" t="s">
        <v>538</v>
      </c>
      <c r="EP3" s="1084" t="s">
        <v>539</v>
      </c>
      <c r="EQ3" s="1084" t="s">
        <v>540</v>
      </c>
      <c r="ER3" s="1093" t="s">
        <v>541</v>
      </c>
      <c r="ES3" s="1088" t="s">
        <v>542</v>
      </c>
      <c r="ET3" s="1088" t="s">
        <v>543</v>
      </c>
      <c r="EU3" s="1089" t="s">
        <v>544</v>
      </c>
      <c r="EV3" s="1083"/>
      <c r="EW3" s="1083" t="s">
        <v>531</v>
      </c>
      <c r="EX3" s="1083" t="s">
        <v>532</v>
      </c>
      <c r="EY3" s="1083" t="s">
        <v>533</v>
      </c>
      <c r="EZ3" s="1083"/>
      <c r="FA3" s="1083" t="s">
        <v>534</v>
      </c>
      <c r="FB3" s="1083" t="s">
        <v>535</v>
      </c>
      <c r="FC3" s="1083" t="s">
        <v>536</v>
      </c>
      <c r="FD3" s="1084" t="s">
        <v>516</v>
      </c>
      <c r="FE3" s="1084" t="s">
        <v>537</v>
      </c>
      <c r="FF3" s="1084" t="s">
        <v>538</v>
      </c>
      <c r="FG3" s="1084" t="s">
        <v>539</v>
      </c>
      <c r="FH3" s="1084" t="s">
        <v>540</v>
      </c>
      <c r="FI3" s="1093" t="s">
        <v>541</v>
      </c>
      <c r="FJ3" s="1088" t="s">
        <v>542</v>
      </c>
      <c r="FK3" s="1088" t="s">
        <v>543</v>
      </c>
      <c r="FL3" s="1089" t="s">
        <v>544</v>
      </c>
      <c r="FM3" s="1114"/>
      <c r="FN3" s="1114"/>
      <c r="FO3" s="1083"/>
      <c r="FP3" s="1083" t="s">
        <v>531</v>
      </c>
      <c r="FQ3" s="1083" t="s">
        <v>532</v>
      </c>
      <c r="FR3" s="1083" t="s">
        <v>533</v>
      </c>
      <c r="FS3" s="1083"/>
      <c r="FT3" s="1083" t="s">
        <v>534</v>
      </c>
      <c r="FU3" s="1083" t="s">
        <v>535</v>
      </c>
      <c r="FV3" s="1083" t="s">
        <v>536</v>
      </c>
      <c r="FW3" s="1084" t="s">
        <v>516</v>
      </c>
      <c r="FX3" s="1084" t="s">
        <v>537</v>
      </c>
      <c r="FY3" s="1084" t="s">
        <v>538</v>
      </c>
      <c r="FZ3" s="1084" t="s">
        <v>539</v>
      </c>
      <c r="GA3" s="1084" t="s">
        <v>540</v>
      </c>
      <c r="GB3" s="1093" t="s">
        <v>541</v>
      </c>
      <c r="GC3" s="1088" t="s">
        <v>542</v>
      </c>
      <c r="GD3" s="1088" t="s">
        <v>543</v>
      </c>
      <c r="GE3" s="1089" t="s">
        <v>544</v>
      </c>
      <c r="GF3" s="1114"/>
      <c r="GG3" s="1114"/>
      <c r="GH3" s="1196"/>
      <c r="GI3" s="1119" t="s">
        <v>531</v>
      </c>
      <c r="GJ3" s="1083" t="s">
        <v>532</v>
      </c>
      <c r="GK3" s="1083" t="s">
        <v>533</v>
      </c>
      <c r="GL3" s="1083"/>
      <c r="GM3" s="1083" t="s">
        <v>534</v>
      </c>
      <c r="GN3" s="1083" t="s">
        <v>535</v>
      </c>
      <c r="GO3" s="1083" t="s">
        <v>536</v>
      </c>
      <c r="GP3" s="1084" t="s">
        <v>516</v>
      </c>
      <c r="GQ3" s="1084" t="s">
        <v>537</v>
      </c>
      <c r="GR3" s="1084" t="s">
        <v>538</v>
      </c>
      <c r="GS3" s="1084" t="s">
        <v>539</v>
      </c>
      <c r="GT3" s="1084" t="s">
        <v>540</v>
      </c>
      <c r="GU3" s="1093" t="s">
        <v>541</v>
      </c>
      <c r="GV3" s="1088" t="s">
        <v>542</v>
      </c>
      <c r="GW3" s="1088" t="s">
        <v>543</v>
      </c>
      <c r="GX3" s="1089" t="s">
        <v>544</v>
      </c>
      <c r="GY3" s="1114"/>
      <c r="GZ3" s="1114"/>
      <c r="HA3" s="1194"/>
      <c r="HB3" s="1193" t="s">
        <v>531</v>
      </c>
      <c r="HC3" s="1185" t="s">
        <v>532</v>
      </c>
      <c r="HD3" s="1185" t="s">
        <v>533</v>
      </c>
      <c r="HE3" s="1185"/>
      <c r="HF3" s="1185" t="s">
        <v>534</v>
      </c>
      <c r="HG3" s="1185" t="s">
        <v>535</v>
      </c>
      <c r="HH3" s="1185" t="s">
        <v>536</v>
      </c>
      <c r="HI3" s="1084" t="s">
        <v>516</v>
      </c>
      <c r="HJ3" s="1084" t="s">
        <v>537</v>
      </c>
      <c r="HK3" s="1084" t="s">
        <v>538</v>
      </c>
      <c r="HL3" s="1084" t="s">
        <v>539</v>
      </c>
      <c r="HM3" s="1084" t="s">
        <v>540</v>
      </c>
      <c r="HN3" s="1093" t="s">
        <v>541</v>
      </c>
      <c r="HO3" s="1088" t="s">
        <v>542</v>
      </c>
      <c r="HP3" s="1088" t="s">
        <v>543</v>
      </c>
      <c r="HQ3" s="1089" t="s">
        <v>544</v>
      </c>
      <c r="HR3" s="1114"/>
      <c r="HS3" s="1114"/>
      <c r="HT3" s="1117"/>
      <c r="HU3" s="1106"/>
      <c r="HV3" s="1108"/>
    </row>
    <row r="4" spans="1:230" ht="56.25" x14ac:dyDescent="0.25">
      <c r="A4" s="1103"/>
      <c r="B4" s="1103"/>
      <c r="C4" s="1112"/>
      <c r="D4" s="1103"/>
      <c r="E4" s="1103"/>
      <c r="F4" s="1103"/>
      <c r="G4" s="1103"/>
      <c r="H4" s="1103"/>
      <c r="I4" s="1102"/>
      <c r="J4" s="1103"/>
      <c r="K4" s="1103"/>
      <c r="L4" s="1103"/>
      <c r="M4" s="310" t="s">
        <v>528</v>
      </c>
      <c r="N4" s="311" t="s">
        <v>529</v>
      </c>
      <c r="O4" s="312" t="s">
        <v>530</v>
      </c>
      <c r="P4" s="1119"/>
      <c r="Q4" s="1119"/>
      <c r="R4" s="1119"/>
      <c r="S4" s="313" t="s">
        <v>532</v>
      </c>
      <c r="T4" s="313" t="s">
        <v>545</v>
      </c>
      <c r="U4" s="1119"/>
      <c r="V4" s="1119"/>
      <c r="W4" s="1119"/>
      <c r="X4" s="1186"/>
      <c r="Y4" s="1186"/>
      <c r="Z4" s="1186"/>
      <c r="AA4" s="1186"/>
      <c r="AB4" s="1186"/>
      <c r="AC4" s="1187"/>
      <c r="AD4" s="1188"/>
      <c r="AE4" s="1188"/>
      <c r="AF4" s="1189"/>
      <c r="AG4" s="1119"/>
      <c r="AH4" s="1119"/>
      <c r="AI4" s="1119"/>
      <c r="AJ4" s="313" t="s">
        <v>532</v>
      </c>
      <c r="AK4" s="313" t="s">
        <v>545</v>
      </c>
      <c r="AL4" s="1119"/>
      <c r="AM4" s="1119"/>
      <c r="AN4" s="1119"/>
      <c r="AO4" s="1186"/>
      <c r="AP4" s="1186"/>
      <c r="AQ4" s="1186"/>
      <c r="AR4" s="1186"/>
      <c r="AS4" s="1186"/>
      <c r="AT4" s="1187"/>
      <c r="AU4" s="1188"/>
      <c r="AV4" s="1188"/>
      <c r="AW4" s="1189"/>
      <c r="AX4" s="1119"/>
      <c r="AY4" s="1119"/>
      <c r="AZ4" s="1119"/>
      <c r="BA4" s="313" t="s">
        <v>532</v>
      </c>
      <c r="BB4" s="313" t="s">
        <v>545</v>
      </c>
      <c r="BC4" s="1119"/>
      <c r="BD4" s="1119"/>
      <c r="BE4" s="1119"/>
      <c r="BF4" s="1186"/>
      <c r="BG4" s="1186"/>
      <c r="BH4" s="1186"/>
      <c r="BI4" s="1186"/>
      <c r="BJ4" s="1186"/>
      <c r="BK4" s="1187"/>
      <c r="BL4" s="1188"/>
      <c r="BM4" s="1188"/>
      <c r="BN4" s="1189"/>
      <c r="BO4" s="1119"/>
      <c r="BP4" s="1119"/>
      <c r="BQ4" s="1119"/>
      <c r="BR4" s="313" t="s">
        <v>532</v>
      </c>
      <c r="BS4" s="313" t="s">
        <v>545</v>
      </c>
      <c r="BT4" s="1119"/>
      <c r="BU4" s="1119"/>
      <c r="BV4" s="1119"/>
      <c r="BW4" s="1186"/>
      <c r="BX4" s="1186"/>
      <c r="BY4" s="1186"/>
      <c r="BZ4" s="1186"/>
      <c r="CA4" s="1186"/>
      <c r="CB4" s="1187"/>
      <c r="CC4" s="1188"/>
      <c r="CD4" s="1188"/>
      <c r="CE4" s="1189"/>
      <c r="CF4" s="1119"/>
      <c r="CG4" s="1119"/>
      <c r="CH4" s="1119"/>
      <c r="CI4" s="313" t="s">
        <v>532</v>
      </c>
      <c r="CJ4" s="313" t="s">
        <v>545</v>
      </c>
      <c r="CK4" s="1119"/>
      <c r="CL4" s="1119"/>
      <c r="CM4" s="1119"/>
      <c r="CN4" s="1186"/>
      <c r="CO4" s="1186"/>
      <c r="CP4" s="1186"/>
      <c r="CQ4" s="1186"/>
      <c r="CR4" s="1186"/>
      <c r="CS4" s="1187"/>
      <c r="CT4" s="1188"/>
      <c r="CU4" s="1188"/>
      <c r="CV4" s="1189"/>
      <c r="CW4" s="1119"/>
      <c r="CX4" s="1119"/>
      <c r="CY4" s="1119"/>
      <c r="CZ4" s="313" t="s">
        <v>532</v>
      </c>
      <c r="DA4" s="313" t="s">
        <v>545</v>
      </c>
      <c r="DB4" s="1119"/>
      <c r="DC4" s="1119"/>
      <c r="DD4" s="1119"/>
      <c r="DE4" s="1186"/>
      <c r="DF4" s="1186"/>
      <c r="DG4" s="1186"/>
      <c r="DH4" s="1186"/>
      <c r="DI4" s="1186"/>
      <c r="DJ4" s="1187"/>
      <c r="DK4" s="1188"/>
      <c r="DL4" s="1188"/>
      <c r="DM4" s="1189"/>
      <c r="DN4" s="1119"/>
      <c r="DO4" s="1119"/>
      <c r="DP4" s="1119"/>
      <c r="DQ4" s="313" t="s">
        <v>532</v>
      </c>
      <c r="DR4" s="313" t="s">
        <v>545</v>
      </c>
      <c r="DS4" s="1119"/>
      <c r="DT4" s="1119"/>
      <c r="DU4" s="1119"/>
      <c r="DV4" s="1084"/>
      <c r="DW4" s="1084"/>
      <c r="DX4" s="1084"/>
      <c r="DY4" s="1084"/>
      <c r="DZ4" s="1084"/>
      <c r="EA4" s="1093"/>
      <c r="EB4" s="1088"/>
      <c r="EC4" s="1088"/>
      <c r="ED4" s="1089"/>
      <c r="EE4" s="1083"/>
      <c r="EF4" s="1083"/>
      <c r="EG4" s="1083"/>
      <c r="EH4" s="152" t="s">
        <v>532</v>
      </c>
      <c r="EI4" s="152" t="s">
        <v>545</v>
      </c>
      <c r="EJ4" s="1083"/>
      <c r="EK4" s="1083"/>
      <c r="EL4" s="1083"/>
      <c r="EM4" s="1084"/>
      <c r="EN4" s="1084"/>
      <c r="EO4" s="1084"/>
      <c r="EP4" s="1084"/>
      <c r="EQ4" s="1084"/>
      <c r="ER4" s="1093"/>
      <c r="ES4" s="1088"/>
      <c r="ET4" s="1088"/>
      <c r="EU4" s="1089"/>
      <c r="EV4" s="1083"/>
      <c r="EW4" s="1083"/>
      <c r="EX4" s="1083"/>
      <c r="EY4" s="152" t="s">
        <v>532</v>
      </c>
      <c r="EZ4" s="152" t="s">
        <v>545</v>
      </c>
      <c r="FA4" s="1083"/>
      <c r="FB4" s="1083"/>
      <c r="FC4" s="1083"/>
      <c r="FD4" s="1084"/>
      <c r="FE4" s="1084"/>
      <c r="FF4" s="1084"/>
      <c r="FG4" s="1084"/>
      <c r="FH4" s="1084"/>
      <c r="FI4" s="1093"/>
      <c r="FJ4" s="1088"/>
      <c r="FK4" s="1088"/>
      <c r="FL4" s="1089"/>
      <c r="FM4" s="1115"/>
      <c r="FN4" s="1115"/>
      <c r="FO4" s="1083"/>
      <c r="FP4" s="1083"/>
      <c r="FQ4" s="1083"/>
      <c r="FR4" s="152" t="s">
        <v>532</v>
      </c>
      <c r="FS4" s="152" t="s">
        <v>545</v>
      </c>
      <c r="FT4" s="1083"/>
      <c r="FU4" s="1083"/>
      <c r="FV4" s="1083"/>
      <c r="FW4" s="1084"/>
      <c r="FX4" s="1084"/>
      <c r="FY4" s="1084"/>
      <c r="FZ4" s="1084"/>
      <c r="GA4" s="1084"/>
      <c r="GB4" s="1093"/>
      <c r="GC4" s="1088"/>
      <c r="GD4" s="1088"/>
      <c r="GE4" s="1089"/>
      <c r="GF4" s="1115"/>
      <c r="GG4" s="1115"/>
      <c r="GH4" s="1197"/>
      <c r="GI4" s="1197"/>
      <c r="GJ4" s="1083"/>
      <c r="GK4" s="152" t="s">
        <v>532</v>
      </c>
      <c r="GL4" s="152" t="s">
        <v>545</v>
      </c>
      <c r="GM4" s="1083"/>
      <c r="GN4" s="1083"/>
      <c r="GO4" s="1083"/>
      <c r="GP4" s="1084"/>
      <c r="GQ4" s="1084"/>
      <c r="GR4" s="1084"/>
      <c r="GS4" s="1084"/>
      <c r="GT4" s="1084"/>
      <c r="GU4" s="1093"/>
      <c r="GV4" s="1088"/>
      <c r="GW4" s="1088"/>
      <c r="GX4" s="1089"/>
      <c r="GY4" s="1115"/>
      <c r="GZ4" s="1115"/>
      <c r="HA4" s="1195"/>
      <c r="HB4" s="1195"/>
      <c r="HC4" s="1185"/>
      <c r="HD4" s="387" t="s">
        <v>532</v>
      </c>
      <c r="HE4" s="387" t="s">
        <v>545</v>
      </c>
      <c r="HF4" s="1185"/>
      <c r="HG4" s="1185"/>
      <c r="HH4" s="1185"/>
      <c r="HI4" s="1084"/>
      <c r="HJ4" s="1084"/>
      <c r="HK4" s="1084"/>
      <c r="HL4" s="1084"/>
      <c r="HM4" s="1084"/>
      <c r="HN4" s="1093"/>
      <c r="HO4" s="1088"/>
      <c r="HP4" s="1088"/>
      <c r="HQ4" s="1089"/>
      <c r="HR4" s="1115"/>
      <c r="HS4" s="1115"/>
      <c r="HT4" s="1118"/>
      <c r="HU4" s="1107"/>
      <c r="HV4" s="1109"/>
    </row>
    <row r="5" spans="1:230" ht="206.25" customHeight="1" x14ac:dyDescent="0.25">
      <c r="A5" s="389">
        <v>1</v>
      </c>
      <c r="B5" s="390" t="s">
        <v>1956</v>
      </c>
      <c r="C5" s="237" t="s">
        <v>1957</v>
      </c>
      <c r="D5" s="391" t="s">
        <v>1424</v>
      </c>
      <c r="E5" s="233" t="s">
        <v>701</v>
      </c>
      <c r="F5" s="233" t="s">
        <v>550</v>
      </c>
      <c r="G5" s="233" t="s">
        <v>726</v>
      </c>
      <c r="H5" s="233" t="s">
        <v>284</v>
      </c>
      <c r="I5" s="390" t="s">
        <v>1543</v>
      </c>
      <c r="J5" s="233" t="s">
        <v>5</v>
      </c>
      <c r="K5" s="318">
        <v>1</v>
      </c>
      <c r="L5" s="233" t="s">
        <v>1544</v>
      </c>
      <c r="M5" s="319">
        <v>44562</v>
      </c>
      <c r="N5" s="320">
        <v>44650</v>
      </c>
      <c r="O5" s="192" t="s">
        <v>1151</v>
      </c>
      <c r="P5" s="227" t="s">
        <v>1958</v>
      </c>
      <c r="Q5" s="193">
        <v>0</v>
      </c>
      <c r="R5" s="78" t="s">
        <v>1959</v>
      </c>
      <c r="S5" s="227" t="s">
        <v>1960</v>
      </c>
      <c r="T5" s="79"/>
      <c r="U5" s="192"/>
      <c r="V5" s="192"/>
      <c r="W5" s="192" t="s">
        <v>1961</v>
      </c>
      <c r="X5" s="557">
        <v>0</v>
      </c>
      <c r="Y5" s="193">
        <v>0</v>
      </c>
      <c r="Z5" s="193">
        <v>0</v>
      </c>
      <c r="AA5" s="193">
        <v>0</v>
      </c>
      <c r="AB5" s="193">
        <v>0</v>
      </c>
      <c r="AC5" s="394">
        <v>0</v>
      </c>
      <c r="AD5" s="193">
        <v>0</v>
      </c>
      <c r="AE5" s="193">
        <v>0</v>
      </c>
      <c r="AF5" s="193">
        <v>0</v>
      </c>
      <c r="AG5" s="227" t="s">
        <v>1962</v>
      </c>
      <c r="AH5" s="193">
        <v>1</v>
      </c>
      <c r="AI5" s="78" t="s">
        <v>1963</v>
      </c>
      <c r="AJ5" s="227" t="s">
        <v>1964</v>
      </c>
      <c r="AK5" s="79">
        <v>4</v>
      </c>
      <c r="AL5" s="192" t="s">
        <v>1965</v>
      </c>
      <c r="AM5" s="192" t="s">
        <v>1966</v>
      </c>
      <c r="AN5" s="192" t="s">
        <v>1967</v>
      </c>
      <c r="AO5" s="557">
        <v>1</v>
      </c>
      <c r="AP5" s="193">
        <v>1</v>
      </c>
      <c r="AQ5" s="193">
        <v>1</v>
      </c>
      <c r="AR5" s="193"/>
      <c r="AS5" s="193" t="s">
        <v>1968</v>
      </c>
      <c r="AT5" s="558">
        <v>1</v>
      </c>
      <c r="AU5" s="559" t="s">
        <v>568</v>
      </c>
      <c r="AV5" s="560">
        <v>1</v>
      </c>
      <c r="AW5" s="558" t="str">
        <f>IF(AV5=0,"0%",IF(AV5=1,"100%",))</f>
        <v>100%</v>
      </c>
      <c r="AX5" s="190"/>
      <c r="AY5" s="189"/>
      <c r="AZ5" s="190"/>
      <c r="BA5" s="190"/>
      <c r="BB5" s="190"/>
      <c r="BC5" s="190"/>
      <c r="BD5" s="190"/>
      <c r="BE5" s="561"/>
      <c r="BF5" s="293">
        <v>0</v>
      </c>
      <c r="BG5" s="293">
        <v>0</v>
      </c>
      <c r="BH5" s="293">
        <v>0</v>
      </c>
      <c r="BI5" s="293">
        <v>0</v>
      </c>
      <c r="BJ5" s="293">
        <v>0</v>
      </c>
      <c r="BK5" s="558">
        <v>1</v>
      </c>
      <c r="BL5" s="559"/>
      <c r="BM5" s="560">
        <v>1</v>
      </c>
      <c r="BN5" s="558" t="str">
        <f>IF(BM5=0,"0%",IF(BM5=1,"100%",))</f>
        <v>100%</v>
      </c>
      <c r="BO5" s="192"/>
      <c r="BP5" s="193"/>
      <c r="BQ5" s="193"/>
      <c r="BR5" s="193"/>
      <c r="BS5" s="193"/>
      <c r="BT5" s="193"/>
      <c r="BU5" s="193"/>
      <c r="BV5" s="193"/>
      <c r="BW5" s="293">
        <v>0</v>
      </c>
      <c r="BX5" s="293">
        <v>0</v>
      </c>
      <c r="BY5" s="293">
        <v>0</v>
      </c>
      <c r="BZ5" s="293"/>
      <c r="CA5" s="293" t="s">
        <v>580</v>
      </c>
      <c r="CB5" s="558" t="str">
        <f>CE5</f>
        <v>100%</v>
      </c>
      <c r="CC5" s="559"/>
      <c r="CD5" s="560">
        <f>BM5+BP5</f>
        <v>1</v>
      </c>
      <c r="CE5" s="558" t="str">
        <f>IF(CD5=0,"0%",IF(CD5=1,"100%",))</f>
        <v>100%</v>
      </c>
      <c r="CF5" s="192"/>
      <c r="CG5" s="193"/>
      <c r="CH5" s="193"/>
      <c r="CI5" s="193"/>
      <c r="CJ5" s="193"/>
      <c r="CK5" s="193"/>
      <c r="CL5" s="193"/>
      <c r="CM5" s="193"/>
      <c r="CN5" s="193">
        <v>0</v>
      </c>
      <c r="CO5" s="193">
        <v>0</v>
      </c>
      <c r="CP5" s="193">
        <v>0</v>
      </c>
      <c r="CQ5" s="193"/>
      <c r="CR5" s="193" t="s">
        <v>580</v>
      </c>
      <c r="CS5" s="558" t="str">
        <f>CV5</f>
        <v>100%</v>
      </c>
      <c r="CT5" s="559"/>
      <c r="CU5" s="560">
        <f>CD5+CG5</f>
        <v>1</v>
      </c>
      <c r="CV5" s="558" t="str">
        <f>IF(CU5=0,"0%",IF(CU5=1,"100%",))</f>
        <v>100%</v>
      </c>
      <c r="CW5" s="192"/>
      <c r="CX5" s="193"/>
      <c r="CY5" s="192"/>
      <c r="CZ5" s="78"/>
      <c r="DA5" s="79"/>
      <c r="DB5" s="79"/>
      <c r="DC5" s="79"/>
      <c r="DD5" s="202"/>
      <c r="DE5" s="202"/>
      <c r="DF5" s="202"/>
      <c r="DG5" s="202"/>
      <c r="DH5" s="202"/>
      <c r="DI5" s="202"/>
      <c r="DJ5" s="558" t="str">
        <f>DM5</f>
        <v>100%</v>
      </c>
      <c r="DK5" s="559"/>
      <c r="DL5" s="560">
        <f>CU5+CX5</f>
        <v>1</v>
      </c>
      <c r="DM5" s="558" t="str">
        <f>IF(DL5=0,"0%",IF(DL5=1,"100%",))</f>
        <v>100%</v>
      </c>
      <c r="DN5" s="192"/>
      <c r="DO5" s="193"/>
      <c r="DP5" s="78"/>
      <c r="DQ5" s="78"/>
      <c r="DR5" s="78"/>
      <c r="DS5" s="78"/>
      <c r="DT5" s="202"/>
      <c r="DU5" s="398"/>
      <c r="DV5" s="322"/>
      <c r="DW5" s="322"/>
      <c r="DX5" s="322"/>
      <c r="DY5" s="322"/>
      <c r="DZ5" s="195" t="s">
        <v>580</v>
      </c>
      <c r="EA5" s="558" t="str">
        <f>ED5</f>
        <v>100%</v>
      </c>
      <c r="EB5" s="559"/>
      <c r="EC5" s="560">
        <f>DL5+DO5</f>
        <v>1</v>
      </c>
      <c r="ED5" s="558" t="str">
        <f>IF(EC5=0,"0%",IF(EC5=1,"100%",))</f>
        <v>100%</v>
      </c>
      <c r="EE5" s="401"/>
      <c r="EF5" s="401"/>
      <c r="EG5" s="401"/>
      <c r="EH5" s="401"/>
      <c r="EI5" s="401"/>
      <c r="EJ5" s="401"/>
      <c r="EK5" s="401"/>
      <c r="EL5" s="401"/>
      <c r="EM5" s="401"/>
      <c r="EN5" s="401"/>
      <c r="EO5" s="401"/>
      <c r="EP5" s="401"/>
      <c r="EQ5" s="401" t="s">
        <v>580</v>
      </c>
      <c r="ER5" s="558" t="str">
        <f>EU5</f>
        <v>100%</v>
      </c>
      <c r="ES5" s="559"/>
      <c r="ET5" s="560">
        <f>EC5+EF5</f>
        <v>1</v>
      </c>
      <c r="EU5" s="558" t="str">
        <f>IF(ET5=0,"0%",IF(ET5=1,"100%",))</f>
        <v>100%</v>
      </c>
      <c r="EV5" s="401"/>
      <c r="EW5" s="401"/>
      <c r="EX5" s="401"/>
      <c r="EY5" s="401"/>
      <c r="EZ5" s="401"/>
      <c r="FA5" s="401"/>
      <c r="FB5" s="401"/>
      <c r="FC5" s="401"/>
      <c r="FD5" s="401"/>
      <c r="FE5" s="401"/>
      <c r="FF5" s="401"/>
      <c r="FG5" s="401"/>
      <c r="FH5" s="400" t="s">
        <v>580</v>
      </c>
      <c r="FI5" s="558" t="str">
        <f>FL5</f>
        <v>100%</v>
      </c>
      <c r="FJ5" s="559"/>
      <c r="FK5" s="560">
        <f>ET5+EW5</f>
        <v>1</v>
      </c>
      <c r="FL5" s="558" t="str">
        <f>IF(FK5=0,"0%",IF(FK5=1,"100%",))</f>
        <v>100%</v>
      </c>
      <c r="FM5" s="506" t="s">
        <v>1539</v>
      </c>
      <c r="FN5" s="176"/>
      <c r="FO5" s="401"/>
      <c r="FP5" s="401"/>
      <c r="FQ5" s="401"/>
      <c r="FR5" s="401"/>
      <c r="FS5" s="401"/>
      <c r="FT5" s="401"/>
      <c r="FU5" s="401"/>
      <c r="FV5" s="401"/>
      <c r="FW5" s="401"/>
      <c r="FX5" s="401"/>
      <c r="FY5" s="401"/>
      <c r="FZ5" s="401"/>
      <c r="GA5" s="401"/>
      <c r="GB5" s="558" t="str">
        <f>GE5</f>
        <v>100%</v>
      </c>
      <c r="GC5" s="559"/>
      <c r="GD5" s="560">
        <f>FK5+FP5</f>
        <v>1</v>
      </c>
      <c r="GE5" s="558" t="str">
        <f>IF(GD5=0,"0%",IF(GD5=1,"100%",))</f>
        <v>100%</v>
      </c>
      <c r="GF5" s="506" t="s">
        <v>1539</v>
      </c>
      <c r="GG5" s="176"/>
      <c r="GH5" s="401"/>
      <c r="GI5" s="401"/>
      <c r="GJ5" s="401"/>
      <c r="GK5" s="401"/>
      <c r="GL5" s="401"/>
      <c r="GM5" s="401"/>
      <c r="GN5" s="401"/>
      <c r="GO5" s="401"/>
      <c r="GP5" s="401"/>
      <c r="GQ5" s="401"/>
      <c r="GR5" s="401"/>
      <c r="GS5" s="401"/>
      <c r="GT5" s="401"/>
      <c r="GU5" s="558" t="str">
        <f>GX5</f>
        <v>100%</v>
      </c>
      <c r="GV5" s="559"/>
      <c r="GW5" s="560">
        <f>GD5+GI5</f>
        <v>1</v>
      </c>
      <c r="GX5" s="558" t="str">
        <f>IF(GW5=0,"0%",IF(GW5=1,"100%",))</f>
        <v>100%</v>
      </c>
      <c r="GY5" s="506" t="s">
        <v>1539</v>
      </c>
      <c r="GZ5" s="176"/>
      <c r="HA5" s="401"/>
      <c r="HB5" s="401"/>
      <c r="HC5" s="401"/>
      <c r="HD5" s="401"/>
      <c r="HE5" s="401"/>
      <c r="HF5" s="401"/>
      <c r="HG5" s="401"/>
      <c r="HH5" s="401"/>
      <c r="HI5" s="401"/>
      <c r="HJ5" s="401"/>
      <c r="HK5" s="401"/>
      <c r="HL5" s="401"/>
      <c r="HM5" s="401"/>
      <c r="HN5" s="558" t="str">
        <f>HQ5</f>
        <v>100%</v>
      </c>
      <c r="HO5" s="559"/>
      <c r="HP5" s="560">
        <f>GW5+HB5</f>
        <v>1</v>
      </c>
      <c r="HQ5" s="558" t="str">
        <f>IF(HP5=0,"0%",IF(HP5=1,"100%",))</f>
        <v>100%</v>
      </c>
      <c r="HR5" s="506" t="s">
        <v>1539</v>
      </c>
      <c r="HT5" s="346" t="s">
        <v>1969</v>
      </c>
      <c r="HU5" s="403" t="s">
        <v>1099</v>
      </c>
      <c r="HV5" s="179" t="s">
        <v>7</v>
      </c>
    </row>
    <row r="6" spans="1:230" ht="144" customHeight="1" x14ac:dyDescent="0.25">
      <c r="A6" s="389">
        <v>2</v>
      </c>
      <c r="B6" s="390" t="s">
        <v>1514</v>
      </c>
      <c r="C6" s="237" t="s">
        <v>1970</v>
      </c>
      <c r="D6" s="391" t="s">
        <v>1424</v>
      </c>
      <c r="E6" s="233" t="s">
        <v>1516</v>
      </c>
      <c r="F6" s="233" t="s">
        <v>725</v>
      </c>
      <c r="G6" s="233" t="s">
        <v>1971</v>
      </c>
      <c r="H6" s="233" t="s">
        <v>284</v>
      </c>
      <c r="I6" s="390" t="s">
        <v>1518</v>
      </c>
      <c r="J6" s="151" t="s">
        <v>5</v>
      </c>
      <c r="K6" s="318">
        <v>1</v>
      </c>
      <c r="L6" s="233" t="s">
        <v>1519</v>
      </c>
      <c r="M6" s="319">
        <v>44621</v>
      </c>
      <c r="N6" s="320">
        <v>44681</v>
      </c>
      <c r="O6" s="192" t="s">
        <v>1520</v>
      </c>
      <c r="P6" s="192" t="s">
        <v>1972</v>
      </c>
      <c r="Q6" s="193">
        <v>0</v>
      </c>
      <c r="R6" s="193"/>
      <c r="S6" s="193"/>
      <c r="T6" s="193"/>
      <c r="U6" s="193"/>
      <c r="V6" s="193"/>
      <c r="W6" s="193"/>
      <c r="X6" s="392"/>
      <c r="Y6" s="392"/>
      <c r="Z6" s="392"/>
      <c r="AA6" s="392"/>
      <c r="AB6" s="392"/>
      <c r="AC6" s="393"/>
      <c r="AD6" s="392"/>
      <c r="AE6" s="392"/>
      <c r="AF6" s="355"/>
      <c r="AG6" s="438" t="s">
        <v>1973</v>
      </c>
      <c r="AH6" s="531">
        <v>0</v>
      </c>
      <c r="AI6" s="360" t="s">
        <v>1974</v>
      </c>
      <c r="AJ6" s="540" t="s">
        <v>1975</v>
      </c>
      <c r="AK6" s="531">
        <v>9</v>
      </c>
      <c r="AL6" s="540" t="s">
        <v>1976</v>
      </c>
      <c r="AM6" s="562"/>
      <c r="AN6" s="438" t="s">
        <v>1977</v>
      </c>
      <c r="AO6" s="193">
        <v>1</v>
      </c>
      <c r="AP6" s="193">
        <v>0</v>
      </c>
      <c r="AQ6" s="193">
        <v>1</v>
      </c>
      <c r="AR6" s="193"/>
      <c r="AS6" s="193" t="s">
        <v>1080</v>
      </c>
      <c r="AT6" s="558">
        <v>0</v>
      </c>
      <c r="AU6" s="559" t="s">
        <v>568</v>
      </c>
      <c r="AV6" s="560">
        <v>0</v>
      </c>
      <c r="AW6" s="558" t="str">
        <f>IF(AV6=0,"0%",IF(AV6=1,"100%",))</f>
        <v>0%</v>
      </c>
      <c r="AX6" s="563" t="s">
        <v>1978</v>
      </c>
      <c r="AY6" s="458">
        <v>1</v>
      </c>
      <c r="AZ6" s="564" t="s">
        <v>1979</v>
      </c>
      <c r="BA6" s="564" t="s">
        <v>1980</v>
      </c>
      <c r="BB6" s="564">
        <v>1</v>
      </c>
      <c r="BC6" s="564" t="s">
        <v>783</v>
      </c>
      <c r="BD6" s="564" t="s">
        <v>783</v>
      </c>
      <c r="BE6" s="565" t="s">
        <v>1981</v>
      </c>
      <c r="BF6" s="293">
        <v>1</v>
      </c>
      <c r="BG6" s="293">
        <v>1</v>
      </c>
      <c r="BH6" s="293">
        <v>1</v>
      </c>
      <c r="BI6" s="293">
        <v>0</v>
      </c>
      <c r="BJ6" s="293" t="s">
        <v>934</v>
      </c>
      <c r="BK6" s="558">
        <v>0</v>
      </c>
      <c r="BL6" s="559" t="s">
        <v>568</v>
      </c>
      <c r="BM6" s="560">
        <v>1</v>
      </c>
      <c r="BN6" s="558" t="str">
        <f>IF(BM6=0,"0%",IF(BM6=1,"100%",))</f>
        <v>100%</v>
      </c>
      <c r="BO6" s="192">
        <v>1</v>
      </c>
      <c r="BP6" s="193">
        <v>0</v>
      </c>
      <c r="BQ6" s="202" t="s">
        <v>1982</v>
      </c>
      <c r="BR6" s="202" t="s">
        <v>1983</v>
      </c>
      <c r="BS6" s="193">
        <v>18</v>
      </c>
      <c r="BT6" s="193" t="s">
        <v>783</v>
      </c>
      <c r="BU6" s="193" t="s">
        <v>783</v>
      </c>
      <c r="BV6" s="202" t="s">
        <v>1984</v>
      </c>
      <c r="BW6" s="293">
        <v>1</v>
      </c>
      <c r="BX6" s="293">
        <v>0</v>
      </c>
      <c r="BY6" s="293">
        <v>1</v>
      </c>
      <c r="BZ6" s="192" t="s">
        <v>1985</v>
      </c>
      <c r="CA6" s="293" t="s">
        <v>580</v>
      </c>
      <c r="CB6" s="558" t="str">
        <f t="shared" ref="CB6:CB8" si="0">CE6</f>
        <v>100%</v>
      </c>
      <c r="CC6" s="559"/>
      <c r="CD6" s="560">
        <f t="shared" ref="CD6:CD8" si="1">BM6+BP6</f>
        <v>1</v>
      </c>
      <c r="CE6" s="558" t="str">
        <f>IF(CD6=0,"0%",IF(CD6=1,"100%",))</f>
        <v>100%</v>
      </c>
      <c r="CF6" s="192"/>
      <c r="CG6" s="193"/>
      <c r="CH6" s="193"/>
      <c r="CI6" s="193"/>
      <c r="CJ6" s="193"/>
      <c r="CK6" s="193"/>
      <c r="CL6" s="193"/>
      <c r="CM6" s="193"/>
      <c r="CN6" s="193">
        <v>0</v>
      </c>
      <c r="CO6" s="193">
        <v>0</v>
      </c>
      <c r="CP6" s="193">
        <v>0</v>
      </c>
      <c r="CQ6" s="193"/>
      <c r="CR6" s="193" t="s">
        <v>580</v>
      </c>
      <c r="CS6" s="558" t="str">
        <f t="shared" ref="CS6:CS8" si="2">CV6</f>
        <v>100%</v>
      </c>
      <c r="CT6" s="559"/>
      <c r="CU6" s="560">
        <f t="shared" ref="CU6:CU8" si="3">CD6+CG6</f>
        <v>1</v>
      </c>
      <c r="CV6" s="558" t="str">
        <f>IF(CU6=0,"0%",IF(CU6=1,"100%",))</f>
        <v>100%</v>
      </c>
      <c r="CW6" s="192"/>
      <c r="CX6" s="193"/>
      <c r="CY6" s="192"/>
      <c r="CZ6" s="78"/>
      <c r="DA6" s="79"/>
      <c r="DB6" s="79"/>
      <c r="DC6" s="79"/>
      <c r="DD6" s="202"/>
      <c r="DE6" s="202"/>
      <c r="DF6" s="202"/>
      <c r="DG6" s="202"/>
      <c r="DH6" s="202"/>
      <c r="DI6" s="202"/>
      <c r="DJ6" s="558" t="str">
        <f t="shared" ref="DJ6:DJ8" si="4">DM6</f>
        <v>100%</v>
      </c>
      <c r="DK6" s="559"/>
      <c r="DL6" s="560">
        <f t="shared" ref="DL6:DL8" si="5">CU6+CX6</f>
        <v>1</v>
      </c>
      <c r="DM6" s="558" t="str">
        <f>IF(DL6=0,"0%",IF(DL6=1,"100%",))</f>
        <v>100%</v>
      </c>
      <c r="DN6" s="192"/>
      <c r="DO6" s="193"/>
      <c r="DP6" s="78"/>
      <c r="DQ6" s="78"/>
      <c r="DR6" s="78"/>
      <c r="DS6" s="78"/>
      <c r="DT6" s="202"/>
      <c r="DU6" s="398"/>
      <c r="DV6" s="322"/>
      <c r="DW6" s="322"/>
      <c r="DX6" s="322"/>
      <c r="DY6" s="322"/>
      <c r="DZ6" s="195" t="s">
        <v>580</v>
      </c>
      <c r="EA6" s="558" t="str">
        <f t="shared" ref="EA6:EA8" si="6">ED6</f>
        <v>100%</v>
      </c>
      <c r="EB6" s="559"/>
      <c r="EC6" s="560">
        <f t="shared" ref="EC6:EC8" si="7">DL6+DO6</f>
        <v>1</v>
      </c>
      <c r="ED6" s="558" t="str">
        <f>IF(EC6=0,"0%",IF(EC6=1,"100%",))</f>
        <v>100%</v>
      </c>
      <c r="EE6" s="401"/>
      <c r="EF6" s="401"/>
      <c r="EG6" s="401"/>
      <c r="EH6" s="401"/>
      <c r="EI6" s="401"/>
      <c r="EJ6" s="401"/>
      <c r="EK6" s="401"/>
      <c r="EL6" s="401"/>
      <c r="EM6" s="401"/>
      <c r="EN6" s="401"/>
      <c r="EO6" s="401"/>
      <c r="EP6" s="401"/>
      <c r="EQ6" s="401" t="s">
        <v>580</v>
      </c>
      <c r="ER6" s="558" t="str">
        <f t="shared" ref="ER6:ER8" si="8">EU6</f>
        <v>100%</v>
      </c>
      <c r="ES6" s="559"/>
      <c r="ET6" s="560">
        <f t="shared" ref="ET6:ET8" si="9">EC6+EF6</f>
        <v>1</v>
      </c>
      <c r="EU6" s="558" t="str">
        <f>IF(ET6=0,"0%",IF(ET6=1,"100%",))</f>
        <v>100%</v>
      </c>
      <c r="EV6" s="401"/>
      <c r="EW6" s="401"/>
      <c r="EX6" s="401"/>
      <c r="EY6" s="401"/>
      <c r="EZ6" s="401"/>
      <c r="FA6" s="401"/>
      <c r="FB6" s="401"/>
      <c r="FC6" s="401"/>
      <c r="FD6" s="401"/>
      <c r="FE6" s="401"/>
      <c r="FF6" s="401"/>
      <c r="FG6" s="401"/>
      <c r="FH6" s="400" t="s">
        <v>580</v>
      </c>
      <c r="FI6" s="558" t="str">
        <f t="shared" ref="FI6:FI8" si="10">FL6</f>
        <v>100%</v>
      </c>
      <c r="FJ6" s="559"/>
      <c r="FK6" s="560">
        <f t="shared" ref="FK6:FK8" si="11">ET6+EW6</f>
        <v>1</v>
      </c>
      <c r="FL6" s="558" t="str">
        <f>IF(FK6=0,"0%",IF(FK6=1,"100%",))</f>
        <v>100%</v>
      </c>
      <c r="FM6" s="506" t="s">
        <v>1539</v>
      </c>
      <c r="FN6" s="162"/>
      <c r="FO6" s="401"/>
      <c r="FP6" s="401"/>
      <c r="FQ6" s="401"/>
      <c r="FR6" s="401"/>
      <c r="FS6" s="401"/>
      <c r="FT6" s="401"/>
      <c r="FU6" s="401"/>
      <c r="FV6" s="401"/>
      <c r="FW6" s="401"/>
      <c r="FX6" s="401"/>
      <c r="FY6" s="401"/>
      <c r="FZ6" s="401"/>
      <c r="GA6" s="401"/>
      <c r="GB6" s="558" t="str">
        <f t="shared" ref="GB6:GB8" si="12">GE6</f>
        <v>100%</v>
      </c>
      <c r="GC6" s="559"/>
      <c r="GD6" s="560">
        <f t="shared" ref="GD6:GD8" si="13">FK6+FP6</f>
        <v>1</v>
      </c>
      <c r="GE6" s="558" t="str">
        <f>IF(GD6=0,"0%",IF(GD6=1,"100%",))</f>
        <v>100%</v>
      </c>
      <c r="GF6" s="506" t="s">
        <v>1539</v>
      </c>
      <c r="GG6" s="162"/>
      <c r="GH6" s="401"/>
      <c r="GI6" s="401"/>
      <c r="GJ6" s="401"/>
      <c r="GK6" s="401"/>
      <c r="GL6" s="401"/>
      <c r="GM6" s="401"/>
      <c r="GN6" s="401"/>
      <c r="GO6" s="401"/>
      <c r="GP6" s="401"/>
      <c r="GQ6" s="401"/>
      <c r="GR6" s="401"/>
      <c r="GS6" s="401"/>
      <c r="GT6" s="401"/>
      <c r="GU6" s="558" t="str">
        <f t="shared" ref="GU6:GU8" si="14">GX6</f>
        <v>100%</v>
      </c>
      <c r="GV6" s="559"/>
      <c r="GW6" s="560">
        <f t="shared" ref="GW6:GW8" si="15">GD6+GI6</f>
        <v>1</v>
      </c>
      <c r="GX6" s="558" t="str">
        <f>IF(GW6=0,"0%",IF(GW6=1,"100%",))</f>
        <v>100%</v>
      </c>
      <c r="GY6" s="506" t="s">
        <v>1539</v>
      </c>
      <c r="GZ6" s="162"/>
      <c r="HA6" s="401"/>
      <c r="HB6" s="401"/>
      <c r="HC6" s="401"/>
      <c r="HD6" s="401"/>
      <c r="HE6" s="401"/>
      <c r="HF6" s="401"/>
      <c r="HG6" s="401"/>
      <c r="HH6" s="401"/>
      <c r="HI6" s="401"/>
      <c r="HJ6" s="401"/>
      <c r="HK6" s="401"/>
      <c r="HL6" s="401"/>
      <c r="HM6" s="401"/>
      <c r="HN6" s="558" t="str">
        <f t="shared" ref="HN6:HN8" si="16">HQ6</f>
        <v>100%</v>
      </c>
      <c r="HO6" s="559"/>
      <c r="HP6" s="560">
        <f t="shared" ref="HP6:HP8" si="17">GW6+HB6</f>
        <v>1</v>
      </c>
      <c r="HQ6" s="558" t="str">
        <f>IF(HP6=0,"0%",IF(HP6=1,"100%",))</f>
        <v>100%</v>
      </c>
      <c r="HR6" s="506" t="s">
        <v>1539</v>
      </c>
      <c r="HS6" s="162"/>
      <c r="HT6" s="346" t="s">
        <v>1986</v>
      </c>
      <c r="HU6" s="403" t="s">
        <v>1099</v>
      </c>
      <c r="HV6" s="179" t="s">
        <v>7</v>
      </c>
    </row>
    <row r="7" spans="1:230" ht="245.25" customHeight="1" x14ac:dyDescent="0.25">
      <c r="A7" s="389">
        <v>3</v>
      </c>
      <c r="B7" s="390" t="s">
        <v>1987</v>
      </c>
      <c r="C7" s="237" t="s">
        <v>1988</v>
      </c>
      <c r="D7" s="391" t="s">
        <v>1424</v>
      </c>
      <c r="E7" s="151" t="s">
        <v>1516</v>
      </c>
      <c r="F7" s="151" t="s">
        <v>725</v>
      </c>
      <c r="G7" s="151" t="s">
        <v>726</v>
      </c>
      <c r="H7" s="233" t="s">
        <v>1147</v>
      </c>
      <c r="I7" s="390" t="s">
        <v>1989</v>
      </c>
      <c r="J7" s="151" t="s">
        <v>5</v>
      </c>
      <c r="K7" s="347">
        <v>1</v>
      </c>
      <c r="L7" s="151" t="s">
        <v>1990</v>
      </c>
      <c r="M7" s="407">
        <v>44642</v>
      </c>
      <c r="N7" s="407">
        <v>44642</v>
      </c>
      <c r="O7" s="408" t="s">
        <v>707</v>
      </c>
      <c r="P7" s="357" t="s">
        <v>1991</v>
      </c>
      <c r="Q7" s="79">
        <v>0</v>
      </c>
      <c r="R7" s="357"/>
      <c r="S7" s="79"/>
      <c r="T7" s="79"/>
      <c r="U7" s="79"/>
      <c r="V7" s="79"/>
      <c r="W7" s="183"/>
      <c r="X7" s="357"/>
      <c r="Y7" s="446"/>
      <c r="Z7" s="566">
        <v>1</v>
      </c>
      <c r="AA7" s="566" t="s">
        <v>353</v>
      </c>
      <c r="AB7" s="566" t="s">
        <v>737</v>
      </c>
      <c r="AC7" s="566" t="s">
        <v>567</v>
      </c>
      <c r="AD7" s="567">
        <v>5</v>
      </c>
      <c r="AE7" s="566">
        <v>0</v>
      </c>
      <c r="AF7" s="567">
        <v>25</v>
      </c>
      <c r="AG7" s="568" t="s">
        <v>1992</v>
      </c>
      <c r="AH7" s="569">
        <v>0</v>
      </c>
      <c r="AI7" s="570" t="s">
        <v>1993</v>
      </c>
      <c r="AJ7" s="571" t="s">
        <v>1975</v>
      </c>
      <c r="AK7" s="155">
        <v>9</v>
      </c>
      <c r="AL7" s="570" t="s">
        <v>1994</v>
      </c>
      <c r="AM7" s="572"/>
      <c r="AN7" s="438" t="s">
        <v>1995</v>
      </c>
      <c r="AO7" s="277">
        <v>1</v>
      </c>
      <c r="AP7" s="277">
        <v>0</v>
      </c>
      <c r="AQ7" s="277">
        <v>1</v>
      </c>
      <c r="AR7" s="277"/>
      <c r="AS7" s="277" t="s">
        <v>1080</v>
      </c>
      <c r="AT7" s="573">
        <v>0</v>
      </c>
      <c r="AU7" s="574" t="s">
        <v>568</v>
      </c>
      <c r="AV7" s="575">
        <v>0</v>
      </c>
      <c r="AW7" s="558" t="str">
        <f t="shared" ref="AW7:AW8" si="18">IF(AV7=0,"0%",IF(AV7=1,"100%",))</f>
        <v>0%</v>
      </c>
      <c r="AX7" s="576" t="s">
        <v>1996</v>
      </c>
      <c r="AY7" s="189">
        <v>1</v>
      </c>
      <c r="AZ7" s="511" t="s">
        <v>1997</v>
      </c>
      <c r="BA7" s="511" t="s">
        <v>1998</v>
      </c>
      <c r="BB7" s="564">
        <v>25</v>
      </c>
      <c r="BC7" s="511" t="s">
        <v>1999</v>
      </c>
      <c r="BD7" s="511" t="s">
        <v>2000</v>
      </c>
      <c r="BE7" s="577" t="s">
        <v>2001</v>
      </c>
      <c r="BF7" s="78">
        <v>1</v>
      </c>
      <c r="BG7" s="79">
        <v>1</v>
      </c>
      <c r="BH7" s="79">
        <v>1</v>
      </c>
      <c r="BI7" s="79">
        <v>0</v>
      </c>
      <c r="BJ7" s="79" t="s">
        <v>934</v>
      </c>
      <c r="BK7" s="573">
        <v>0</v>
      </c>
      <c r="BL7" s="574" t="s">
        <v>568</v>
      </c>
      <c r="BM7" s="575">
        <v>1</v>
      </c>
      <c r="BN7" s="558" t="str">
        <f t="shared" ref="BN7:BN8" si="19">IF(BM7=0,"0%",IF(BM7=1,"100%",))</f>
        <v>100%</v>
      </c>
      <c r="BO7" s="204"/>
      <c r="BP7" s="79"/>
      <c r="BQ7" s="204"/>
      <c r="BR7" s="79"/>
      <c r="BS7" s="79"/>
      <c r="BT7" s="79"/>
      <c r="BU7" s="79"/>
      <c r="BV7" s="183"/>
      <c r="BW7" s="78">
        <v>0</v>
      </c>
      <c r="BX7" s="79">
        <v>0</v>
      </c>
      <c r="BY7" s="79">
        <v>0</v>
      </c>
      <c r="BZ7" s="409"/>
      <c r="CA7" s="79" t="s">
        <v>580</v>
      </c>
      <c r="CB7" s="558" t="str">
        <f t="shared" si="0"/>
        <v>100%</v>
      </c>
      <c r="CC7" s="574"/>
      <c r="CD7" s="560">
        <f t="shared" si="1"/>
        <v>1</v>
      </c>
      <c r="CE7" s="558" t="str">
        <f t="shared" ref="CE7:CE8" si="20">IF(CD7=0,"0%",IF(CD7=1,"100%",))</f>
        <v>100%</v>
      </c>
      <c r="CF7" s="204"/>
      <c r="CG7" s="79"/>
      <c r="CH7" s="204"/>
      <c r="CI7" s="79"/>
      <c r="CJ7" s="79"/>
      <c r="CK7" s="79"/>
      <c r="CL7" s="79"/>
      <c r="CM7" s="183"/>
      <c r="CN7" s="78">
        <v>0</v>
      </c>
      <c r="CO7" s="79">
        <v>0</v>
      </c>
      <c r="CP7" s="79">
        <v>0</v>
      </c>
      <c r="CQ7" s="79"/>
      <c r="CR7" s="79" t="s">
        <v>580</v>
      </c>
      <c r="CS7" s="558" t="str">
        <f t="shared" si="2"/>
        <v>100%</v>
      </c>
      <c r="CT7" s="574"/>
      <c r="CU7" s="560">
        <f t="shared" si="3"/>
        <v>1</v>
      </c>
      <c r="CV7" s="558" t="str">
        <f t="shared" ref="CV7:CV8" si="21">IF(CU7=0,"0%",IF(CU7=1,"100%",))</f>
        <v>100%</v>
      </c>
      <c r="CW7" s="78"/>
      <c r="CX7" s="79"/>
      <c r="CY7" s="78"/>
      <c r="CZ7" s="79"/>
      <c r="DA7" s="79"/>
      <c r="DB7" s="79"/>
      <c r="DC7" s="79"/>
      <c r="DD7" s="78"/>
      <c r="DE7" s="78"/>
      <c r="DF7" s="78"/>
      <c r="DG7" s="78"/>
      <c r="DH7" s="78"/>
      <c r="DI7" s="78"/>
      <c r="DJ7" s="558" t="str">
        <f t="shared" si="4"/>
        <v>100%</v>
      </c>
      <c r="DK7" s="574"/>
      <c r="DL7" s="560">
        <f t="shared" si="5"/>
        <v>1</v>
      </c>
      <c r="DM7" s="558" t="str">
        <f t="shared" ref="DM7:DM8" si="22">IF(DL7=0,"0%",IF(DL7=1,"100%",))</f>
        <v>100%</v>
      </c>
      <c r="DN7" s="78"/>
      <c r="DO7" s="78"/>
      <c r="DP7" s="78"/>
      <c r="DQ7" s="79"/>
      <c r="DR7" s="79"/>
      <c r="DS7" s="79"/>
      <c r="DT7" s="79"/>
      <c r="DU7" s="200"/>
      <c r="DV7" s="322"/>
      <c r="DW7" s="322"/>
      <c r="DX7" s="322"/>
      <c r="DY7" s="322"/>
      <c r="DZ7" s="195" t="s">
        <v>580</v>
      </c>
      <c r="EA7" s="558" t="str">
        <f t="shared" si="6"/>
        <v>100%</v>
      </c>
      <c r="EB7" s="574"/>
      <c r="EC7" s="560">
        <f t="shared" si="7"/>
        <v>1</v>
      </c>
      <c r="ED7" s="558" t="str">
        <f t="shared" ref="ED7:ED8" si="23">IF(EC7=0,"0%",IF(EC7=1,"100%",))</f>
        <v>100%</v>
      </c>
      <c r="EE7" s="401"/>
      <c r="EF7" s="401"/>
      <c r="EG7" s="401"/>
      <c r="EH7" s="401"/>
      <c r="EI7" s="401"/>
      <c r="EJ7" s="401"/>
      <c r="EK7" s="401"/>
      <c r="EL7" s="401"/>
      <c r="EM7" s="401"/>
      <c r="EN7" s="401"/>
      <c r="EO7" s="401"/>
      <c r="EP7" s="401"/>
      <c r="EQ7" s="401" t="s">
        <v>580</v>
      </c>
      <c r="ER7" s="558" t="str">
        <f t="shared" si="8"/>
        <v>100%</v>
      </c>
      <c r="ES7" s="574"/>
      <c r="ET7" s="560">
        <f t="shared" si="9"/>
        <v>1</v>
      </c>
      <c r="EU7" s="558" t="str">
        <f t="shared" ref="EU7:EU8" si="24">IF(ET7=0,"0%",IF(ET7=1,"100%",))</f>
        <v>100%</v>
      </c>
      <c r="EV7" s="401"/>
      <c r="EW7" s="401"/>
      <c r="EX7" s="401"/>
      <c r="EY7" s="401"/>
      <c r="EZ7" s="401"/>
      <c r="FA7" s="401"/>
      <c r="FB7" s="401"/>
      <c r="FC7" s="401"/>
      <c r="FD7" s="401"/>
      <c r="FE7" s="401"/>
      <c r="FF7" s="401"/>
      <c r="FG7" s="401"/>
      <c r="FH7" s="400" t="s">
        <v>580</v>
      </c>
      <c r="FI7" s="558" t="str">
        <f t="shared" si="10"/>
        <v>100%</v>
      </c>
      <c r="FJ7" s="574"/>
      <c r="FK7" s="560">
        <f t="shared" si="11"/>
        <v>1</v>
      </c>
      <c r="FL7" s="558" t="str">
        <f t="shared" ref="FL7:FL8" si="25">IF(FK7=0,"0%",IF(FK7=1,"100%",))</f>
        <v>100%</v>
      </c>
      <c r="FM7" s="506" t="s">
        <v>1539</v>
      </c>
      <c r="FN7" s="162"/>
      <c r="FO7" s="401"/>
      <c r="FP7" s="401"/>
      <c r="FQ7" s="401"/>
      <c r="FR7" s="401"/>
      <c r="FS7" s="401"/>
      <c r="FT7" s="401"/>
      <c r="FU7" s="401"/>
      <c r="FV7" s="401"/>
      <c r="FW7" s="401"/>
      <c r="FX7" s="401"/>
      <c r="FY7" s="401"/>
      <c r="FZ7" s="401"/>
      <c r="GA7" s="401"/>
      <c r="GB7" s="558" t="str">
        <f t="shared" si="12"/>
        <v>100%</v>
      </c>
      <c r="GC7" s="574"/>
      <c r="GD7" s="560">
        <f t="shared" si="13"/>
        <v>1</v>
      </c>
      <c r="GE7" s="558" t="str">
        <f t="shared" ref="GE7:GE8" si="26">IF(GD7=0,"0%",IF(GD7=1,"100%",))</f>
        <v>100%</v>
      </c>
      <c r="GF7" s="506" t="s">
        <v>1539</v>
      </c>
      <c r="GG7" s="162"/>
      <c r="GH7" s="401"/>
      <c r="GI7" s="401"/>
      <c r="GJ7" s="401"/>
      <c r="GK7" s="401"/>
      <c r="GL7" s="401"/>
      <c r="GM7" s="401"/>
      <c r="GN7" s="401"/>
      <c r="GO7" s="401"/>
      <c r="GP7" s="401"/>
      <c r="GQ7" s="401"/>
      <c r="GR7" s="401"/>
      <c r="GS7" s="401"/>
      <c r="GT7" s="401"/>
      <c r="GU7" s="558" t="str">
        <f t="shared" si="14"/>
        <v>100%</v>
      </c>
      <c r="GV7" s="574"/>
      <c r="GW7" s="560">
        <f t="shared" si="15"/>
        <v>1</v>
      </c>
      <c r="GX7" s="558" t="str">
        <f t="shared" ref="GX7:GX8" si="27">IF(GW7=0,"0%",IF(GW7=1,"100%",))</f>
        <v>100%</v>
      </c>
      <c r="GY7" s="506" t="s">
        <v>1539</v>
      </c>
      <c r="GZ7" s="162"/>
      <c r="HA7" s="401"/>
      <c r="HB7" s="401"/>
      <c r="HC7" s="401"/>
      <c r="HD7" s="401"/>
      <c r="HE7" s="401"/>
      <c r="HF7" s="401"/>
      <c r="HG7" s="401"/>
      <c r="HH7" s="401"/>
      <c r="HI7" s="401"/>
      <c r="HJ7" s="401"/>
      <c r="HK7" s="401"/>
      <c r="HL7" s="401"/>
      <c r="HM7" s="401"/>
      <c r="HN7" s="558" t="str">
        <f t="shared" si="16"/>
        <v>100%</v>
      </c>
      <c r="HO7" s="574"/>
      <c r="HP7" s="560">
        <f t="shared" si="17"/>
        <v>1</v>
      </c>
      <c r="HQ7" s="558" t="str">
        <f t="shared" ref="HQ7:HQ8" si="28">IF(HP7=0,"0%",IF(HP7=1,"100%",))</f>
        <v>100%</v>
      </c>
      <c r="HR7" s="506" t="s">
        <v>1539</v>
      </c>
      <c r="HS7" s="162"/>
      <c r="HT7" s="346" t="s">
        <v>2002</v>
      </c>
      <c r="HU7" s="403" t="s">
        <v>1099</v>
      </c>
      <c r="HV7" s="179" t="s">
        <v>7</v>
      </c>
    </row>
    <row r="8" spans="1:230" ht="165.75" customHeight="1" x14ac:dyDescent="0.25">
      <c r="A8" s="389">
        <v>4</v>
      </c>
      <c r="B8" s="390" t="s">
        <v>1987</v>
      </c>
      <c r="C8" s="237" t="s">
        <v>2003</v>
      </c>
      <c r="D8" s="391" t="s">
        <v>1424</v>
      </c>
      <c r="E8" s="151"/>
      <c r="F8" s="151" t="s">
        <v>725</v>
      </c>
      <c r="G8" s="151" t="s">
        <v>726</v>
      </c>
      <c r="H8" s="233" t="s">
        <v>1147</v>
      </c>
      <c r="I8" s="390" t="s">
        <v>2004</v>
      </c>
      <c r="J8" s="151" t="s">
        <v>5</v>
      </c>
      <c r="K8" s="347">
        <v>1</v>
      </c>
      <c r="L8" s="151" t="s">
        <v>1990</v>
      </c>
      <c r="M8" s="407">
        <v>44774</v>
      </c>
      <c r="N8" s="407">
        <v>44803</v>
      </c>
      <c r="O8" s="408" t="s">
        <v>707</v>
      </c>
      <c r="P8" s="183" t="s">
        <v>2005</v>
      </c>
      <c r="Q8" s="79">
        <v>0</v>
      </c>
      <c r="R8" s="195"/>
      <c r="S8" s="195"/>
      <c r="T8" s="195"/>
      <c r="U8" s="195"/>
      <c r="V8" s="195"/>
      <c r="W8" s="195"/>
      <c r="X8" s="409"/>
      <c r="Y8" s="409"/>
      <c r="Z8" s="409"/>
      <c r="AA8" s="409"/>
      <c r="AB8" s="409"/>
      <c r="AC8" s="410"/>
      <c r="AD8" s="409"/>
      <c r="AE8" s="409"/>
      <c r="AF8" s="409"/>
      <c r="AG8" s="415" t="s">
        <v>2005</v>
      </c>
      <c r="AH8" s="193">
        <v>0</v>
      </c>
      <c r="AI8" s="578"/>
      <c r="AJ8" s="578"/>
      <c r="AK8" s="578"/>
      <c r="AL8" s="578"/>
      <c r="AM8" s="578"/>
      <c r="AN8" s="409"/>
      <c r="AO8" s="79">
        <v>1</v>
      </c>
      <c r="AP8" s="79">
        <v>0</v>
      </c>
      <c r="AQ8" s="79">
        <v>1</v>
      </c>
      <c r="AR8" s="79"/>
      <c r="AS8" s="79" t="s">
        <v>619</v>
      </c>
      <c r="AT8" s="573">
        <v>0</v>
      </c>
      <c r="AU8" s="574" t="s">
        <v>568</v>
      </c>
      <c r="AV8" s="575">
        <v>0</v>
      </c>
      <c r="AW8" s="558" t="str">
        <f t="shared" si="18"/>
        <v>0%</v>
      </c>
      <c r="AX8" s="579"/>
      <c r="AY8" s="189">
        <v>0</v>
      </c>
      <c r="AZ8" s="459" t="s">
        <v>2006</v>
      </c>
      <c r="BA8" s="260" t="s">
        <v>1010</v>
      </c>
      <c r="BB8" s="260" t="s">
        <v>1010</v>
      </c>
      <c r="BC8" s="260" t="s">
        <v>1010</v>
      </c>
      <c r="BD8" s="260" t="s">
        <v>1010</v>
      </c>
      <c r="BE8" s="580" t="s">
        <v>1010</v>
      </c>
      <c r="BF8" s="195">
        <v>0</v>
      </c>
      <c r="BG8" s="195">
        <v>0</v>
      </c>
      <c r="BH8" s="195">
        <v>0</v>
      </c>
      <c r="BI8" s="195">
        <v>0</v>
      </c>
      <c r="BJ8" s="195" t="s">
        <v>619</v>
      </c>
      <c r="BK8" s="573">
        <v>0</v>
      </c>
      <c r="BL8" s="574" t="s">
        <v>568</v>
      </c>
      <c r="BM8" s="575">
        <v>0</v>
      </c>
      <c r="BN8" s="558" t="str">
        <f t="shared" si="19"/>
        <v>0%</v>
      </c>
      <c r="BO8" s="183"/>
      <c r="BP8" s="195"/>
      <c r="BQ8" s="202" t="s">
        <v>2007</v>
      </c>
      <c r="BR8" s="195"/>
      <c r="BS8" s="195"/>
      <c r="BT8" s="195"/>
      <c r="BU8" s="195"/>
      <c r="BV8" s="195"/>
      <c r="BW8" s="195">
        <v>0</v>
      </c>
      <c r="BX8" s="195">
        <v>0</v>
      </c>
      <c r="BY8" s="195">
        <v>0</v>
      </c>
      <c r="BZ8" s="195"/>
      <c r="CA8" s="195" t="s">
        <v>715</v>
      </c>
      <c r="CB8" s="558" t="str">
        <f t="shared" si="0"/>
        <v>0%</v>
      </c>
      <c r="CC8" s="574"/>
      <c r="CD8" s="560">
        <f t="shared" si="1"/>
        <v>0</v>
      </c>
      <c r="CE8" s="558" t="str">
        <f t="shared" si="20"/>
        <v>0%</v>
      </c>
      <c r="CF8" s="183" t="s">
        <v>2008</v>
      </c>
      <c r="CG8" s="79"/>
      <c r="CH8" s="414"/>
      <c r="CI8" s="183"/>
      <c r="CJ8" s="415"/>
      <c r="CK8" s="195"/>
      <c r="CL8" s="195"/>
      <c r="CM8" s="183"/>
      <c r="CN8" s="195">
        <v>0</v>
      </c>
      <c r="CO8" s="195">
        <v>0</v>
      </c>
      <c r="CP8" s="195">
        <v>0</v>
      </c>
      <c r="CQ8" s="195"/>
      <c r="CR8" s="195" t="s">
        <v>715</v>
      </c>
      <c r="CS8" s="558" t="str">
        <f t="shared" si="2"/>
        <v>0%</v>
      </c>
      <c r="CT8" s="574"/>
      <c r="CU8" s="560">
        <f t="shared" si="3"/>
        <v>0</v>
      </c>
      <c r="CV8" s="558" t="str">
        <f t="shared" si="21"/>
        <v>0%</v>
      </c>
      <c r="CW8" s="183" t="s">
        <v>2009</v>
      </c>
      <c r="CX8" s="79"/>
      <c r="CY8" s="414"/>
      <c r="CZ8" s="183"/>
      <c r="DA8" s="415"/>
      <c r="DB8" s="195"/>
      <c r="DC8" s="195"/>
      <c r="DD8" s="183"/>
      <c r="DE8" s="183"/>
      <c r="DF8" s="183"/>
      <c r="DG8" s="183"/>
      <c r="DH8" s="183"/>
      <c r="DI8" s="183"/>
      <c r="DJ8" s="558" t="str">
        <f t="shared" si="4"/>
        <v>0%</v>
      </c>
      <c r="DK8" s="574"/>
      <c r="DL8" s="560">
        <f t="shared" si="5"/>
        <v>0</v>
      </c>
      <c r="DM8" s="558" t="str">
        <f t="shared" si="22"/>
        <v>0%</v>
      </c>
      <c r="DN8" s="183" t="s">
        <v>2010</v>
      </c>
      <c r="DO8" s="79">
        <v>0</v>
      </c>
      <c r="DP8" s="183" t="s">
        <v>2011</v>
      </c>
      <c r="DQ8" s="183" t="s">
        <v>2012</v>
      </c>
      <c r="DR8" s="78">
        <v>2</v>
      </c>
      <c r="DS8" s="183" t="s">
        <v>2013</v>
      </c>
      <c r="DT8" s="195"/>
      <c r="DU8" s="291" t="s">
        <v>2014</v>
      </c>
      <c r="DV8" s="79">
        <v>1</v>
      </c>
      <c r="DW8" s="79">
        <v>0</v>
      </c>
      <c r="DX8" s="79">
        <v>1</v>
      </c>
      <c r="DY8" s="79"/>
      <c r="DZ8" s="79" t="s">
        <v>1080</v>
      </c>
      <c r="EA8" s="558" t="str">
        <f t="shared" si="6"/>
        <v>0%</v>
      </c>
      <c r="EB8" s="574"/>
      <c r="EC8" s="560">
        <f t="shared" si="7"/>
        <v>0</v>
      </c>
      <c r="ED8" s="558" t="str">
        <f t="shared" si="23"/>
        <v>0%</v>
      </c>
      <c r="EE8" s="417" t="s">
        <v>2015</v>
      </c>
      <c r="EF8" s="400">
        <v>1</v>
      </c>
      <c r="EG8" s="418" t="s">
        <v>2016</v>
      </c>
      <c r="EH8" s="417" t="s">
        <v>2017</v>
      </c>
      <c r="EI8" s="400">
        <v>30</v>
      </c>
      <c r="EJ8" s="417" t="s">
        <v>2018</v>
      </c>
      <c r="EK8" s="417" t="s">
        <v>2019</v>
      </c>
      <c r="EL8" s="417" t="s">
        <v>2020</v>
      </c>
      <c r="EM8" s="401">
        <v>1</v>
      </c>
      <c r="EN8" s="401">
        <v>1</v>
      </c>
      <c r="EO8" s="401">
        <v>1</v>
      </c>
      <c r="EP8" s="401"/>
      <c r="EQ8" s="401" t="s">
        <v>580</v>
      </c>
      <c r="ER8" s="558" t="str">
        <f t="shared" si="8"/>
        <v>100%</v>
      </c>
      <c r="ES8" s="574"/>
      <c r="ET8" s="560">
        <f t="shared" si="9"/>
        <v>1</v>
      </c>
      <c r="EU8" s="558" t="str">
        <f t="shared" si="24"/>
        <v>100%</v>
      </c>
      <c r="EV8" s="401"/>
      <c r="EW8" s="401"/>
      <c r="EX8" s="401"/>
      <c r="EY8" s="401"/>
      <c r="EZ8" s="401"/>
      <c r="FA8" s="401"/>
      <c r="FB8" s="401"/>
      <c r="FC8" s="401"/>
      <c r="FD8" s="401"/>
      <c r="FE8" s="401"/>
      <c r="FF8" s="401"/>
      <c r="FG8" s="401"/>
      <c r="FH8" s="400" t="s">
        <v>580</v>
      </c>
      <c r="FI8" s="558" t="str">
        <f t="shared" si="10"/>
        <v>100%</v>
      </c>
      <c r="FJ8" s="574"/>
      <c r="FK8" s="560">
        <f t="shared" si="11"/>
        <v>1</v>
      </c>
      <c r="FL8" s="558" t="str">
        <f t="shared" si="25"/>
        <v>100%</v>
      </c>
      <c r="FM8" s="506" t="s">
        <v>1539</v>
      </c>
      <c r="FN8" s="401"/>
      <c r="FO8" s="401"/>
      <c r="FP8" s="401"/>
      <c r="FQ8" s="401"/>
      <c r="FR8" s="401"/>
      <c r="FS8" s="401"/>
      <c r="FT8" s="401"/>
      <c r="FU8" s="401"/>
      <c r="FV8" s="401"/>
      <c r="FW8" s="401"/>
      <c r="FX8" s="401"/>
      <c r="FY8" s="401"/>
      <c r="FZ8" s="401"/>
      <c r="GA8" s="401"/>
      <c r="GB8" s="558" t="str">
        <f t="shared" si="12"/>
        <v>100%</v>
      </c>
      <c r="GC8" s="574"/>
      <c r="GD8" s="560">
        <f t="shared" si="13"/>
        <v>1</v>
      </c>
      <c r="GE8" s="558" t="str">
        <f t="shared" si="26"/>
        <v>100%</v>
      </c>
      <c r="GF8" s="506" t="s">
        <v>1539</v>
      </c>
      <c r="GG8" s="401"/>
      <c r="GH8" s="401"/>
      <c r="GI8" s="401"/>
      <c r="GJ8" s="401"/>
      <c r="GK8" s="401"/>
      <c r="GL8" s="401"/>
      <c r="GM8" s="401"/>
      <c r="GN8" s="401"/>
      <c r="GO8" s="401"/>
      <c r="GP8" s="401"/>
      <c r="GQ8" s="401"/>
      <c r="GR8" s="401"/>
      <c r="GS8" s="401"/>
      <c r="GT8" s="401"/>
      <c r="GU8" s="558" t="str">
        <f t="shared" si="14"/>
        <v>100%</v>
      </c>
      <c r="GV8" s="574"/>
      <c r="GW8" s="560">
        <f t="shared" si="15"/>
        <v>1</v>
      </c>
      <c r="GX8" s="558" t="str">
        <f t="shared" si="27"/>
        <v>100%</v>
      </c>
      <c r="GY8" s="506" t="s">
        <v>1539</v>
      </c>
      <c r="GZ8" s="401"/>
      <c r="HA8" s="401"/>
      <c r="HB8" s="401"/>
      <c r="HC8" s="401"/>
      <c r="HD8" s="401"/>
      <c r="HE8" s="401"/>
      <c r="HF8" s="401"/>
      <c r="HG8" s="401"/>
      <c r="HH8" s="401"/>
      <c r="HI8" s="401"/>
      <c r="HJ8" s="401"/>
      <c r="HK8" s="401"/>
      <c r="HL8" s="401"/>
      <c r="HM8" s="401"/>
      <c r="HN8" s="558" t="str">
        <f t="shared" si="16"/>
        <v>100%</v>
      </c>
      <c r="HO8" s="574"/>
      <c r="HP8" s="560">
        <f t="shared" si="17"/>
        <v>1</v>
      </c>
      <c r="HQ8" s="558" t="str">
        <f t="shared" si="28"/>
        <v>100%</v>
      </c>
      <c r="HR8" s="506" t="s">
        <v>1539</v>
      </c>
      <c r="HS8" s="401"/>
      <c r="HT8" s="346" t="s">
        <v>2021</v>
      </c>
      <c r="HU8" s="403" t="s">
        <v>1099</v>
      </c>
      <c r="HV8" s="179" t="s">
        <v>7</v>
      </c>
    </row>
    <row r="9" spans="1:230" ht="39" customHeight="1" x14ac:dyDescent="0.25">
      <c r="A9" s="1198"/>
      <c r="B9" s="1199"/>
      <c r="C9" s="423"/>
      <c r="D9" s="581"/>
      <c r="E9" s="483"/>
      <c r="F9" s="551"/>
      <c r="K9" s="426">
        <f>SUM(K5:K8)</f>
        <v>4</v>
      </c>
      <c r="AV9" s="426">
        <v>1</v>
      </c>
      <c r="AW9" s="555">
        <v>0.25</v>
      </c>
      <c r="BM9" s="426">
        <f>SUM(BM5:BM8)</f>
        <v>3</v>
      </c>
      <c r="BN9" s="555">
        <v>0.75</v>
      </c>
      <c r="CD9" s="427">
        <f>SUM(CD5:CD8)</f>
        <v>3</v>
      </c>
      <c r="CE9" s="428">
        <f>CD9*100%/$K$9</f>
        <v>0.75</v>
      </c>
      <c r="CU9" s="427">
        <f>SUM(CU5:CU8)</f>
        <v>3</v>
      </c>
      <c r="CV9" s="428">
        <f>CU9*100%/$K$9</f>
        <v>0.75</v>
      </c>
      <c r="DL9" s="427">
        <f>SUM(DL5:DL8)</f>
        <v>3</v>
      </c>
      <c r="DM9" s="428">
        <f>DL9*100%/$K$9</f>
        <v>0.75</v>
      </c>
      <c r="EC9" s="427">
        <f>SUM(EC5:EC8)</f>
        <v>3</v>
      </c>
      <c r="ED9" s="428">
        <f>EC9*100%/$K$9</f>
        <v>0.75</v>
      </c>
      <c r="ET9" s="427">
        <f>SUM(ET5:ET8)</f>
        <v>4</v>
      </c>
      <c r="EU9" s="428">
        <f>ET9*100%/$K$9</f>
        <v>1</v>
      </c>
      <c r="FK9" s="427">
        <f>SUM(FK5:FK8)</f>
        <v>4</v>
      </c>
      <c r="FL9" s="428">
        <f>FK9*100%/$K$9</f>
        <v>1</v>
      </c>
      <c r="GD9" s="427">
        <f>SUM(GD5:GD8)</f>
        <v>4</v>
      </c>
      <c r="GE9" s="428">
        <f>GD9*100%/$K$9</f>
        <v>1</v>
      </c>
      <c r="GW9" s="427">
        <f>SUM(GW5:GW8)</f>
        <v>4</v>
      </c>
      <c r="GX9" s="428">
        <f>GW9*100%/$K$9</f>
        <v>1</v>
      </c>
      <c r="HP9" s="427">
        <f>SUM(HP5:HP8)</f>
        <v>4</v>
      </c>
      <c r="HQ9" s="428">
        <f>HP9*100%/$K$9</f>
        <v>1</v>
      </c>
    </row>
    <row r="11" spans="1:230" x14ac:dyDescent="0.25">
      <c r="D11" s="430">
        <v>100</v>
      </c>
    </row>
  </sheetData>
  <mergeCells count="265">
    <mergeCell ref="A9:B9"/>
    <mergeCell ref="HH3:HH4"/>
    <mergeCell ref="HI3:HI4"/>
    <mergeCell ref="HJ3:HJ4"/>
    <mergeCell ref="HK3:HK4"/>
    <mergeCell ref="HL3:HL4"/>
    <mergeCell ref="HM3:HM4"/>
    <mergeCell ref="GX3:GX4"/>
    <mergeCell ref="HB3:HB4"/>
    <mergeCell ref="HC3:HC4"/>
    <mergeCell ref="HD3:HE3"/>
    <mergeCell ref="HF3:HF4"/>
    <mergeCell ref="HG3:HG4"/>
    <mergeCell ref="GR3:GR4"/>
    <mergeCell ref="GS3:GS4"/>
    <mergeCell ref="GT3:GT4"/>
    <mergeCell ref="GU3:GU4"/>
    <mergeCell ref="GV3:GV4"/>
    <mergeCell ref="GW3:GW4"/>
    <mergeCell ref="GI3:GI4"/>
    <mergeCell ref="GJ3:GJ4"/>
    <mergeCell ref="GK3:GL3"/>
    <mergeCell ref="GM3:GM4"/>
    <mergeCell ref="GN3:GN4"/>
    <mergeCell ref="FJ3:FJ4"/>
    <mergeCell ref="FK3:FK4"/>
    <mergeCell ref="FL3:FL4"/>
    <mergeCell ref="FP3:FP4"/>
    <mergeCell ref="FQ3:FQ4"/>
    <mergeCell ref="FR3:FS3"/>
    <mergeCell ref="FD3:FD4"/>
    <mergeCell ref="FE3:FE4"/>
    <mergeCell ref="FF3:FF4"/>
    <mergeCell ref="FG3:FG4"/>
    <mergeCell ref="FH3:FH4"/>
    <mergeCell ref="FI3:FI4"/>
    <mergeCell ref="FN1:FN4"/>
    <mergeCell ref="EW3:EW4"/>
    <mergeCell ref="EX3:EX4"/>
    <mergeCell ref="EY3:EZ3"/>
    <mergeCell ref="FA3:FA4"/>
    <mergeCell ref="FB3:FB4"/>
    <mergeCell ref="FC3:FC4"/>
    <mergeCell ref="EN3:EN4"/>
    <mergeCell ref="EO3:EO4"/>
    <mergeCell ref="EP3:EP4"/>
    <mergeCell ref="EQ3:EQ4"/>
    <mergeCell ref="ER3:ER4"/>
    <mergeCell ref="ES3:ES4"/>
    <mergeCell ref="EV2:EV4"/>
    <mergeCell ref="EW2:FC2"/>
    <mergeCell ref="ET3:ET4"/>
    <mergeCell ref="EU3:EU4"/>
    <mergeCell ref="EJ3:EJ4"/>
    <mergeCell ref="EK3:EK4"/>
    <mergeCell ref="EL3:EL4"/>
    <mergeCell ref="EM3:EM4"/>
    <mergeCell ref="DZ3:DZ4"/>
    <mergeCell ref="EA3:EA4"/>
    <mergeCell ref="EB3:EB4"/>
    <mergeCell ref="EC3:EC4"/>
    <mergeCell ref="ED3:ED4"/>
    <mergeCell ref="EF3:EF4"/>
    <mergeCell ref="DH3:DH4"/>
    <mergeCell ref="DI3:DI4"/>
    <mergeCell ref="DJ3:DJ4"/>
    <mergeCell ref="DK3:DK4"/>
    <mergeCell ref="CY3:CY4"/>
    <mergeCell ref="CZ3:DA3"/>
    <mergeCell ref="DB3:DB4"/>
    <mergeCell ref="DC3:DC4"/>
    <mergeCell ref="DD3:DD4"/>
    <mergeCell ref="DE3:DE4"/>
    <mergeCell ref="BN3:BN4"/>
    <mergeCell ref="BP3:BP4"/>
    <mergeCell ref="CD3:CD4"/>
    <mergeCell ref="CE3:CE4"/>
    <mergeCell ref="CG3:CG4"/>
    <mergeCell ref="CH3:CH4"/>
    <mergeCell ref="CI3:CJ3"/>
    <mergeCell ref="CK3:CK4"/>
    <mergeCell ref="BX3:BX4"/>
    <mergeCell ref="BY3:BY4"/>
    <mergeCell ref="BZ3:BZ4"/>
    <mergeCell ref="CA3:CA4"/>
    <mergeCell ref="CB3:CB4"/>
    <mergeCell ref="CC3:CC4"/>
    <mergeCell ref="AJ3:AK3"/>
    <mergeCell ref="AL3:AL4"/>
    <mergeCell ref="AM3:AM4"/>
    <mergeCell ref="AN3:AN4"/>
    <mergeCell ref="AO3:AO4"/>
    <mergeCell ref="BD3:BD4"/>
    <mergeCell ref="BE3:BE4"/>
    <mergeCell ref="BF3:BF4"/>
    <mergeCell ref="BG3:BG4"/>
    <mergeCell ref="AV3:AV4"/>
    <mergeCell ref="AW3:AW4"/>
    <mergeCell ref="AY3:AY4"/>
    <mergeCell ref="AZ3:AZ4"/>
    <mergeCell ref="BA3:BB3"/>
    <mergeCell ref="BC3:BC4"/>
    <mergeCell ref="ER1:EU2"/>
    <mergeCell ref="EV1:FC1"/>
    <mergeCell ref="FD1:FH2"/>
    <mergeCell ref="FI1:FL2"/>
    <mergeCell ref="FM1:FM4"/>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FO1:FV1"/>
    <mergeCell ref="FW1:GA2"/>
    <mergeCell ref="GB1:GE2"/>
    <mergeCell ref="GF1:GF4"/>
    <mergeCell ref="GG1:GG4"/>
    <mergeCell ref="GH1:GO1"/>
    <mergeCell ref="FO2:FO4"/>
    <mergeCell ref="FP2:FV2"/>
    <mergeCell ref="GH2:GH4"/>
    <mergeCell ref="GI2:GO2"/>
    <mergeCell ref="GO3:GO4"/>
    <mergeCell ref="FZ3:FZ4"/>
    <mergeCell ref="GA3:GA4"/>
    <mergeCell ref="GB3:GB4"/>
    <mergeCell ref="GC3:GC4"/>
    <mergeCell ref="GD3:GD4"/>
    <mergeCell ref="GE3:GE4"/>
    <mergeCell ref="FT3:FT4"/>
    <mergeCell ref="FU3:FU4"/>
    <mergeCell ref="FV3:FV4"/>
    <mergeCell ref="FW3:FW4"/>
    <mergeCell ref="FX3:FX4"/>
    <mergeCell ref="FY3:FY4"/>
    <mergeCell ref="HT1:HT4"/>
    <mergeCell ref="HU1:HU4"/>
    <mergeCell ref="HV1:HV4"/>
    <mergeCell ref="HN3:HN4"/>
    <mergeCell ref="HO3:HO4"/>
    <mergeCell ref="HP3:HP4"/>
    <mergeCell ref="HQ3:HQ4"/>
    <mergeCell ref="GP1:GT2"/>
    <mergeCell ref="GU1:GX2"/>
    <mergeCell ref="GY1:GY4"/>
    <mergeCell ref="GZ1:GZ4"/>
    <mergeCell ref="HA1:HH1"/>
    <mergeCell ref="HI1:HM2"/>
    <mergeCell ref="HA2:HA4"/>
    <mergeCell ref="HB2:HH2"/>
    <mergeCell ref="GP3:GP4"/>
    <mergeCell ref="GQ3:GQ4"/>
    <mergeCell ref="HN1:HQ2"/>
    <mergeCell ref="HR1:HR4"/>
    <mergeCell ref="HS1:HS4"/>
    <mergeCell ref="DJ1:DM2"/>
    <mergeCell ref="DN1:DU1"/>
    <mergeCell ref="DV1:DZ2"/>
    <mergeCell ref="EA1:ED2"/>
    <mergeCell ref="EE1:EL1"/>
    <mergeCell ref="EM1:EQ2"/>
    <mergeCell ref="DN2:DN4"/>
    <mergeCell ref="DO2:DU2"/>
    <mergeCell ref="EE2:EE4"/>
    <mergeCell ref="EF2:EL2"/>
    <mergeCell ref="DT3:DT4"/>
    <mergeCell ref="DU3:DU4"/>
    <mergeCell ref="DV3:DV4"/>
    <mergeCell ref="DW3:DW4"/>
    <mergeCell ref="DX3:DX4"/>
    <mergeCell ref="DY3:DY4"/>
    <mergeCell ref="DL3:DL4"/>
    <mergeCell ref="DM3:DM4"/>
    <mergeCell ref="DO3:DO4"/>
    <mergeCell ref="DP3:DP4"/>
    <mergeCell ref="DQ3:DR3"/>
    <mergeCell ref="DS3:DS4"/>
    <mergeCell ref="EG3:EG4"/>
    <mergeCell ref="EH3:EI3"/>
    <mergeCell ref="CB1:CE2"/>
    <mergeCell ref="CF1:CM1"/>
    <mergeCell ref="CN1:CR2"/>
    <mergeCell ref="CS1:CV2"/>
    <mergeCell ref="CW1:DD1"/>
    <mergeCell ref="DE1:DI2"/>
    <mergeCell ref="CF2:CF4"/>
    <mergeCell ref="CG2:CM2"/>
    <mergeCell ref="CW2:CW4"/>
    <mergeCell ref="CX2:DD2"/>
    <mergeCell ref="CR3:CR4"/>
    <mergeCell ref="CS3:CS4"/>
    <mergeCell ref="CT3:CT4"/>
    <mergeCell ref="CU3:CU4"/>
    <mergeCell ref="CV3:CV4"/>
    <mergeCell ref="CX3:CX4"/>
    <mergeCell ref="CL3:CL4"/>
    <mergeCell ref="CM3:CM4"/>
    <mergeCell ref="CN3:CN4"/>
    <mergeCell ref="CO3:CO4"/>
    <mergeCell ref="CP3:CP4"/>
    <mergeCell ref="CQ3:CQ4"/>
    <mergeCell ref="DF3:DF4"/>
    <mergeCell ref="DG3:DG4"/>
    <mergeCell ref="AT1:AW2"/>
    <mergeCell ref="AX1:BE1"/>
    <mergeCell ref="BF1:BJ2"/>
    <mergeCell ref="BK1:BN2"/>
    <mergeCell ref="BO1:BV1"/>
    <mergeCell ref="BW1:CA2"/>
    <mergeCell ref="AX2:AX4"/>
    <mergeCell ref="AY2:BE2"/>
    <mergeCell ref="BO2:BO4"/>
    <mergeCell ref="BP2:BV2"/>
    <mergeCell ref="AT3:AT4"/>
    <mergeCell ref="AU3:AU4"/>
    <mergeCell ref="BH3:BH4"/>
    <mergeCell ref="BI3:BI4"/>
    <mergeCell ref="BQ3:BQ4"/>
    <mergeCell ref="BR3:BS3"/>
    <mergeCell ref="BT3:BT4"/>
    <mergeCell ref="BU3:BU4"/>
    <mergeCell ref="BV3:BV4"/>
    <mergeCell ref="BW3:BW4"/>
    <mergeCell ref="BJ3:BJ4"/>
    <mergeCell ref="BK3:BK4"/>
    <mergeCell ref="BL3:BL4"/>
    <mergeCell ref="BM3:BM4"/>
    <mergeCell ref="A1:O1"/>
    <mergeCell ref="P1:W1"/>
    <mergeCell ref="X1:AB2"/>
    <mergeCell ref="AC1:AF2"/>
    <mergeCell ref="AG1:AN1"/>
    <mergeCell ref="AO1:AS2"/>
    <mergeCell ref="A2:A4"/>
    <mergeCell ref="B2:B4"/>
    <mergeCell ref="C2:C4"/>
    <mergeCell ref="D2:D4"/>
    <mergeCell ref="E2:E4"/>
    <mergeCell ref="F2:F4"/>
    <mergeCell ref="G2:G4"/>
    <mergeCell ref="H2:H4"/>
    <mergeCell ref="I2:I4"/>
    <mergeCell ref="J2:J4"/>
    <mergeCell ref="Y3:Y4"/>
    <mergeCell ref="Z3:Z4"/>
    <mergeCell ref="AA3:AA4"/>
    <mergeCell ref="AP3:AP4"/>
    <mergeCell ref="AQ3:AQ4"/>
    <mergeCell ref="AR3:AR4"/>
    <mergeCell ref="AS3:AS4"/>
    <mergeCell ref="AI3:AI4"/>
  </mergeCells>
  <dataValidations count="2">
    <dataValidation type="list" allowBlank="1" showInputMessage="1" showErrorMessage="1" sqref="E5:E8" xr:uid="{CEC5BD28-1A00-4435-8F3B-AD0F7B1075C8}">
      <formula1>nivel</formula1>
    </dataValidation>
    <dataValidation type="list" allowBlank="1" showInputMessage="1" showErrorMessage="1" sqref="F5:F8" xr:uid="{DB08B457-8392-4D7A-91C1-858021A80487}">
      <formula1>MOMENTO</formula1>
    </dataValidation>
  </dataValidations>
  <pageMargins left="0.70866141732283472" right="0.70866141732283472" top="0.74803149606299213" bottom="0.74803149606299213" header="0.31496062992125984" footer="0.31496062992125984"/>
  <pageSetup paperSize="9" scale="30" orientation="landscape" r:id="rId1"/>
  <headerFooter>
    <oddHeader>&amp;L&amp;G&amp;RCLASIFICACIÓN DE LA INFORMACIÓN
PÚBLICA</oddHeader>
    <oddFooter>&amp;LRevisó: Yanira Villamil
Realizó: Elizabeth Castillo/Adriana Ocampo/Iván Lerma&amp;C&amp;G</oddFooter>
  </headerFooter>
  <legacy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A21E-1B7B-408A-9110-925E8868BBAF}">
  <sheetPr>
    <tabColor rgb="FF00B050"/>
  </sheetPr>
  <dimension ref="A1:HV11"/>
  <sheetViews>
    <sheetView topLeftCell="G1" zoomScale="80" zoomScaleNormal="80" workbookViewId="0">
      <selection activeCell="U12" sqref="U12"/>
    </sheetView>
  </sheetViews>
  <sheetFormatPr baseColWidth="10" defaultColWidth="11.42578125" defaultRowHeight="15" x14ac:dyDescent="0.25"/>
  <cols>
    <col min="2" max="2" width="19.5703125" customWidth="1"/>
    <col min="3" max="3" width="49" customWidth="1"/>
    <col min="4" max="4" width="34" customWidth="1"/>
    <col min="5" max="5" width="17.85546875" customWidth="1"/>
    <col min="6" max="6" width="30.42578125" customWidth="1"/>
    <col min="7" max="8" width="11.42578125" customWidth="1"/>
    <col min="9" max="9" width="27.7109375" hidden="1" customWidth="1"/>
    <col min="10" max="11" width="11.42578125" customWidth="1"/>
    <col min="12" max="12" width="21.42578125" customWidth="1"/>
    <col min="13" max="13" width="14.42578125" customWidth="1"/>
    <col min="14" max="14" width="0" hidden="1" customWidth="1"/>
    <col min="15" max="15" width="11.42578125" hidden="1" customWidth="1"/>
    <col min="16" max="16" width="44.85546875" hidden="1" customWidth="1"/>
    <col min="17" max="17" width="25.42578125" hidden="1" customWidth="1"/>
    <col min="18" max="18" width="44" hidden="1" customWidth="1"/>
    <col min="19" max="23" width="11.42578125" hidden="1" customWidth="1"/>
    <col min="24" max="24" width="21.28515625" hidden="1" customWidth="1"/>
    <col min="25" max="50" width="11.42578125" hidden="1" customWidth="1"/>
    <col min="51" max="51" width="0" hidden="1" customWidth="1"/>
    <col min="52" max="52" width="54" hidden="1" customWidth="1"/>
    <col min="53" max="57" width="0" hidden="1" customWidth="1"/>
    <col min="58" max="58" width="46.140625" hidden="1" customWidth="1"/>
    <col min="59" max="65" width="0" hidden="1" customWidth="1"/>
    <col min="66" max="66" width="14.42578125" hidden="1" customWidth="1"/>
    <col min="67" max="67" width="44.28515625" hidden="1" customWidth="1"/>
    <col min="68" max="68" width="0" hidden="1" customWidth="1"/>
    <col min="69" max="69" width="50.85546875" hidden="1" customWidth="1"/>
    <col min="70" max="70" width="25.5703125" hidden="1" customWidth="1"/>
    <col min="71" max="73" width="0" hidden="1" customWidth="1"/>
    <col min="74" max="74" width="17.28515625" hidden="1" customWidth="1"/>
    <col min="75" max="75" width="9.5703125" hidden="1" customWidth="1"/>
    <col min="76" max="76" width="10" hidden="1" customWidth="1"/>
    <col min="77" max="83" width="0" hidden="1" customWidth="1"/>
    <col min="84" max="84" width="49" hidden="1" customWidth="1"/>
    <col min="85" max="85" width="0" hidden="1" customWidth="1"/>
    <col min="86" max="86" width="46.7109375" hidden="1" customWidth="1"/>
    <col min="87" max="87" width="23.85546875" hidden="1" customWidth="1"/>
    <col min="88" max="89" width="0" hidden="1" customWidth="1"/>
    <col min="90" max="90" width="24.42578125" hidden="1" customWidth="1"/>
    <col min="91" max="100" width="0" hidden="1" customWidth="1"/>
    <col min="101" max="101" width="54.5703125" hidden="1" customWidth="1"/>
    <col min="102" max="102" width="0" hidden="1" customWidth="1"/>
    <col min="103" max="103" width="25.7109375" hidden="1" customWidth="1"/>
    <col min="104" max="107" width="0" hidden="1" customWidth="1"/>
    <col min="108" max="108" width="21.85546875" hidden="1" customWidth="1"/>
    <col min="109" max="117" width="9.5703125" hidden="1" customWidth="1"/>
    <col min="118" max="118" width="27.85546875" hidden="1" customWidth="1"/>
    <col min="119" max="119" width="31.85546875" hidden="1" customWidth="1"/>
    <col min="120" max="120" width="24.85546875" hidden="1" customWidth="1"/>
    <col min="121" max="121" width="24.42578125" hidden="1" customWidth="1"/>
    <col min="122" max="122" width="18.85546875" hidden="1" customWidth="1"/>
    <col min="123" max="123" width="19.5703125" hidden="1" customWidth="1"/>
    <col min="124" max="124" width="0" hidden="1" customWidth="1"/>
    <col min="125" max="125" width="30.5703125" hidden="1" customWidth="1"/>
    <col min="126" max="128" width="0" hidden="1" customWidth="1"/>
    <col min="129" max="129" width="19.5703125" hidden="1" customWidth="1"/>
    <col min="130" max="136" width="0" hidden="1" customWidth="1"/>
    <col min="137" max="137" width="14.5703125" hidden="1" customWidth="1"/>
    <col min="138" max="153" width="0" hidden="1" customWidth="1"/>
    <col min="154" max="154" width="19.28515625" hidden="1" customWidth="1"/>
    <col min="155" max="166" width="0" hidden="1" customWidth="1"/>
    <col min="167" max="167" width="15.5703125" hidden="1" customWidth="1"/>
    <col min="168" max="168" width="13.7109375" hidden="1" customWidth="1"/>
    <col min="169" max="169" width="32.140625" hidden="1" customWidth="1"/>
    <col min="170" max="170" width="34.42578125" hidden="1" customWidth="1"/>
    <col min="171" max="172" width="0" hidden="1" customWidth="1"/>
    <col min="173" max="173" width="30.42578125" hidden="1" customWidth="1"/>
    <col min="174" max="187" width="0" hidden="1" customWidth="1"/>
    <col min="188" max="189" width="32.140625" hidden="1" customWidth="1"/>
    <col min="190" max="206" width="0" hidden="1" customWidth="1"/>
    <col min="207" max="208" width="32.140625" hidden="1" customWidth="1"/>
    <col min="209" max="223" width="0" hidden="1" customWidth="1"/>
    <col min="226" max="227" width="32.140625" hidden="1" customWidth="1"/>
    <col min="228" max="228" width="69.85546875" customWidth="1"/>
    <col min="229" max="229" width="73.5703125" customWidth="1"/>
    <col min="230" max="230" width="34.42578125" customWidth="1"/>
  </cols>
  <sheetData>
    <row r="1" spans="1:230" ht="18.75" x14ac:dyDescent="0.25">
      <c r="A1" s="1184" t="s">
        <v>2022</v>
      </c>
      <c r="B1" s="1184"/>
      <c r="C1" s="1184"/>
      <c r="D1" s="1184"/>
      <c r="E1" s="1184"/>
      <c r="F1" s="1184"/>
      <c r="G1" s="1184"/>
      <c r="H1" s="1184"/>
      <c r="I1" s="1184"/>
      <c r="J1" s="1184"/>
      <c r="K1" s="1184"/>
      <c r="L1" s="1184"/>
      <c r="M1" s="1184"/>
      <c r="N1" s="1184"/>
      <c r="O1" s="1184"/>
      <c r="P1" s="1083" t="s">
        <v>1410</v>
      </c>
      <c r="Q1" s="1083"/>
      <c r="R1" s="1083"/>
      <c r="S1" s="1083"/>
      <c r="T1" s="1083"/>
      <c r="U1" s="1083"/>
      <c r="V1" s="1083"/>
      <c r="W1" s="1083"/>
      <c r="X1" s="1084" t="s">
        <v>491</v>
      </c>
      <c r="Y1" s="1084"/>
      <c r="Z1" s="1084"/>
      <c r="AA1" s="1084"/>
      <c r="AB1" s="1084"/>
      <c r="AC1" s="1085" t="s">
        <v>492</v>
      </c>
      <c r="AD1" s="1085"/>
      <c r="AE1" s="1085"/>
      <c r="AF1" s="1085"/>
      <c r="AG1" s="1083" t="s">
        <v>493</v>
      </c>
      <c r="AH1" s="1083"/>
      <c r="AI1" s="1083"/>
      <c r="AJ1" s="1083"/>
      <c r="AK1" s="1083"/>
      <c r="AL1" s="1083"/>
      <c r="AM1" s="1083"/>
      <c r="AN1" s="1083"/>
      <c r="AO1" s="1084" t="s">
        <v>491</v>
      </c>
      <c r="AP1" s="1084"/>
      <c r="AQ1" s="1084"/>
      <c r="AR1" s="1084"/>
      <c r="AS1" s="1084"/>
      <c r="AT1" s="1085" t="s">
        <v>492</v>
      </c>
      <c r="AU1" s="1085"/>
      <c r="AV1" s="1085"/>
      <c r="AW1" s="1085"/>
      <c r="AX1" s="1083" t="s">
        <v>494</v>
      </c>
      <c r="AY1" s="1083"/>
      <c r="AZ1" s="1083"/>
      <c r="BA1" s="1083"/>
      <c r="BB1" s="1083"/>
      <c r="BC1" s="1083"/>
      <c r="BD1" s="1083"/>
      <c r="BE1" s="1083"/>
      <c r="BF1" s="1084" t="s">
        <v>491</v>
      </c>
      <c r="BG1" s="1084"/>
      <c r="BH1" s="1084"/>
      <c r="BI1" s="1084"/>
      <c r="BJ1" s="1084"/>
      <c r="BK1" s="1085" t="s">
        <v>492</v>
      </c>
      <c r="BL1" s="1085"/>
      <c r="BM1" s="1085"/>
      <c r="BN1" s="1085"/>
      <c r="BO1" s="1083" t="s">
        <v>495</v>
      </c>
      <c r="BP1" s="1083"/>
      <c r="BQ1" s="1083"/>
      <c r="BR1" s="1083"/>
      <c r="BS1" s="1083"/>
      <c r="BT1" s="1083"/>
      <c r="BU1" s="1083"/>
      <c r="BV1" s="1083"/>
      <c r="BW1" s="1084" t="s">
        <v>491</v>
      </c>
      <c r="BX1" s="1084"/>
      <c r="BY1" s="1084"/>
      <c r="BZ1" s="1084"/>
      <c r="CA1" s="1084"/>
      <c r="CB1" s="1085" t="s">
        <v>492</v>
      </c>
      <c r="CC1" s="1085"/>
      <c r="CD1" s="1085"/>
      <c r="CE1" s="1085"/>
      <c r="CF1" s="1083" t="s">
        <v>496</v>
      </c>
      <c r="CG1" s="1083"/>
      <c r="CH1" s="1083"/>
      <c r="CI1" s="1083"/>
      <c r="CJ1" s="1083"/>
      <c r="CK1" s="1083"/>
      <c r="CL1" s="1083"/>
      <c r="CM1" s="1083"/>
      <c r="CN1" s="1084" t="s">
        <v>491</v>
      </c>
      <c r="CO1" s="1084"/>
      <c r="CP1" s="1084"/>
      <c r="CQ1" s="1084"/>
      <c r="CR1" s="1084"/>
      <c r="CS1" s="1085" t="s">
        <v>492</v>
      </c>
      <c r="CT1" s="1085"/>
      <c r="CU1" s="1085"/>
      <c r="CV1" s="1085"/>
      <c r="CW1" s="1083" t="s">
        <v>497</v>
      </c>
      <c r="CX1" s="1083"/>
      <c r="CY1" s="1083"/>
      <c r="CZ1" s="1083"/>
      <c r="DA1" s="1083"/>
      <c r="DB1" s="1083"/>
      <c r="DC1" s="1083"/>
      <c r="DD1" s="1083"/>
      <c r="DE1" s="1084" t="s">
        <v>491</v>
      </c>
      <c r="DF1" s="1084"/>
      <c r="DG1" s="1084"/>
      <c r="DH1" s="1084"/>
      <c r="DI1" s="1084"/>
      <c r="DJ1" s="1085" t="s">
        <v>492</v>
      </c>
      <c r="DK1" s="1085"/>
      <c r="DL1" s="1085"/>
      <c r="DM1" s="1085"/>
      <c r="DN1" s="1083" t="s">
        <v>498</v>
      </c>
      <c r="DO1" s="1083"/>
      <c r="DP1" s="1083"/>
      <c r="DQ1" s="1083"/>
      <c r="DR1" s="1083"/>
      <c r="DS1" s="1083"/>
      <c r="DT1" s="1083"/>
      <c r="DU1" s="1083"/>
      <c r="DV1" s="1084" t="s">
        <v>491</v>
      </c>
      <c r="DW1" s="1084"/>
      <c r="DX1" s="1084"/>
      <c r="DY1" s="1084"/>
      <c r="DZ1" s="1084"/>
      <c r="EA1" s="1085" t="s">
        <v>492</v>
      </c>
      <c r="EB1" s="1085"/>
      <c r="EC1" s="1085"/>
      <c r="ED1" s="1085"/>
      <c r="EE1" s="1083" t="s">
        <v>499</v>
      </c>
      <c r="EF1" s="1083"/>
      <c r="EG1" s="1083"/>
      <c r="EH1" s="1083"/>
      <c r="EI1" s="1083"/>
      <c r="EJ1" s="1083"/>
      <c r="EK1" s="1083"/>
      <c r="EL1" s="1083"/>
      <c r="EM1" s="1084" t="s">
        <v>491</v>
      </c>
      <c r="EN1" s="1084"/>
      <c r="EO1" s="1084"/>
      <c r="EP1" s="1084"/>
      <c r="EQ1" s="1084"/>
      <c r="ER1" s="1085" t="s">
        <v>492</v>
      </c>
      <c r="ES1" s="1085"/>
      <c r="ET1" s="1085"/>
      <c r="EU1" s="1085"/>
      <c r="EV1" s="1083" t="s">
        <v>500</v>
      </c>
      <c r="EW1" s="1083"/>
      <c r="EX1" s="1083"/>
      <c r="EY1" s="1083"/>
      <c r="EZ1" s="1083"/>
      <c r="FA1" s="1083"/>
      <c r="FB1" s="1083"/>
      <c r="FC1" s="1083"/>
      <c r="FD1" s="1084" t="s">
        <v>491</v>
      </c>
      <c r="FE1" s="1084"/>
      <c r="FF1" s="1084"/>
      <c r="FG1" s="1084"/>
      <c r="FH1" s="1084"/>
      <c r="FI1" s="1085" t="s">
        <v>492</v>
      </c>
      <c r="FJ1" s="1085"/>
      <c r="FK1" s="1085"/>
      <c r="FL1" s="1085"/>
      <c r="FM1" s="1113" t="s">
        <v>501</v>
      </c>
      <c r="FN1" s="1113" t="s">
        <v>502</v>
      </c>
      <c r="FO1" s="1083" t="s">
        <v>503</v>
      </c>
      <c r="FP1" s="1083"/>
      <c r="FQ1" s="1083"/>
      <c r="FR1" s="1083"/>
      <c r="FS1" s="1083"/>
      <c r="FT1" s="1083"/>
      <c r="FU1" s="1083"/>
      <c r="FV1" s="1083"/>
      <c r="FW1" s="1084" t="s">
        <v>491</v>
      </c>
      <c r="FX1" s="1084"/>
      <c r="FY1" s="1084"/>
      <c r="FZ1" s="1084"/>
      <c r="GA1" s="1084"/>
      <c r="GB1" s="1085" t="s">
        <v>492</v>
      </c>
      <c r="GC1" s="1085"/>
      <c r="GD1" s="1085"/>
      <c r="GE1" s="1085"/>
      <c r="GF1" s="1113" t="s">
        <v>504</v>
      </c>
      <c r="GG1" s="1113" t="s">
        <v>1640</v>
      </c>
      <c r="GH1" s="1083" t="s">
        <v>1411</v>
      </c>
      <c r="GI1" s="1083"/>
      <c r="GJ1" s="1083"/>
      <c r="GK1" s="1083"/>
      <c r="GL1" s="1083"/>
      <c r="GM1" s="1083"/>
      <c r="GN1" s="1083"/>
      <c r="GO1" s="1083"/>
      <c r="GP1" s="1084" t="s">
        <v>491</v>
      </c>
      <c r="GQ1" s="1084"/>
      <c r="GR1" s="1084"/>
      <c r="GS1" s="1084"/>
      <c r="GT1" s="1084"/>
      <c r="GU1" s="1085" t="s">
        <v>492</v>
      </c>
      <c r="GV1" s="1085"/>
      <c r="GW1" s="1085"/>
      <c r="GX1" s="1085"/>
      <c r="GY1" s="1113" t="s">
        <v>507</v>
      </c>
      <c r="GZ1" s="1113" t="s">
        <v>1413</v>
      </c>
      <c r="HA1" s="1185" t="s">
        <v>1414</v>
      </c>
      <c r="HB1" s="1185"/>
      <c r="HC1" s="1185"/>
      <c r="HD1" s="1185"/>
      <c r="HE1" s="1185"/>
      <c r="HF1" s="1185"/>
      <c r="HG1" s="1185"/>
      <c r="HH1" s="1185"/>
      <c r="HI1" s="1084" t="s">
        <v>491</v>
      </c>
      <c r="HJ1" s="1084"/>
      <c r="HK1" s="1084"/>
      <c r="HL1" s="1084"/>
      <c r="HM1" s="1084"/>
      <c r="HN1" s="1085" t="s">
        <v>492</v>
      </c>
      <c r="HO1" s="1085"/>
      <c r="HP1" s="1085"/>
      <c r="HQ1" s="1085"/>
      <c r="HR1" s="1113" t="s">
        <v>510</v>
      </c>
      <c r="HS1" s="1113" t="s">
        <v>511</v>
      </c>
      <c r="HT1" s="1116" t="s">
        <v>512</v>
      </c>
      <c r="HU1" s="1105" t="s">
        <v>513</v>
      </c>
      <c r="HV1" s="1200" t="s">
        <v>514</v>
      </c>
    </row>
    <row r="2" spans="1:230" ht="15.75" customHeight="1" x14ac:dyDescent="0.25">
      <c r="A2" s="1103" t="s">
        <v>517</v>
      </c>
      <c r="B2" s="1103" t="s">
        <v>518</v>
      </c>
      <c r="C2" s="1110" t="s">
        <v>1417</v>
      </c>
      <c r="D2" s="1103" t="s">
        <v>520</v>
      </c>
      <c r="E2" s="1103" t="s">
        <v>1418</v>
      </c>
      <c r="F2" s="1103" t="s">
        <v>522</v>
      </c>
      <c r="G2" s="1103" t="s">
        <v>523</v>
      </c>
      <c r="H2" s="1103" t="s">
        <v>524</v>
      </c>
      <c r="I2" s="1102" t="s">
        <v>525</v>
      </c>
      <c r="J2" s="1103" t="s">
        <v>526</v>
      </c>
      <c r="K2" s="1103" t="s">
        <v>281</v>
      </c>
      <c r="L2" s="1103" t="s">
        <v>527</v>
      </c>
      <c r="M2" s="308"/>
      <c r="N2" s="308"/>
      <c r="O2" s="308"/>
      <c r="P2" s="1083" t="s">
        <v>516</v>
      </c>
      <c r="Q2" s="1083" t="s">
        <v>515</v>
      </c>
      <c r="R2" s="1083"/>
      <c r="S2" s="1083"/>
      <c r="T2" s="1083"/>
      <c r="U2" s="1083"/>
      <c r="V2" s="1083"/>
      <c r="W2" s="1083"/>
      <c r="X2" s="1084"/>
      <c r="Y2" s="1084"/>
      <c r="Z2" s="1084"/>
      <c r="AA2" s="1084"/>
      <c r="AB2" s="1084"/>
      <c r="AC2" s="1085"/>
      <c r="AD2" s="1085"/>
      <c r="AE2" s="1085"/>
      <c r="AF2" s="1085"/>
      <c r="AG2" s="1083" t="s">
        <v>516</v>
      </c>
      <c r="AH2" s="1083" t="s">
        <v>515</v>
      </c>
      <c r="AI2" s="1083"/>
      <c r="AJ2" s="1083"/>
      <c r="AK2" s="1083"/>
      <c r="AL2" s="1083"/>
      <c r="AM2" s="1083"/>
      <c r="AN2" s="1083"/>
      <c r="AO2" s="1084"/>
      <c r="AP2" s="1084"/>
      <c r="AQ2" s="1084"/>
      <c r="AR2" s="1084"/>
      <c r="AS2" s="1084"/>
      <c r="AT2" s="1085"/>
      <c r="AU2" s="1085"/>
      <c r="AV2" s="1085"/>
      <c r="AW2" s="1085"/>
      <c r="AX2" s="1083" t="s">
        <v>516</v>
      </c>
      <c r="AY2" s="1083" t="s">
        <v>515</v>
      </c>
      <c r="AZ2" s="1083"/>
      <c r="BA2" s="1083"/>
      <c r="BB2" s="1083"/>
      <c r="BC2" s="1083"/>
      <c r="BD2" s="1083"/>
      <c r="BE2" s="1083"/>
      <c r="BF2" s="1084"/>
      <c r="BG2" s="1084"/>
      <c r="BH2" s="1084"/>
      <c r="BI2" s="1084"/>
      <c r="BJ2" s="1084"/>
      <c r="BK2" s="1085"/>
      <c r="BL2" s="1085"/>
      <c r="BM2" s="1085"/>
      <c r="BN2" s="1085"/>
      <c r="BO2" s="1083" t="s">
        <v>516</v>
      </c>
      <c r="BP2" s="1083" t="s">
        <v>515</v>
      </c>
      <c r="BQ2" s="1083"/>
      <c r="BR2" s="1083"/>
      <c r="BS2" s="1083"/>
      <c r="BT2" s="1083"/>
      <c r="BU2" s="1083"/>
      <c r="BV2" s="1083"/>
      <c r="BW2" s="1084"/>
      <c r="BX2" s="1084"/>
      <c r="BY2" s="1084"/>
      <c r="BZ2" s="1084"/>
      <c r="CA2" s="1084"/>
      <c r="CB2" s="1085"/>
      <c r="CC2" s="1085"/>
      <c r="CD2" s="1085"/>
      <c r="CE2" s="1085"/>
      <c r="CF2" s="1083" t="s">
        <v>516</v>
      </c>
      <c r="CG2" s="1083" t="s">
        <v>515</v>
      </c>
      <c r="CH2" s="1083"/>
      <c r="CI2" s="1083"/>
      <c r="CJ2" s="1083"/>
      <c r="CK2" s="1083"/>
      <c r="CL2" s="1083"/>
      <c r="CM2" s="1083"/>
      <c r="CN2" s="1084"/>
      <c r="CO2" s="1084"/>
      <c r="CP2" s="1084"/>
      <c r="CQ2" s="1084"/>
      <c r="CR2" s="1084"/>
      <c r="CS2" s="1085"/>
      <c r="CT2" s="1085"/>
      <c r="CU2" s="1085"/>
      <c r="CV2" s="1085"/>
      <c r="CW2" s="1083" t="s">
        <v>516</v>
      </c>
      <c r="CX2" s="1083" t="s">
        <v>515</v>
      </c>
      <c r="CY2" s="1083"/>
      <c r="CZ2" s="1083"/>
      <c r="DA2" s="1083"/>
      <c r="DB2" s="1083"/>
      <c r="DC2" s="1083"/>
      <c r="DD2" s="1083"/>
      <c r="DE2" s="1084"/>
      <c r="DF2" s="1084"/>
      <c r="DG2" s="1084"/>
      <c r="DH2" s="1084"/>
      <c r="DI2" s="1084"/>
      <c r="DJ2" s="1085"/>
      <c r="DK2" s="1085"/>
      <c r="DL2" s="1085"/>
      <c r="DM2" s="1085"/>
      <c r="DN2" s="1083" t="s">
        <v>516</v>
      </c>
      <c r="DO2" s="1083" t="s">
        <v>515</v>
      </c>
      <c r="DP2" s="1083"/>
      <c r="DQ2" s="1083"/>
      <c r="DR2" s="1083"/>
      <c r="DS2" s="1083"/>
      <c r="DT2" s="1083"/>
      <c r="DU2" s="1083"/>
      <c r="DV2" s="1084"/>
      <c r="DW2" s="1084"/>
      <c r="DX2" s="1084"/>
      <c r="DY2" s="1084"/>
      <c r="DZ2" s="1084"/>
      <c r="EA2" s="1085"/>
      <c r="EB2" s="1085"/>
      <c r="EC2" s="1085"/>
      <c r="ED2" s="1085"/>
      <c r="EE2" s="1083" t="s">
        <v>516</v>
      </c>
      <c r="EF2" s="1083" t="s">
        <v>515</v>
      </c>
      <c r="EG2" s="1083"/>
      <c r="EH2" s="1083"/>
      <c r="EI2" s="1083"/>
      <c r="EJ2" s="1083"/>
      <c r="EK2" s="1083"/>
      <c r="EL2" s="1083"/>
      <c r="EM2" s="1084"/>
      <c r="EN2" s="1084"/>
      <c r="EO2" s="1084"/>
      <c r="EP2" s="1084"/>
      <c r="EQ2" s="1084"/>
      <c r="ER2" s="1085"/>
      <c r="ES2" s="1085"/>
      <c r="ET2" s="1085"/>
      <c r="EU2" s="1085"/>
      <c r="EV2" s="1083" t="s">
        <v>516</v>
      </c>
      <c r="EW2" s="1083" t="s">
        <v>515</v>
      </c>
      <c r="EX2" s="1083"/>
      <c r="EY2" s="1083"/>
      <c r="EZ2" s="1083"/>
      <c r="FA2" s="1083"/>
      <c r="FB2" s="1083"/>
      <c r="FC2" s="1083"/>
      <c r="FD2" s="1084"/>
      <c r="FE2" s="1084"/>
      <c r="FF2" s="1084"/>
      <c r="FG2" s="1084"/>
      <c r="FH2" s="1084"/>
      <c r="FI2" s="1085"/>
      <c r="FJ2" s="1085"/>
      <c r="FK2" s="1085"/>
      <c r="FL2" s="1085"/>
      <c r="FM2" s="1114"/>
      <c r="FN2" s="1114"/>
      <c r="FO2" s="1083" t="s">
        <v>516</v>
      </c>
      <c r="FP2" s="1083" t="s">
        <v>515</v>
      </c>
      <c r="FQ2" s="1083"/>
      <c r="FR2" s="1083"/>
      <c r="FS2" s="1083"/>
      <c r="FT2" s="1083"/>
      <c r="FU2" s="1083"/>
      <c r="FV2" s="1083"/>
      <c r="FW2" s="1084"/>
      <c r="FX2" s="1084"/>
      <c r="FY2" s="1084"/>
      <c r="FZ2" s="1084"/>
      <c r="GA2" s="1084"/>
      <c r="GB2" s="1085"/>
      <c r="GC2" s="1085"/>
      <c r="GD2" s="1085"/>
      <c r="GE2" s="1085"/>
      <c r="GF2" s="1114"/>
      <c r="GG2" s="1114"/>
      <c r="GH2" s="1083" t="s">
        <v>516</v>
      </c>
      <c r="GI2" s="1083" t="s">
        <v>515</v>
      </c>
      <c r="GJ2" s="1083"/>
      <c r="GK2" s="1083"/>
      <c r="GL2" s="1083"/>
      <c r="GM2" s="1083"/>
      <c r="GN2" s="1083"/>
      <c r="GO2" s="1083"/>
      <c r="GP2" s="1084"/>
      <c r="GQ2" s="1084"/>
      <c r="GR2" s="1084"/>
      <c r="GS2" s="1084"/>
      <c r="GT2" s="1084"/>
      <c r="GU2" s="1085"/>
      <c r="GV2" s="1085"/>
      <c r="GW2" s="1085"/>
      <c r="GX2" s="1085"/>
      <c r="GY2" s="1114"/>
      <c r="GZ2" s="1114"/>
      <c r="HA2" s="1185" t="s">
        <v>516</v>
      </c>
      <c r="HB2" s="1185" t="s">
        <v>515</v>
      </c>
      <c r="HC2" s="1185"/>
      <c r="HD2" s="1185"/>
      <c r="HE2" s="1185"/>
      <c r="HF2" s="1185"/>
      <c r="HG2" s="1185"/>
      <c r="HH2" s="1185"/>
      <c r="HI2" s="1084"/>
      <c r="HJ2" s="1084"/>
      <c r="HK2" s="1084"/>
      <c r="HL2" s="1186"/>
      <c r="HM2" s="1186"/>
      <c r="HN2" s="1085"/>
      <c r="HO2" s="1085"/>
      <c r="HP2" s="1085"/>
      <c r="HQ2" s="1085"/>
      <c r="HR2" s="1114"/>
      <c r="HS2" s="1114"/>
      <c r="HT2" s="1117"/>
      <c r="HU2" s="1106"/>
      <c r="HV2" s="1201"/>
    </row>
    <row r="3" spans="1:230" ht="47.25" customHeight="1" x14ac:dyDescent="0.25">
      <c r="A3" s="1103"/>
      <c r="B3" s="1103"/>
      <c r="C3" s="1111"/>
      <c r="D3" s="1103"/>
      <c r="E3" s="1103"/>
      <c r="F3" s="1103"/>
      <c r="G3" s="1103"/>
      <c r="H3" s="1103"/>
      <c r="I3" s="1102"/>
      <c r="J3" s="1103"/>
      <c r="K3" s="1103"/>
      <c r="L3" s="1103"/>
      <c r="M3" s="388" t="s">
        <v>1419</v>
      </c>
      <c r="N3" s="388" t="s">
        <v>1420</v>
      </c>
      <c r="O3" s="388" t="s">
        <v>1421</v>
      </c>
      <c r="P3" s="1083"/>
      <c r="Q3" s="1083" t="s">
        <v>531</v>
      </c>
      <c r="R3" s="1083" t="s">
        <v>532</v>
      </c>
      <c r="S3" s="1083" t="s">
        <v>533</v>
      </c>
      <c r="T3" s="1083"/>
      <c r="U3" s="1083" t="s">
        <v>534</v>
      </c>
      <c r="V3" s="1083" t="s">
        <v>535</v>
      </c>
      <c r="W3" s="1083" t="s">
        <v>536</v>
      </c>
      <c r="X3" s="1084" t="s">
        <v>516</v>
      </c>
      <c r="Y3" s="1084" t="s">
        <v>537</v>
      </c>
      <c r="Z3" s="1084" t="s">
        <v>538</v>
      </c>
      <c r="AA3" s="1084" t="s">
        <v>539</v>
      </c>
      <c r="AB3" s="1084" t="s">
        <v>540</v>
      </c>
      <c r="AC3" s="1093" t="s">
        <v>541</v>
      </c>
      <c r="AD3" s="1088" t="s">
        <v>542</v>
      </c>
      <c r="AE3" s="1088" t="s">
        <v>543</v>
      </c>
      <c r="AF3" s="1089" t="s">
        <v>544</v>
      </c>
      <c r="AG3" s="1083"/>
      <c r="AH3" s="1083" t="s">
        <v>531</v>
      </c>
      <c r="AI3" s="1083" t="s">
        <v>532</v>
      </c>
      <c r="AJ3" s="1083" t="s">
        <v>533</v>
      </c>
      <c r="AK3" s="1083"/>
      <c r="AL3" s="1083" t="s">
        <v>534</v>
      </c>
      <c r="AM3" s="1083" t="s">
        <v>535</v>
      </c>
      <c r="AN3" s="1083" t="s">
        <v>536</v>
      </c>
      <c r="AO3" s="1084" t="s">
        <v>516</v>
      </c>
      <c r="AP3" s="1084" t="s">
        <v>537</v>
      </c>
      <c r="AQ3" s="1084" t="s">
        <v>538</v>
      </c>
      <c r="AR3" s="1084" t="s">
        <v>539</v>
      </c>
      <c r="AS3" s="1084" t="s">
        <v>540</v>
      </c>
      <c r="AT3" s="1093" t="s">
        <v>541</v>
      </c>
      <c r="AU3" s="1088" t="s">
        <v>542</v>
      </c>
      <c r="AV3" s="1088" t="s">
        <v>543</v>
      </c>
      <c r="AW3" s="1089" t="s">
        <v>544</v>
      </c>
      <c r="AX3" s="1083"/>
      <c r="AY3" s="1083" t="s">
        <v>531</v>
      </c>
      <c r="AZ3" s="1083" t="s">
        <v>532</v>
      </c>
      <c r="BA3" s="1083" t="s">
        <v>533</v>
      </c>
      <c r="BB3" s="1083"/>
      <c r="BC3" s="1083" t="s">
        <v>534</v>
      </c>
      <c r="BD3" s="1083" t="s">
        <v>535</v>
      </c>
      <c r="BE3" s="1083" t="s">
        <v>536</v>
      </c>
      <c r="BF3" s="1084" t="s">
        <v>516</v>
      </c>
      <c r="BG3" s="1084" t="s">
        <v>537</v>
      </c>
      <c r="BH3" s="1084" t="s">
        <v>538</v>
      </c>
      <c r="BI3" s="1084" t="s">
        <v>539</v>
      </c>
      <c r="BJ3" s="1084" t="s">
        <v>540</v>
      </c>
      <c r="BK3" s="1093" t="s">
        <v>541</v>
      </c>
      <c r="BL3" s="1088" t="s">
        <v>542</v>
      </c>
      <c r="BM3" s="1088" t="s">
        <v>543</v>
      </c>
      <c r="BN3" s="1089" t="s">
        <v>544</v>
      </c>
      <c r="BO3" s="1083"/>
      <c r="BP3" s="1083" t="s">
        <v>531</v>
      </c>
      <c r="BQ3" s="1083" t="s">
        <v>532</v>
      </c>
      <c r="BR3" s="1083" t="s">
        <v>533</v>
      </c>
      <c r="BS3" s="1083"/>
      <c r="BT3" s="1083" t="s">
        <v>534</v>
      </c>
      <c r="BU3" s="1083" t="s">
        <v>535</v>
      </c>
      <c r="BV3" s="1083" t="s">
        <v>536</v>
      </c>
      <c r="BW3" s="1084" t="s">
        <v>516</v>
      </c>
      <c r="BX3" s="1084" t="s">
        <v>537</v>
      </c>
      <c r="BY3" s="1084" t="s">
        <v>538</v>
      </c>
      <c r="BZ3" s="1084" t="s">
        <v>539</v>
      </c>
      <c r="CA3" s="1084" t="s">
        <v>540</v>
      </c>
      <c r="CB3" s="1093" t="s">
        <v>541</v>
      </c>
      <c r="CC3" s="1088" t="s">
        <v>542</v>
      </c>
      <c r="CD3" s="1088" t="s">
        <v>543</v>
      </c>
      <c r="CE3" s="1089" t="s">
        <v>544</v>
      </c>
      <c r="CF3" s="1083"/>
      <c r="CG3" s="1083" t="s">
        <v>531</v>
      </c>
      <c r="CH3" s="1083" t="s">
        <v>532</v>
      </c>
      <c r="CI3" s="1083" t="s">
        <v>533</v>
      </c>
      <c r="CJ3" s="1083"/>
      <c r="CK3" s="1083" t="s">
        <v>534</v>
      </c>
      <c r="CL3" s="1083" t="s">
        <v>535</v>
      </c>
      <c r="CM3" s="1083" t="s">
        <v>536</v>
      </c>
      <c r="CN3" s="1084" t="s">
        <v>516</v>
      </c>
      <c r="CO3" s="1084" t="s">
        <v>537</v>
      </c>
      <c r="CP3" s="1084" t="s">
        <v>538</v>
      </c>
      <c r="CQ3" s="1084" t="s">
        <v>539</v>
      </c>
      <c r="CR3" s="1084" t="s">
        <v>540</v>
      </c>
      <c r="CS3" s="1093" t="s">
        <v>541</v>
      </c>
      <c r="CT3" s="1088" t="s">
        <v>542</v>
      </c>
      <c r="CU3" s="1088" t="s">
        <v>543</v>
      </c>
      <c r="CV3" s="1089" t="s">
        <v>544</v>
      </c>
      <c r="CW3" s="1083"/>
      <c r="CX3" s="1083" t="s">
        <v>531</v>
      </c>
      <c r="CY3" s="1083" t="s">
        <v>532</v>
      </c>
      <c r="CZ3" s="1083" t="s">
        <v>533</v>
      </c>
      <c r="DA3" s="1083"/>
      <c r="DB3" s="1083" t="s">
        <v>534</v>
      </c>
      <c r="DC3" s="1083" t="s">
        <v>535</v>
      </c>
      <c r="DD3" s="1083" t="s">
        <v>536</v>
      </c>
      <c r="DE3" s="1084" t="s">
        <v>516</v>
      </c>
      <c r="DF3" s="1084" t="s">
        <v>537</v>
      </c>
      <c r="DG3" s="1084" t="s">
        <v>538</v>
      </c>
      <c r="DH3" s="1084" t="s">
        <v>539</v>
      </c>
      <c r="DI3" s="1084" t="s">
        <v>540</v>
      </c>
      <c r="DJ3" s="1093" t="s">
        <v>541</v>
      </c>
      <c r="DK3" s="1088" t="s">
        <v>542</v>
      </c>
      <c r="DL3" s="1088" t="s">
        <v>543</v>
      </c>
      <c r="DM3" s="1089" t="s">
        <v>544</v>
      </c>
      <c r="DN3" s="1083"/>
      <c r="DO3" s="1083" t="s">
        <v>531</v>
      </c>
      <c r="DP3" s="1083" t="s">
        <v>532</v>
      </c>
      <c r="DQ3" s="1083" t="s">
        <v>533</v>
      </c>
      <c r="DR3" s="1083"/>
      <c r="DS3" s="1083" t="s">
        <v>534</v>
      </c>
      <c r="DT3" s="1083" t="s">
        <v>535</v>
      </c>
      <c r="DU3" s="1083" t="s">
        <v>536</v>
      </c>
      <c r="DV3" s="1084" t="s">
        <v>516</v>
      </c>
      <c r="DW3" s="1084" t="s">
        <v>537</v>
      </c>
      <c r="DX3" s="1084" t="s">
        <v>538</v>
      </c>
      <c r="DY3" s="1084" t="s">
        <v>539</v>
      </c>
      <c r="DZ3" s="1084" t="s">
        <v>540</v>
      </c>
      <c r="EA3" s="1093" t="s">
        <v>541</v>
      </c>
      <c r="EB3" s="1088" t="s">
        <v>542</v>
      </c>
      <c r="EC3" s="1088" t="s">
        <v>543</v>
      </c>
      <c r="ED3" s="1089" t="s">
        <v>544</v>
      </c>
      <c r="EE3" s="1083"/>
      <c r="EF3" s="1083" t="s">
        <v>531</v>
      </c>
      <c r="EG3" s="1083" t="s">
        <v>532</v>
      </c>
      <c r="EH3" s="1083" t="s">
        <v>533</v>
      </c>
      <c r="EI3" s="1083"/>
      <c r="EJ3" s="1083" t="s">
        <v>534</v>
      </c>
      <c r="EK3" s="1083" t="s">
        <v>535</v>
      </c>
      <c r="EL3" s="1083" t="s">
        <v>536</v>
      </c>
      <c r="EM3" s="1084" t="s">
        <v>516</v>
      </c>
      <c r="EN3" s="1084" t="s">
        <v>537</v>
      </c>
      <c r="EO3" s="1084" t="s">
        <v>538</v>
      </c>
      <c r="EP3" s="1084" t="s">
        <v>539</v>
      </c>
      <c r="EQ3" s="1084" t="s">
        <v>540</v>
      </c>
      <c r="ER3" s="1093" t="s">
        <v>541</v>
      </c>
      <c r="ES3" s="1088" t="s">
        <v>542</v>
      </c>
      <c r="ET3" s="1088" t="s">
        <v>543</v>
      </c>
      <c r="EU3" s="1089" t="s">
        <v>544</v>
      </c>
      <c r="EV3" s="1083"/>
      <c r="EW3" s="1083" t="s">
        <v>531</v>
      </c>
      <c r="EX3" s="1083" t="s">
        <v>532</v>
      </c>
      <c r="EY3" s="1083" t="s">
        <v>533</v>
      </c>
      <c r="EZ3" s="1083"/>
      <c r="FA3" s="1083" t="s">
        <v>534</v>
      </c>
      <c r="FB3" s="1094" t="s">
        <v>535</v>
      </c>
      <c r="FC3" s="1083" t="s">
        <v>536</v>
      </c>
      <c r="FD3" s="1084" t="s">
        <v>516</v>
      </c>
      <c r="FE3" s="1084" t="s">
        <v>537</v>
      </c>
      <c r="FF3" s="1084" t="s">
        <v>538</v>
      </c>
      <c r="FG3" s="1084" t="s">
        <v>539</v>
      </c>
      <c r="FH3" s="1084" t="s">
        <v>540</v>
      </c>
      <c r="FI3" s="1093" t="s">
        <v>541</v>
      </c>
      <c r="FJ3" s="1088" t="s">
        <v>542</v>
      </c>
      <c r="FK3" s="1088" t="s">
        <v>543</v>
      </c>
      <c r="FL3" s="1089" t="s">
        <v>544</v>
      </c>
      <c r="FM3" s="1114"/>
      <c r="FN3" s="1114"/>
      <c r="FO3" s="1083"/>
      <c r="FP3" s="1083" t="s">
        <v>531</v>
      </c>
      <c r="FQ3" s="1083" t="s">
        <v>532</v>
      </c>
      <c r="FR3" s="1083" t="s">
        <v>533</v>
      </c>
      <c r="FS3" s="1083"/>
      <c r="FT3" s="1083" t="s">
        <v>534</v>
      </c>
      <c r="FU3" s="1083" t="s">
        <v>535</v>
      </c>
      <c r="FV3" s="1083" t="s">
        <v>536</v>
      </c>
      <c r="FW3" s="1084" t="s">
        <v>516</v>
      </c>
      <c r="FX3" s="1084" t="s">
        <v>537</v>
      </c>
      <c r="FY3" s="1084" t="s">
        <v>538</v>
      </c>
      <c r="FZ3" s="1084" t="s">
        <v>539</v>
      </c>
      <c r="GA3" s="1084" t="s">
        <v>540</v>
      </c>
      <c r="GB3" s="1093" t="s">
        <v>541</v>
      </c>
      <c r="GC3" s="1088" t="s">
        <v>542</v>
      </c>
      <c r="GD3" s="1088" t="s">
        <v>543</v>
      </c>
      <c r="GE3" s="1089" t="s">
        <v>544</v>
      </c>
      <c r="GF3" s="1114"/>
      <c r="GG3" s="1114"/>
      <c r="GH3" s="1083"/>
      <c r="GI3" s="1083" t="s">
        <v>531</v>
      </c>
      <c r="GJ3" s="1083" t="s">
        <v>532</v>
      </c>
      <c r="GK3" s="1083" t="s">
        <v>533</v>
      </c>
      <c r="GL3" s="1083"/>
      <c r="GM3" s="1083" t="s">
        <v>534</v>
      </c>
      <c r="GN3" s="1083" t="s">
        <v>535</v>
      </c>
      <c r="GO3" s="1083" t="s">
        <v>536</v>
      </c>
      <c r="GP3" s="1084" t="s">
        <v>516</v>
      </c>
      <c r="GQ3" s="1084" t="s">
        <v>537</v>
      </c>
      <c r="GR3" s="1084" t="s">
        <v>538</v>
      </c>
      <c r="GS3" s="1084" t="s">
        <v>539</v>
      </c>
      <c r="GT3" s="1084" t="s">
        <v>540</v>
      </c>
      <c r="GU3" s="1093" t="s">
        <v>541</v>
      </c>
      <c r="GV3" s="1088" t="s">
        <v>542</v>
      </c>
      <c r="GW3" s="1088" t="s">
        <v>543</v>
      </c>
      <c r="GX3" s="1089" t="s">
        <v>544</v>
      </c>
      <c r="GY3" s="1114"/>
      <c r="GZ3" s="1114"/>
      <c r="HA3" s="1185"/>
      <c r="HB3" s="1185" t="s">
        <v>531</v>
      </c>
      <c r="HC3" s="1185" t="s">
        <v>532</v>
      </c>
      <c r="HD3" s="1185" t="s">
        <v>533</v>
      </c>
      <c r="HE3" s="1185"/>
      <c r="HF3" s="1185" t="s">
        <v>534</v>
      </c>
      <c r="HG3" s="1185" t="s">
        <v>535</v>
      </c>
      <c r="HH3" s="1185" t="s">
        <v>536</v>
      </c>
      <c r="HI3" s="1084" t="s">
        <v>516</v>
      </c>
      <c r="HJ3" s="1084" t="s">
        <v>537</v>
      </c>
      <c r="HK3" s="1204" t="s">
        <v>538</v>
      </c>
      <c r="HL3" s="1205" t="s">
        <v>539</v>
      </c>
      <c r="HM3" s="1207" t="s">
        <v>540</v>
      </c>
      <c r="HN3" s="1203" t="s">
        <v>541</v>
      </c>
      <c r="HO3" s="1088" t="s">
        <v>542</v>
      </c>
      <c r="HP3" s="1088" t="s">
        <v>543</v>
      </c>
      <c r="HQ3" s="1089" t="s">
        <v>544</v>
      </c>
      <c r="HR3" s="1114"/>
      <c r="HS3" s="1114"/>
      <c r="HT3" s="1117"/>
      <c r="HU3" s="1106"/>
      <c r="HV3" s="1201"/>
    </row>
    <row r="4" spans="1:230" ht="56.25" x14ac:dyDescent="0.25">
      <c r="A4" s="1103"/>
      <c r="B4" s="1103"/>
      <c r="C4" s="1112"/>
      <c r="D4" s="1103"/>
      <c r="E4" s="1103"/>
      <c r="F4" s="1103"/>
      <c r="G4" s="1103"/>
      <c r="H4" s="1103"/>
      <c r="I4" s="1102"/>
      <c r="J4" s="1103"/>
      <c r="K4" s="1103"/>
      <c r="L4" s="1103"/>
      <c r="M4" s="310" t="s">
        <v>528</v>
      </c>
      <c r="N4" s="311" t="s">
        <v>529</v>
      </c>
      <c r="O4" s="312" t="s">
        <v>530</v>
      </c>
      <c r="P4" s="1119"/>
      <c r="Q4" s="1119"/>
      <c r="R4" s="1119"/>
      <c r="S4" s="313" t="s">
        <v>532</v>
      </c>
      <c r="T4" s="313" t="s">
        <v>545</v>
      </c>
      <c r="U4" s="1119"/>
      <c r="V4" s="1119"/>
      <c r="W4" s="1119"/>
      <c r="X4" s="1186"/>
      <c r="Y4" s="1186"/>
      <c r="Z4" s="1186"/>
      <c r="AA4" s="1186"/>
      <c r="AB4" s="1186"/>
      <c r="AC4" s="1187"/>
      <c r="AD4" s="1188"/>
      <c r="AE4" s="1188"/>
      <c r="AF4" s="1189"/>
      <c r="AG4" s="1119"/>
      <c r="AH4" s="1119"/>
      <c r="AI4" s="1119"/>
      <c r="AJ4" s="313" t="s">
        <v>532</v>
      </c>
      <c r="AK4" s="313" t="s">
        <v>545</v>
      </c>
      <c r="AL4" s="1119"/>
      <c r="AM4" s="1119"/>
      <c r="AN4" s="1119"/>
      <c r="AO4" s="1186"/>
      <c r="AP4" s="1186"/>
      <c r="AQ4" s="1186"/>
      <c r="AR4" s="1186"/>
      <c r="AS4" s="1186"/>
      <c r="AT4" s="1187"/>
      <c r="AU4" s="1188"/>
      <c r="AV4" s="1188"/>
      <c r="AW4" s="1189"/>
      <c r="AX4" s="1119"/>
      <c r="AY4" s="1119"/>
      <c r="AZ4" s="1119"/>
      <c r="BA4" s="313" t="s">
        <v>532</v>
      </c>
      <c r="BB4" s="313" t="s">
        <v>545</v>
      </c>
      <c r="BC4" s="1119"/>
      <c r="BD4" s="1119"/>
      <c r="BE4" s="1119"/>
      <c r="BF4" s="1186"/>
      <c r="BG4" s="1186"/>
      <c r="BH4" s="1186"/>
      <c r="BI4" s="1186"/>
      <c r="BJ4" s="1186"/>
      <c r="BK4" s="1187"/>
      <c r="BL4" s="1188"/>
      <c r="BM4" s="1188"/>
      <c r="BN4" s="1189"/>
      <c r="BO4" s="1119"/>
      <c r="BP4" s="1119"/>
      <c r="BQ4" s="1119"/>
      <c r="BR4" s="313" t="s">
        <v>532</v>
      </c>
      <c r="BS4" s="313" t="s">
        <v>545</v>
      </c>
      <c r="BT4" s="1119"/>
      <c r="BU4" s="1119"/>
      <c r="BV4" s="1119"/>
      <c r="BW4" s="1186"/>
      <c r="BX4" s="1186"/>
      <c r="BY4" s="1186"/>
      <c r="BZ4" s="1186"/>
      <c r="CA4" s="1186"/>
      <c r="CB4" s="1187"/>
      <c r="CC4" s="1188"/>
      <c r="CD4" s="1188"/>
      <c r="CE4" s="1189"/>
      <c r="CF4" s="1119"/>
      <c r="CG4" s="1119"/>
      <c r="CH4" s="1119"/>
      <c r="CI4" s="313" t="s">
        <v>532</v>
      </c>
      <c r="CJ4" s="313" t="s">
        <v>545</v>
      </c>
      <c r="CK4" s="1119"/>
      <c r="CL4" s="1119"/>
      <c r="CM4" s="1119"/>
      <c r="CN4" s="1186"/>
      <c r="CO4" s="1186"/>
      <c r="CP4" s="1186"/>
      <c r="CQ4" s="1186"/>
      <c r="CR4" s="1186"/>
      <c r="CS4" s="1187"/>
      <c r="CT4" s="1188"/>
      <c r="CU4" s="1188"/>
      <c r="CV4" s="1189"/>
      <c r="CW4" s="1119"/>
      <c r="CX4" s="1119"/>
      <c r="CY4" s="1119"/>
      <c r="CZ4" s="313" t="s">
        <v>532</v>
      </c>
      <c r="DA4" s="313" t="s">
        <v>545</v>
      </c>
      <c r="DB4" s="1119"/>
      <c r="DC4" s="1119"/>
      <c r="DD4" s="1119"/>
      <c r="DE4" s="1186"/>
      <c r="DF4" s="1186"/>
      <c r="DG4" s="1186"/>
      <c r="DH4" s="1186"/>
      <c r="DI4" s="1186"/>
      <c r="DJ4" s="1187"/>
      <c r="DK4" s="1188"/>
      <c r="DL4" s="1188"/>
      <c r="DM4" s="1189"/>
      <c r="DN4" s="1119"/>
      <c r="DO4" s="1119"/>
      <c r="DP4" s="1119"/>
      <c r="DQ4" s="313" t="s">
        <v>532</v>
      </c>
      <c r="DR4" s="313" t="s">
        <v>545</v>
      </c>
      <c r="DS4" s="1119"/>
      <c r="DT4" s="1119"/>
      <c r="DU4" s="1119"/>
      <c r="DV4" s="1084"/>
      <c r="DW4" s="1084"/>
      <c r="DX4" s="1084"/>
      <c r="DY4" s="1084"/>
      <c r="DZ4" s="1084"/>
      <c r="EA4" s="1093"/>
      <c r="EB4" s="1088"/>
      <c r="EC4" s="1088"/>
      <c r="ED4" s="1089"/>
      <c r="EE4" s="1083"/>
      <c r="EF4" s="1083"/>
      <c r="EG4" s="1083"/>
      <c r="EH4" s="152" t="s">
        <v>532</v>
      </c>
      <c r="EI4" s="152" t="s">
        <v>545</v>
      </c>
      <c r="EJ4" s="1083"/>
      <c r="EK4" s="1083"/>
      <c r="EL4" s="1083"/>
      <c r="EM4" s="1084"/>
      <c r="EN4" s="1084"/>
      <c r="EO4" s="1084"/>
      <c r="EP4" s="1084"/>
      <c r="EQ4" s="1084"/>
      <c r="ER4" s="1093"/>
      <c r="ES4" s="1088"/>
      <c r="ET4" s="1088"/>
      <c r="EU4" s="1089"/>
      <c r="EV4" s="1083"/>
      <c r="EW4" s="1083"/>
      <c r="EX4" s="1083"/>
      <c r="EY4" s="152" t="s">
        <v>532</v>
      </c>
      <c r="EZ4" s="152" t="s">
        <v>545</v>
      </c>
      <c r="FA4" s="1083"/>
      <c r="FB4" s="1094"/>
      <c r="FC4" s="1083"/>
      <c r="FD4" s="1084"/>
      <c r="FE4" s="1084"/>
      <c r="FF4" s="1084"/>
      <c r="FG4" s="1084"/>
      <c r="FH4" s="1084"/>
      <c r="FI4" s="1093"/>
      <c r="FJ4" s="1088"/>
      <c r="FK4" s="1088"/>
      <c r="FL4" s="1089"/>
      <c r="FM4" s="1115"/>
      <c r="FN4" s="1115"/>
      <c r="FO4" s="1083"/>
      <c r="FP4" s="1083"/>
      <c r="FQ4" s="1083"/>
      <c r="FR4" s="152" t="s">
        <v>532</v>
      </c>
      <c r="FS4" s="152" t="s">
        <v>545</v>
      </c>
      <c r="FT4" s="1083"/>
      <c r="FU4" s="1083"/>
      <c r="FV4" s="1083"/>
      <c r="FW4" s="1084"/>
      <c r="FX4" s="1084"/>
      <c r="FY4" s="1084"/>
      <c r="FZ4" s="1084"/>
      <c r="GA4" s="1084"/>
      <c r="GB4" s="1093"/>
      <c r="GC4" s="1088"/>
      <c r="GD4" s="1088"/>
      <c r="GE4" s="1089"/>
      <c r="GF4" s="1115"/>
      <c r="GG4" s="1115"/>
      <c r="GH4" s="1083"/>
      <c r="GI4" s="1083"/>
      <c r="GJ4" s="1083"/>
      <c r="GK4" s="152" t="s">
        <v>532</v>
      </c>
      <c r="GL4" s="152" t="s">
        <v>545</v>
      </c>
      <c r="GM4" s="1083"/>
      <c r="GN4" s="1083"/>
      <c r="GO4" s="1083"/>
      <c r="GP4" s="1084"/>
      <c r="GQ4" s="1084"/>
      <c r="GR4" s="1084"/>
      <c r="GS4" s="1084"/>
      <c r="GT4" s="1084"/>
      <c r="GU4" s="1093"/>
      <c r="GV4" s="1088"/>
      <c r="GW4" s="1088"/>
      <c r="GX4" s="1089"/>
      <c r="GY4" s="1115"/>
      <c r="GZ4" s="1115"/>
      <c r="HA4" s="1185"/>
      <c r="HB4" s="1185"/>
      <c r="HC4" s="1185"/>
      <c r="HD4" s="387" t="s">
        <v>532</v>
      </c>
      <c r="HE4" s="387" t="s">
        <v>545</v>
      </c>
      <c r="HF4" s="1185"/>
      <c r="HG4" s="1185"/>
      <c r="HH4" s="1185"/>
      <c r="HI4" s="1084"/>
      <c r="HJ4" s="1084"/>
      <c r="HK4" s="1204"/>
      <c r="HL4" s="1206"/>
      <c r="HM4" s="1208"/>
      <c r="HN4" s="1203"/>
      <c r="HO4" s="1088"/>
      <c r="HP4" s="1088"/>
      <c r="HQ4" s="1089"/>
      <c r="HR4" s="1115"/>
      <c r="HS4" s="1115"/>
      <c r="HT4" s="1118"/>
      <c r="HU4" s="1107"/>
      <c r="HV4" s="1202"/>
    </row>
    <row r="5" spans="1:230" ht="94.5" customHeight="1" x14ac:dyDescent="0.25">
      <c r="A5" s="389">
        <v>1</v>
      </c>
      <c r="B5" s="390" t="s">
        <v>1956</v>
      </c>
      <c r="C5" s="237" t="s">
        <v>2023</v>
      </c>
      <c r="D5" s="391" t="s">
        <v>1424</v>
      </c>
      <c r="E5" s="233" t="s">
        <v>701</v>
      </c>
      <c r="F5" s="233" t="s">
        <v>550</v>
      </c>
      <c r="G5" s="233" t="s">
        <v>726</v>
      </c>
      <c r="H5" s="233" t="s">
        <v>284</v>
      </c>
      <c r="I5" s="390" t="s">
        <v>2024</v>
      </c>
      <c r="J5" s="233" t="s">
        <v>5</v>
      </c>
      <c r="K5" s="318">
        <v>1</v>
      </c>
      <c r="L5" s="233" t="s">
        <v>1544</v>
      </c>
      <c r="M5" s="319">
        <v>44562</v>
      </c>
      <c r="N5" s="320">
        <v>44621</v>
      </c>
      <c r="O5" s="192" t="s">
        <v>2025</v>
      </c>
      <c r="P5" s="192" t="s">
        <v>1545</v>
      </c>
      <c r="Q5" s="193">
        <v>0</v>
      </c>
      <c r="R5" s="193" t="s">
        <v>5</v>
      </c>
      <c r="S5" s="193">
        <v>0</v>
      </c>
      <c r="T5" s="193">
        <v>0</v>
      </c>
      <c r="U5" s="193" t="s">
        <v>5</v>
      </c>
      <c r="V5" s="193">
        <v>0</v>
      </c>
      <c r="W5" s="193" t="s">
        <v>5</v>
      </c>
      <c r="X5" s="392">
        <v>0</v>
      </c>
      <c r="Y5" s="392">
        <v>0</v>
      </c>
      <c r="Z5" s="392">
        <v>0</v>
      </c>
      <c r="AA5" s="392">
        <v>0</v>
      </c>
      <c r="AB5" s="392">
        <v>0</v>
      </c>
      <c r="AC5" s="393">
        <f>1*(100/21)</f>
        <v>4.7619047619047619</v>
      </c>
      <c r="AD5" s="392">
        <v>0</v>
      </c>
      <c r="AE5" s="392">
        <v>0</v>
      </c>
      <c r="AF5" s="355"/>
      <c r="AG5" s="355"/>
      <c r="AH5" s="355"/>
      <c r="AI5" s="355"/>
      <c r="AJ5" s="355"/>
      <c r="AK5" s="355"/>
      <c r="AL5" s="355"/>
      <c r="AM5" s="355"/>
      <c r="AN5" s="355"/>
      <c r="AO5" s="193">
        <v>0</v>
      </c>
      <c r="AP5" s="193">
        <v>0</v>
      </c>
      <c r="AQ5" s="193">
        <v>0</v>
      </c>
      <c r="AR5" s="193"/>
      <c r="AS5" s="193" t="s">
        <v>619</v>
      </c>
      <c r="AT5" s="558">
        <v>0</v>
      </c>
      <c r="AU5" s="559" t="s">
        <v>568</v>
      </c>
      <c r="AV5" s="560">
        <v>0</v>
      </c>
      <c r="AW5" s="558" t="str">
        <f>IF(AV5=0,"0%",IF(AV5=1,"100%",))</f>
        <v>0%</v>
      </c>
      <c r="AX5" s="563" t="s">
        <v>2026</v>
      </c>
      <c r="AY5" s="193">
        <v>1</v>
      </c>
      <c r="AZ5" s="193" t="s">
        <v>2027</v>
      </c>
      <c r="BA5" s="193" t="s">
        <v>2028</v>
      </c>
      <c r="BB5" s="193">
        <v>11</v>
      </c>
      <c r="BC5" s="193" t="s">
        <v>5</v>
      </c>
      <c r="BD5" s="193">
        <v>0</v>
      </c>
      <c r="BE5" s="396" t="s">
        <v>2029</v>
      </c>
      <c r="BF5" s="293">
        <v>0</v>
      </c>
      <c r="BG5" s="293">
        <v>1</v>
      </c>
      <c r="BH5" s="293">
        <v>1</v>
      </c>
      <c r="BI5" s="293">
        <v>0</v>
      </c>
      <c r="BJ5" s="293" t="s">
        <v>934</v>
      </c>
      <c r="BK5" s="558">
        <v>1</v>
      </c>
      <c r="BL5" s="559" t="s">
        <v>568</v>
      </c>
      <c r="BM5" s="560">
        <v>1</v>
      </c>
      <c r="BN5" s="558">
        <v>1</v>
      </c>
      <c r="BO5" s="192" t="s">
        <v>2030</v>
      </c>
      <c r="BP5" s="193">
        <v>0</v>
      </c>
      <c r="BQ5" s="193" t="s">
        <v>2030</v>
      </c>
      <c r="BR5" s="202" t="s">
        <v>2028</v>
      </c>
      <c r="BS5" s="193">
        <v>11</v>
      </c>
      <c r="BT5" s="193" t="s">
        <v>5</v>
      </c>
      <c r="BU5" s="193">
        <v>0</v>
      </c>
      <c r="BV5" s="396" t="s">
        <v>2029</v>
      </c>
      <c r="BW5" s="293">
        <v>1</v>
      </c>
      <c r="BX5" s="293">
        <v>1</v>
      </c>
      <c r="BY5" s="293">
        <v>0</v>
      </c>
      <c r="BZ5" s="563" t="s">
        <v>2031</v>
      </c>
      <c r="CA5" s="293" t="s">
        <v>580</v>
      </c>
      <c r="CB5" s="558" t="str">
        <f>CE5</f>
        <v>100%</v>
      </c>
      <c r="CC5" s="559"/>
      <c r="CD5" s="560">
        <v>1</v>
      </c>
      <c r="CE5" s="558" t="str">
        <f>IF(CD5=0,"0%",IF(CD5=1,"100%",))</f>
        <v>100%</v>
      </c>
      <c r="CF5" s="192"/>
      <c r="CG5" s="193"/>
      <c r="CH5" s="193"/>
      <c r="CI5" s="193"/>
      <c r="CJ5" s="193"/>
      <c r="CK5" s="193"/>
      <c r="CL5" s="193"/>
      <c r="CM5" s="193"/>
      <c r="CN5" s="293"/>
      <c r="CO5" s="293"/>
      <c r="CP5" s="293"/>
      <c r="CQ5" s="293"/>
      <c r="CR5" s="293" t="s">
        <v>580</v>
      </c>
      <c r="CS5" s="558" t="str">
        <f>CV5</f>
        <v>100%</v>
      </c>
      <c r="CT5" s="559"/>
      <c r="CU5" s="560">
        <f>CD5+CG5</f>
        <v>1</v>
      </c>
      <c r="CV5" s="558" t="str">
        <f>IF(CU5=0,"0%",IF(CU5=1,"100%",))</f>
        <v>100%</v>
      </c>
      <c r="CW5" s="192"/>
      <c r="CX5" s="193"/>
      <c r="CY5" s="192"/>
      <c r="CZ5" s="78"/>
      <c r="DA5" s="79"/>
      <c r="DB5" s="79"/>
      <c r="DC5" s="79"/>
      <c r="DD5" s="202"/>
      <c r="DE5" s="202">
        <v>0</v>
      </c>
      <c r="DF5" s="202">
        <v>0</v>
      </c>
      <c r="DG5" s="202"/>
      <c r="DH5" s="202"/>
      <c r="DI5" s="202" t="s">
        <v>580</v>
      </c>
      <c r="DJ5" s="558">
        <f>DM5</f>
        <v>1</v>
      </c>
      <c r="DK5" s="559"/>
      <c r="DL5" s="560">
        <f>CU5+CX5</f>
        <v>1</v>
      </c>
      <c r="DM5" s="558">
        <f>DL5*100%/K5</f>
        <v>1</v>
      </c>
      <c r="DN5" s="192"/>
      <c r="DO5" s="193"/>
      <c r="DP5" s="78"/>
      <c r="DQ5" s="78"/>
      <c r="DR5" s="78"/>
      <c r="DS5" s="78"/>
      <c r="DT5" s="202"/>
      <c r="DU5" s="398"/>
      <c r="DV5" s="322"/>
      <c r="DW5" s="322"/>
      <c r="DX5" s="322"/>
      <c r="DY5" s="357" t="s">
        <v>1664</v>
      </c>
      <c r="DZ5" s="322" t="s">
        <v>580</v>
      </c>
      <c r="EA5" s="558" t="str">
        <f>ED5</f>
        <v>100%</v>
      </c>
      <c r="EB5" s="559"/>
      <c r="EC5" s="560">
        <f>DL5+DO5</f>
        <v>1</v>
      </c>
      <c r="ED5" s="558" t="str">
        <f>IF(EC5=0,"0%",IF(EC5=1,"100%",))</f>
        <v>100%</v>
      </c>
      <c r="EE5" s="401"/>
      <c r="EF5" s="401"/>
      <c r="EG5" s="401"/>
      <c r="EH5" s="401"/>
      <c r="EI5" s="401"/>
      <c r="EJ5" s="401"/>
      <c r="EK5" s="401"/>
      <c r="EL5" s="401"/>
      <c r="EM5" s="401"/>
      <c r="EN5" s="401"/>
      <c r="EO5" s="401"/>
      <c r="EP5" s="419" t="s">
        <v>1666</v>
      </c>
      <c r="EQ5" s="401" t="s">
        <v>580</v>
      </c>
      <c r="ER5" s="558" t="str">
        <f>EU5</f>
        <v>100%</v>
      </c>
      <c r="ES5" s="559"/>
      <c r="ET5" s="560">
        <f>EC5+EF5</f>
        <v>1</v>
      </c>
      <c r="EU5" s="558" t="str">
        <f>IF(ET5=0,"0%",IF(ET5=1,"100%",))</f>
        <v>100%</v>
      </c>
      <c r="EV5" s="401"/>
      <c r="EW5" s="401"/>
      <c r="EX5" s="401"/>
      <c r="EY5" s="401"/>
      <c r="EZ5" s="401"/>
      <c r="FA5" s="401"/>
      <c r="FB5" s="401"/>
      <c r="FC5" s="401"/>
      <c r="FD5" s="401"/>
      <c r="FE5" s="401"/>
      <c r="FF5" s="401"/>
      <c r="FG5" s="419" t="s">
        <v>1666</v>
      </c>
      <c r="FH5" s="401"/>
      <c r="FI5" s="558" t="str">
        <f>FL5</f>
        <v>100%</v>
      </c>
      <c r="FJ5" s="559"/>
      <c r="FK5" s="560">
        <f>ET5+EW5</f>
        <v>1</v>
      </c>
      <c r="FL5" s="558" t="str">
        <f>IF(FK5=0,"0%",IF(FK5=1,"100%",))</f>
        <v>100%</v>
      </c>
      <c r="FM5" s="582" t="s">
        <v>2032</v>
      </c>
      <c r="FN5" s="583" t="s">
        <v>5</v>
      </c>
      <c r="FO5" s="401"/>
      <c r="FP5" s="401"/>
      <c r="FQ5" s="401"/>
      <c r="FR5" s="401"/>
      <c r="FS5" s="401"/>
      <c r="FT5" s="401"/>
      <c r="FU5" s="401"/>
      <c r="FV5" s="401"/>
      <c r="FW5" s="401"/>
      <c r="FX5" s="401"/>
      <c r="FY5" s="401"/>
      <c r="FZ5" s="401"/>
      <c r="GA5" s="401" t="s">
        <v>580</v>
      </c>
      <c r="GB5" s="558" t="str">
        <f>GE5</f>
        <v>100%</v>
      </c>
      <c r="GC5" s="559"/>
      <c r="GD5" s="560">
        <f>FK5+FP5</f>
        <v>1</v>
      </c>
      <c r="GE5" s="558" t="str">
        <f>IF(GD5=0,"0%",IF(GD5=1,"100%",))</f>
        <v>100%</v>
      </c>
      <c r="GF5" s="582" t="s">
        <v>2032</v>
      </c>
      <c r="GG5" s="583" t="s">
        <v>5</v>
      </c>
      <c r="GH5" s="401"/>
      <c r="GI5" s="401"/>
      <c r="GJ5" s="401"/>
      <c r="GK5" s="401"/>
      <c r="GL5" s="401"/>
      <c r="GM5" s="401"/>
      <c r="GN5" s="401"/>
      <c r="GO5" s="401"/>
      <c r="GP5" s="401"/>
      <c r="GQ5" s="401"/>
      <c r="GR5" s="401"/>
      <c r="GS5" s="401"/>
      <c r="GT5" s="400" t="s">
        <v>580</v>
      </c>
      <c r="GU5" s="558" t="str">
        <f>GX5</f>
        <v>100%</v>
      </c>
      <c r="GV5" s="559"/>
      <c r="GW5" s="560">
        <f>GD5+GI5</f>
        <v>1</v>
      </c>
      <c r="GX5" s="558" t="str">
        <f>IF(GW5=0,"0%",IF(GW5=1,"100%",))</f>
        <v>100%</v>
      </c>
      <c r="GY5" s="582" t="s">
        <v>2032</v>
      </c>
      <c r="GZ5" s="583" t="s">
        <v>5</v>
      </c>
      <c r="HA5" s="401"/>
      <c r="HB5" s="401"/>
      <c r="HC5" s="401"/>
      <c r="HD5" s="401"/>
      <c r="HE5" s="401"/>
      <c r="HF5" s="401"/>
      <c r="HG5" s="401"/>
      <c r="HH5" s="401"/>
      <c r="HI5" s="401"/>
      <c r="HJ5" s="401"/>
      <c r="HK5" s="401"/>
      <c r="HL5" s="584"/>
      <c r="HM5" s="585" t="s">
        <v>580</v>
      </c>
      <c r="HN5" s="558" t="str">
        <f>HQ5</f>
        <v>100%</v>
      </c>
      <c r="HO5" s="559"/>
      <c r="HP5" s="560">
        <f>GW5+HB5</f>
        <v>1</v>
      </c>
      <c r="HQ5" s="558" t="str">
        <f>IF(HP5=0,"0%",IF(HP5=1,"100%",))</f>
        <v>100%</v>
      </c>
      <c r="HR5" s="582" t="s">
        <v>2032</v>
      </c>
      <c r="HS5" s="583" t="s">
        <v>5</v>
      </c>
      <c r="HT5" s="586" t="s">
        <v>2032</v>
      </c>
      <c r="HU5" s="586" t="s">
        <v>568</v>
      </c>
      <c r="HV5" s="587" t="s">
        <v>7</v>
      </c>
    </row>
    <row r="6" spans="1:230" ht="108" customHeight="1" x14ac:dyDescent="0.25">
      <c r="A6" s="389">
        <v>2</v>
      </c>
      <c r="B6" s="390" t="s">
        <v>1514</v>
      </c>
      <c r="C6" s="237" t="s">
        <v>2033</v>
      </c>
      <c r="D6" s="391" t="s">
        <v>1424</v>
      </c>
      <c r="E6" s="233" t="s">
        <v>1516</v>
      </c>
      <c r="F6" s="233" t="s">
        <v>725</v>
      </c>
      <c r="G6" s="233" t="s">
        <v>1971</v>
      </c>
      <c r="H6" s="233" t="s">
        <v>284</v>
      </c>
      <c r="I6" s="390" t="s">
        <v>1518</v>
      </c>
      <c r="J6" s="151" t="s">
        <v>5</v>
      </c>
      <c r="K6" s="318">
        <v>1</v>
      </c>
      <c r="L6" s="233" t="s">
        <v>1519</v>
      </c>
      <c r="M6" s="319">
        <v>44621</v>
      </c>
      <c r="N6" s="320">
        <v>44682</v>
      </c>
      <c r="O6" s="192" t="s">
        <v>2034</v>
      </c>
      <c r="P6" s="192"/>
      <c r="Q6" s="193"/>
      <c r="R6" s="193"/>
      <c r="S6" s="193"/>
      <c r="T6" s="193"/>
      <c r="U6" s="193"/>
      <c r="V6" s="193"/>
      <c r="W6" s="193"/>
      <c r="X6" s="392"/>
      <c r="Y6" s="392"/>
      <c r="Z6" s="392"/>
      <c r="AA6" s="392"/>
      <c r="AB6" s="392"/>
      <c r="AC6" s="393"/>
      <c r="AD6" s="392"/>
      <c r="AE6" s="392"/>
      <c r="AF6" s="355"/>
      <c r="AG6" s="355"/>
      <c r="AH6" s="355"/>
      <c r="AI6" s="355"/>
      <c r="AJ6" s="355"/>
      <c r="AK6" s="355"/>
      <c r="AL6" s="355"/>
      <c r="AM6" s="355"/>
      <c r="AN6" s="355"/>
      <c r="AO6" s="193">
        <v>0</v>
      </c>
      <c r="AP6" s="193">
        <v>0</v>
      </c>
      <c r="AQ6" s="193">
        <v>0</v>
      </c>
      <c r="AR6" s="193"/>
      <c r="AS6" s="193" t="s">
        <v>619</v>
      </c>
      <c r="AT6" s="558">
        <v>0</v>
      </c>
      <c r="AU6" s="559" t="s">
        <v>568</v>
      </c>
      <c r="AV6" s="560">
        <v>0</v>
      </c>
      <c r="AW6" s="558" t="str">
        <f>IF(AV6=0,"0%",IF(AV6=1,"100%",))</f>
        <v>0%</v>
      </c>
      <c r="AX6" s="563" t="s">
        <v>2035</v>
      </c>
      <c r="AY6" s="193">
        <v>1</v>
      </c>
      <c r="AZ6" s="193" t="s">
        <v>2036</v>
      </c>
      <c r="BA6" s="193" t="s">
        <v>5</v>
      </c>
      <c r="BB6" s="193" t="s">
        <v>5</v>
      </c>
      <c r="BC6" s="193" t="s">
        <v>5</v>
      </c>
      <c r="BD6" s="193">
        <v>0</v>
      </c>
      <c r="BE6" s="396" t="s">
        <v>2037</v>
      </c>
      <c r="BF6" s="293"/>
      <c r="BG6" s="293">
        <v>1</v>
      </c>
      <c r="BH6" s="293">
        <v>1</v>
      </c>
      <c r="BI6" s="293">
        <v>0</v>
      </c>
      <c r="BJ6" s="293" t="s">
        <v>934</v>
      </c>
      <c r="BK6" s="558">
        <v>1</v>
      </c>
      <c r="BL6" s="559" t="s">
        <v>568</v>
      </c>
      <c r="BM6" s="560">
        <v>1</v>
      </c>
      <c r="BN6" s="558" t="str">
        <f>IF(BM6=0,"0%",IF(BM6=1,"100%",))</f>
        <v>100%</v>
      </c>
      <c r="BO6" s="192" t="s">
        <v>2038</v>
      </c>
      <c r="BP6" s="193">
        <v>1</v>
      </c>
      <c r="BQ6" s="202" t="s">
        <v>2036</v>
      </c>
      <c r="BR6" s="193" t="s">
        <v>5</v>
      </c>
      <c r="BS6" s="193" t="s">
        <v>5</v>
      </c>
      <c r="BT6" s="193" t="s">
        <v>5</v>
      </c>
      <c r="BU6" s="193">
        <v>0</v>
      </c>
      <c r="BV6" s="396" t="s">
        <v>2037</v>
      </c>
      <c r="BW6" s="293">
        <v>1</v>
      </c>
      <c r="BX6" s="293">
        <v>1</v>
      </c>
      <c r="BY6" s="293">
        <v>1</v>
      </c>
      <c r="BZ6" s="293" t="s">
        <v>783</v>
      </c>
      <c r="CA6" s="293" t="s">
        <v>580</v>
      </c>
      <c r="CB6" s="558" t="str">
        <f t="shared" ref="CB6:CB8" si="0">CE6</f>
        <v>100%</v>
      </c>
      <c r="CC6" s="559"/>
      <c r="CD6" s="560">
        <v>1</v>
      </c>
      <c r="CE6" s="558" t="str">
        <f>IF(CD6=0,"0%",IF(CD6=1,"100%",))</f>
        <v>100%</v>
      </c>
      <c r="CF6" s="192"/>
      <c r="CG6" s="193"/>
      <c r="CH6" s="193"/>
      <c r="CI6" s="193"/>
      <c r="CJ6" s="193"/>
      <c r="CK6" s="193"/>
      <c r="CL6" s="193"/>
      <c r="CM6" s="193"/>
      <c r="CN6" s="293"/>
      <c r="CO6" s="293"/>
      <c r="CP6" s="293"/>
      <c r="CQ6" s="293"/>
      <c r="CR6" s="293" t="s">
        <v>580</v>
      </c>
      <c r="CS6" s="558" t="str">
        <f t="shared" ref="CS6:CS8" si="1">CV6</f>
        <v>100%</v>
      </c>
      <c r="CT6" s="559"/>
      <c r="CU6" s="560">
        <f t="shared" ref="CU6:CU8" si="2">CD6+CG6</f>
        <v>1</v>
      </c>
      <c r="CV6" s="558" t="str">
        <f>IF(CU6=0,"0%",IF(CU6=1,"100%",))</f>
        <v>100%</v>
      </c>
      <c r="CW6" s="192"/>
      <c r="CX6" s="193"/>
      <c r="CY6" s="192"/>
      <c r="CZ6" s="78"/>
      <c r="DA6" s="79"/>
      <c r="DB6" s="79"/>
      <c r="DC6" s="79"/>
      <c r="DD6" s="202"/>
      <c r="DE6" s="202">
        <v>0</v>
      </c>
      <c r="DF6" s="202">
        <v>0</v>
      </c>
      <c r="DG6" s="202"/>
      <c r="DH6" s="202"/>
      <c r="DI6" s="202" t="s">
        <v>580</v>
      </c>
      <c r="DJ6" s="558">
        <f t="shared" ref="DJ6:DJ8" si="3">DM6</f>
        <v>1</v>
      </c>
      <c r="DK6" s="559"/>
      <c r="DL6" s="560">
        <f t="shared" ref="DL6:DL8" si="4">CU6+CX6</f>
        <v>1</v>
      </c>
      <c r="DM6" s="558">
        <f t="shared" ref="DM6:DM8" si="5">DL6*100%/K6</f>
        <v>1</v>
      </c>
      <c r="DN6" s="192"/>
      <c r="DO6" s="193"/>
      <c r="DP6" s="78"/>
      <c r="DQ6" s="78"/>
      <c r="DR6" s="78"/>
      <c r="DS6" s="78"/>
      <c r="DT6" s="202"/>
      <c r="DU6" s="398"/>
      <c r="DV6" s="322"/>
      <c r="DW6" s="322"/>
      <c r="DX6" s="322"/>
      <c r="DY6" s="357" t="s">
        <v>1664</v>
      </c>
      <c r="DZ6" s="322" t="s">
        <v>580</v>
      </c>
      <c r="EA6" s="558" t="str">
        <f t="shared" ref="EA6:EA8" si="6">ED6</f>
        <v>100%</v>
      </c>
      <c r="EB6" s="559"/>
      <c r="EC6" s="560">
        <f t="shared" ref="EC6:EC8" si="7">DL6+DO6</f>
        <v>1</v>
      </c>
      <c r="ED6" s="558" t="str">
        <f>IF(EC6=0,"0%",IF(EC6=1,"100%",))</f>
        <v>100%</v>
      </c>
      <c r="EE6" s="401"/>
      <c r="EF6" s="401"/>
      <c r="EG6" s="401"/>
      <c r="EH6" s="401"/>
      <c r="EI6" s="401"/>
      <c r="EJ6" s="401"/>
      <c r="EK6" s="401"/>
      <c r="EL6" s="401"/>
      <c r="EM6" s="401"/>
      <c r="EN6" s="401"/>
      <c r="EO6" s="401"/>
      <c r="EP6" s="419" t="s">
        <v>1666</v>
      </c>
      <c r="EQ6" s="401" t="s">
        <v>580</v>
      </c>
      <c r="ER6" s="558" t="str">
        <f t="shared" ref="ER6:ER8" si="8">EU6</f>
        <v>100%</v>
      </c>
      <c r="ES6" s="559"/>
      <c r="ET6" s="560">
        <f t="shared" ref="ET6:ET8" si="9">EC6+EF6</f>
        <v>1</v>
      </c>
      <c r="EU6" s="558" t="str">
        <f>IF(ET6=0,"0%",IF(ET6=1,"100%",))</f>
        <v>100%</v>
      </c>
      <c r="EV6" s="401"/>
      <c r="EW6" s="401"/>
      <c r="EX6" s="401"/>
      <c r="EY6" s="401"/>
      <c r="EZ6" s="401"/>
      <c r="FA6" s="401"/>
      <c r="FB6" s="401"/>
      <c r="FC6" s="401"/>
      <c r="FD6" s="401"/>
      <c r="FE6" s="401"/>
      <c r="FF6" s="401"/>
      <c r="FG6" s="419" t="s">
        <v>1666</v>
      </c>
      <c r="FH6" s="401"/>
      <c r="FI6" s="558" t="str">
        <f t="shared" ref="FI6:FI8" si="10">FL6</f>
        <v>100%</v>
      </c>
      <c r="FJ6" s="559"/>
      <c r="FK6" s="560">
        <f t="shared" ref="FK6:FK8" si="11">ET6+EW6</f>
        <v>1</v>
      </c>
      <c r="FL6" s="558" t="str">
        <f>IF(FK6=0,"0%",IF(FK6=1,"100%",))</f>
        <v>100%</v>
      </c>
      <c r="FM6" s="582" t="s">
        <v>2039</v>
      </c>
      <c r="FN6" s="583" t="s">
        <v>5</v>
      </c>
      <c r="FO6" s="401"/>
      <c r="FP6" s="401"/>
      <c r="FQ6" s="401"/>
      <c r="FR6" s="401"/>
      <c r="FS6" s="401"/>
      <c r="FT6" s="401"/>
      <c r="FU6" s="401"/>
      <c r="FV6" s="401"/>
      <c r="FW6" s="401"/>
      <c r="FX6" s="401"/>
      <c r="FY6" s="401"/>
      <c r="FZ6" s="401"/>
      <c r="GA6" s="401" t="s">
        <v>580</v>
      </c>
      <c r="GB6" s="558" t="str">
        <f t="shared" ref="GB6:GB8" si="12">GE6</f>
        <v>100%</v>
      </c>
      <c r="GC6" s="559"/>
      <c r="GD6" s="560">
        <f t="shared" ref="GD6:GD8" si="13">FK6+FP6</f>
        <v>1</v>
      </c>
      <c r="GE6" s="558" t="str">
        <f>IF(GD6=0,"0%",IF(GD6=1,"100%",))</f>
        <v>100%</v>
      </c>
      <c r="GF6" s="582" t="s">
        <v>2039</v>
      </c>
      <c r="GG6" s="583" t="s">
        <v>5</v>
      </c>
      <c r="GH6" s="401"/>
      <c r="GI6" s="401"/>
      <c r="GJ6" s="401"/>
      <c r="GK6" s="401"/>
      <c r="GL6" s="401"/>
      <c r="GM6" s="401"/>
      <c r="GN6" s="401"/>
      <c r="GO6" s="401"/>
      <c r="GP6" s="401"/>
      <c r="GQ6" s="401"/>
      <c r="GR6" s="401"/>
      <c r="GS6" s="401"/>
      <c r="GT6" s="400" t="s">
        <v>580</v>
      </c>
      <c r="GU6" s="558" t="str">
        <f t="shared" ref="GU6:GU8" si="14">GX6</f>
        <v>100%</v>
      </c>
      <c r="GV6" s="559"/>
      <c r="GW6" s="560">
        <f t="shared" ref="GW6:GW8" si="15">GD6+GI6</f>
        <v>1</v>
      </c>
      <c r="GX6" s="558" t="str">
        <f>IF(GW6=0,"0%",IF(GW6=1,"100%",))</f>
        <v>100%</v>
      </c>
      <c r="GY6" s="582" t="s">
        <v>2039</v>
      </c>
      <c r="GZ6" s="583" t="s">
        <v>5</v>
      </c>
      <c r="HA6" s="401"/>
      <c r="HB6" s="401"/>
      <c r="HC6" s="401"/>
      <c r="HD6" s="401"/>
      <c r="HE6" s="401"/>
      <c r="HF6" s="401"/>
      <c r="HG6" s="401"/>
      <c r="HH6" s="401"/>
      <c r="HI6" s="401"/>
      <c r="HJ6" s="401"/>
      <c r="HK6" s="401"/>
      <c r="HL6" s="401"/>
      <c r="HM6" s="400" t="s">
        <v>580</v>
      </c>
      <c r="HN6" s="558" t="str">
        <f t="shared" ref="HN6:HN8" si="16">HQ6</f>
        <v>100%</v>
      </c>
      <c r="HO6" s="559"/>
      <c r="HP6" s="560">
        <f>GW6+HB6</f>
        <v>1</v>
      </c>
      <c r="HQ6" s="558" t="str">
        <f>IF(HP6=0,"0%",IF(HP6=1,"100%",))</f>
        <v>100%</v>
      </c>
      <c r="HR6" s="582" t="s">
        <v>2039</v>
      </c>
      <c r="HS6" s="583" t="s">
        <v>5</v>
      </c>
      <c r="HT6" s="586" t="s">
        <v>2039</v>
      </c>
      <c r="HU6" s="586" t="s">
        <v>568</v>
      </c>
      <c r="HV6" s="587" t="s">
        <v>7</v>
      </c>
    </row>
    <row r="7" spans="1:230" ht="82.5" customHeight="1" x14ac:dyDescent="0.25">
      <c r="A7" s="389">
        <v>3</v>
      </c>
      <c r="B7" s="390" t="s">
        <v>1987</v>
      </c>
      <c r="C7" s="237" t="s">
        <v>2040</v>
      </c>
      <c r="D7" s="391" t="s">
        <v>1424</v>
      </c>
      <c r="E7" s="151" t="s">
        <v>1516</v>
      </c>
      <c r="F7" s="151" t="s">
        <v>725</v>
      </c>
      <c r="G7" s="151" t="s">
        <v>726</v>
      </c>
      <c r="H7" s="233" t="s">
        <v>1147</v>
      </c>
      <c r="I7" s="390" t="s">
        <v>1989</v>
      </c>
      <c r="J7" s="151" t="s">
        <v>5</v>
      </c>
      <c r="K7" s="347">
        <v>1</v>
      </c>
      <c r="L7" s="151" t="s">
        <v>2041</v>
      </c>
      <c r="M7" s="319">
        <v>44562</v>
      </c>
      <c r="N7" s="319" t="s">
        <v>2042</v>
      </c>
      <c r="O7" s="408" t="s">
        <v>707</v>
      </c>
      <c r="P7" s="357"/>
      <c r="Q7" s="79"/>
      <c r="R7" s="357"/>
      <c r="S7" s="79"/>
      <c r="T7" s="79"/>
      <c r="U7" s="79"/>
      <c r="V7" s="79"/>
      <c r="W7" s="183"/>
      <c r="X7" s="183"/>
      <c r="Y7" s="409"/>
      <c r="Z7" s="409"/>
      <c r="AA7" s="409"/>
      <c r="AB7" s="409"/>
      <c r="AC7" s="410"/>
      <c r="AD7" s="409"/>
      <c r="AE7" s="410"/>
      <c r="AF7" s="322"/>
      <c r="AG7" s="322"/>
      <c r="AH7" s="322"/>
      <c r="AI7" s="322"/>
      <c r="AJ7" s="322"/>
      <c r="AK7" s="322"/>
      <c r="AL7" s="322"/>
      <c r="AM7" s="322"/>
      <c r="AN7" s="322"/>
      <c r="AO7" s="79">
        <v>0</v>
      </c>
      <c r="AP7" s="79">
        <v>0</v>
      </c>
      <c r="AQ7" s="79">
        <v>0</v>
      </c>
      <c r="AR7" s="78" t="s">
        <v>2043</v>
      </c>
      <c r="AS7" s="588" t="s">
        <v>2044</v>
      </c>
      <c r="AT7" s="573">
        <v>0</v>
      </c>
      <c r="AU7" s="574" t="s">
        <v>568</v>
      </c>
      <c r="AV7" s="575">
        <v>0</v>
      </c>
      <c r="AW7" s="573" t="str">
        <f>IF(AV7=0,"0%",IF(AV7=1,"100%",))</f>
        <v>0%</v>
      </c>
      <c r="AX7" s="576"/>
      <c r="AY7" s="79"/>
      <c r="AZ7" s="204"/>
      <c r="BA7" s="78"/>
      <c r="BB7" s="78"/>
      <c r="BC7" s="79"/>
      <c r="BD7" s="79"/>
      <c r="BE7" s="291"/>
      <c r="BF7" s="204"/>
      <c r="BG7" s="293">
        <v>0</v>
      </c>
      <c r="BH7" s="293">
        <v>0</v>
      </c>
      <c r="BI7" s="293">
        <v>0</v>
      </c>
      <c r="BJ7" s="409" t="s">
        <v>619</v>
      </c>
      <c r="BK7" s="573">
        <v>0</v>
      </c>
      <c r="BL7" s="559" t="s">
        <v>568</v>
      </c>
      <c r="BM7" s="575">
        <v>0</v>
      </c>
      <c r="BN7" s="573" t="str">
        <f>IF(BM7=0,"0%",IF(BM7=1,"100%",))</f>
        <v>0%</v>
      </c>
      <c r="BO7" s="204" t="s">
        <v>2045</v>
      </c>
      <c r="BP7" s="79">
        <v>1</v>
      </c>
      <c r="BQ7" s="204" t="s">
        <v>2046</v>
      </c>
      <c r="BR7" s="79" t="s">
        <v>2047</v>
      </c>
      <c r="BS7" s="79">
        <v>315</v>
      </c>
      <c r="BT7" s="79" t="s">
        <v>5</v>
      </c>
      <c r="BU7" s="79">
        <v>3</v>
      </c>
      <c r="BV7" s="78" t="s">
        <v>2029</v>
      </c>
      <c r="BW7" s="204">
        <v>1</v>
      </c>
      <c r="BX7" s="409">
        <v>1</v>
      </c>
      <c r="BY7" s="409">
        <v>1</v>
      </c>
      <c r="BZ7" s="409" t="s">
        <v>783</v>
      </c>
      <c r="CA7" s="79" t="s">
        <v>580</v>
      </c>
      <c r="CB7" s="558" t="str">
        <f t="shared" si="0"/>
        <v>100%</v>
      </c>
      <c r="CC7" s="574"/>
      <c r="CD7" s="560">
        <f t="shared" ref="CD7:CD8" si="17">BM7+BP7</f>
        <v>1</v>
      </c>
      <c r="CE7" s="573" t="str">
        <f>IF(CD7=0,"0%",IF(CD7=1,"100%",))</f>
        <v>100%</v>
      </c>
      <c r="CF7" s="204"/>
      <c r="CG7" s="79"/>
      <c r="CH7" s="204"/>
      <c r="CI7" s="79"/>
      <c r="CJ7" s="79"/>
      <c r="CK7" s="79"/>
      <c r="CL7" s="79"/>
      <c r="CM7" s="183"/>
      <c r="CN7" s="204"/>
      <c r="CO7" s="409"/>
      <c r="CP7" s="409"/>
      <c r="CQ7" s="409"/>
      <c r="CR7" s="409" t="s">
        <v>580</v>
      </c>
      <c r="CS7" s="558" t="str">
        <f t="shared" si="1"/>
        <v>100%</v>
      </c>
      <c r="CT7" s="574"/>
      <c r="CU7" s="560">
        <f t="shared" si="2"/>
        <v>1</v>
      </c>
      <c r="CV7" s="573" t="str">
        <f>IF(CU7=0,"0%",IF(CU7=1,"100%",))</f>
        <v>100%</v>
      </c>
      <c r="CW7" s="78"/>
      <c r="CX7" s="79"/>
      <c r="CY7" s="78"/>
      <c r="CZ7" s="79"/>
      <c r="DA7" s="79"/>
      <c r="DB7" s="79"/>
      <c r="DC7" s="79"/>
      <c r="DD7" s="78"/>
      <c r="DE7" s="78">
        <v>0</v>
      </c>
      <c r="DF7" s="78">
        <v>0</v>
      </c>
      <c r="DG7" s="78"/>
      <c r="DH7" s="78"/>
      <c r="DI7" s="78" t="s">
        <v>580</v>
      </c>
      <c r="DJ7" s="558">
        <f t="shared" si="3"/>
        <v>1</v>
      </c>
      <c r="DK7" s="574"/>
      <c r="DL7" s="560">
        <f t="shared" si="4"/>
        <v>1</v>
      </c>
      <c r="DM7" s="558">
        <f t="shared" si="5"/>
        <v>1</v>
      </c>
      <c r="DN7" s="78"/>
      <c r="DO7" s="78"/>
      <c r="DP7" s="78"/>
      <c r="DQ7" s="79"/>
      <c r="DR7" s="79"/>
      <c r="DS7" s="79"/>
      <c r="DT7" s="79"/>
      <c r="DU7" s="200"/>
      <c r="DV7" s="322"/>
      <c r="DW7" s="322"/>
      <c r="DX7" s="322"/>
      <c r="DY7" s="357" t="s">
        <v>1664</v>
      </c>
      <c r="DZ7" s="322" t="s">
        <v>580</v>
      </c>
      <c r="EA7" s="558" t="str">
        <f t="shared" si="6"/>
        <v>100%</v>
      </c>
      <c r="EB7" s="574"/>
      <c r="EC7" s="560">
        <f t="shared" si="7"/>
        <v>1</v>
      </c>
      <c r="ED7" s="573" t="str">
        <f>IF(EC7=0,"0%",IF(EC7=1,"100%",))</f>
        <v>100%</v>
      </c>
      <c r="EE7" s="401"/>
      <c r="EF7" s="401"/>
      <c r="EG7" s="401"/>
      <c r="EH7" s="401"/>
      <c r="EI7" s="401"/>
      <c r="EJ7" s="401"/>
      <c r="EK7" s="401"/>
      <c r="EL7" s="401"/>
      <c r="EM7" s="401"/>
      <c r="EN7" s="401"/>
      <c r="EO7" s="401"/>
      <c r="EP7" s="419" t="s">
        <v>1666</v>
      </c>
      <c r="EQ7" s="401" t="s">
        <v>580</v>
      </c>
      <c r="ER7" s="558" t="str">
        <f t="shared" si="8"/>
        <v>100%</v>
      </c>
      <c r="ES7" s="574"/>
      <c r="ET7" s="560">
        <f t="shared" si="9"/>
        <v>1</v>
      </c>
      <c r="EU7" s="573" t="str">
        <f>IF(ET7=0,"0%",IF(ET7=1,"100%",))</f>
        <v>100%</v>
      </c>
      <c r="EV7" s="401"/>
      <c r="EW7" s="401"/>
      <c r="EX7" s="401"/>
      <c r="EY7" s="401"/>
      <c r="EZ7" s="401"/>
      <c r="FA7" s="401"/>
      <c r="FB7" s="401"/>
      <c r="FC7" s="401"/>
      <c r="FD7" s="401"/>
      <c r="FE7" s="401"/>
      <c r="FF7" s="401"/>
      <c r="FG7" s="419" t="s">
        <v>1666</v>
      </c>
      <c r="FH7" s="401"/>
      <c r="FI7" s="558" t="str">
        <f t="shared" si="10"/>
        <v>100%</v>
      </c>
      <c r="FJ7" s="574"/>
      <c r="FK7" s="560">
        <f t="shared" si="11"/>
        <v>1</v>
      </c>
      <c r="FL7" s="573" t="str">
        <f>IF(FK7=0,"0%",IF(FK7=1,"100%",))</f>
        <v>100%</v>
      </c>
      <c r="FM7" s="582" t="s">
        <v>2039</v>
      </c>
      <c r="FN7" s="583" t="s">
        <v>5</v>
      </c>
      <c r="FO7" s="401"/>
      <c r="FP7" s="401"/>
      <c r="FQ7" s="401"/>
      <c r="FR7" s="401"/>
      <c r="FS7" s="401"/>
      <c r="FT7" s="401"/>
      <c r="FU7" s="401"/>
      <c r="FV7" s="401"/>
      <c r="FW7" s="401"/>
      <c r="FX7" s="401"/>
      <c r="FY7" s="401"/>
      <c r="FZ7" s="401"/>
      <c r="GA7" s="401" t="s">
        <v>580</v>
      </c>
      <c r="GB7" s="558" t="str">
        <f t="shared" si="12"/>
        <v>100%</v>
      </c>
      <c r="GC7" s="574"/>
      <c r="GD7" s="560">
        <f t="shared" si="13"/>
        <v>1</v>
      </c>
      <c r="GE7" s="573" t="str">
        <f>IF(GD7=0,"0%",IF(GD7=1,"100%",))</f>
        <v>100%</v>
      </c>
      <c r="GF7" s="582" t="s">
        <v>2039</v>
      </c>
      <c r="GG7" s="583" t="s">
        <v>5</v>
      </c>
      <c r="GH7" s="401"/>
      <c r="GI7" s="401"/>
      <c r="GJ7" s="401"/>
      <c r="GK7" s="401"/>
      <c r="GL7" s="401"/>
      <c r="GM7" s="401"/>
      <c r="GN7" s="401"/>
      <c r="GO7" s="401"/>
      <c r="GP7" s="401"/>
      <c r="GQ7" s="401"/>
      <c r="GR7" s="401"/>
      <c r="GS7" s="401"/>
      <c r="GT7" s="400" t="s">
        <v>580</v>
      </c>
      <c r="GU7" s="558" t="str">
        <f t="shared" si="14"/>
        <v>100%</v>
      </c>
      <c r="GV7" s="574"/>
      <c r="GW7" s="560">
        <f t="shared" si="15"/>
        <v>1</v>
      </c>
      <c r="GX7" s="573" t="str">
        <f>IF(GW7=0,"0%",IF(GW7=1,"100%",))</f>
        <v>100%</v>
      </c>
      <c r="GY7" s="582" t="s">
        <v>2039</v>
      </c>
      <c r="GZ7" s="583" t="s">
        <v>5</v>
      </c>
      <c r="HA7" s="401"/>
      <c r="HB7" s="401"/>
      <c r="HC7" s="401"/>
      <c r="HD7" s="401"/>
      <c r="HE7" s="401"/>
      <c r="HF7" s="401"/>
      <c r="HG7" s="401"/>
      <c r="HH7" s="401"/>
      <c r="HI7" s="401"/>
      <c r="HJ7" s="401"/>
      <c r="HK7" s="401"/>
      <c r="HL7" s="401"/>
      <c r="HM7" s="400" t="s">
        <v>580</v>
      </c>
      <c r="HN7" s="558" t="str">
        <f t="shared" si="16"/>
        <v>100%</v>
      </c>
      <c r="HO7" s="574"/>
      <c r="HP7" s="560">
        <f>GW7+HB7</f>
        <v>1</v>
      </c>
      <c r="HQ7" s="573" t="str">
        <f>IF(HP7=0,"0%",IF(HP7=1,"100%",))</f>
        <v>100%</v>
      </c>
      <c r="HR7" s="582" t="s">
        <v>2039</v>
      </c>
      <c r="HS7" s="583" t="s">
        <v>5</v>
      </c>
      <c r="HT7" s="586" t="s">
        <v>2039</v>
      </c>
      <c r="HU7" s="586" t="s">
        <v>568</v>
      </c>
      <c r="HV7" s="587" t="s">
        <v>7</v>
      </c>
    </row>
    <row r="8" spans="1:230" ht="227.25" customHeight="1" x14ac:dyDescent="0.25">
      <c r="A8" s="389">
        <v>4</v>
      </c>
      <c r="B8" s="390" t="s">
        <v>1987</v>
      </c>
      <c r="C8" s="237" t="s">
        <v>2048</v>
      </c>
      <c r="D8" s="391" t="s">
        <v>1424</v>
      </c>
      <c r="E8" s="151" t="s">
        <v>1516</v>
      </c>
      <c r="F8" s="151" t="s">
        <v>725</v>
      </c>
      <c r="G8" s="151" t="s">
        <v>726</v>
      </c>
      <c r="H8" s="233" t="s">
        <v>1147</v>
      </c>
      <c r="I8" s="390" t="s">
        <v>2004</v>
      </c>
      <c r="J8" s="151" t="s">
        <v>5</v>
      </c>
      <c r="K8" s="347">
        <v>1</v>
      </c>
      <c r="L8" s="151" t="s">
        <v>2041</v>
      </c>
      <c r="M8" s="407">
        <v>44621</v>
      </c>
      <c r="N8" s="407">
        <v>44835</v>
      </c>
      <c r="O8" s="408" t="s">
        <v>707</v>
      </c>
      <c r="P8" s="183"/>
      <c r="Q8" s="195"/>
      <c r="R8" s="195"/>
      <c r="S8" s="195"/>
      <c r="T8" s="195"/>
      <c r="U8" s="195"/>
      <c r="V8" s="195"/>
      <c r="W8" s="195"/>
      <c r="X8" s="409"/>
      <c r="Y8" s="409"/>
      <c r="Z8" s="409"/>
      <c r="AA8" s="409"/>
      <c r="AB8" s="409"/>
      <c r="AC8" s="410"/>
      <c r="AD8" s="409"/>
      <c r="AE8" s="409"/>
      <c r="AF8" s="409"/>
      <c r="AG8" s="409"/>
      <c r="AH8" s="409"/>
      <c r="AI8" s="409"/>
      <c r="AJ8" s="409"/>
      <c r="AK8" s="409"/>
      <c r="AL8" s="409"/>
      <c r="AM8" s="409"/>
      <c r="AN8" s="409"/>
      <c r="AO8" s="79">
        <v>0</v>
      </c>
      <c r="AP8" s="79">
        <v>0</v>
      </c>
      <c r="AQ8" s="79">
        <v>0</v>
      </c>
      <c r="AR8" s="79"/>
      <c r="AS8" s="79" t="s">
        <v>619</v>
      </c>
      <c r="AT8" s="573">
        <v>0</v>
      </c>
      <c r="AU8" s="574" t="s">
        <v>568</v>
      </c>
      <c r="AV8" s="575">
        <v>0</v>
      </c>
      <c r="AW8" s="573" t="str">
        <f>IF(AV8=0,"0%",IF(AV8=1,"100%",))</f>
        <v>0%</v>
      </c>
      <c r="AX8" s="579"/>
      <c r="AY8" s="195"/>
      <c r="AZ8" s="195"/>
      <c r="BA8" s="195"/>
      <c r="BB8" s="195"/>
      <c r="BC8" s="195"/>
      <c r="BD8" s="195"/>
      <c r="BE8" s="413"/>
      <c r="BF8" s="195"/>
      <c r="BG8" s="293">
        <v>0</v>
      </c>
      <c r="BH8" s="293">
        <v>0</v>
      </c>
      <c r="BI8" s="293">
        <v>0</v>
      </c>
      <c r="BJ8" s="195" t="s">
        <v>619</v>
      </c>
      <c r="BK8" s="573">
        <v>0</v>
      </c>
      <c r="BL8" s="559" t="s">
        <v>568</v>
      </c>
      <c r="BM8" s="575">
        <v>0</v>
      </c>
      <c r="BN8" s="573" t="str">
        <f>IF(BM8=0,"0%",IF(BM8=1,"100%",))</f>
        <v>0%</v>
      </c>
      <c r="BO8" s="183"/>
      <c r="BP8" s="195"/>
      <c r="BQ8" s="195"/>
      <c r="BR8" s="195"/>
      <c r="BS8" s="79"/>
      <c r="BT8" s="195"/>
      <c r="BU8" s="195"/>
      <c r="BV8" s="195"/>
      <c r="BW8" s="195">
        <v>0</v>
      </c>
      <c r="BX8" s="195">
        <v>0</v>
      </c>
      <c r="BY8" s="195">
        <v>0</v>
      </c>
      <c r="BZ8" s="195" t="s">
        <v>783</v>
      </c>
      <c r="CA8" s="195" t="s">
        <v>715</v>
      </c>
      <c r="CB8" s="558" t="str">
        <f t="shared" si="0"/>
        <v>0%</v>
      </c>
      <c r="CC8" s="574"/>
      <c r="CD8" s="560">
        <f t="shared" si="17"/>
        <v>0</v>
      </c>
      <c r="CE8" s="573" t="str">
        <f>IF(CD8=0,"0%",IF(CD8=1,"100%",))</f>
        <v>0%</v>
      </c>
      <c r="CF8" s="183" t="s">
        <v>2049</v>
      </c>
      <c r="CG8" s="79">
        <v>0</v>
      </c>
      <c r="CH8" s="414" t="s">
        <v>2050</v>
      </c>
      <c r="CI8" s="183" t="s">
        <v>2051</v>
      </c>
      <c r="CJ8" s="78">
        <v>9</v>
      </c>
      <c r="CK8" s="195" t="s">
        <v>5</v>
      </c>
      <c r="CL8" s="183" t="s">
        <v>2052</v>
      </c>
      <c r="CM8" s="183" t="s">
        <v>1528</v>
      </c>
      <c r="CN8" s="195">
        <v>1</v>
      </c>
      <c r="CO8" s="195">
        <v>1</v>
      </c>
      <c r="CP8" s="195">
        <v>1</v>
      </c>
      <c r="CQ8" s="183" t="s">
        <v>2053</v>
      </c>
      <c r="CR8" s="195" t="s">
        <v>580</v>
      </c>
      <c r="CS8" s="558" t="str">
        <f t="shared" si="1"/>
        <v>0%</v>
      </c>
      <c r="CT8" s="574"/>
      <c r="CU8" s="560">
        <f t="shared" si="2"/>
        <v>0</v>
      </c>
      <c r="CV8" s="573" t="str">
        <f>IF(CU8=0,"0%",IF(CU8=1,"100%",))</f>
        <v>0%</v>
      </c>
      <c r="CW8" s="589" t="s">
        <v>2054</v>
      </c>
      <c r="CX8" s="79">
        <v>1</v>
      </c>
      <c r="CY8" s="414" t="s">
        <v>2055</v>
      </c>
      <c r="CZ8" s="183" t="s">
        <v>2056</v>
      </c>
      <c r="DA8" s="415">
        <v>40</v>
      </c>
      <c r="DB8" s="195" t="s">
        <v>5</v>
      </c>
      <c r="DC8" s="195" t="s">
        <v>2057</v>
      </c>
      <c r="DD8" s="183" t="s">
        <v>1528</v>
      </c>
      <c r="DE8" s="183">
        <v>1</v>
      </c>
      <c r="DF8" s="183"/>
      <c r="DG8" s="183">
        <v>1</v>
      </c>
      <c r="DH8" s="183"/>
      <c r="DI8" s="183" t="s">
        <v>580</v>
      </c>
      <c r="DJ8" s="558">
        <f t="shared" si="3"/>
        <v>1</v>
      </c>
      <c r="DK8" s="574"/>
      <c r="DL8" s="560">
        <f t="shared" si="4"/>
        <v>1</v>
      </c>
      <c r="DM8" s="558">
        <f t="shared" si="5"/>
        <v>1</v>
      </c>
      <c r="DN8" s="590" t="s">
        <v>2058</v>
      </c>
      <c r="DO8" s="79">
        <v>1</v>
      </c>
      <c r="DP8" s="183" t="s">
        <v>2059</v>
      </c>
      <c r="DQ8" s="183" t="s">
        <v>2060</v>
      </c>
      <c r="DR8" s="78">
        <v>100</v>
      </c>
      <c r="DS8" s="195" t="s">
        <v>5</v>
      </c>
      <c r="DT8" s="183" t="s">
        <v>2061</v>
      </c>
      <c r="DU8" s="291" t="s">
        <v>2062</v>
      </c>
      <c r="DV8" s="195">
        <v>1</v>
      </c>
      <c r="DW8" s="322"/>
      <c r="DX8" s="195">
        <v>0</v>
      </c>
      <c r="DY8" s="183" t="s">
        <v>2063</v>
      </c>
      <c r="DZ8" s="195" t="s">
        <v>580</v>
      </c>
      <c r="EA8" s="558">
        <f t="shared" si="6"/>
        <v>2</v>
      </c>
      <c r="EB8" s="574"/>
      <c r="EC8" s="560">
        <f t="shared" si="7"/>
        <v>2</v>
      </c>
      <c r="ED8" s="573">
        <f>EC8*100%/K8</f>
        <v>2</v>
      </c>
      <c r="EE8" s="591" t="s">
        <v>2064</v>
      </c>
      <c r="EF8" s="417">
        <v>1</v>
      </c>
      <c r="EG8" s="417" t="s">
        <v>2065</v>
      </c>
      <c r="EH8" s="418" t="s">
        <v>2060</v>
      </c>
      <c r="EI8" s="417">
        <v>44</v>
      </c>
      <c r="EJ8" s="417" t="s">
        <v>5</v>
      </c>
      <c r="EK8" s="417" t="s">
        <v>2061</v>
      </c>
      <c r="EL8" s="417" t="s">
        <v>1528</v>
      </c>
      <c r="EM8" s="419"/>
      <c r="EN8" s="401"/>
      <c r="EO8" s="401"/>
      <c r="EP8" s="417" t="s">
        <v>1666</v>
      </c>
      <c r="EQ8" s="294" t="s">
        <v>580</v>
      </c>
      <c r="ER8" s="558">
        <f t="shared" si="8"/>
        <v>3</v>
      </c>
      <c r="ES8" s="574"/>
      <c r="ET8" s="560">
        <f t="shared" si="9"/>
        <v>3</v>
      </c>
      <c r="EU8" s="573">
        <f>ET8*100%/$K$8</f>
        <v>3</v>
      </c>
      <c r="EV8" s="591" t="s">
        <v>2066</v>
      </c>
      <c r="EW8" s="400">
        <v>1</v>
      </c>
      <c r="EX8" s="592" t="s">
        <v>2067</v>
      </c>
      <c r="EY8" s="593" t="s">
        <v>2060</v>
      </c>
      <c r="EZ8" s="400">
        <v>192</v>
      </c>
      <c r="FA8" s="294" t="s">
        <v>5</v>
      </c>
      <c r="FB8" s="417" t="s">
        <v>2068</v>
      </c>
      <c r="FC8" s="417" t="s">
        <v>1528</v>
      </c>
      <c r="FD8" s="401">
        <v>1</v>
      </c>
      <c r="FE8" s="401">
        <v>1</v>
      </c>
      <c r="FF8" s="401">
        <v>1</v>
      </c>
      <c r="FG8" s="419" t="s">
        <v>2069</v>
      </c>
      <c r="FH8" s="401" t="s">
        <v>580</v>
      </c>
      <c r="FI8" s="558">
        <f t="shared" si="10"/>
        <v>4</v>
      </c>
      <c r="FJ8" s="574"/>
      <c r="FK8" s="560">
        <f t="shared" si="11"/>
        <v>4</v>
      </c>
      <c r="FL8" s="573">
        <f>FK8*100%/K8</f>
        <v>4</v>
      </c>
      <c r="FM8" s="594" t="s">
        <v>2070</v>
      </c>
      <c r="FN8" s="594" t="s">
        <v>2071</v>
      </c>
      <c r="FO8" s="595" t="s">
        <v>2072</v>
      </c>
      <c r="FP8" s="419">
        <v>1</v>
      </c>
      <c r="FQ8" s="596" t="s">
        <v>2073</v>
      </c>
      <c r="FR8" s="596" t="s">
        <v>2060</v>
      </c>
      <c r="FS8" s="401">
        <v>122</v>
      </c>
      <c r="FT8" s="401" t="s">
        <v>5</v>
      </c>
      <c r="FU8" s="597" t="s">
        <v>2074</v>
      </c>
      <c r="FV8" s="401" t="s">
        <v>1528</v>
      </c>
      <c r="FW8" s="401">
        <v>1</v>
      </c>
      <c r="FX8" s="401">
        <v>1</v>
      </c>
      <c r="FY8" s="401">
        <v>1</v>
      </c>
      <c r="FZ8" s="401"/>
      <c r="GA8" s="401" t="s">
        <v>580</v>
      </c>
      <c r="GB8" s="558">
        <f t="shared" si="12"/>
        <v>5</v>
      </c>
      <c r="GC8" s="574"/>
      <c r="GD8" s="560">
        <f t="shared" si="13"/>
        <v>5</v>
      </c>
      <c r="GE8" s="573">
        <f>GD8*100%/K8</f>
        <v>5</v>
      </c>
      <c r="GF8" s="582" t="s">
        <v>2075</v>
      </c>
      <c r="GG8" s="582" t="s">
        <v>2076</v>
      </c>
      <c r="GH8" s="401"/>
      <c r="GI8" s="401"/>
      <c r="GJ8" s="401"/>
      <c r="GK8" s="401"/>
      <c r="GL8" s="401"/>
      <c r="GM8" s="401"/>
      <c r="GN8" s="401"/>
      <c r="GO8" s="401"/>
      <c r="GP8" s="401"/>
      <c r="GQ8" s="401"/>
      <c r="GR8" s="401"/>
      <c r="GS8" s="401"/>
      <c r="GT8" s="400" t="s">
        <v>580</v>
      </c>
      <c r="GU8" s="558">
        <f t="shared" si="14"/>
        <v>0</v>
      </c>
      <c r="GV8" s="574"/>
      <c r="GW8" s="560">
        <f t="shared" si="15"/>
        <v>5</v>
      </c>
      <c r="GX8" s="573">
        <f>IF(GW8=0,"0%",IF(GW8=1,"100%",))</f>
        <v>0</v>
      </c>
      <c r="GY8" s="582" t="s">
        <v>2077</v>
      </c>
      <c r="GZ8" s="583" t="s">
        <v>5</v>
      </c>
      <c r="HA8" s="401"/>
      <c r="HB8" s="401"/>
      <c r="HC8" s="401"/>
      <c r="HD8" s="401"/>
      <c r="HE8" s="401"/>
      <c r="HF8" s="401"/>
      <c r="HG8" s="401"/>
      <c r="HH8" s="401"/>
      <c r="HI8" s="401"/>
      <c r="HJ8" s="401"/>
      <c r="HK8" s="401"/>
      <c r="HL8" s="401"/>
      <c r="HM8" s="400" t="s">
        <v>580</v>
      </c>
      <c r="HN8" s="558">
        <f t="shared" si="16"/>
        <v>1</v>
      </c>
      <c r="HO8" s="574"/>
      <c r="HP8" s="560">
        <f>GW8+HB8</f>
        <v>5</v>
      </c>
      <c r="HQ8" s="573">
        <v>1</v>
      </c>
      <c r="HR8" s="582" t="s">
        <v>2077</v>
      </c>
      <c r="HS8" s="583" t="s">
        <v>5</v>
      </c>
      <c r="HT8" s="598" t="s">
        <v>2078</v>
      </c>
      <c r="HU8" s="598" t="s">
        <v>2079</v>
      </c>
      <c r="HV8" s="587" t="s">
        <v>7</v>
      </c>
    </row>
    <row r="9" spans="1:230" ht="18.75" x14ac:dyDescent="0.25">
      <c r="A9" s="1198"/>
      <c r="B9" s="1199"/>
      <c r="C9" s="482"/>
      <c r="D9" s="301"/>
      <c r="E9" s="521"/>
      <c r="F9" s="551"/>
      <c r="K9" s="426">
        <f>SUM(K5:K8)</f>
        <v>4</v>
      </c>
      <c r="AT9" s="599"/>
      <c r="AU9" s="599"/>
      <c r="AV9" s="600">
        <f>SUM(AV5:AV8)</f>
        <v>0</v>
      </c>
      <c r="AW9" s="601">
        <v>0</v>
      </c>
      <c r="AX9" s="599"/>
      <c r="BM9" s="427">
        <v>2</v>
      </c>
      <c r="BN9" s="602">
        <v>0</v>
      </c>
      <c r="CD9" s="427">
        <f>SUM(CD5:CD8)</f>
        <v>3</v>
      </c>
      <c r="CE9" s="428">
        <f>CD9*100%/$K$9</f>
        <v>0.75</v>
      </c>
      <c r="CU9" s="427">
        <f>SUM(CU5:CU8)</f>
        <v>3</v>
      </c>
      <c r="CV9" s="428">
        <f>CU9*100%/$K$9</f>
        <v>0.75</v>
      </c>
      <c r="DL9" s="427">
        <f>SUM(DL5:DL8)</f>
        <v>4</v>
      </c>
      <c r="DM9" s="428">
        <f>DL9*100%/$K$9</f>
        <v>1</v>
      </c>
      <c r="EC9" s="427">
        <f>SUM(EC5:EC8)</f>
        <v>5</v>
      </c>
      <c r="ED9" s="428">
        <f>EC9*100%/$K$9</f>
        <v>1.25</v>
      </c>
      <c r="ET9" s="427">
        <f>SUM(ET5:ET8)</f>
        <v>6</v>
      </c>
      <c r="EU9" s="428">
        <f>ET9*100%/$K$9</f>
        <v>1.5</v>
      </c>
      <c r="FK9" s="427">
        <f>SUM(FK5:FK8)</f>
        <v>7</v>
      </c>
      <c r="FL9" s="428">
        <f>FK9*100%/$K$9</f>
        <v>1.75</v>
      </c>
      <c r="GD9" s="427">
        <f>SUM(GD5:GD8)</f>
        <v>8</v>
      </c>
      <c r="GE9" s="428">
        <f>GD9*100%/$K$9</f>
        <v>2</v>
      </c>
      <c r="GW9" s="427">
        <f>SUM(GW5:GW8)</f>
        <v>8</v>
      </c>
      <c r="GX9" s="428">
        <f>GW9*100%/$K$9</f>
        <v>2</v>
      </c>
      <c r="HP9" s="427">
        <f>SUM(HP5:HP8)</f>
        <v>8</v>
      </c>
      <c r="HQ9" s="428">
        <f>HP9*100%/$K$9</f>
        <v>2</v>
      </c>
    </row>
    <row r="10" spans="1:230" x14ac:dyDescent="0.25">
      <c r="AT10" s="599"/>
      <c r="AU10" s="599"/>
      <c r="AV10" s="599"/>
      <c r="AW10" s="599"/>
      <c r="AX10" s="599"/>
    </row>
    <row r="11" spans="1:230" x14ac:dyDescent="0.25">
      <c r="D11" s="430">
        <v>100</v>
      </c>
    </row>
  </sheetData>
  <mergeCells count="265">
    <mergeCell ref="A9:B9"/>
    <mergeCell ref="HH3:HH4"/>
    <mergeCell ref="HI3:HI4"/>
    <mergeCell ref="HJ3:HJ4"/>
    <mergeCell ref="HK3:HK4"/>
    <mergeCell ref="HL3:HL4"/>
    <mergeCell ref="HM3:HM4"/>
    <mergeCell ref="GX3:GX4"/>
    <mergeCell ref="HB3:HB4"/>
    <mergeCell ref="HC3:HC4"/>
    <mergeCell ref="HD3:HE3"/>
    <mergeCell ref="HF3:HF4"/>
    <mergeCell ref="HG3:HG4"/>
    <mergeCell ref="GR3:GR4"/>
    <mergeCell ref="GS3:GS4"/>
    <mergeCell ref="GT3:GT4"/>
    <mergeCell ref="GU3:GU4"/>
    <mergeCell ref="GV3:GV4"/>
    <mergeCell ref="GW3:GW4"/>
    <mergeCell ref="GI3:GI4"/>
    <mergeCell ref="GJ3:GJ4"/>
    <mergeCell ref="GK3:GL3"/>
    <mergeCell ref="GM3:GM4"/>
    <mergeCell ref="GN3:GN4"/>
    <mergeCell ref="FJ3:FJ4"/>
    <mergeCell ref="FK3:FK4"/>
    <mergeCell ref="FL3:FL4"/>
    <mergeCell ref="FP3:FP4"/>
    <mergeCell ref="FQ3:FQ4"/>
    <mergeCell ref="FR3:FS3"/>
    <mergeCell ref="FD3:FD4"/>
    <mergeCell ref="FE3:FE4"/>
    <mergeCell ref="FF3:FF4"/>
    <mergeCell ref="FG3:FG4"/>
    <mergeCell ref="FH3:FH4"/>
    <mergeCell ref="FI3:FI4"/>
    <mergeCell ref="FN1:FN4"/>
    <mergeCell ref="EW3:EW4"/>
    <mergeCell ref="EX3:EX4"/>
    <mergeCell ref="EY3:EZ3"/>
    <mergeCell ref="FA3:FA4"/>
    <mergeCell ref="FB3:FB4"/>
    <mergeCell ref="FC3:FC4"/>
    <mergeCell ref="EN3:EN4"/>
    <mergeCell ref="EO3:EO4"/>
    <mergeCell ref="EP3:EP4"/>
    <mergeCell ref="EQ3:EQ4"/>
    <mergeCell ref="ER3:ER4"/>
    <mergeCell ref="ES3:ES4"/>
    <mergeCell ref="EV2:EV4"/>
    <mergeCell ref="EW2:FC2"/>
    <mergeCell ref="ET3:ET4"/>
    <mergeCell ref="EU3:EU4"/>
    <mergeCell ref="EJ3:EJ4"/>
    <mergeCell ref="EK3:EK4"/>
    <mergeCell ref="EL3:EL4"/>
    <mergeCell ref="EM3:EM4"/>
    <mergeCell ref="DZ3:DZ4"/>
    <mergeCell ref="EA3:EA4"/>
    <mergeCell ref="EB3:EB4"/>
    <mergeCell ref="EC3:EC4"/>
    <mergeCell ref="ED3:ED4"/>
    <mergeCell ref="EF3:EF4"/>
    <mergeCell ref="DH3:DH4"/>
    <mergeCell ref="DI3:DI4"/>
    <mergeCell ref="DJ3:DJ4"/>
    <mergeCell ref="DK3:DK4"/>
    <mergeCell ref="CY3:CY4"/>
    <mergeCell ref="CZ3:DA3"/>
    <mergeCell ref="DB3:DB4"/>
    <mergeCell ref="DC3:DC4"/>
    <mergeCell ref="DD3:DD4"/>
    <mergeCell ref="DE3:DE4"/>
    <mergeCell ref="BN3:BN4"/>
    <mergeCell ref="BP3:BP4"/>
    <mergeCell ref="CD3:CD4"/>
    <mergeCell ref="CE3:CE4"/>
    <mergeCell ref="CG3:CG4"/>
    <mergeCell ref="CH3:CH4"/>
    <mergeCell ref="CI3:CJ3"/>
    <mergeCell ref="CK3:CK4"/>
    <mergeCell ref="BX3:BX4"/>
    <mergeCell ref="BY3:BY4"/>
    <mergeCell ref="BZ3:BZ4"/>
    <mergeCell ref="CA3:CA4"/>
    <mergeCell ref="CB3:CB4"/>
    <mergeCell ref="CC3:CC4"/>
    <mergeCell ref="AJ3:AK3"/>
    <mergeCell ref="AL3:AL4"/>
    <mergeCell ref="AM3:AM4"/>
    <mergeCell ref="AN3:AN4"/>
    <mergeCell ref="AO3:AO4"/>
    <mergeCell ref="BD3:BD4"/>
    <mergeCell ref="BE3:BE4"/>
    <mergeCell ref="BF3:BF4"/>
    <mergeCell ref="BG3:BG4"/>
    <mergeCell ref="AV3:AV4"/>
    <mergeCell ref="AW3:AW4"/>
    <mergeCell ref="AY3:AY4"/>
    <mergeCell ref="AZ3:AZ4"/>
    <mergeCell ref="BA3:BB3"/>
    <mergeCell ref="BC3:BC4"/>
    <mergeCell ref="ER1:EU2"/>
    <mergeCell ref="EV1:FC1"/>
    <mergeCell ref="FD1:FH2"/>
    <mergeCell ref="FI1:FL2"/>
    <mergeCell ref="FM1:FM4"/>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FO1:FV1"/>
    <mergeCell ref="FW1:GA2"/>
    <mergeCell ref="GB1:GE2"/>
    <mergeCell ref="GF1:GF4"/>
    <mergeCell ref="GG1:GG4"/>
    <mergeCell ref="GH1:GO1"/>
    <mergeCell ref="FO2:FO4"/>
    <mergeCell ref="FP2:FV2"/>
    <mergeCell ref="GH2:GH4"/>
    <mergeCell ref="GI2:GO2"/>
    <mergeCell ref="GO3:GO4"/>
    <mergeCell ref="FZ3:FZ4"/>
    <mergeCell ref="GA3:GA4"/>
    <mergeCell ref="GB3:GB4"/>
    <mergeCell ref="GC3:GC4"/>
    <mergeCell ref="GD3:GD4"/>
    <mergeCell ref="GE3:GE4"/>
    <mergeCell ref="FT3:FT4"/>
    <mergeCell ref="FU3:FU4"/>
    <mergeCell ref="FV3:FV4"/>
    <mergeCell ref="FW3:FW4"/>
    <mergeCell ref="FX3:FX4"/>
    <mergeCell ref="FY3:FY4"/>
    <mergeCell ref="HT1:HT4"/>
    <mergeCell ref="HU1:HU4"/>
    <mergeCell ref="HV1:HV4"/>
    <mergeCell ref="HN3:HN4"/>
    <mergeCell ref="HO3:HO4"/>
    <mergeCell ref="HP3:HP4"/>
    <mergeCell ref="HQ3:HQ4"/>
    <mergeCell ref="GP1:GT2"/>
    <mergeCell ref="GU1:GX2"/>
    <mergeCell ref="GY1:GY4"/>
    <mergeCell ref="GZ1:GZ4"/>
    <mergeCell ref="HA1:HH1"/>
    <mergeCell ref="HI1:HM2"/>
    <mergeCell ref="HA2:HA4"/>
    <mergeCell ref="HB2:HH2"/>
    <mergeCell ref="GP3:GP4"/>
    <mergeCell ref="GQ3:GQ4"/>
    <mergeCell ref="HN1:HQ2"/>
    <mergeCell ref="HR1:HR4"/>
    <mergeCell ref="HS1:HS4"/>
    <mergeCell ref="DJ1:DM2"/>
    <mergeCell ref="DN1:DU1"/>
    <mergeCell ref="DV1:DZ2"/>
    <mergeCell ref="EA1:ED2"/>
    <mergeCell ref="EE1:EL1"/>
    <mergeCell ref="EM1:EQ2"/>
    <mergeCell ref="DN2:DN4"/>
    <mergeCell ref="DO2:DU2"/>
    <mergeCell ref="EE2:EE4"/>
    <mergeCell ref="EF2:EL2"/>
    <mergeCell ref="DT3:DT4"/>
    <mergeCell ref="DU3:DU4"/>
    <mergeCell ref="DV3:DV4"/>
    <mergeCell ref="DW3:DW4"/>
    <mergeCell ref="DX3:DX4"/>
    <mergeCell ref="DY3:DY4"/>
    <mergeCell ref="DL3:DL4"/>
    <mergeCell ref="DM3:DM4"/>
    <mergeCell ref="DO3:DO4"/>
    <mergeCell ref="DP3:DP4"/>
    <mergeCell ref="DQ3:DR3"/>
    <mergeCell ref="DS3:DS4"/>
    <mergeCell ref="EG3:EG4"/>
    <mergeCell ref="EH3:EI3"/>
    <mergeCell ref="CB1:CE2"/>
    <mergeCell ref="CF1:CM1"/>
    <mergeCell ref="CN1:CR2"/>
    <mergeCell ref="CS1:CV2"/>
    <mergeCell ref="CW1:DD1"/>
    <mergeCell ref="DE1:DI2"/>
    <mergeCell ref="CF2:CF4"/>
    <mergeCell ref="CG2:CM2"/>
    <mergeCell ref="CW2:CW4"/>
    <mergeCell ref="CX2:DD2"/>
    <mergeCell ref="CR3:CR4"/>
    <mergeCell ref="CS3:CS4"/>
    <mergeCell ref="CT3:CT4"/>
    <mergeCell ref="CU3:CU4"/>
    <mergeCell ref="CV3:CV4"/>
    <mergeCell ref="CX3:CX4"/>
    <mergeCell ref="CL3:CL4"/>
    <mergeCell ref="CM3:CM4"/>
    <mergeCell ref="CN3:CN4"/>
    <mergeCell ref="CO3:CO4"/>
    <mergeCell ref="CP3:CP4"/>
    <mergeCell ref="CQ3:CQ4"/>
    <mergeCell ref="DF3:DF4"/>
    <mergeCell ref="DG3:DG4"/>
    <mergeCell ref="AT1:AW2"/>
    <mergeCell ref="AX1:BE1"/>
    <mergeCell ref="BF1:BJ2"/>
    <mergeCell ref="BK1:BN2"/>
    <mergeCell ref="BO1:BV1"/>
    <mergeCell ref="BW1:CA2"/>
    <mergeCell ref="AX2:AX4"/>
    <mergeCell ref="AY2:BE2"/>
    <mergeCell ref="BO2:BO4"/>
    <mergeCell ref="BP2:BV2"/>
    <mergeCell ref="AT3:AT4"/>
    <mergeCell ref="AU3:AU4"/>
    <mergeCell ref="BH3:BH4"/>
    <mergeCell ref="BI3:BI4"/>
    <mergeCell ref="BQ3:BQ4"/>
    <mergeCell ref="BR3:BS3"/>
    <mergeCell ref="BT3:BT4"/>
    <mergeCell ref="BU3:BU4"/>
    <mergeCell ref="BV3:BV4"/>
    <mergeCell ref="BW3:BW4"/>
    <mergeCell ref="BJ3:BJ4"/>
    <mergeCell ref="BK3:BK4"/>
    <mergeCell ref="BL3:BL4"/>
    <mergeCell ref="BM3:BM4"/>
    <mergeCell ref="A1:O1"/>
    <mergeCell ref="P1:W1"/>
    <mergeCell ref="X1:AB2"/>
    <mergeCell ref="AC1:AF2"/>
    <mergeCell ref="AG1:AN1"/>
    <mergeCell ref="AO1:AS2"/>
    <mergeCell ref="A2:A4"/>
    <mergeCell ref="B2:B4"/>
    <mergeCell ref="C2:C4"/>
    <mergeCell ref="D2:D4"/>
    <mergeCell ref="E2:E4"/>
    <mergeCell ref="F2:F4"/>
    <mergeCell ref="G2:G4"/>
    <mergeCell ref="H2:H4"/>
    <mergeCell ref="I2:I4"/>
    <mergeCell ref="J2:J4"/>
    <mergeCell ref="Y3:Y4"/>
    <mergeCell ref="Z3:Z4"/>
    <mergeCell ref="AA3:AA4"/>
    <mergeCell ref="AP3:AP4"/>
    <mergeCell ref="AQ3:AQ4"/>
    <mergeCell ref="AR3:AR4"/>
    <mergeCell ref="AS3:AS4"/>
    <mergeCell ref="AI3:AI4"/>
  </mergeCells>
  <dataValidations count="2">
    <dataValidation type="list" allowBlank="1" showInputMessage="1" showErrorMessage="1" sqref="E5:E8" xr:uid="{45AEE6AF-8BE9-439E-976C-00B85AB05E3C}">
      <formula1>nivel</formula1>
    </dataValidation>
    <dataValidation type="list" allowBlank="1" showInputMessage="1" showErrorMessage="1" sqref="F5:F8" xr:uid="{A6EEBA80-4D43-4DB7-92DF-1700DBDEB801}">
      <formula1>MOMENTO</formula1>
    </dataValidation>
  </dataValidations>
  <pageMargins left="0.70866141732283472" right="0.70866141732283472" top="0.74803149606299213" bottom="0.74803149606299213" header="0.31496062992125984" footer="0.31496062992125984"/>
  <pageSetup paperSize="9" scale="29" orientation="landscape" r:id="rId1"/>
  <headerFooter>
    <oddHeader>&amp;L&amp;G&amp;RCLASIFICACIÓN DE LA INFORMACIÓN
PÚBLICA</oddHeader>
    <oddFooter>&amp;L
Revisó: Yanira Villamil
Realizó: Elizabeth Castillo/Adriana Ocampo/Iván Lerma&amp;C&amp;G</oddFooter>
  </headerFooter>
  <legacyDrawing r:id="rId2"/>
  <legacyDrawingHF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FD82D-7991-4AE0-9F0C-7AA20B2E067C}">
  <sheetPr>
    <tabColor rgb="FF00B050"/>
  </sheetPr>
  <dimension ref="A1:ID14"/>
  <sheetViews>
    <sheetView topLeftCell="H1" zoomScale="90" zoomScaleNormal="90" workbookViewId="0">
      <pane ySplit="1" topLeftCell="A2" activePane="bottomLeft" state="frozen"/>
      <selection activeCell="U12" sqref="U12"/>
      <selection pane="bottomLeft" activeCell="U12" sqref="U12"/>
    </sheetView>
  </sheetViews>
  <sheetFormatPr baseColWidth="10" defaultColWidth="11.42578125" defaultRowHeight="15" x14ac:dyDescent="0.25"/>
  <cols>
    <col min="1" max="1" width="11.42578125" style="605"/>
    <col min="2" max="2" width="22.42578125" style="605" customWidth="1"/>
    <col min="3" max="3" width="30.7109375" style="605" customWidth="1"/>
    <col min="4" max="4" width="23.7109375" style="605" customWidth="1"/>
    <col min="5" max="5" width="30.28515625" style="605" customWidth="1"/>
    <col min="6" max="6" width="26.5703125" style="605" customWidth="1"/>
    <col min="7" max="7" width="35.85546875" style="605" customWidth="1"/>
    <col min="8" max="8" width="11.42578125" style="605" customWidth="1"/>
    <col min="9" max="9" width="20.28515625" style="605" customWidth="1"/>
    <col min="10" max="10" width="11.42578125" style="605" customWidth="1"/>
    <col min="11" max="11" width="9.28515625" style="605" customWidth="1"/>
    <col min="12" max="12" width="18.28515625" style="605" customWidth="1"/>
    <col min="13" max="13" width="11.42578125" style="605"/>
    <col min="14" max="14" width="18" style="605" customWidth="1"/>
    <col min="15" max="15" width="11.42578125" style="605" customWidth="1"/>
    <col min="16" max="17" width="11.42578125" style="605" hidden="1" customWidth="1"/>
    <col min="18" max="18" width="22.140625" style="605" hidden="1" customWidth="1"/>
    <col min="19" max="19" width="26.7109375" style="605" hidden="1" customWidth="1"/>
    <col min="20" max="22" width="11.42578125" style="605" hidden="1" customWidth="1"/>
    <col min="23" max="23" width="17.7109375" style="605" hidden="1" customWidth="1"/>
    <col min="24" max="40" width="11.42578125" style="605" hidden="1" customWidth="1"/>
    <col min="41" max="41" width="61.5703125" style="605" hidden="1" customWidth="1"/>
    <col min="42" max="42" width="11.42578125" style="605" hidden="1" customWidth="1"/>
    <col min="43" max="43" width="19.28515625" style="605" hidden="1" customWidth="1"/>
    <col min="44" max="57" width="11.42578125" style="605" hidden="1" customWidth="1"/>
    <col min="58" max="58" width="65.42578125" style="605" hidden="1" customWidth="1"/>
    <col min="59" max="59" width="11.42578125" style="605" hidden="1" customWidth="1"/>
    <col min="60" max="60" width="23.28515625" style="605" hidden="1" customWidth="1"/>
    <col min="61" max="64" width="11.42578125" style="605" hidden="1" customWidth="1"/>
    <col min="65" max="65" width="19.5703125" style="605" hidden="1" customWidth="1"/>
    <col min="66" max="74" width="11.42578125" style="605" hidden="1" customWidth="1"/>
    <col min="75" max="75" width="44.42578125" style="605" hidden="1" customWidth="1"/>
    <col min="76" max="80" width="0" style="605" hidden="1" customWidth="1"/>
    <col min="81" max="81" width="20" style="605" hidden="1" customWidth="1"/>
    <col min="82" max="91" width="0" style="605" hidden="1" customWidth="1"/>
    <col min="92" max="92" width="49" style="605" hidden="1" customWidth="1"/>
    <col min="93" max="93" width="0" style="605" hidden="1" customWidth="1"/>
    <col min="94" max="94" width="38" style="605" hidden="1" customWidth="1"/>
    <col min="95" max="96" width="0" style="605" hidden="1" customWidth="1"/>
    <col min="97" max="97" width="14.42578125" style="605" hidden="1" customWidth="1"/>
    <col min="98" max="98" width="0" style="605" hidden="1" customWidth="1"/>
    <col min="99" max="99" width="19.5703125" style="605" hidden="1" customWidth="1"/>
    <col min="100" max="108" width="0" style="605" hidden="1" customWidth="1"/>
    <col min="109" max="109" width="38.7109375" style="300" hidden="1" customWidth="1"/>
    <col min="110" max="110" width="0" style="300" hidden="1" customWidth="1"/>
    <col min="111" max="111" width="48.5703125" style="605" hidden="1" customWidth="1"/>
    <col min="112" max="113" width="0" style="605" hidden="1" customWidth="1"/>
    <col min="114" max="114" width="36.7109375" style="605" hidden="1" customWidth="1"/>
    <col min="115" max="115" width="0" style="605" hidden="1" customWidth="1"/>
    <col min="116" max="116" width="19.85546875" style="605" hidden="1" customWidth="1"/>
    <col min="117" max="125" width="0" style="605" hidden="1" customWidth="1"/>
    <col min="126" max="126" width="72.140625" style="605" hidden="1" customWidth="1"/>
    <col min="127" max="127" width="0" style="605" hidden="1" customWidth="1"/>
    <col min="128" max="128" width="49.7109375" style="605" hidden="1" customWidth="1"/>
    <col min="129" max="132" width="0" style="605" hidden="1" customWidth="1"/>
    <col min="133" max="133" width="26.85546875" style="605" hidden="1" customWidth="1"/>
    <col min="134" max="136" width="0" style="605" hidden="1" customWidth="1"/>
    <col min="137" max="137" width="25" style="605" hidden="1" customWidth="1"/>
    <col min="138" max="142" width="0" style="605" hidden="1" customWidth="1"/>
    <col min="143" max="143" width="78.28515625" style="605" hidden="1" customWidth="1"/>
    <col min="144" max="144" width="0" style="605" hidden="1" customWidth="1"/>
    <col min="145" max="145" width="39.42578125" style="605" hidden="1" customWidth="1"/>
    <col min="146" max="149" width="0" style="605" hidden="1" customWidth="1"/>
    <col min="150" max="150" width="16.85546875" style="605" hidden="1" customWidth="1"/>
    <col min="151" max="176" width="0" style="605" hidden="1" customWidth="1"/>
    <col min="177" max="177" width="34.28515625" hidden="1" customWidth="1"/>
    <col min="178" max="178" width="32.140625" hidden="1" customWidth="1"/>
    <col min="179" max="195" width="0" style="605" hidden="1" customWidth="1"/>
    <col min="196" max="197" width="32.140625" hidden="1" customWidth="1"/>
    <col min="198" max="214" width="0" style="605" hidden="1" customWidth="1"/>
    <col min="215" max="216" width="32.140625" hidden="1" customWidth="1"/>
    <col min="217" max="231" width="0" style="605" hidden="1" customWidth="1"/>
    <col min="232" max="233" width="11.42578125" style="605"/>
    <col min="234" max="235" width="32.140625" hidden="1" customWidth="1"/>
    <col min="236" max="236" width="57.140625" customWidth="1"/>
    <col min="237" max="237" width="39.140625" customWidth="1"/>
    <col min="238" max="238" width="35.28515625" style="605" customWidth="1"/>
    <col min="239" max="16384" width="11.42578125" style="605"/>
  </cols>
  <sheetData>
    <row r="1" spans="1:238" ht="18.75" x14ac:dyDescent="0.25">
      <c r="A1" s="1209" t="s">
        <v>2080</v>
      </c>
      <c r="B1" s="1210"/>
      <c r="C1" s="1210"/>
      <c r="D1" s="1210"/>
      <c r="E1" s="1210"/>
      <c r="F1" s="1210"/>
      <c r="G1" s="1210"/>
      <c r="H1" s="1210"/>
      <c r="I1" s="1211"/>
      <c r="J1" s="1209"/>
      <c r="K1" s="1210"/>
      <c r="L1" s="1210"/>
      <c r="M1" s="1210"/>
      <c r="N1" s="1210"/>
      <c r="O1" s="1211"/>
      <c r="P1" s="1212" t="s">
        <v>1409</v>
      </c>
      <c r="Q1" s="1212"/>
      <c r="R1" s="1212"/>
      <c r="S1" s="1212"/>
      <c r="T1" s="1212"/>
      <c r="U1" s="1212"/>
      <c r="V1" s="1212"/>
      <c r="W1" s="1212"/>
      <c r="X1" s="1212" t="s">
        <v>490</v>
      </c>
      <c r="Y1" s="1212"/>
      <c r="Z1" s="1212"/>
      <c r="AA1" s="1212"/>
      <c r="AB1" s="1212"/>
      <c r="AC1" s="1212"/>
      <c r="AD1" s="1212"/>
      <c r="AE1" s="1212"/>
      <c r="AF1" s="1213" t="s">
        <v>491</v>
      </c>
      <c r="AG1" s="1213"/>
      <c r="AH1" s="1213"/>
      <c r="AI1" s="1213"/>
      <c r="AJ1" s="1213"/>
      <c r="AK1" s="1214" t="s">
        <v>492</v>
      </c>
      <c r="AL1" s="1214"/>
      <c r="AM1" s="1214"/>
      <c r="AN1" s="1214"/>
      <c r="AO1" s="1212" t="s">
        <v>493</v>
      </c>
      <c r="AP1" s="1212"/>
      <c r="AQ1" s="1212"/>
      <c r="AR1" s="1212"/>
      <c r="AS1" s="1212"/>
      <c r="AT1" s="1212"/>
      <c r="AU1" s="1212"/>
      <c r="AV1" s="1212"/>
      <c r="AW1" s="1213" t="s">
        <v>491</v>
      </c>
      <c r="AX1" s="1213"/>
      <c r="AY1" s="1213"/>
      <c r="AZ1" s="1213"/>
      <c r="BA1" s="1213"/>
      <c r="BB1" s="1214" t="s">
        <v>492</v>
      </c>
      <c r="BC1" s="1214"/>
      <c r="BD1" s="1214"/>
      <c r="BE1" s="1214"/>
      <c r="BF1" s="1212" t="s">
        <v>494</v>
      </c>
      <c r="BG1" s="1212"/>
      <c r="BH1" s="1212"/>
      <c r="BI1" s="1212"/>
      <c r="BJ1" s="1212"/>
      <c r="BK1" s="1212"/>
      <c r="BL1" s="1212"/>
      <c r="BM1" s="1212"/>
      <c r="BN1" s="1213" t="s">
        <v>491</v>
      </c>
      <c r="BO1" s="1213"/>
      <c r="BP1" s="1213"/>
      <c r="BQ1" s="1213"/>
      <c r="BR1" s="1213"/>
      <c r="BS1" s="1214" t="s">
        <v>492</v>
      </c>
      <c r="BT1" s="1214"/>
      <c r="BU1" s="1214"/>
      <c r="BV1" s="1214"/>
      <c r="BW1" s="1212" t="s">
        <v>495</v>
      </c>
      <c r="BX1" s="1212"/>
      <c r="BY1" s="1212"/>
      <c r="BZ1" s="1212"/>
      <c r="CA1" s="1212"/>
      <c r="CB1" s="1212"/>
      <c r="CC1" s="1212"/>
      <c r="CD1" s="1212"/>
      <c r="CE1" s="1213" t="s">
        <v>491</v>
      </c>
      <c r="CF1" s="1213"/>
      <c r="CG1" s="1213"/>
      <c r="CH1" s="1213"/>
      <c r="CI1" s="1213"/>
      <c r="CJ1" s="1214" t="s">
        <v>492</v>
      </c>
      <c r="CK1" s="1214"/>
      <c r="CL1" s="1214"/>
      <c r="CM1" s="1214"/>
      <c r="CN1" s="1212" t="s">
        <v>496</v>
      </c>
      <c r="CO1" s="1212"/>
      <c r="CP1" s="1212"/>
      <c r="CQ1" s="1212"/>
      <c r="CR1" s="1212"/>
      <c r="CS1" s="1212"/>
      <c r="CT1" s="1212"/>
      <c r="CU1" s="1212"/>
      <c r="CV1" s="1213" t="s">
        <v>491</v>
      </c>
      <c r="CW1" s="1213"/>
      <c r="CX1" s="1213"/>
      <c r="CY1" s="1213"/>
      <c r="CZ1" s="1213"/>
      <c r="DA1" s="1214" t="s">
        <v>492</v>
      </c>
      <c r="DB1" s="1214"/>
      <c r="DC1" s="1214"/>
      <c r="DD1" s="1214"/>
      <c r="DE1" s="1212" t="s">
        <v>497</v>
      </c>
      <c r="DF1" s="1212"/>
      <c r="DG1" s="1212"/>
      <c r="DH1" s="1212"/>
      <c r="DI1" s="1212"/>
      <c r="DJ1" s="1212"/>
      <c r="DK1" s="1212"/>
      <c r="DL1" s="1212"/>
      <c r="DM1" s="1213" t="s">
        <v>491</v>
      </c>
      <c r="DN1" s="1213"/>
      <c r="DO1" s="1213"/>
      <c r="DP1" s="1213"/>
      <c r="DQ1" s="1213"/>
      <c r="DR1" s="1214" t="s">
        <v>492</v>
      </c>
      <c r="DS1" s="1214"/>
      <c r="DT1" s="1214"/>
      <c r="DU1" s="1214"/>
      <c r="DV1" s="1212" t="s">
        <v>498</v>
      </c>
      <c r="DW1" s="1212"/>
      <c r="DX1" s="1212"/>
      <c r="DY1" s="1212"/>
      <c r="DZ1" s="1212"/>
      <c r="EA1" s="1212"/>
      <c r="EB1" s="1212"/>
      <c r="EC1" s="1212"/>
      <c r="ED1" s="1213" t="s">
        <v>491</v>
      </c>
      <c r="EE1" s="1213"/>
      <c r="EF1" s="1213"/>
      <c r="EG1" s="1213"/>
      <c r="EH1" s="1213"/>
      <c r="EI1" s="1214" t="s">
        <v>492</v>
      </c>
      <c r="EJ1" s="1214"/>
      <c r="EK1" s="1214"/>
      <c r="EL1" s="1214"/>
      <c r="EM1" s="1212" t="s">
        <v>499</v>
      </c>
      <c r="EN1" s="1212"/>
      <c r="EO1" s="1212"/>
      <c r="EP1" s="1212"/>
      <c r="EQ1" s="1212"/>
      <c r="ER1" s="1212"/>
      <c r="ES1" s="1212"/>
      <c r="ET1" s="1212"/>
      <c r="EU1" s="1213" t="s">
        <v>491</v>
      </c>
      <c r="EV1" s="1213"/>
      <c r="EW1" s="1213"/>
      <c r="EX1" s="1213"/>
      <c r="EY1" s="1213"/>
      <c r="EZ1" s="1214" t="s">
        <v>492</v>
      </c>
      <c r="FA1" s="1214"/>
      <c r="FB1" s="1214"/>
      <c r="FC1" s="1214"/>
      <c r="FD1" s="1212" t="s">
        <v>500</v>
      </c>
      <c r="FE1" s="1212"/>
      <c r="FF1" s="1212"/>
      <c r="FG1" s="1212"/>
      <c r="FH1" s="1212"/>
      <c r="FI1" s="1212"/>
      <c r="FJ1" s="1212"/>
      <c r="FK1" s="1212"/>
      <c r="FL1" s="1213" t="s">
        <v>491</v>
      </c>
      <c r="FM1" s="1213"/>
      <c r="FN1" s="1213"/>
      <c r="FO1" s="1213"/>
      <c r="FP1" s="1213"/>
      <c r="FQ1" s="1214" t="s">
        <v>492</v>
      </c>
      <c r="FR1" s="1214"/>
      <c r="FS1" s="1214"/>
      <c r="FT1" s="1214"/>
      <c r="FU1" s="1113" t="s">
        <v>501</v>
      </c>
      <c r="FV1" s="1113" t="s">
        <v>502</v>
      </c>
      <c r="FW1" s="1212" t="s">
        <v>503</v>
      </c>
      <c r="FX1" s="1212"/>
      <c r="FY1" s="1212"/>
      <c r="FZ1" s="1212"/>
      <c r="GA1" s="1212"/>
      <c r="GB1" s="1212"/>
      <c r="GC1" s="1212"/>
      <c r="GD1" s="1212"/>
      <c r="GE1" s="1213" t="s">
        <v>491</v>
      </c>
      <c r="GF1" s="1213"/>
      <c r="GG1" s="1213"/>
      <c r="GH1" s="1213"/>
      <c r="GI1" s="1213"/>
      <c r="GJ1" s="1214" t="s">
        <v>492</v>
      </c>
      <c r="GK1" s="1214"/>
      <c r="GL1" s="1214"/>
      <c r="GM1" s="1214"/>
      <c r="GN1" s="1113" t="s">
        <v>504</v>
      </c>
      <c r="GO1" s="1113" t="s">
        <v>1640</v>
      </c>
      <c r="GP1" s="1212" t="s">
        <v>1411</v>
      </c>
      <c r="GQ1" s="1212"/>
      <c r="GR1" s="1212"/>
      <c r="GS1" s="1212"/>
      <c r="GT1" s="1212"/>
      <c r="GU1" s="1212"/>
      <c r="GV1" s="1212"/>
      <c r="GW1" s="1212"/>
      <c r="GX1" s="1213" t="s">
        <v>491</v>
      </c>
      <c r="GY1" s="1213"/>
      <c r="GZ1" s="1213"/>
      <c r="HA1" s="1213"/>
      <c r="HB1" s="1213"/>
      <c r="HC1" s="1214" t="s">
        <v>492</v>
      </c>
      <c r="HD1" s="1214"/>
      <c r="HE1" s="1214"/>
      <c r="HF1" s="1214"/>
      <c r="HG1" s="1113" t="s">
        <v>507</v>
      </c>
      <c r="HH1" s="1113" t="s">
        <v>1413</v>
      </c>
      <c r="HI1" s="1221" t="s">
        <v>1414</v>
      </c>
      <c r="HJ1" s="1221"/>
      <c r="HK1" s="1221"/>
      <c r="HL1" s="1221"/>
      <c r="HM1" s="1221"/>
      <c r="HN1" s="1221"/>
      <c r="HO1" s="1221"/>
      <c r="HP1" s="1221"/>
      <c r="HQ1" s="1213" t="s">
        <v>491</v>
      </c>
      <c r="HR1" s="1213"/>
      <c r="HS1" s="1213"/>
      <c r="HT1" s="1213"/>
      <c r="HU1" s="1213"/>
      <c r="HV1" s="1214" t="s">
        <v>492</v>
      </c>
      <c r="HW1" s="1214"/>
      <c r="HX1" s="1214"/>
      <c r="HY1" s="1214"/>
      <c r="HZ1" s="1113" t="s">
        <v>510</v>
      </c>
      <c r="IA1" s="1113" t="s">
        <v>511</v>
      </c>
      <c r="IB1" s="1116" t="s">
        <v>512</v>
      </c>
      <c r="IC1" s="1105" t="s">
        <v>513</v>
      </c>
      <c r="ID1" s="1105" t="s">
        <v>514</v>
      </c>
    </row>
    <row r="2" spans="1:238" ht="15.75" customHeight="1" x14ac:dyDescent="0.25">
      <c r="A2" s="1216" t="s">
        <v>517</v>
      </c>
      <c r="B2" s="1216" t="s">
        <v>518</v>
      </c>
      <c r="C2" s="1218" t="s">
        <v>1417</v>
      </c>
      <c r="D2" s="1216" t="s">
        <v>520</v>
      </c>
      <c r="E2" s="1216" t="s">
        <v>1418</v>
      </c>
      <c r="F2" s="1216" t="s">
        <v>522</v>
      </c>
      <c r="G2" s="1216" t="s">
        <v>523</v>
      </c>
      <c r="H2" s="1216" t="s">
        <v>524</v>
      </c>
      <c r="I2" s="1215" t="s">
        <v>525</v>
      </c>
      <c r="J2" s="1216" t="s">
        <v>526</v>
      </c>
      <c r="K2" s="1216" t="s">
        <v>281</v>
      </c>
      <c r="L2" s="1216" t="s">
        <v>527</v>
      </c>
      <c r="M2" s="606"/>
      <c r="N2" s="606"/>
      <c r="O2" s="606"/>
      <c r="P2" s="1212" t="s">
        <v>516</v>
      </c>
      <c r="Q2" s="1212" t="s">
        <v>515</v>
      </c>
      <c r="R2" s="1212"/>
      <c r="S2" s="1212"/>
      <c r="T2" s="1212"/>
      <c r="U2" s="1212"/>
      <c r="V2" s="1212"/>
      <c r="W2" s="1212"/>
      <c r="X2" s="1212" t="s">
        <v>516</v>
      </c>
      <c r="Y2" s="1212" t="s">
        <v>515</v>
      </c>
      <c r="Z2" s="1212"/>
      <c r="AA2" s="1212"/>
      <c r="AB2" s="1212"/>
      <c r="AC2" s="1212"/>
      <c r="AD2" s="1212"/>
      <c r="AE2" s="1212"/>
      <c r="AF2" s="1213"/>
      <c r="AG2" s="1213"/>
      <c r="AH2" s="1213"/>
      <c r="AI2" s="1213"/>
      <c r="AJ2" s="1213"/>
      <c r="AK2" s="1214"/>
      <c r="AL2" s="1214"/>
      <c r="AM2" s="1214"/>
      <c r="AN2" s="1214"/>
      <c r="AO2" s="1212" t="s">
        <v>516</v>
      </c>
      <c r="AP2" s="1212" t="s">
        <v>515</v>
      </c>
      <c r="AQ2" s="1212"/>
      <c r="AR2" s="1212"/>
      <c r="AS2" s="1212"/>
      <c r="AT2" s="1212"/>
      <c r="AU2" s="1212"/>
      <c r="AV2" s="1212"/>
      <c r="AW2" s="1213"/>
      <c r="AX2" s="1213"/>
      <c r="AY2" s="1213"/>
      <c r="AZ2" s="1213"/>
      <c r="BA2" s="1213"/>
      <c r="BB2" s="1214"/>
      <c r="BC2" s="1214"/>
      <c r="BD2" s="1214"/>
      <c r="BE2" s="1214"/>
      <c r="BF2" s="1212" t="s">
        <v>516</v>
      </c>
      <c r="BG2" s="1212" t="s">
        <v>515</v>
      </c>
      <c r="BH2" s="1212"/>
      <c r="BI2" s="1212"/>
      <c r="BJ2" s="1212"/>
      <c r="BK2" s="1212"/>
      <c r="BL2" s="1212"/>
      <c r="BM2" s="1212"/>
      <c r="BN2" s="1213"/>
      <c r="BO2" s="1213"/>
      <c r="BP2" s="1213"/>
      <c r="BQ2" s="1213"/>
      <c r="BR2" s="1213"/>
      <c r="BS2" s="1214"/>
      <c r="BT2" s="1214"/>
      <c r="BU2" s="1214"/>
      <c r="BV2" s="1214"/>
      <c r="BW2" s="1212" t="s">
        <v>516</v>
      </c>
      <c r="BX2" s="1212" t="s">
        <v>515</v>
      </c>
      <c r="BY2" s="1212"/>
      <c r="BZ2" s="1212"/>
      <c r="CA2" s="1212"/>
      <c r="CB2" s="1212"/>
      <c r="CC2" s="1212"/>
      <c r="CD2" s="1212"/>
      <c r="CE2" s="1213"/>
      <c r="CF2" s="1213"/>
      <c r="CG2" s="1213"/>
      <c r="CH2" s="1213"/>
      <c r="CI2" s="1213"/>
      <c r="CJ2" s="1214"/>
      <c r="CK2" s="1214"/>
      <c r="CL2" s="1214"/>
      <c r="CM2" s="1214"/>
      <c r="CN2" s="1212" t="s">
        <v>516</v>
      </c>
      <c r="CO2" s="1212" t="s">
        <v>515</v>
      </c>
      <c r="CP2" s="1212"/>
      <c r="CQ2" s="1212"/>
      <c r="CR2" s="1212"/>
      <c r="CS2" s="1212"/>
      <c r="CT2" s="1212"/>
      <c r="CU2" s="1212"/>
      <c r="CV2" s="1213"/>
      <c r="CW2" s="1213"/>
      <c r="CX2" s="1213"/>
      <c r="CY2" s="1213"/>
      <c r="CZ2" s="1213"/>
      <c r="DA2" s="1214"/>
      <c r="DB2" s="1214"/>
      <c r="DC2" s="1214"/>
      <c r="DD2" s="1214"/>
      <c r="DE2" s="1083" t="s">
        <v>516</v>
      </c>
      <c r="DF2" s="1212" t="s">
        <v>515</v>
      </c>
      <c r="DG2" s="1212"/>
      <c r="DH2" s="1212"/>
      <c r="DI2" s="1212"/>
      <c r="DJ2" s="1212"/>
      <c r="DK2" s="1212"/>
      <c r="DL2" s="1212"/>
      <c r="DM2" s="1213"/>
      <c r="DN2" s="1213"/>
      <c r="DO2" s="1213"/>
      <c r="DP2" s="1213"/>
      <c r="DQ2" s="1213"/>
      <c r="DR2" s="1214"/>
      <c r="DS2" s="1214"/>
      <c r="DT2" s="1214"/>
      <c r="DU2" s="1214"/>
      <c r="DV2" s="1212" t="s">
        <v>516</v>
      </c>
      <c r="DW2" s="1212" t="s">
        <v>515</v>
      </c>
      <c r="DX2" s="1212"/>
      <c r="DY2" s="1212"/>
      <c r="DZ2" s="1212"/>
      <c r="EA2" s="1212"/>
      <c r="EB2" s="1212"/>
      <c r="EC2" s="1212"/>
      <c r="ED2" s="1213"/>
      <c r="EE2" s="1213"/>
      <c r="EF2" s="1213"/>
      <c r="EG2" s="1213"/>
      <c r="EH2" s="1213"/>
      <c r="EI2" s="1214"/>
      <c r="EJ2" s="1214"/>
      <c r="EK2" s="1214"/>
      <c r="EL2" s="1214"/>
      <c r="EM2" s="1212" t="s">
        <v>516</v>
      </c>
      <c r="EN2" s="1212" t="s">
        <v>515</v>
      </c>
      <c r="EO2" s="1212"/>
      <c r="EP2" s="1212"/>
      <c r="EQ2" s="1212"/>
      <c r="ER2" s="1212"/>
      <c r="ES2" s="1212"/>
      <c r="ET2" s="1212"/>
      <c r="EU2" s="1213"/>
      <c r="EV2" s="1213"/>
      <c r="EW2" s="1213"/>
      <c r="EX2" s="1213"/>
      <c r="EY2" s="1213"/>
      <c r="EZ2" s="1214"/>
      <c r="FA2" s="1214"/>
      <c r="FB2" s="1214"/>
      <c r="FC2" s="1214"/>
      <c r="FD2" s="1212" t="s">
        <v>516</v>
      </c>
      <c r="FE2" s="1212" t="s">
        <v>515</v>
      </c>
      <c r="FF2" s="1212"/>
      <c r="FG2" s="1212"/>
      <c r="FH2" s="1212"/>
      <c r="FI2" s="1212"/>
      <c r="FJ2" s="1212"/>
      <c r="FK2" s="1212"/>
      <c r="FL2" s="1213"/>
      <c r="FM2" s="1213"/>
      <c r="FN2" s="1213"/>
      <c r="FO2" s="1213"/>
      <c r="FP2" s="1213"/>
      <c r="FQ2" s="1214"/>
      <c r="FR2" s="1214"/>
      <c r="FS2" s="1214"/>
      <c r="FT2" s="1214"/>
      <c r="FU2" s="1114"/>
      <c r="FV2" s="1114"/>
      <c r="FW2" s="1212" t="s">
        <v>516</v>
      </c>
      <c r="FX2" s="1212" t="s">
        <v>515</v>
      </c>
      <c r="FY2" s="1212"/>
      <c r="FZ2" s="1212"/>
      <c r="GA2" s="1212"/>
      <c r="GB2" s="1212"/>
      <c r="GC2" s="1212"/>
      <c r="GD2" s="1212"/>
      <c r="GE2" s="1213"/>
      <c r="GF2" s="1213"/>
      <c r="GG2" s="1213"/>
      <c r="GH2" s="1213"/>
      <c r="GI2" s="1213"/>
      <c r="GJ2" s="1214"/>
      <c r="GK2" s="1214"/>
      <c r="GL2" s="1214"/>
      <c r="GM2" s="1214"/>
      <c r="GN2" s="1114"/>
      <c r="GO2" s="1114"/>
      <c r="GP2" s="1212" t="s">
        <v>516</v>
      </c>
      <c r="GQ2" s="1212" t="s">
        <v>515</v>
      </c>
      <c r="GR2" s="1212"/>
      <c r="GS2" s="1212"/>
      <c r="GT2" s="1212"/>
      <c r="GU2" s="1212"/>
      <c r="GV2" s="1212"/>
      <c r="GW2" s="1212"/>
      <c r="GX2" s="1213"/>
      <c r="GY2" s="1213"/>
      <c r="GZ2" s="1213"/>
      <c r="HA2" s="1213"/>
      <c r="HB2" s="1213"/>
      <c r="HC2" s="1214"/>
      <c r="HD2" s="1214"/>
      <c r="HE2" s="1214"/>
      <c r="HF2" s="1214"/>
      <c r="HG2" s="1114"/>
      <c r="HH2" s="1114"/>
      <c r="HI2" s="1221" t="s">
        <v>516</v>
      </c>
      <c r="HJ2" s="1221" t="s">
        <v>515</v>
      </c>
      <c r="HK2" s="1221"/>
      <c r="HL2" s="1221"/>
      <c r="HM2" s="1221"/>
      <c r="HN2" s="1221"/>
      <c r="HO2" s="1221"/>
      <c r="HP2" s="1221"/>
      <c r="HQ2" s="1213"/>
      <c r="HR2" s="1213"/>
      <c r="HS2" s="1213"/>
      <c r="HT2" s="1213"/>
      <c r="HU2" s="1213"/>
      <c r="HV2" s="1214"/>
      <c r="HW2" s="1214"/>
      <c r="HX2" s="1214"/>
      <c r="HY2" s="1214"/>
      <c r="HZ2" s="1114"/>
      <c r="IA2" s="1114"/>
      <c r="IB2" s="1117"/>
      <c r="IC2" s="1106"/>
      <c r="ID2" s="1106"/>
    </row>
    <row r="3" spans="1:238" ht="47.25" customHeight="1" x14ac:dyDescent="0.25">
      <c r="A3" s="1216"/>
      <c r="B3" s="1216"/>
      <c r="C3" s="1219"/>
      <c r="D3" s="1216"/>
      <c r="E3" s="1216"/>
      <c r="F3" s="1216"/>
      <c r="G3" s="1216"/>
      <c r="H3" s="1216"/>
      <c r="I3" s="1215"/>
      <c r="J3" s="1216"/>
      <c r="K3" s="1216"/>
      <c r="L3" s="1216"/>
      <c r="M3" s="607" t="s">
        <v>1419</v>
      </c>
      <c r="N3" s="607" t="s">
        <v>1420</v>
      </c>
      <c r="O3" s="607" t="s">
        <v>1421</v>
      </c>
      <c r="P3" s="1212"/>
      <c r="Q3" s="1212" t="s">
        <v>531</v>
      </c>
      <c r="R3" s="1212" t="s">
        <v>532</v>
      </c>
      <c r="S3" s="1212" t="s">
        <v>533</v>
      </c>
      <c r="T3" s="1212"/>
      <c r="U3" s="1212" t="s">
        <v>534</v>
      </c>
      <c r="V3" s="1212" t="s">
        <v>535</v>
      </c>
      <c r="W3" s="1212" t="s">
        <v>536</v>
      </c>
      <c r="X3" s="1212"/>
      <c r="Y3" s="1212" t="s">
        <v>531</v>
      </c>
      <c r="Z3" s="1212" t="s">
        <v>532</v>
      </c>
      <c r="AA3" s="1212" t="s">
        <v>533</v>
      </c>
      <c r="AB3" s="1212"/>
      <c r="AC3" s="1212" t="s">
        <v>534</v>
      </c>
      <c r="AD3" s="1212" t="s">
        <v>535</v>
      </c>
      <c r="AE3" s="1212" t="s">
        <v>536</v>
      </c>
      <c r="AF3" s="1213" t="s">
        <v>516</v>
      </c>
      <c r="AG3" s="1213" t="s">
        <v>537</v>
      </c>
      <c r="AH3" s="1213" t="s">
        <v>538</v>
      </c>
      <c r="AI3" s="1213" t="s">
        <v>539</v>
      </c>
      <c r="AJ3" s="1213" t="s">
        <v>540</v>
      </c>
      <c r="AK3" s="1223" t="s">
        <v>541</v>
      </c>
      <c r="AL3" s="1225" t="s">
        <v>542</v>
      </c>
      <c r="AM3" s="1225" t="s">
        <v>543</v>
      </c>
      <c r="AN3" s="1227" t="s">
        <v>544</v>
      </c>
      <c r="AO3" s="1212"/>
      <c r="AP3" s="1212" t="s">
        <v>531</v>
      </c>
      <c r="AQ3" s="1212" t="s">
        <v>532</v>
      </c>
      <c r="AR3" s="1212" t="s">
        <v>533</v>
      </c>
      <c r="AS3" s="1212"/>
      <c r="AT3" s="1212" t="s">
        <v>534</v>
      </c>
      <c r="AU3" s="1212" t="s">
        <v>535</v>
      </c>
      <c r="AV3" s="1212" t="s">
        <v>536</v>
      </c>
      <c r="AW3" s="1213" t="s">
        <v>516</v>
      </c>
      <c r="AX3" s="1213" t="s">
        <v>537</v>
      </c>
      <c r="AY3" s="1213" t="s">
        <v>538</v>
      </c>
      <c r="AZ3" s="1213" t="s">
        <v>539</v>
      </c>
      <c r="BA3" s="1213" t="s">
        <v>540</v>
      </c>
      <c r="BB3" s="1223" t="s">
        <v>541</v>
      </c>
      <c r="BC3" s="1225" t="s">
        <v>542</v>
      </c>
      <c r="BD3" s="1225" t="s">
        <v>543</v>
      </c>
      <c r="BE3" s="1227" t="s">
        <v>544</v>
      </c>
      <c r="BF3" s="1212"/>
      <c r="BG3" s="1212" t="s">
        <v>531</v>
      </c>
      <c r="BH3" s="1212" t="s">
        <v>532</v>
      </c>
      <c r="BI3" s="1212" t="s">
        <v>533</v>
      </c>
      <c r="BJ3" s="1212"/>
      <c r="BK3" s="1212" t="s">
        <v>534</v>
      </c>
      <c r="BL3" s="1212" t="s">
        <v>535</v>
      </c>
      <c r="BM3" s="1212" t="s">
        <v>536</v>
      </c>
      <c r="BN3" s="1213" t="s">
        <v>516</v>
      </c>
      <c r="BO3" s="1213" t="s">
        <v>537</v>
      </c>
      <c r="BP3" s="1213" t="s">
        <v>538</v>
      </c>
      <c r="BQ3" s="1213" t="s">
        <v>539</v>
      </c>
      <c r="BR3" s="1213" t="s">
        <v>540</v>
      </c>
      <c r="BS3" s="1223" t="s">
        <v>541</v>
      </c>
      <c r="BT3" s="1225" t="s">
        <v>542</v>
      </c>
      <c r="BU3" s="1225" t="s">
        <v>543</v>
      </c>
      <c r="BV3" s="1227" t="s">
        <v>544</v>
      </c>
      <c r="BW3" s="1212"/>
      <c r="BX3" s="1212" t="s">
        <v>531</v>
      </c>
      <c r="BY3" s="1212" t="s">
        <v>532</v>
      </c>
      <c r="BZ3" s="1212" t="s">
        <v>533</v>
      </c>
      <c r="CA3" s="1212"/>
      <c r="CB3" s="1212" t="s">
        <v>534</v>
      </c>
      <c r="CC3" s="1212" t="s">
        <v>535</v>
      </c>
      <c r="CD3" s="1212" t="s">
        <v>536</v>
      </c>
      <c r="CE3" s="1213" t="s">
        <v>516</v>
      </c>
      <c r="CF3" s="1213" t="s">
        <v>537</v>
      </c>
      <c r="CG3" s="1213" t="s">
        <v>538</v>
      </c>
      <c r="CH3" s="1213" t="s">
        <v>539</v>
      </c>
      <c r="CI3" s="1213" t="s">
        <v>540</v>
      </c>
      <c r="CJ3" s="1223" t="s">
        <v>541</v>
      </c>
      <c r="CK3" s="1225" t="s">
        <v>542</v>
      </c>
      <c r="CL3" s="1225" t="s">
        <v>543</v>
      </c>
      <c r="CM3" s="1227" t="s">
        <v>544</v>
      </c>
      <c r="CN3" s="1212"/>
      <c r="CO3" s="1212" t="s">
        <v>531</v>
      </c>
      <c r="CP3" s="1212" t="s">
        <v>532</v>
      </c>
      <c r="CQ3" s="1212" t="s">
        <v>533</v>
      </c>
      <c r="CR3" s="1212"/>
      <c r="CS3" s="1212" t="s">
        <v>534</v>
      </c>
      <c r="CT3" s="1212" t="s">
        <v>535</v>
      </c>
      <c r="CU3" s="1212" t="s">
        <v>536</v>
      </c>
      <c r="CV3" s="1213" t="s">
        <v>516</v>
      </c>
      <c r="CW3" s="1213" t="s">
        <v>537</v>
      </c>
      <c r="CX3" s="1213" t="s">
        <v>538</v>
      </c>
      <c r="CY3" s="1213" t="s">
        <v>539</v>
      </c>
      <c r="CZ3" s="1213" t="s">
        <v>540</v>
      </c>
      <c r="DA3" s="1223" t="s">
        <v>541</v>
      </c>
      <c r="DB3" s="1225" t="s">
        <v>542</v>
      </c>
      <c r="DC3" s="1225" t="s">
        <v>543</v>
      </c>
      <c r="DD3" s="1227" t="s">
        <v>544</v>
      </c>
      <c r="DE3" s="1083"/>
      <c r="DF3" s="1083" t="s">
        <v>531</v>
      </c>
      <c r="DG3" s="1212" t="s">
        <v>532</v>
      </c>
      <c r="DH3" s="1212" t="s">
        <v>533</v>
      </c>
      <c r="DI3" s="1212"/>
      <c r="DJ3" s="1212" t="s">
        <v>534</v>
      </c>
      <c r="DK3" s="1212" t="s">
        <v>535</v>
      </c>
      <c r="DL3" s="1212" t="s">
        <v>536</v>
      </c>
      <c r="DM3" s="1213" t="s">
        <v>516</v>
      </c>
      <c r="DN3" s="1213" t="s">
        <v>537</v>
      </c>
      <c r="DO3" s="1213" t="s">
        <v>538</v>
      </c>
      <c r="DP3" s="1213" t="s">
        <v>539</v>
      </c>
      <c r="DQ3" s="1213" t="s">
        <v>540</v>
      </c>
      <c r="DR3" s="1223" t="s">
        <v>541</v>
      </c>
      <c r="DS3" s="1225" t="s">
        <v>542</v>
      </c>
      <c r="DT3" s="1225" t="s">
        <v>543</v>
      </c>
      <c r="DU3" s="1227" t="s">
        <v>544</v>
      </c>
      <c r="DV3" s="1212"/>
      <c r="DW3" s="1212" t="s">
        <v>531</v>
      </c>
      <c r="DX3" s="1212" t="s">
        <v>532</v>
      </c>
      <c r="DY3" s="1212" t="s">
        <v>533</v>
      </c>
      <c r="DZ3" s="1212"/>
      <c r="EA3" s="1212" t="s">
        <v>534</v>
      </c>
      <c r="EB3" s="1212" t="s">
        <v>535</v>
      </c>
      <c r="EC3" s="1212" t="s">
        <v>536</v>
      </c>
      <c r="ED3" s="1213" t="s">
        <v>516</v>
      </c>
      <c r="EE3" s="1213" t="s">
        <v>537</v>
      </c>
      <c r="EF3" s="1213" t="s">
        <v>538</v>
      </c>
      <c r="EG3" s="1213" t="s">
        <v>539</v>
      </c>
      <c r="EH3" s="1213" t="s">
        <v>540</v>
      </c>
      <c r="EI3" s="1223" t="s">
        <v>541</v>
      </c>
      <c r="EJ3" s="1225" t="s">
        <v>542</v>
      </c>
      <c r="EK3" s="1225" t="s">
        <v>543</v>
      </c>
      <c r="EL3" s="1227" t="s">
        <v>544</v>
      </c>
      <c r="EM3" s="1212"/>
      <c r="EN3" s="1212" t="s">
        <v>531</v>
      </c>
      <c r="EO3" s="1212" t="s">
        <v>532</v>
      </c>
      <c r="EP3" s="1212" t="s">
        <v>533</v>
      </c>
      <c r="EQ3" s="1212"/>
      <c r="ER3" s="1212" t="s">
        <v>534</v>
      </c>
      <c r="ES3" s="1212" t="s">
        <v>535</v>
      </c>
      <c r="ET3" s="1212" t="s">
        <v>536</v>
      </c>
      <c r="EU3" s="1213" t="s">
        <v>516</v>
      </c>
      <c r="EV3" s="1213" t="s">
        <v>537</v>
      </c>
      <c r="EW3" s="1213" t="s">
        <v>538</v>
      </c>
      <c r="EX3" s="1213" t="s">
        <v>539</v>
      </c>
      <c r="EY3" s="1213" t="s">
        <v>540</v>
      </c>
      <c r="EZ3" s="1223" t="s">
        <v>541</v>
      </c>
      <c r="FA3" s="1225" t="s">
        <v>542</v>
      </c>
      <c r="FB3" s="1225" t="s">
        <v>543</v>
      </c>
      <c r="FC3" s="1227" t="s">
        <v>544</v>
      </c>
      <c r="FD3" s="1212"/>
      <c r="FE3" s="1212" t="s">
        <v>531</v>
      </c>
      <c r="FF3" s="1212" t="s">
        <v>532</v>
      </c>
      <c r="FG3" s="1212" t="s">
        <v>533</v>
      </c>
      <c r="FH3" s="1212"/>
      <c r="FI3" s="1212" t="s">
        <v>534</v>
      </c>
      <c r="FJ3" s="1212" t="s">
        <v>535</v>
      </c>
      <c r="FK3" s="1212" t="s">
        <v>536</v>
      </c>
      <c r="FL3" s="1213" t="s">
        <v>516</v>
      </c>
      <c r="FM3" s="1213" t="s">
        <v>537</v>
      </c>
      <c r="FN3" s="1213" t="s">
        <v>538</v>
      </c>
      <c r="FO3" s="1213" t="s">
        <v>539</v>
      </c>
      <c r="FP3" s="1213" t="s">
        <v>540</v>
      </c>
      <c r="FQ3" s="1223" t="s">
        <v>541</v>
      </c>
      <c r="FR3" s="1225" t="s">
        <v>542</v>
      </c>
      <c r="FS3" s="1225" t="s">
        <v>543</v>
      </c>
      <c r="FT3" s="1227" t="s">
        <v>544</v>
      </c>
      <c r="FU3" s="1114"/>
      <c r="FV3" s="1114"/>
      <c r="FW3" s="1212"/>
      <c r="FX3" s="1212" t="s">
        <v>531</v>
      </c>
      <c r="FY3" s="1212" t="s">
        <v>532</v>
      </c>
      <c r="FZ3" s="1212" t="s">
        <v>533</v>
      </c>
      <c r="GA3" s="1212"/>
      <c r="GB3" s="1212" t="s">
        <v>534</v>
      </c>
      <c r="GC3" s="1212" t="s">
        <v>535</v>
      </c>
      <c r="GD3" s="1212" t="s">
        <v>536</v>
      </c>
      <c r="GE3" s="1213" t="s">
        <v>516</v>
      </c>
      <c r="GF3" s="1213" t="s">
        <v>537</v>
      </c>
      <c r="GG3" s="1213" t="s">
        <v>538</v>
      </c>
      <c r="GH3" s="1213" t="s">
        <v>539</v>
      </c>
      <c r="GI3" s="1213" t="s">
        <v>540</v>
      </c>
      <c r="GJ3" s="1223" t="s">
        <v>541</v>
      </c>
      <c r="GK3" s="1225" t="s">
        <v>542</v>
      </c>
      <c r="GL3" s="1225" t="s">
        <v>543</v>
      </c>
      <c r="GM3" s="1227" t="s">
        <v>544</v>
      </c>
      <c r="GN3" s="1114"/>
      <c r="GO3" s="1114"/>
      <c r="GP3" s="1212"/>
      <c r="GQ3" s="1212" t="s">
        <v>531</v>
      </c>
      <c r="GR3" s="1212" t="s">
        <v>532</v>
      </c>
      <c r="GS3" s="1212" t="s">
        <v>533</v>
      </c>
      <c r="GT3" s="1212"/>
      <c r="GU3" s="1212" t="s">
        <v>534</v>
      </c>
      <c r="GV3" s="1212" t="s">
        <v>535</v>
      </c>
      <c r="GW3" s="1212" t="s">
        <v>536</v>
      </c>
      <c r="GX3" s="1213" t="s">
        <v>516</v>
      </c>
      <c r="GY3" s="1213" t="s">
        <v>537</v>
      </c>
      <c r="GZ3" s="1213" t="s">
        <v>538</v>
      </c>
      <c r="HA3" s="1213" t="s">
        <v>539</v>
      </c>
      <c r="HB3" s="1213" t="s">
        <v>540</v>
      </c>
      <c r="HC3" s="1223" t="s">
        <v>541</v>
      </c>
      <c r="HD3" s="1225" t="s">
        <v>542</v>
      </c>
      <c r="HE3" s="1225" t="s">
        <v>543</v>
      </c>
      <c r="HF3" s="1227" t="s">
        <v>544</v>
      </c>
      <c r="HG3" s="1114"/>
      <c r="HH3" s="1114"/>
      <c r="HI3" s="1221"/>
      <c r="HJ3" s="1221" t="s">
        <v>531</v>
      </c>
      <c r="HK3" s="1221" t="s">
        <v>532</v>
      </c>
      <c r="HL3" s="1221" t="s">
        <v>533</v>
      </c>
      <c r="HM3" s="1221"/>
      <c r="HN3" s="1221" t="s">
        <v>534</v>
      </c>
      <c r="HO3" s="1221" t="s">
        <v>535</v>
      </c>
      <c r="HP3" s="1221" t="s">
        <v>536</v>
      </c>
      <c r="HQ3" s="1213" t="s">
        <v>516</v>
      </c>
      <c r="HR3" s="1213" t="s">
        <v>537</v>
      </c>
      <c r="HS3" s="1213" t="s">
        <v>538</v>
      </c>
      <c r="HT3" s="1213" t="s">
        <v>539</v>
      </c>
      <c r="HU3" s="1213" t="s">
        <v>540</v>
      </c>
      <c r="HV3" s="1223" t="s">
        <v>541</v>
      </c>
      <c r="HW3" s="1225" t="s">
        <v>542</v>
      </c>
      <c r="HX3" s="1225" t="s">
        <v>543</v>
      </c>
      <c r="HY3" s="1227" t="s">
        <v>544</v>
      </c>
      <c r="HZ3" s="1114"/>
      <c r="IA3" s="1114"/>
      <c r="IB3" s="1117"/>
      <c r="IC3" s="1106"/>
      <c r="ID3" s="1106"/>
    </row>
    <row r="4" spans="1:238" ht="37.5" x14ac:dyDescent="0.25">
      <c r="A4" s="1216"/>
      <c r="B4" s="1216"/>
      <c r="C4" s="1220"/>
      <c r="D4" s="1216"/>
      <c r="E4" s="1216"/>
      <c r="F4" s="1216"/>
      <c r="G4" s="1216"/>
      <c r="H4" s="1216"/>
      <c r="I4" s="1215"/>
      <c r="J4" s="1216"/>
      <c r="K4" s="1216"/>
      <c r="L4" s="1216"/>
      <c r="M4" s="608" t="s">
        <v>528</v>
      </c>
      <c r="N4" s="609" t="s">
        <v>529</v>
      </c>
      <c r="O4" s="610" t="s">
        <v>530</v>
      </c>
      <c r="P4" s="1217"/>
      <c r="Q4" s="1217"/>
      <c r="R4" s="1217"/>
      <c r="S4" s="611" t="s">
        <v>532</v>
      </c>
      <c r="T4" s="611" t="s">
        <v>545</v>
      </c>
      <c r="U4" s="1217"/>
      <c r="V4" s="1217"/>
      <c r="W4" s="1217"/>
      <c r="X4" s="1217"/>
      <c r="Y4" s="1217"/>
      <c r="Z4" s="1217"/>
      <c r="AA4" s="611" t="s">
        <v>532</v>
      </c>
      <c r="AB4" s="611" t="s">
        <v>545</v>
      </c>
      <c r="AC4" s="1217"/>
      <c r="AD4" s="1217"/>
      <c r="AE4" s="1217"/>
      <c r="AF4" s="1222"/>
      <c r="AG4" s="1222"/>
      <c r="AH4" s="1222"/>
      <c r="AI4" s="1222"/>
      <c r="AJ4" s="1222"/>
      <c r="AK4" s="1224"/>
      <c r="AL4" s="1226"/>
      <c r="AM4" s="1226"/>
      <c r="AN4" s="1228"/>
      <c r="AO4" s="1217"/>
      <c r="AP4" s="1217"/>
      <c r="AQ4" s="1217"/>
      <c r="AR4" s="611" t="s">
        <v>532</v>
      </c>
      <c r="AS4" s="611" t="s">
        <v>545</v>
      </c>
      <c r="AT4" s="1217"/>
      <c r="AU4" s="1217"/>
      <c r="AV4" s="1217"/>
      <c r="AW4" s="1222"/>
      <c r="AX4" s="1222"/>
      <c r="AY4" s="1222"/>
      <c r="AZ4" s="1222"/>
      <c r="BA4" s="1222"/>
      <c r="BB4" s="1224"/>
      <c r="BC4" s="1226"/>
      <c r="BD4" s="1226"/>
      <c r="BE4" s="1228"/>
      <c r="BF4" s="1217"/>
      <c r="BG4" s="1217"/>
      <c r="BH4" s="1217"/>
      <c r="BI4" s="611" t="s">
        <v>532</v>
      </c>
      <c r="BJ4" s="611" t="s">
        <v>545</v>
      </c>
      <c r="BK4" s="1217"/>
      <c r="BL4" s="1217"/>
      <c r="BM4" s="1217"/>
      <c r="BN4" s="1222"/>
      <c r="BO4" s="1222"/>
      <c r="BP4" s="1222"/>
      <c r="BQ4" s="1222"/>
      <c r="BR4" s="1222"/>
      <c r="BS4" s="1224"/>
      <c r="BT4" s="1226"/>
      <c r="BU4" s="1226"/>
      <c r="BV4" s="1228"/>
      <c r="BW4" s="1217"/>
      <c r="BX4" s="1217"/>
      <c r="BY4" s="1217"/>
      <c r="BZ4" s="611" t="s">
        <v>532</v>
      </c>
      <c r="CA4" s="611" t="s">
        <v>545</v>
      </c>
      <c r="CB4" s="1217"/>
      <c r="CC4" s="1217"/>
      <c r="CD4" s="1217"/>
      <c r="CE4" s="1222"/>
      <c r="CF4" s="1222"/>
      <c r="CG4" s="1222"/>
      <c r="CH4" s="1222"/>
      <c r="CI4" s="1222"/>
      <c r="CJ4" s="1224"/>
      <c r="CK4" s="1226"/>
      <c r="CL4" s="1226"/>
      <c r="CM4" s="1228"/>
      <c r="CN4" s="1217"/>
      <c r="CO4" s="1217"/>
      <c r="CP4" s="1217"/>
      <c r="CQ4" s="611" t="s">
        <v>532</v>
      </c>
      <c r="CR4" s="611" t="s">
        <v>545</v>
      </c>
      <c r="CS4" s="1217"/>
      <c r="CT4" s="1217"/>
      <c r="CU4" s="1217"/>
      <c r="CV4" s="1222"/>
      <c r="CW4" s="1222"/>
      <c r="CX4" s="1222"/>
      <c r="CY4" s="1222"/>
      <c r="CZ4" s="1222"/>
      <c r="DA4" s="1224"/>
      <c r="DB4" s="1226"/>
      <c r="DC4" s="1226"/>
      <c r="DD4" s="1228"/>
      <c r="DE4" s="1119"/>
      <c r="DF4" s="1119"/>
      <c r="DG4" s="1217"/>
      <c r="DH4" s="611" t="s">
        <v>532</v>
      </c>
      <c r="DI4" s="611" t="s">
        <v>545</v>
      </c>
      <c r="DJ4" s="1217"/>
      <c r="DK4" s="1217"/>
      <c r="DL4" s="1217"/>
      <c r="DM4" s="1213"/>
      <c r="DN4" s="1213"/>
      <c r="DO4" s="1213"/>
      <c r="DP4" s="1213"/>
      <c r="DQ4" s="1213"/>
      <c r="DR4" s="1223"/>
      <c r="DS4" s="1225"/>
      <c r="DT4" s="1225"/>
      <c r="DU4" s="1227"/>
      <c r="DV4" s="1217"/>
      <c r="DW4" s="1217"/>
      <c r="DX4" s="1217"/>
      <c r="DY4" s="611" t="s">
        <v>532</v>
      </c>
      <c r="DZ4" s="611" t="s">
        <v>545</v>
      </c>
      <c r="EA4" s="1217"/>
      <c r="EB4" s="1217"/>
      <c r="EC4" s="1217"/>
      <c r="ED4" s="1213"/>
      <c r="EE4" s="1213"/>
      <c r="EF4" s="1213"/>
      <c r="EG4" s="1213"/>
      <c r="EH4" s="1213"/>
      <c r="EI4" s="1223"/>
      <c r="EJ4" s="1225"/>
      <c r="EK4" s="1225"/>
      <c r="EL4" s="1227"/>
      <c r="EM4" s="1212"/>
      <c r="EN4" s="1212"/>
      <c r="EO4" s="1212"/>
      <c r="EP4" s="603" t="s">
        <v>532</v>
      </c>
      <c r="EQ4" s="603" t="s">
        <v>545</v>
      </c>
      <c r="ER4" s="1212"/>
      <c r="ES4" s="1212"/>
      <c r="ET4" s="1212"/>
      <c r="EU4" s="1213"/>
      <c r="EV4" s="1213"/>
      <c r="EW4" s="1213"/>
      <c r="EX4" s="1213"/>
      <c r="EY4" s="1213"/>
      <c r="EZ4" s="1223"/>
      <c r="FA4" s="1225"/>
      <c r="FB4" s="1225"/>
      <c r="FC4" s="1227"/>
      <c r="FD4" s="1212"/>
      <c r="FE4" s="1212"/>
      <c r="FF4" s="1212"/>
      <c r="FG4" s="603" t="s">
        <v>532</v>
      </c>
      <c r="FH4" s="603" t="s">
        <v>545</v>
      </c>
      <c r="FI4" s="1212"/>
      <c r="FJ4" s="1212"/>
      <c r="FK4" s="1212"/>
      <c r="FL4" s="1213"/>
      <c r="FM4" s="1213"/>
      <c r="FN4" s="1213"/>
      <c r="FO4" s="1213"/>
      <c r="FP4" s="1213"/>
      <c r="FQ4" s="1223"/>
      <c r="FR4" s="1225"/>
      <c r="FS4" s="1225"/>
      <c r="FT4" s="1227"/>
      <c r="FU4" s="1115"/>
      <c r="FV4" s="1115"/>
      <c r="FW4" s="1212"/>
      <c r="FX4" s="1212"/>
      <c r="FY4" s="1212"/>
      <c r="FZ4" s="603" t="s">
        <v>532</v>
      </c>
      <c r="GA4" s="603" t="s">
        <v>545</v>
      </c>
      <c r="GB4" s="1212"/>
      <c r="GC4" s="1212"/>
      <c r="GD4" s="1212"/>
      <c r="GE4" s="1213"/>
      <c r="GF4" s="1213"/>
      <c r="GG4" s="1213"/>
      <c r="GH4" s="1213"/>
      <c r="GI4" s="1213"/>
      <c r="GJ4" s="1223"/>
      <c r="GK4" s="1225"/>
      <c r="GL4" s="1225"/>
      <c r="GM4" s="1227"/>
      <c r="GN4" s="1115"/>
      <c r="GO4" s="1115"/>
      <c r="GP4" s="1212"/>
      <c r="GQ4" s="1212"/>
      <c r="GR4" s="1212"/>
      <c r="GS4" s="603" t="s">
        <v>532</v>
      </c>
      <c r="GT4" s="603" t="s">
        <v>545</v>
      </c>
      <c r="GU4" s="1212"/>
      <c r="GV4" s="1212"/>
      <c r="GW4" s="1212"/>
      <c r="GX4" s="1213"/>
      <c r="GY4" s="1213"/>
      <c r="GZ4" s="1213"/>
      <c r="HA4" s="1213"/>
      <c r="HB4" s="1213"/>
      <c r="HC4" s="1223"/>
      <c r="HD4" s="1225"/>
      <c r="HE4" s="1225"/>
      <c r="HF4" s="1227"/>
      <c r="HG4" s="1115"/>
      <c r="HH4" s="1115"/>
      <c r="HI4" s="1221"/>
      <c r="HJ4" s="1221"/>
      <c r="HK4" s="1221"/>
      <c r="HL4" s="604" t="s">
        <v>532</v>
      </c>
      <c r="HM4" s="604" t="s">
        <v>545</v>
      </c>
      <c r="HN4" s="1221"/>
      <c r="HO4" s="1221"/>
      <c r="HP4" s="1221"/>
      <c r="HQ4" s="1213"/>
      <c r="HR4" s="1213"/>
      <c r="HS4" s="1213"/>
      <c r="HT4" s="1213"/>
      <c r="HU4" s="1213"/>
      <c r="HV4" s="1223"/>
      <c r="HW4" s="1225"/>
      <c r="HX4" s="1225"/>
      <c r="HY4" s="1227"/>
      <c r="HZ4" s="1115"/>
      <c r="IA4" s="1115"/>
      <c r="IB4" s="1118"/>
      <c r="IC4" s="1107"/>
      <c r="ID4" s="1107"/>
    </row>
    <row r="5" spans="1:238" ht="105.75" customHeight="1" x14ac:dyDescent="0.25">
      <c r="A5" s="314">
        <v>1</v>
      </c>
      <c r="B5" s="390" t="s">
        <v>2081</v>
      </c>
      <c r="C5" s="237" t="s">
        <v>2082</v>
      </c>
      <c r="D5" s="434" t="s">
        <v>1516</v>
      </c>
      <c r="E5" s="233" t="s">
        <v>1841</v>
      </c>
      <c r="F5" s="233" t="s">
        <v>550</v>
      </c>
      <c r="G5" s="233" t="s">
        <v>551</v>
      </c>
      <c r="H5" s="233" t="s">
        <v>1760</v>
      </c>
      <c r="I5" s="390" t="s">
        <v>2083</v>
      </c>
      <c r="J5" s="233" t="s">
        <v>2084</v>
      </c>
      <c r="K5" s="318">
        <v>6</v>
      </c>
      <c r="L5" s="233" t="s">
        <v>2085</v>
      </c>
      <c r="M5" s="612">
        <v>44593</v>
      </c>
      <c r="N5" s="613">
        <v>44910</v>
      </c>
      <c r="O5" s="192" t="s">
        <v>2086</v>
      </c>
      <c r="P5" s="409">
        <v>0</v>
      </c>
      <c r="Q5" s="409" t="s">
        <v>5</v>
      </c>
      <c r="R5" s="204" t="s">
        <v>2087</v>
      </c>
      <c r="S5" s="409" t="s">
        <v>2088</v>
      </c>
      <c r="T5" s="204" t="s">
        <v>2089</v>
      </c>
      <c r="U5" s="614" t="s">
        <v>5</v>
      </c>
      <c r="V5" s="614" t="s">
        <v>5</v>
      </c>
      <c r="W5" s="204" t="s">
        <v>2090</v>
      </c>
      <c r="X5" s="615" t="s">
        <v>2091</v>
      </c>
      <c r="Y5" s="615" t="s">
        <v>2091</v>
      </c>
      <c r="Z5" s="615" t="s">
        <v>2091</v>
      </c>
      <c r="AA5" s="615" t="s">
        <v>2091</v>
      </c>
      <c r="AB5" s="615" t="s">
        <v>2091</v>
      </c>
      <c r="AC5" s="615" t="s">
        <v>2091</v>
      </c>
      <c r="AD5" s="615" t="s">
        <v>2091</v>
      </c>
      <c r="AE5" s="615" t="s">
        <v>2091</v>
      </c>
      <c r="AF5" s="615"/>
      <c r="AG5" s="615"/>
      <c r="AH5" s="615"/>
      <c r="AI5" s="615"/>
      <c r="AJ5" s="615"/>
      <c r="AK5" s="615"/>
      <c r="AL5" s="615"/>
      <c r="AM5" s="615"/>
      <c r="AN5" s="615"/>
      <c r="AO5" s="149" t="s">
        <v>2092</v>
      </c>
      <c r="AP5" s="616">
        <v>0</v>
      </c>
      <c r="AQ5" s="149" t="s">
        <v>2093</v>
      </c>
      <c r="AR5" s="615"/>
      <c r="AS5" s="616">
        <v>16</v>
      </c>
      <c r="AT5" s="615"/>
      <c r="AU5" s="615"/>
      <c r="AV5" s="617" t="s">
        <v>2094</v>
      </c>
      <c r="AW5" s="616">
        <v>1</v>
      </c>
      <c r="AX5" s="616">
        <v>0</v>
      </c>
      <c r="AY5" s="616">
        <v>0</v>
      </c>
      <c r="AZ5" s="616"/>
      <c r="BA5" s="616" t="s">
        <v>567</v>
      </c>
      <c r="BB5" s="618">
        <v>0</v>
      </c>
      <c r="BC5" s="619" t="s">
        <v>568</v>
      </c>
      <c r="BD5" s="620">
        <v>0</v>
      </c>
      <c r="BE5" s="618" t="str">
        <f>IF(BD5=0,"0%",IF(BD5=1,"16.7%",IF(BD5&lt;=2,"33.33%",IF(BD5&lt;=3,"50%",IF(BD5&lt;=4,"67%",IF(BD5&lt;=5,"83%",IF(BD5&lt;=6,"100%")))))))</f>
        <v>0%</v>
      </c>
      <c r="BF5" s="621" t="s">
        <v>2095</v>
      </c>
      <c r="BG5" s="616">
        <v>2</v>
      </c>
      <c r="BH5" s="149" t="s">
        <v>2096</v>
      </c>
      <c r="BI5" s="149" t="s">
        <v>2097</v>
      </c>
      <c r="BJ5" s="616">
        <v>43</v>
      </c>
      <c r="BK5" s="615" t="s">
        <v>737</v>
      </c>
      <c r="BL5" s="622" t="s">
        <v>2098</v>
      </c>
      <c r="BM5" s="149" t="s">
        <v>2099</v>
      </c>
      <c r="BN5" s="616">
        <v>1</v>
      </c>
      <c r="BO5" s="616">
        <v>1</v>
      </c>
      <c r="BP5" s="616">
        <v>1</v>
      </c>
      <c r="BQ5" s="616">
        <v>0</v>
      </c>
      <c r="BR5" s="616" t="s">
        <v>567</v>
      </c>
      <c r="BS5" s="618" t="s">
        <v>2100</v>
      </c>
      <c r="BT5" s="619" t="s">
        <v>568</v>
      </c>
      <c r="BU5" s="620">
        <v>2</v>
      </c>
      <c r="BV5" s="618" t="str">
        <f>IF(BU5=0,"0%",IF(BU5=1,"16.7%",IF(BU5&lt;=2,"33.33%",IF(BU5&lt;=3,"50%",IF(BU5&lt;=4,"67%",IF(BU5&lt;=5,"83%",IF(BU5&lt;=6,"100%")))))))</f>
        <v>33.33%</v>
      </c>
      <c r="BW5" s="149" t="s">
        <v>2101</v>
      </c>
      <c r="BX5" s="615">
        <v>2</v>
      </c>
      <c r="BY5" s="149" t="s">
        <v>2102</v>
      </c>
      <c r="BZ5" s="149" t="s">
        <v>2103</v>
      </c>
      <c r="CA5" s="615">
        <v>51</v>
      </c>
      <c r="CB5" s="615" t="s">
        <v>2104</v>
      </c>
      <c r="CC5" s="149" t="s">
        <v>2105</v>
      </c>
      <c r="CD5" s="149" t="s">
        <v>2106</v>
      </c>
      <c r="CE5" s="615">
        <v>1</v>
      </c>
      <c r="CF5" s="615">
        <v>1</v>
      </c>
      <c r="CG5" s="615">
        <v>1</v>
      </c>
      <c r="CH5" s="149" t="s">
        <v>2107</v>
      </c>
      <c r="CI5" s="615" t="s">
        <v>567</v>
      </c>
      <c r="CJ5" s="618" t="str">
        <f>CM5</f>
        <v>67%</v>
      </c>
      <c r="CK5" s="619"/>
      <c r="CL5" s="620">
        <f>BU5+BX5</f>
        <v>4</v>
      </c>
      <c r="CM5" s="618" t="str">
        <f>IF(CL5=0,"0%",IF(CL5=1,"16.7%",IF(CL5&lt;=2,"33.33%",IF(CL5&lt;=3,"50%",IF(CL5&lt;=4,"67%",IF(CL5&lt;=5,"83%",IF(CL5&lt;=6,"100%")))))))</f>
        <v>67%</v>
      </c>
      <c r="CN5" s="149" t="s">
        <v>2108</v>
      </c>
      <c r="CO5" s="615">
        <v>2</v>
      </c>
      <c r="CP5" s="149" t="s">
        <v>2109</v>
      </c>
      <c r="CQ5" s="149" t="s">
        <v>2110</v>
      </c>
      <c r="CR5" s="615">
        <v>38</v>
      </c>
      <c r="CS5" s="149" t="s">
        <v>2111</v>
      </c>
      <c r="CT5" s="615"/>
      <c r="CU5" s="149" t="s">
        <v>2112</v>
      </c>
      <c r="CV5" s="615">
        <v>1</v>
      </c>
      <c r="CW5" s="615">
        <v>1</v>
      </c>
      <c r="CX5" s="615">
        <v>1</v>
      </c>
      <c r="CY5" s="149" t="s">
        <v>2113</v>
      </c>
      <c r="CZ5" s="615" t="s">
        <v>580</v>
      </c>
      <c r="DA5" s="618" t="str">
        <f>DD5</f>
        <v>100%</v>
      </c>
      <c r="DB5" s="619"/>
      <c r="DC5" s="620">
        <f>CL5+CO5</f>
        <v>6</v>
      </c>
      <c r="DD5" s="618" t="str">
        <f>IF(DC5=0,"0%",IF(DC5=1,"16.7%",IF(DC5&lt;=2,"33.33%",IF(DC5&lt;=3,"50%",IF(DC5&lt;=4,"67%",IF(DC5&lt;=5,"83%",IF(DC5&lt;=6,"100%")))))))</f>
        <v>100%</v>
      </c>
      <c r="DE5" s="417"/>
      <c r="DF5" s="417"/>
      <c r="DG5" s="149"/>
      <c r="DH5" s="149"/>
      <c r="DI5" s="149"/>
      <c r="DJ5" s="149"/>
      <c r="DK5" s="149"/>
      <c r="DL5" s="149" t="s">
        <v>2114</v>
      </c>
      <c r="DM5" s="615">
        <v>0</v>
      </c>
      <c r="DN5" s="615">
        <v>0</v>
      </c>
      <c r="DO5" s="615"/>
      <c r="DP5" s="615"/>
      <c r="DQ5" s="615" t="s">
        <v>580</v>
      </c>
      <c r="DR5" s="623">
        <f>DU5</f>
        <v>1</v>
      </c>
      <c r="DS5" s="624"/>
      <c r="DT5" s="402">
        <f>DC5+DF5</f>
        <v>6</v>
      </c>
      <c r="DU5" s="623">
        <f>DT5*100%/K5</f>
        <v>1</v>
      </c>
      <c r="DV5" s="615"/>
      <c r="DW5" s="615"/>
      <c r="DX5" s="615"/>
      <c r="DY5" s="615"/>
      <c r="DZ5" s="615"/>
      <c r="EA5" s="625" t="s">
        <v>2115</v>
      </c>
      <c r="EB5" s="615"/>
      <c r="EC5" s="615"/>
      <c r="ED5" s="615"/>
      <c r="EE5" s="615"/>
      <c r="EF5" s="615"/>
      <c r="EG5" s="149" t="s">
        <v>1664</v>
      </c>
      <c r="EH5" s="615" t="s">
        <v>580</v>
      </c>
      <c r="EI5" s="618" t="str">
        <f>EL5</f>
        <v>100%</v>
      </c>
      <c r="EJ5" s="619"/>
      <c r="EK5" s="620">
        <f>DT5+DW5</f>
        <v>6</v>
      </c>
      <c r="EL5" s="618" t="str">
        <f>IF(EK5=0,"0%",IF(EK5=1,"16.7%",IF(EK5&lt;=2,"33.33%",IF(EK5&lt;=3,"50%",IF(EK5&lt;=4,"67%",IF(EK5&lt;=5,"83%",IF(EK5&lt;=6,"100%")))))))</f>
        <v>100%</v>
      </c>
      <c r="EM5" s="615"/>
      <c r="EN5" s="615"/>
      <c r="EO5" s="615"/>
      <c r="EP5" s="615"/>
      <c r="EQ5" s="615"/>
      <c r="ER5" s="149" t="s">
        <v>2116</v>
      </c>
      <c r="ES5" s="615"/>
      <c r="ET5" s="615"/>
      <c r="EU5" s="615"/>
      <c r="EV5" s="615"/>
      <c r="EW5" s="615"/>
      <c r="EX5" s="615"/>
      <c r="EY5" s="615" t="s">
        <v>580</v>
      </c>
      <c r="EZ5" s="618" t="str">
        <f>FC5</f>
        <v>100%</v>
      </c>
      <c r="FA5" s="619"/>
      <c r="FB5" s="620">
        <f>EK5+EN5</f>
        <v>6</v>
      </c>
      <c r="FC5" s="618" t="str">
        <f>IF(FB5=0,"0%",IF(FB5=1,"16.7%",IF(FB5&lt;=2,"33.33%",IF(FB5&lt;=3,"50%",IF(FB5&lt;=4,"67%",IF(FB5&lt;=5,"83%",IF(FB5&lt;=6,"100%")))))))</f>
        <v>100%</v>
      </c>
      <c r="FD5" s="615"/>
      <c r="FE5" s="615"/>
      <c r="FF5" s="615"/>
      <c r="FG5" s="615"/>
      <c r="FH5" s="615"/>
      <c r="FI5" s="149" t="s">
        <v>2117</v>
      </c>
      <c r="FJ5" s="615"/>
      <c r="FK5" s="615"/>
      <c r="FL5" s="615"/>
      <c r="FM5" s="615"/>
      <c r="FN5" s="615"/>
      <c r="FO5" s="149" t="s">
        <v>1666</v>
      </c>
      <c r="FP5" s="615" t="s">
        <v>580</v>
      </c>
      <c r="FQ5" s="618" t="str">
        <f>FT5</f>
        <v>100%</v>
      </c>
      <c r="FR5" s="619"/>
      <c r="FS5" s="620">
        <f>FB5+FE5</f>
        <v>6</v>
      </c>
      <c r="FT5" s="618" t="str">
        <f>IF(FS5=0,"0%",IF(FS5=1,"16.7%",IF(FS5&lt;=2,"33.33%",IF(FS5&lt;=3,"50%",IF(FS5&lt;=4,"67%",IF(FS5&lt;=5,"83%",IF(FS5&lt;=6,"100%")))))))</f>
        <v>100%</v>
      </c>
      <c r="FU5" s="582" t="s">
        <v>2118</v>
      </c>
      <c r="FV5" s="583" t="s">
        <v>5</v>
      </c>
      <c r="FW5" s="615"/>
      <c r="FX5" s="615"/>
      <c r="FY5" s="615"/>
      <c r="FZ5" s="615"/>
      <c r="GA5" s="615"/>
      <c r="GB5" s="149" t="s">
        <v>2119</v>
      </c>
      <c r="GC5" s="615"/>
      <c r="GD5" s="615"/>
      <c r="GE5" s="615"/>
      <c r="GF5" s="615"/>
      <c r="GG5" s="615"/>
      <c r="GH5" s="615"/>
      <c r="GI5" s="615"/>
      <c r="GJ5" s="618" t="str">
        <f>GM5</f>
        <v>100%</v>
      </c>
      <c r="GK5" s="619"/>
      <c r="GL5" s="620">
        <f>FS5+FX5</f>
        <v>6</v>
      </c>
      <c r="GM5" s="618" t="str">
        <f>IF(GL5=0,"0%",IF(GL5=1,"16.7%",IF(GL5&lt;=2,"33.33%",IF(GL5&lt;=3,"50%",IF(GL5&lt;=4,"67%",IF(GL5&lt;=5,"83%",IF(GL5&lt;=6,"100%")))))))</f>
        <v>100%</v>
      </c>
      <c r="GN5" s="582" t="s">
        <v>2118</v>
      </c>
      <c r="GO5" s="583" t="s">
        <v>5</v>
      </c>
      <c r="GP5" s="615"/>
      <c r="GQ5" s="615"/>
      <c r="GR5" s="615"/>
      <c r="GS5" s="615"/>
      <c r="GT5" s="615"/>
      <c r="GU5" s="149" t="s">
        <v>2117</v>
      </c>
      <c r="GV5" s="615"/>
      <c r="GW5" s="615"/>
      <c r="GX5" s="615"/>
      <c r="GY5" s="615"/>
      <c r="GZ5" s="615"/>
      <c r="HA5" s="615"/>
      <c r="HB5" s="615"/>
      <c r="HC5" s="618" t="str">
        <f>HF5</f>
        <v>100%</v>
      </c>
      <c r="HD5" s="619"/>
      <c r="HE5" s="620">
        <f>GL5+GQ5</f>
        <v>6</v>
      </c>
      <c r="HF5" s="618" t="str">
        <f>IF(HE5=0,"0%",IF(HE5=1,"16.7%",IF(HE5&lt;=2,"33.33%",IF(HE5&lt;=3,"50%",IF(HE5&lt;=4,"67%",IF(HE5&lt;=5,"83%",IF(HE5&lt;=6,"100%")))))))</f>
        <v>100%</v>
      </c>
      <c r="HG5" s="582" t="s">
        <v>2118</v>
      </c>
      <c r="HH5" s="583" t="s">
        <v>5</v>
      </c>
      <c r="HI5" s="615"/>
      <c r="HJ5" s="615"/>
      <c r="HK5" s="615"/>
      <c r="HL5" s="615"/>
      <c r="HM5" s="615"/>
      <c r="HN5" s="149" t="s">
        <v>2117</v>
      </c>
      <c r="HO5" s="615"/>
      <c r="HP5" s="615"/>
      <c r="HQ5" s="615"/>
      <c r="HR5" s="615"/>
      <c r="HS5" s="615"/>
      <c r="HT5" s="615"/>
      <c r="HU5" s="615" t="s">
        <v>580</v>
      </c>
      <c r="HV5" s="618" t="str">
        <f>HY5</f>
        <v>100%</v>
      </c>
      <c r="HW5" s="619"/>
      <c r="HX5" s="402">
        <f>HE5+HJ5</f>
        <v>6</v>
      </c>
      <c r="HY5" s="623" t="str">
        <f>IF(HX5=0,"0%",IF(HX5=1,"16.7%",IF(HX5&lt;=2,"33.33%",IF(HX5&lt;=3,"50%",IF(HX5&lt;=4,"67%",IF(HX5&lt;=5,"83%",IF(HX5&lt;=6,"100%")))))))</f>
        <v>100%</v>
      </c>
      <c r="HZ5" s="626" t="s">
        <v>2118</v>
      </c>
      <c r="IA5" s="627" t="s">
        <v>5</v>
      </c>
      <c r="IB5" s="586" t="s">
        <v>2077</v>
      </c>
      <c r="IC5" s="586" t="s">
        <v>605</v>
      </c>
      <c r="ID5" s="587" t="s">
        <v>7</v>
      </c>
    </row>
    <row r="6" spans="1:238" ht="89.25" customHeight="1" x14ac:dyDescent="0.2">
      <c r="A6" s="314">
        <v>2</v>
      </c>
      <c r="B6" s="390" t="s">
        <v>2120</v>
      </c>
      <c r="C6" s="237" t="s">
        <v>2121</v>
      </c>
      <c r="D6" s="434" t="s">
        <v>1516</v>
      </c>
      <c r="E6" s="206" t="s">
        <v>774</v>
      </c>
      <c r="F6" s="206" t="s">
        <v>747</v>
      </c>
      <c r="G6" s="206" t="s">
        <v>2122</v>
      </c>
      <c r="H6" s="233" t="s">
        <v>2123</v>
      </c>
      <c r="I6" s="390" t="s">
        <v>2124</v>
      </c>
      <c r="J6" s="206" t="s">
        <v>2125</v>
      </c>
      <c r="K6" s="347">
        <v>10</v>
      </c>
      <c r="L6" s="206" t="s">
        <v>2126</v>
      </c>
      <c r="M6" s="612">
        <v>44594</v>
      </c>
      <c r="N6" s="613">
        <v>44910</v>
      </c>
      <c r="O6" s="408" t="s">
        <v>2086</v>
      </c>
      <c r="P6" s="409">
        <v>0</v>
      </c>
      <c r="Q6" s="409" t="s">
        <v>5</v>
      </c>
      <c r="R6" s="204" t="s">
        <v>2127</v>
      </c>
      <c r="S6" s="204" t="s">
        <v>2128</v>
      </c>
      <c r="T6" s="415" t="s">
        <v>2129</v>
      </c>
      <c r="U6" s="614" t="s">
        <v>5</v>
      </c>
      <c r="V6" s="614" t="s">
        <v>5</v>
      </c>
      <c r="W6" s="204" t="s">
        <v>2090</v>
      </c>
      <c r="X6" s="615" t="s">
        <v>2091</v>
      </c>
      <c r="Y6" s="615" t="s">
        <v>2091</v>
      </c>
      <c r="Z6" s="615" t="s">
        <v>2091</v>
      </c>
      <c r="AA6" s="615" t="s">
        <v>2091</v>
      </c>
      <c r="AB6" s="615" t="s">
        <v>2091</v>
      </c>
      <c r="AC6" s="615" t="s">
        <v>2091</v>
      </c>
      <c r="AD6" s="615" t="s">
        <v>2091</v>
      </c>
      <c r="AE6" s="615" t="s">
        <v>2091</v>
      </c>
      <c r="AF6" s="615"/>
      <c r="AG6" s="615"/>
      <c r="AH6" s="615"/>
      <c r="AI6" s="615"/>
      <c r="AJ6" s="615"/>
      <c r="AK6" s="615"/>
      <c r="AL6" s="615"/>
      <c r="AM6" s="615"/>
      <c r="AN6" s="615"/>
      <c r="AO6" s="149" t="s">
        <v>2092</v>
      </c>
      <c r="AP6" s="616">
        <v>0</v>
      </c>
      <c r="AQ6" s="149" t="s">
        <v>2093</v>
      </c>
      <c r="AR6" s="615"/>
      <c r="AS6" s="616">
        <v>16</v>
      </c>
      <c r="AT6" s="615"/>
      <c r="AU6" s="615"/>
      <c r="AV6" s="617" t="s">
        <v>2094</v>
      </c>
      <c r="AW6" s="616">
        <v>1</v>
      </c>
      <c r="AX6" s="616">
        <v>0</v>
      </c>
      <c r="AY6" s="616">
        <v>0</v>
      </c>
      <c r="AZ6" s="616"/>
      <c r="BA6" s="616" t="s">
        <v>567</v>
      </c>
      <c r="BB6" s="618">
        <v>0</v>
      </c>
      <c r="BC6" s="619" t="s">
        <v>568</v>
      </c>
      <c r="BD6" s="620">
        <v>0</v>
      </c>
      <c r="BE6" s="618" t="str">
        <f>IF(BD6&lt;=0,"0%",IF(BD6&lt;=1,"10%",IF(BD6&lt;=2,"20%",IF(BD6&lt;=3,"30%",IF(BD6&lt;=4,"40%",IF(BD6&lt;=5,"50%",IF(BD6&lt;=6,"60%",IF(BD6&lt;=7,"70%",IF(BD6&lt;=8,"80%",IF(BD6&lt;=9,"90%",IF(BD6&lt;=10,"100%")))))))))))</f>
        <v>0%</v>
      </c>
      <c r="BF6" s="628" t="s">
        <v>2130</v>
      </c>
      <c r="BG6" s="616">
        <v>1</v>
      </c>
      <c r="BH6" s="617" t="s">
        <v>2131</v>
      </c>
      <c r="BI6" s="617" t="s">
        <v>2097</v>
      </c>
      <c r="BJ6" s="616">
        <v>33</v>
      </c>
      <c r="BK6" s="616" t="s">
        <v>605</v>
      </c>
      <c r="BL6" s="616" t="s">
        <v>605</v>
      </c>
      <c r="BM6" s="617" t="s">
        <v>2132</v>
      </c>
      <c r="BN6" s="616">
        <v>1</v>
      </c>
      <c r="BO6" s="616">
        <v>0</v>
      </c>
      <c r="BP6" s="616">
        <v>0</v>
      </c>
      <c r="BQ6" s="616">
        <v>0</v>
      </c>
      <c r="BR6" s="616" t="s">
        <v>567</v>
      </c>
      <c r="BS6" s="618">
        <v>0</v>
      </c>
      <c r="BT6" s="619" t="s">
        <v>568</v>
      </c>
      <c r="BU6" s="620">
        <v>0</v>
      </c>
      <c r="BV6" s="618" t="str">
        <f>IF(BU6&lt;=0,"0%",IF(BU6&lt;=1,"10%",IF(BU6&lt;=2,"20%",IF(BU6&lt;=3,"30%",IF(BU6&lt;=4,"40%",IF(BU6&lt;=5,"50%",IF(BU6&lt;=6,"60%",IF(BU6&lt;=7,"70%",IF(BU6&lt;=8,"80%",IF(BU6&lt;=9,"90%",IF(BU6&lt;=10,"100%")))))))))))</f>
        <v>0%</v>
      </c>
      <c r="BW6" s="149" t="s">
        <v>2133</v>
      </c>
      <c r="BX6" s="615">
        <v>1</v>
      </c>
      <c r="BY6" s="615"/>
      <c r="BZ6" s="149" t="s">
        <v>2103</v>
      </c>
      <c r="CA6" s="615">
        <v>22</v>
      </c>
      <c r="CB6" s="615" t="s">
        <v>2104</v>
      </c>
      <c r="CC6" s="149" t="s">
        <v>2134</v>
      </c>
      <c r="CD6" s="149" t="s">
        <v>2135</v>
      </c>
      <c r="CE6" s="615">
        <v>1</v>
      </c>
      <c r="CF6" s="615">
        <v>1</v>
      </c>
      <c r="CG6" s="615">
        <v>1</v>
      </c>
      <c r="CH6" s="149" t="s">
        <v>2107</v>
      </c>
      <c r="CI6" s="615"/>
      <c r="CJ6" s="618" t="str">
        <f t="shared" ref="CJ6:CJ8" si="0">CM6</f>
        <v>10%</v>
      </c>
      <c r="CK6" s="619"/>
      <c r="CL6" s="620">
        <f t="shared" ref="CL6:CL8" si="1">BU6+BX6</f>
        <v>1</v>
      </c>
      <c r="CM6" s="618" t="str">
        <f>IF(CL6&lt;=0,"0%",IF(CL6&lt;=1,"10%",IF(CL6&lt;=2,"20%",IF(CL6&lt;=3,"30%",IF(CL6&lt;=4,"40%",IF(CL6&lt;=5,"50%",IF(CL6&lt;=6,"60%",IF(CL6&lt;=7,"70%",IF(CL6&lt;=8,"80%",IF(CL6&lt;=9,"90%",IF(CL6&lt;=10,"100%")))))))))))</f>
        <v>10%</v>
      </c>
      <c r="CN6" s="629" t="s">
        <v>2136</v>
      </c>
      <c r="CO6" s="615">
        <v>5</v>
      </c>
      <c r="CP6" s="149" t="s">
        <v>2137</v>
      </c>
      <c r="CQ6" s="615" t="s">
        <v>2110</v>
      </c>
      <c r="CR6" s="615">
        <v>138</v>
      </c>
      <c r="CS6" s="615"/>
      <c r="CT6" s="615"/>
      <c r="CU6" s="149" t="s">
        <v>2138</v>
      </c>
      <c r="CV6" s="615">
        <v>1</v>
      </c>
      <c r="CW6" s="615">
        <v>1</v>
      </c>
      <c r="CX6" s="615">
        <v>1</v>
      </c>
      <c r="CY6" s="149" t="s">
        <v>2113</v>
      </c>
      <c r="CZ6" s="615" t="s">
        <v>567</v>
      </c>
      <c r="DA6" s="618" t="str">
        <f t="shared" ref="DA6:DA8" si="2">DD6</f>
        <v>60%</v>
      </c>
      <c r="DB6" s="619"/>
      <c r="DC6" s="620">
        <f t="shared" ref="DC6:DC8" si="3">CL6+CO6</f>
        <v>6</v>
      </c>
      <c r="DD6" s="618" t="str">
        <f>IF(DC6&lt;=0,"0%",IF(DC6&lt;=1,"10%",IF(DC6&lt;=2,"20%",IF(DC6&lt;=3,"30%",IF(DC6&lt;=4,"40%",IF(DC6&lt;=5,"50%",IF(DC6&lt;=6,"60%",IF(DC6&lt;=7,"70%",IF(DC6&lt;=8,"80%",IF(DC6&lt;=9,"90%",IF(DC6&lt;=10,"100%")))))))))))</f>
        <v>60%</v>
      </c>
      <c r="DE6" s="630" t="s">
        <v>2139</v>
      </c>
      <c r="DF6" s="400">
        <v>4</v>
      </c>
      <c r="DG6" s="149" t="s">
        <v>2140</v>
      </c>
      <c r="DH6" s="149" t="s">
        <v>2141</v>
      </c>
      <c r="DI6" s="615">
        <v>63</v>
      </c>
      <c r="DJ6" s="615" t="s">
        <v>2142</v>
      </c>
      <c r="DK6" s="615" t="s">
        <v>737</v>
      </c>
      <c r="DL6" s="149" t="s">
        <v>2143</v>
      </c>
      <c r="DM6" s="615">
        <v>1</v>
      </c>
      <c r="DN6" s="615">
        <v>1</v>
      </c>
      <c r="DO6" s="615"/>
      <c r="DP6" s="615"/>
      <c r="DQ6" s="615" t="s">
        <v>567</v>
      </c>
      <c r="DR6" s="623"/>
      <c r="DS6" s="624"/>
      <c r="DT6" s="402">
        <f t="shared" ref="DT6:DT7" si="4">DC6+DF6</f>
        <v>10</v>
      </c>
      <c r="DU6" s="623">
        <f>DT6*100%/K6</f>
        <v>1</v>
      </c>
      <c r="DV6" s="615"/>
      <c r="DW6" s="615"/>
      <c r="DX6" s="615"/>
      <c r="DY6" s="615"/>
      <c r="DZ6" s="615"/>
      <c r="EA6" s="625" t="s">
        <v>2115</v>
      </c>
      <c r="EB6" s="615"/>
      <c r="EC6" s="615"/>
      <c r="ED6" s="615"/>
      <c r="EE6" s="615"/>
      <c r="EF6" s="615"/>
      <c r="EG6" s="149" t="s">
        <v>1664</v>
      </c>
      <c r="EH6" s="615" t="s">
        <v>580</v>
      </c>
      <c r="EI6" s="618" t="str">
        <f t="shared" ref="EI6:EI8" si="5">EL6</f>
        <v>100%</v>
      </c>
      <c r="EJ6" s="619"/>
      <c r="EK6" s="620">
        <f t="shared" ref="EK6:EK7" si="6">DT6+DW6</f>
        <v>10</v>
      </c>
      <c r="EL6" s="618" t="str">
        <f>IF(EK6&lt;=0,"0%",IF(EK6&lt;=1,"10%",IF(EK6&lt;=2,"20%",IF(EK6&lt;=3,"30%",IF(EK6&lt;=4,"40%",IF(EK6&lt;=5,"50%",IF(EK6&lt;=6,"60%",IF(EK6&lt;=7,"70%",IF(EK6&lt;=8,"80%",IF(EK6&lt;=9,"90%",IF(EK6&lt;=10,"100%")))))))))))</f>
        <v>100%</v>
      </c>
      <c r="EM6" s="615"/>
      <c r="EN6" s="615"/>
      <c r="EO6" s="615"/>
      <c r="EP6" s="615"/>
      <c r="EQ6" s="615"/>
      <c r="ER6" s="149" t="s">
        <v>2116</v>
      </c>
      <c r="ES6" s="615"/>
      <c r="ET6" s="615"/>
      <c r="EU6" s="615"/>
      <c r="EV6" s="615"/>
      <c r="EW6" s="615"/>
      <c r="EX6" s="615"/>
      <c r="EY6" s="615" t="s">
        <v>580</v>
      </c>
      <c r="EZ6" s="618" t="str">
        <f t="shared" ref="EZ6:EZ8" si="7">FC6</f>
        <v>100%</v>
      </c>
      <c r="FA6" s="619"/>
      <c r="FB6" s="620">
        <f t="shared" ref="FB6:FB7" si="8">EK6+EN6</f>
        <v>10</v>
      </c>
      <c r="FC6" s="618" t="str">
        <f>IF(FB6&lt;=0,"0%",IF(FB6&lt;=1,"10%",IF(FB6&lt;=2,"20%",IF(FB6&lt;=3,"30%",IF(FB6&lt;=4,"40%",IF(FB6&lt;=5,"50%",IF(FB6&lt;=6,"60%",IF(FB6&lt;=7,"70%",IF(FB6&lt;=8,"80%",IF(FB6&lt;=9,"90%",IF(FB6&lt;=10,"100%")))))))))))</f>
        <v>100%</v>
      </c>
      <c r="FD6" s="615"/>
      <c r="FE6" s="615"/>
      <c r="FF6" s="615"/>
      <c r="FG6" s="615"/>
      <c r="FH6" s="615"/>
      <c r="FI6" s="149" t="s">
        <v>2117</v>
      </c>
      <c r="FJ6" s="615"/>
      <c r="FK6" s="615"/>
      <c r="FL6" s="615"/>
      <c r="FM6" s="615"/>
      <c r="FN6" s="615"/>
      <c r="FO6" s="149" t="s">
        <v>1666</v>
      </c>
      <c r="FP6" s="615" t="s">
        <v>580</v>
      </c>
      <c r="FQ6" s="618" t="str">
        <f t="shared" ref="FQ6:FQ8" si="9">FT6</f>
        <v>100%</v>
      </c>
      <c r="FR6" s="619"/>
      <c r="FS6" s="620">
        <f t="shared" ref="FS6:FS7" si="10">FB6+FE6</f>
        <v>10</v>
      </c>
      <c r="FT6" s="618" t="str">
        <f>IF(FS6&lt;=0,"0%",IF(FS6&lt;=1,"10%",IF(FS6&lt;=2,"20%",IF(FS6&lt;=3,"30%",IF(FS6&lt;=4,"40%",IF(FS6&lt;=5,"50%",IF(FS6&lt;=6,"60%",IF(FS6&lt;=7,"70%",IF(FS6&lt;=8,"80%",IF(FS6&lt;=9,"90%",IF(FS6&lt;=10,"100%")))))))))))</f>
        <v>100%</v>
      </c>
      <c r="FU6" s="582" t="s">
        <v>2144</v>
      </c>
      <c r="FV6" s="631" t="s">
        <v>5</v>
      </c>
      <c r="FW6" s="615"/>
      <c r="FX6" s="615"/>
      <c r="FY6" s="615"/>
      <c r="FZ6" s="615"/>
      <c r="GA6" s="615"/>
      <c r="GB6" s="149" t="s">
        <v>2119</v>
      </c>
      <c r="GC6" s="615"/>
      <c r="GD6" s="615"/>
      <c r="GE6" s="615"/>
      <c r="GF6" s="615"/>
      <c r="GG6" s="615"/>
      <c r="GH6" s="615"/>
      <c r="GI6" s="615"/>
      <c r="GJ6" s="618" t="str">
        <f t="shared" ref="GJ6:GJ8" si="11">GM6</f>
        <v>100%</v>
      </c>
      <c r="GK6" s="619"/>
      <c r="GL6" s="620">
        <f t="shared" ref="GL6:GL7" si="12">FS6+FX6</f>
        <v>10</v>
      </c>
      <c r="GM6" s="618" t="str">
        <f>IF(GL6&lt;=0,"0%",IF(GL6&lt;=1,"10%",IF(GL6&lt;=2,"20%",IF(GL6&lt;=3,"30%",IF(GL6&lt;=4,"40%",IF(GL6&lt;=5,"50%",IF(GL6&lt;=6,"60%",IF(GL6&lt;=7,"70%",IF(GL6&lt;=8,"80%",IF(GL6&lt;=9,"90%",IF(GL6&lt;=10,"100%")))))))))))</f>
        <v>100%</v>
      </c>
      <c r="GN6" s="582" t="s">
        <v>2144</v>
      </c>
      <c r="GO6" s="631" t="s">
        <v>5</v>
      </c>
      <c r="GP6" s="615"/>
      <c r="GQ6" s="615"/>
      <c r="GR6" s="615"/>
      <c r="GS6" s="615"/>
      <c r="GT6" s="615"/>
      <c r="GU6" s="149" t="s">
        <v>2117</v>
      </c>
      <c r="GV6" s="615"/>
      <c r="GW6" s="615"/>
      <c r="GX6" s="615"/>
      <c r="GY6" s="615"/>
      <c r="GZ6" s="615"/>
      <c r="HA6" s="615"/>
      <c r="HB6" s="615"/>
      <c r="HC6" s="618" t="str">
        <f t="shared" ref="HC6:HC8" si="13">HF6</f>
        <v>100%</v>
      </c>
      <c r="HD6" s="619"/>
      <c r="HE6" s="620">
        <f t="shared" ref="HE6:HE7" si="14">GL6+GQ6</f>
        <v>10</v>
      </c>
      <c r="HF6" s="618" t="str">
        <f>IF(HE6&lt;=0,"0%",IF(HE6&lt;=1,"10%",IF(HE6&lt;=2,"20%",IF(HE6&lt;=3,"30%",IF(HE6&lt;=4,"40%",IF(HE6&lt;=5,"50%",IF(HE6&lt;=6,"60%",IF(HE6&lt;=7,"70%",IF(HE6&lt;=8,"80%",IF(HE6&lt;=9,"90%",IF(HE6&lt;=10,"100%")))))))))))</f>
        <v>100%</v>
      </c>
      <c r="HG6" s="582" t="s">
        <v>2144</v>
      </c>
      <c r="HH6" s="631" t="s">
        <v>5</v>
      </c>
      <c r="HI6" s="615"/>
      <c r="HJ6" s="615"/>
      <c r="HK6" s="615"/>
      <c r="HL6" s="615"/>
      <c r="HM6" s="615"/>
      <c r="HN6" s="149" t="s">
        <v>2117</v>
      </c>
      <c r="HO6" s="615"/>
      <c r="HP6" s="615"/>
      <c r="HQ6" s="615"/>
      <c r="HR6" s="615"/>
      <c r="HS6" s="615"/>
      <c r="HT6" s="615"/>
      <c r="HU6" s="615" t="s">
        <v>580</v>
      </c>
      <c r="HV6" s="618" t="str">
        <f t="shared" ref="HV6:HV8" si="15">HY6</f>
        <v>100%</v>
      </c>
      <c r="HW6" s="619"/>
      <c r="HX6" s="402">
        <f t="shared" ref="HX6:HX7" si="16">HE6+HJ6</f>
        <v>10</v>
      </c>
      <c r="HY6" s="623" t="str">
        <f>IF(HX6&lt;=0,"0%",IF(HX6&lt;=1,"10%",IF(HX6&lt;=2,"20%",IF(HX6&lt;=3,"30%",IF(HX6&lt;=4,"40%",IF(HX6&lt;=5,"50%",IF(HX6&lt;=6,"60%",IF(HX6&lt;=7,"70%",IF(HX6&lt;=8,"80%",IF(HX6&lt;=9,"90%",IF(HX6&lt;=10,"100%")))))))))))</f>
        <v>100%</v>
      </c>
      <c r="HZ6" s="626" t="s">
        <v>2144</v>
      </c>
      <c r="IA6" s="632" t="s">
        <v>5</v>
      </c>
      <c r="IB6" s="586" t="s">
        <v>2145</v>
      </c>
      <c r="IC6" s="586" t="s">
        <v>605</v>
      </c>
      <c r="ID6" s="587" t="s">
        <v>7</v>
      </c>
    </row>
    <row r="7" spans="1:238" ht="90.75" customHeight="1" x14ac:dyDescent="0.25">
      <c r="A7" s="314">
        <v>3</v>
      </c>
      <c r="B7" s="390" t="s">
        <v>2146</v>
      </c>
      <c r="C7" s="237" t="s">
        <v>2147</v>
      </c>
      <c r="D7" s="434" t="s">
        <v>548</v>
      </c>
      <c r="E7" s="206" t="s">
        <v>610</v>
      </c>
      <c r="F7" s="206" t="s">
        <v>702</v>
      </c>
      <c r="G7" s="206" t="s">
        <v>2148</v>
      </c>
      <c r="H7" s="233" t="s">
        <v>1760</v>
      </c>
      <c r="I7" s="206" t="s">
        <v>1237</v>
      </c>
      <c r="J7" s="78" t="s">
        <v>2149</v>
      </c>
      <c r="K7" s="347">
        <v>10</v>
      </c>
      <c r="L7" s="206" t="s">
        <v>704</v>
      </c>
      <c r="M7" s="633">
        <v>44256</v>
      </c>
      <c r="N7" s="613">
        <v>44910</v>
      </c>
      <c r="O7" s="408" t="s">
        <v>2086</v>
      </c>
      <c r="P7" s="409">
        <v>0</v>
      </c>
      <c r="Q7" s="409" t="s">
        <v>5</v>
      </c>
      <c r="R7" s="204" t="s">
        <v>2150</v>
      </c>
      <c r="S7" s="204" t="s">
        <v>2128</v>
      </c>
      <c r="T7" s="415" t="s">
        <v>2151</v>
      </c>
      <c r="U7" s="614" t="s">
        <v>5</v>
      </c>
      <c r="V7" s="614" t="s">
        <v>5</v>
      </c>
      <c r="W7" s="204" t="s">
        <v>2090</v>
      </c>
      <c r="X7" s="615"/>
      <c r="Y7" s="615"/>
      <c r="Z7" s="615"/>
      <c r="AA7" s="615"/>
      <c r="AB7" s="615"/>
      <c r="AC7" s="615"/>
      <c r="AD7" s="615"/>
      <c r="AE7" s="615"/>
      <c r="AF7" s="615"/>
      <c r="AG7" s="615"/>
      <c r="AH7" s="615"/>
      <c r="AI7" s="615"/>
      <c r="AJ7" s="615"/>
      <c r="AK7" s="615"/>
      <c r="AL7" s="615"/>
      <c r="AM7" s="615"/>
      <c r="AN7" s="615"/>
      <c r="AO7" s="617" t="s">
        <v>2152</v>
      </c>
      <c r="AP7" s="616">
        <v>2</v>
      </c>
      <c r="AQ7" s="617" t="s">
        <v>2153</v>
      </c>
      <c r="AR7" s="617" t="s">
        <v>2110</v>
      </c>
      <c r="AS7" s="616">
        <v>7</v>
      </c>
      <c r="AT7" s="616"/>
      <c r="AU7" s="617" t="s">
        <v>2154</v>
      </c>
      <c r="AV7" s="149" t="s">
        <v>2155</v>
      </c>
      <c r="AW7" s="616">
        <v>2</v>
      </c>
      <c r="AX7" s="616">
        <v>2</v>
      </c>
      <c r="AY7" s="616">
        <v>0</v>
      </c>
      <c r="AZ7" s="616"/>
      <c r="BA7" s="616" t="s">
        <v>619</v>
      </c>
      <c r="BB7" s="618">
        <v>0</v>
      </c>
      <c r="BC7" s="619" t="s">
        <v>568</v>
      </c>
      <c r="BD7" s="620">
        <v>2</v>
      </c>
      <c r="BE7" s="618" t="str">
        <f>IF(BD7&lt;=0,"0%",IF(BD7&lt;=1,"10%",IF(BD7&lt;=2,"20%",IF(BD7&lt;=3,"30%",IF(BD7&lt;=4,"40%",IF(BD7&lt;=5,"50%",IF(BD7&lt;=6,"60%",IF(BD7&lt;=7,"70%",IF(BD7&lt;=8,"80%",IF(BD7&lt;=9,"90%",IF(BD7&lt;=10,"100%")))))))))))</f>
        <v>20%</v>
      </c>
      <c r="BF7" s="634" t="s">
        <v>2156</v>
      </c>
      <c r="BG7" s="616">
        <v>3</v>
      </c>
      <c r="BH7" s="149" t="s">
        <v>2157</v>
      </c>
      <c r="BI7" s="149" t="s">
        <v>2097</v>
      </c>
      <c r="BJ7" s="616">
        <v>13</v>
      </c>
      <c r="BK7" s="615" t="s">
        <v>2158</v>
      </c>
      <c r="BL7" s="149" t="s">
        <v>2159</v>
      </c>
      <c r="BM7" s="149" t="s">
        <v>2160</v>
      </c>
      <c r="BN7" s="616">
        <v>1</v>
      </c>
      <c r="BO7" s="616">
        <v>1</v>
      </c>
      <c r="BP7" s="616">
        <v>0</v>
      </c>
      <c r="BQ7" s="616">
        <v>0</v>
      </c>
      <c r="BR7" s="616" t="s">
        <v>567</v>
      </c>
      <c r="BS7" s="618">
        <v>0.3</v>
      </c>
      <c r="BT7" s="619" t="s">
        <v>568</v>
      </c>
      <c r="BU7" s="620">
        <v>5</v>
      </c>
      <c r="BV7" s="618" t="str">
        <f>IF(BU7&lt;=0,"0%",IF(BU7&lt;=1,"10%",IF(BU7&lt;=2,"20%",IF(BU7&lt;=3,"30%",IF(BU7&lt;=4,"40%",IF(BU7&lt;=5,"50%",IF(BU7&lt;=6,"60%",IF(BU7&lt;=7,"70%",IF(BU7&lt;=8,"80%",IF(BU7&lt;=9,"90%",IF(BU7&lt;=10,"100%")))))))))))</f>
        <v>50%</v>
      </c>
      <c r="BW7" s="615"/>
      <c r="BX7" s="615"/>
      <c r="BY7" s="615"/>
      <c r="BZ7" s="615"/>
      <c r="CA7" s="615"/>
      <c r="CB7" s="615"/>
      <c r="CC7" s="615"/>
      <c r="CD7" s="615"/>
      <c r="CE7" s="615">
        <v>0</v>
      </c>
      <c r="CF7" s="615">
        <v>0</v>
      </c>
      <c r="CG7" s="615">
        <v>0</v>
      </c>
      <c r="CH7" s="149" t="s">
        <v>2161</v>
      </c>
      <c r="CI7" s="615" t="s">
        <v>715</v>
      </c>
      <c r="CJ7" s="618" t="str">
        <f t="shared" si="0"/>
        <v>50%</v>
      </c>
      <c r="CK7" s="619"/>
      <c r="CL7" s="620">
        <f t="shared" si="1"/>
        <v>5</v>
      </c>
      <c r="CM7" s="618" t="str">
        <f>IF(CL7&lt;=0,"0%",IF(CL7&lt;=1,"10%",IF(CL7&lt;=2,"20%",IF(CL7&lt;=3,"30%",IF(CL7&lt;=4,"40%",IF(CL7&lt;=5,"50%",IF(CL7&lt;=6,"60%",IF(CL7&lt;=7,"70%",IF(CL7&lt;=8,"80%",IF(CL7&lt;=9,"90%",IF(CL7&lt;=10,"100%")))))))))))</f>
        <v>50%</v>
      </c>
      <c r="CN7" s="417" t="s">
        <v>2162</v>
      </c>
      <c r="CO7" s="400">
        <v>5</v>
      </c>
      <c r="CP7" s="149" t="s">
        <v>2163</v>
      </c>
      <c r="CQ7" s="418" t="s">
        <v>2103</v>
      </c>
      <c r="CR7" s="615">
        <v>73</v>
      </c>
      <c r="CS7" s="615">
        <v>0</v>
      </c>
      <c r="CT7" s="615">
        <v>0</v>
      </c>
      <c r="CU7" s="149" t="s">
        <v>2164</v>
      </c>
      <c r="CV7" s="615">
        <v>1</v>
      </c>
      <c r="CW7" s="615">
        <v>1</v>
      </c>
      <c r="CX7" s="615">
        <v>1</v>
      </c>
      <c r="CY7" s="149" t="s">
        <v>2113</v>
      </c>
      <c r="CZ7" s="615" t="s">
        <v>580</v>
      </c>
      <c r="DA7" s="618" t="str">
        <f t="shared" si="2"/>
        <v>100%</v>
      </c>
      <c r="DB7" s="619"/>
      <c r="DC7" s="620">
        <f t="shared" si="3"/>
        <v>10</v>
      </c>
      <c r="DD7" s="618" t="str">
        <f>IF(DC7&lt;=0,"0%",IF(DC7&lt;=1,"10%",IF(DC7&lt;=2,"20%",IF(DC7&lt;=3,"30%",IF(DC7&lt;=4,"40%",IF(DC7&lt;=5,"50%",IF(DC7&lt;=6,"60%",IF(DC7&lt;=7,"70%",IF(DC7&lt;=8,"80%",IF(DC7&lt;=9,"90%",IF(DC7&lt;=10,"100%")))))))))))</f>
        <v>100%</v>
      </c>
      <c r="DE7" s="635"/>
      <c r="DF7" s="400"/>
      <c r="DG7" s="417"/>
      <c r="DH7" s="418"/>
      <c r="DI7" s="294"/>
      <c r="DJ7" s="417"/>
      <c r="DK7" s="417"/>
      <c r="DL7" s="417"/>
      <c r="DM7" s="400">
        <v>0</v>
      </c>
      <c r="DN7" s="400">
        <v>0</v>
      </c>
      <c r="DO7" s="400"/>
      <c r="DP7" s="400"/>
      <c r="DQ7" s="400" t="s">
        <v>580</v>
      </c>
      <c r="DR7" s="623"/>
      <c r="DS7" s="624"/>
      <c r="DT7" s="402">
        <f t="shared" si="4"/>
        <v>10</v>
      </c>
      <c r="DU7" s="623">
        <f>DT7*100%/K7</f>
        <v>1</v>
      </c>
      <c r="DV7" s="615"/>
      <c r="DW7" s="615"/>
      <c r="DX7" s="615"/>
      <c r="DY7" s="615"/>
      <c r="DZ7" s="615"/>
      <c r="EA7" s="625" t="s">
        <v>2115</v>
      </c>
      <c r="EB7" s="615"/>
      <c r="EC7" s="615"/>
      <c r="ED7" s="615"/>
      <c r="EE7" s="615"/>
      <c r="EF7" s="615"/>
      <c r="EG7" s="149" t="s">
        <v>1664</v>
      </c>
      <c r="EH7" s="615" t="s">
        <v>580</v>
      </c>
      <c r="EI7" s="618" t="str">
        <f t="shared" si="5"/>
        <v>100%</v>
      </c>
      <c r="EJ7" s="619"/>
      <c r="EK7" s="620">
        <f t="shared" si="6"/>
        <v>10</v>
      </c>
      <c r="EL7" s="618" t="str">
        <f>IF(EK7&lt;=0,"0%",IF(EK7&lt;=1,"10%",IF(EK7&lt;=2,"20%",IF(EK7&lt;=3,"30%",IF(EK7&lt;=4,"40%",IF(EK7&lt;=5,"50%",IF(EK7&lt;=6,"60%",IF(EK7&lt;=7,"70%",IF(EK7&lt;=8,"80%",IF(EK7&lt;=9,"90%",IF(EK7&lt;=10,"100%")))))))))))</f>
        <v>100%</v>
      </c>
      <c r="EM7" s="615"/>
      <c r="EN7" s="615"/>
      <c r="EO7" s="615"/>
      <c r="EP7" s="615"/>
      <c r="EQ7" s="615"/>
      <c r="ER7" s="149" t="s">
        <v>2165</v>
      </c>
      <c r="ES7" s="615"/>
      <c r="ET7" s="615"/>
      <c r="EU7" s="615"/>
      <c r="EV7" s="615"/>
      <c r="EW7" s="615"/>
      <c r="EX7" s="615"/>
      <c r="EY7" s="615" t="s">
        <v>580</v>
      </c>
      <c r="EZ7" s="618" t="str">
        <f t="shared" si="7"/>
        <v>100%</v>
      </c>
      <c r="FA7" s="619"/>
      <c r="FB7" s="620">
        <f t="shared" si="8"/>
        <v>10</v>
      </c>
      <c r="FC7" s="618" t="str">
        <f>IF(FB7&lt;=0,"0%",IF(FB7&lt;=1,"10%",IF(FB7&lt;=2,"20%",IF(FB7&lt;=3,"30%",IF(FB7&lt;=4,"40%",IF(FB7&lt;=5,"50%",IF(FB7&lt;=6,"60%",IF(FB7&lt;=7,"70%",IF(FB7&lt;=8,"80%",IF(FB7&lt;=9,"90%",IF(FB7&lt;=10,"100%")))))))))))</f>
        <v>100%</v>
      </c>
      <c r="FD7" s="615"/>
      <c r="FE7" s="615"/>
      <c r="FF7" s="615"/>
      <c r="FG7" s="615"/>
      <c r="FH7" s="615"/>
      <c r="FI7" s="149" t="s">
        <v>2117</v>
      </c>
      <c r="FJ7" s="615"/>
      <c r="FK7" s="615"/>
      <c r="FL7" s="615"/>
      <c r="FM7" s="615"/>
      <c r="FN7" s="615"/>
      <c r="FO7" s="149" t="s">
        <v>1666</v>
      </c>
      <c r="FP7" s="615" t="s">
        <v>580</v>
      </c>
      <c r="FQ7" s="618" t="str">
        <f t="shared" si="9"/>
        <v>100%</v>
      </c>
      <c r="FR7" s="619"/>
      <c r="FS7" s="620">
        <f t="shared" si="10"/>
        <v>10</v>
      </c>
      <c r="FT7" s="618" t="str">
        <f>IF(FS7&lt;=0,"0%",IF(FS7&lt;=1,"10%",IF(FS7&lt;=2,"20%",IF(FS7&lt;=3,"30%",IF(FS7&lt;=4,"40%",IF(FS7&lt;=5,"50%",IF(FS7&lt;=6,"60%",IF(FS7&lt;=7,"70%",IF(FS7&lt;=8,"80%",IF(FS7&lt;=9,"90%",IF(FS7&lt;=10,"100%")))))))))))</f>
        <v>100%</v>
      </c>
      <c r="FU7" s="582" t="s">
        <v>2118</v>
      </c>
      <c r="FV7" s="631" t="s">
        <v>5</v>
      </c>
      <c r="FW7" s="615"/>
      <c r="FX7" s="615"/>
      <c r="FY7" s="615"/>
      <c r="FZ7" s="615"/>
      <c r="GA7" s="615"/>
      <c r="GB7" s="149" t="s">
        <v>2119</v>
      </c>
      <c r="GC7" s="615"/>
      <c r="GD7" s="615"/>
      <c r="GE7" s="615"/>
      <c r="GF7" s="615"/>
      <c r="GG7" s="615"/>
      <c r="GH7" s="615"/>
      <c r="GI7" s="615"/>
      <c r="GJ7" s="618" t="str">
        <f t="shared" si="11"/>
        <v>100%</v>
      </c>
      <c r="GK7" s="619"/>
      <c r="GL7" s="620">
        <f t="shared" si="12"/>
        <v>10</v>
      </c>
      <c r="GM7" s="618" t="str">
        <f>IF(GL7&lt;=0,"0%",IF(GL7&lt;=1,"10%",IF(GL7&lt;=2,"20%",IF(GL7&lt;=3,"30%",IF(GL7&lt;=4,"40%",IF(GL7&lt;=5,"50%",IF(GL7&lt;=6,"60%",IF(GL7&lt;=7,"70%",IF(GL7&lt;=8,"80%",IF(GL7&lt;=9,"90%",IF(GL7&lt;=10,"100%")))))))))))</f>
        <v>100%</v>
      </c>
      <c r="GN7" s="582" t="s">
        <v>2118</v>
      </c>
      <c r="GO7" s="631" t="s">
        <v>5</v>
      </c>
      <c r="GP7" s="615"/>
      <c r="GQ7" s="615"/>
      <c r="GR7" s="615"/>
      <c r="GS7" s="615"/>
      <c r="GT7" s="615"/>
      <c r="GU7" s="149" t="s">
        <v>2117</v>
      </c>
      <c r="GV7" s="615"/>
      <c r="GW7" s="615"/>
      <c r="GX7" s="615"/>
      <c r="GY7" s="615"/>
      <c r="GZ7" s="615"/>
      <c r="HA7" s="615"/>
      <c r="HB7" s="615"/>
      <c r="HC7" s="618" t="str">
        <f t="shared" si="13"/>
        <v>100%</v>
      </c>
      <c r="HD7" s="619"/>
      <c r="HE7" s="620">
        <f t="shared" si="14"/>
        <v>10</v>
      </c>
      <c r="HF7" s="618" t="str">
        <f>IF(HE7&lt;=0,"0%",IF(HE7&lt;=1,"10%",IF(HE7&lt;=2,"20%",IF(HE7&lt;=3,"30%",IF(HE7&lt;=4,"40%",IF(HE7&lt;=5,"50%",IF(HE7&lt;=6,"60%",IF(HE7&lt;=7,"70%",IF(HE7&lt;=8,"80%",IF(HE7&lt;=9,"90%",IF(HE7&lt;=10,"100%")))))))))))</f>
        <v>100%</v>
      </c>
      <c r="HG7" s="582" t="s">
        <v>2118</v>
      </c>
      <c r="HH7" s="631" t="s">
        <v>5</v>
      </c>
      <c r="HI7" s="615"/>
      <c r="HJ7" s="615"/>
      <c r="HK7" s="615"/>
      <c r="HL7" s="615"/>
      <c r="HM7" s="615"/>
      <c r="HN7" s="149" t="s">
        <v>2117</v>
      </c>
      <c r="HO7" s="615"/>
      <c r="HP7" s="615"/>
      <c r="HQ7" s="615"/>
      <c r="HR7" s="615"/>
      <c r="HS7" s="615"/>
      <c r="HT7" s="615"/>
      <c r="HU7" s="615" t="s">
        <v>580</v>
      </c>
      <c r="HV7" s="618" t="str">
        <f t="shared" si="15"/>
        <v>100%</v>
      </c>
      <c r="HW7" s="619"/>
      <c r="HX7" s="402">
        <f t="shared" si="16"/>
        <v>10</v>
      </c>
      <c r="HY7" s="623" t="str">
        <f>IF(HX7&lt;=0,"0%",IF(HX7&lt;=1,"10%",IF(HX7&lt;=2,"20%",IF(HX7&lt;=3,"30%",IF(HX7&lt;=4,"40%",IF(HX7&lt;=5,"50%",IF(HX7&lt;=6,"60%",IF(HX7&lt;=7,"70%",IF(HX7&lt;=8,"80%",IF(HX7&lt;=9,"90%",IF(HX7&lt;=10,"100%")))))))))))</f>
        <v>100%</v>
      </c>
      <c r="HZ7" s="626" t="s">
        <v>2118</v>
      </c>
      <c r="IA7" s="632" t="s">
        <v>5</v>
      </c>
      <c r="IB7" s="586" t="s">
        <v>2077</v>
      </c>
      <c r="IC7" s="586" t="s">
        <v>605</v>
      </c>
      <c r="ID7" s="587" t="s">
        <v>7</v>
      </c>
    </row>
    <row r="8" spans="1:238" ht="193.5" customHeight="1" x14ac:dyDescent="0.25">
      <c r="A8" s="314">
        <v>4</v>
      </c>
      <c r="B8" s="389" t="s">
        <v>2166</v>
      </c>
      <c r="C8" s="237" t="s">
        <v>2167</v>
      </c>
      <c r="D8" s="391" t="s">
        <v>548</v>
      </c>
      <c r="E8" s="361" t="s">
        <v>610</v>
      </c>
      <c r="F8" s="151" t="s">
        <v>702</v>
      </c>
      <c r="G8" s="151" t="s">
        <v>2168</v>
      </c>
      <c r="H8" s="233" t="s">
        <v>1760</v>
      </c>
      <c r="I8" s="206" t="s">
        <v>1237</v>
      </c>
      <c r="J8" s="302" t="s">
        <v>2169</v>
      </c>
      <c r="K8" s="347">
        <v>12</v>
      </c>
      <c r="L8" s="151" t="s">
        <v>2170</v>
      </c>
      <c r="M8" s="633">
        <v>44257</v>
      </c>
      <c r="N8" s="613">
        <v>44910</v>
      </c>
      <c r="O8" s="408" t="s">
        <v>2086</v>
      </c>
      <c r="P8" s="409">
        <v>0</v>
      </c>
      <c r="Q8" s="409">
        <v>0</v>
      </c>
      <c r="R8" s="204" t="s">
        <v>2127</v>
      </c>
      <c r="S8" s="415" t="s">
        <v>2171</v>
      </c>
      <c r="T8" s="415" t="s">
        <v>2151</v>
      </c>
      <c r="U8" s="614" t="s">
        <v>5</v>
      </c>
      <c r="V8" s="614" t="s">
        <v>5</v>
      </c>
      <c r="W8" s="204" t="s">
        <v>2090</v>
      </c>
      <c r="X8" s="615"/>
      <c r="Y8" s="615"/>
      <c r="Z8" s="615"/>
      <c r="AA8" s="615"/>
      <c r="AB8" s="615"/>
      <c r="AC8" s="615"/>
      <c r="AD8" s="615"/>
      <c r="AE8" s="615"/>
      <c r="AF8" s="615"/>
      <c r="AG8" s="615"/>
      <c r="AH8" s="615"/>
      <c r="AI8" s="615"/>
      <c r="AJ8" s="615"/>
      <c r="AK8" s="615"/>
      <c r="AL8" s="615"/>
      <c r="AM8" s="615"/>
      <c r="AN8" s="615"/>
      <c r="AO8" s="616" t="s">
        <v>2091</v>
      </c>
      <c r="AP8" s="616">
        <v>0</v>
      </c>
      <c r="AQ8" s="616" t="s">
        <v>2091</v>
      </c>
      <c r="AR8" s="616" t="s">
        <v>2091</v>
      </c>
      <c r="AS8" s="616" t="s">
        <v>2091</v>
      </c>
      <c r="AT8" s="616" t="s">
        <v>2091</v>
      </c>
      <c r="AU8" s="616" t="s">
        <v>2091</v>
      </c>
      <c r="AV8" s="615"/>
      <c r="AW8" s="616">
        <v>0</v>
      </c>
      <c r="AX8" s="616">
        <v>0</v>
      </c>
      <c r="AY8" s="616">
        <v>0</v>
      </c>
      <c r="AZ8" s="616"/>
      <c r="BA8" s="616" t="s">
        <v>619</v>
      </c>
      <c r="BB8" s="618">
        <v>0</v>
      </c>
      <c r="BC8" s="619" t="s">
        <v>568</v>
      </c>
      <c r="BD8" s="620">
        <f>AP8+AM8</f>
        <v>0</v>
      </c>
      <c r="BE8" s="618">
        <f>BD8*100/K8</f>
        <v>0</v>
      </c>
      <c r="BF8" s="615"/>
      <c r="BG8" s="615">
        <v>0</v>
      </c>
      <c r="BH8" s="615"/>
      <c r="BI8" s="615"/>
      <c r="BJ8" s="615">
        <v>3</v>
      </c>
      <c r="BK8" s="615"/>
      <c r="BL8" s="615"/>
      <c r="BM8" s="615"/>
      <c r="BN8" s="616">
        <v>0</v>
      </c>
      <c r="BO8" s="616">
        <v>0</v>
      </c>
      <c r="BP8" s="616">
        <v>0</v>
      </c>
      <c r="BQ8" s="616">
        <v>0</v>
      </c>
      <c r="BR8" s="616" t="s">
        <v>2172</v>
      </c>
      <c r="BS8" s="618">
        <v>0</v>
      </c>
      <c r="BT8" s="619" t="s">
        <v>568</v>
      </c>
      <c r="BU8" s="636">
        <v>0</v>
      </c>
      <c r="BV8" s="637">
        <f>BU8*100/K8</f>
        <v>0</v>
      </c>
      <c r="BW8" s="149" t="s">
        <v>2173</v>
      </c>
      <c r="BX8" s="615">
        <v>1</v>
      </c>
      <c r="BY8" s="149" t="s">
        <v>2174</v>
      </c>
      <c r="BZ8" s="149" t="s">
        <v>2103</v>
      </c>
      <c r="CA8" s="615">
        <v>45</v>
      </c>
      <c r="CB8" s="615" t="s">
        <v>2175</v>
      </c>
      <c r="CC8" s="615"/>
      <c r="CD8" s="149" t="s">
        <v>2176</v>
      </c>
      <c r="CE8" s="615">
        <v>0</v>
      </c>
      <c r="CF8" s="615">
        <v>0</v>
      </c>
      <c r="CG8" s="615">
        <v>0</v>
      </c>
      <c r="CH8" s="149" t="s">
        <v>2161</v>
      </c>
      <c r="CI8" s="615" t="s">
        <v>715</v>
      </c>
      <c r="CJ8" s="618">
        <f t="shared" si="0"/>
        <v>8.3333333333333329E-2</v>
      </c>
      <c r="CK8" s="619"/>
      <c r="CL8" s="620">
        <f t="shared" si="1"/>
        <v>1</v>
      </c>
      <c r="CM8" s="618">
        <f>CL8*100%/K8</f>
        <v>8.3333333333333329E-2</v>
      </c>
      <c r="CN8" s="149" t="s">
        <v>2177</v>
      </c>
      <c r="CO8" s="615">
        <v>1</v>
      </c>
      <c r="CP8" s="149" t="s">
        <v>2109</v>
      </c>
      <c r="CQ8" s="149" t="s">
        <v>2110</v>
      </c>
      <c r="CR8" s="615">
        <v>18</v>
      </c>
      <c r="CS8" s="149" t="s">
        <v>2178</v>
      </c>
      <c r="CT8" s="149" t="s">
        <v>1781</v>
      </c>
      <c r="CU8" s="149" t="s">
        <v>2179</v>
      </c>
      <c r="CV8" s="615"/>
      <c r="CW8" s="615"/>
      <c r="CX8" s="615"/>
      <c r="CY8" s="615" t="s">
        <v>2180</v>
      </c>
      <c r="CZ8" s="615" t="s">
        <v>715</v>
      </c>
      <c r="DA8" s="618">
        <f t="shared" si="2"/>
        <v>0.16666666666666666</v>
      </c>
      <c r="DB8" s="619"/>
      <c r="DC8" s="620">
        <f t="shared" si="3"/>
        <v>2</v>
      </c>
      <c r="DD8" s="618">
        <f>DC8*100%/K8</f>
        <v>0.16666666666666666</v>
      </c>
      <c r="DE8" s="635" t="s">
        <v>2181</v>
      </c>
      <c r="DF8" s="294">
        <v>4</v>
      </c>
      <c r="DG8" s="149" t="s">
        <v>2174</v>
      </c>
      <c r="DH8" s="149" t="s">
        <v>2141</v>
      </c>
      <c r="DI8" s="615">
        <v>99</v>
      </c>
      <c r="DJ8" s="149" t="s">
        <v>2182</v>
      </c>
      <c r="DK8" s="149" t="s">
        <v>2183</v>
      </c>
      <c r="DL8" s="149" t="s">
        <v>2184</v>
      </c>
      <c r="DM8" s="615">
        <v>1</v>
      </c>
      <c r="DN8" s="615">
        <v>1</v>
      </c>
      <c r="DO8" s="615">
        <v>1</v>
      </c>
      <c r="DP8" s="615"/>
      <c r="DQ8" s="615" t="s">
        <v>567</v>
      </c>
      <c r="DR8" s="623" t="s">
        <v>2185</v>
      </c>
      <c r="DS8" s="624"/>
      <c r="DT8" s="402">
        <f>DC8+DF8</f>
        <v>6</v>
      </c>
      <c r="DU8" s="623">
        <f>DT8*100%/K8</f>
        <v>0.5</v>
      </c>
      <c r="DV8" s="149" t="s">
        <v>2186</v>
      </c>
      <c r="DW8" s="615">
        <v>2</v>
      </c>
      <c r="DX8" s="149" t="s">
        <v>2187</v>
      </c>
      <c r="DY8" s="149" t="s">
        <v>2188</v>
      </c>
      <c r="DZ8" s="615">
        <v>49</v>
      </c>
      <c r="EA8" s="149" t="s">
        <v>2189</v>
      </c>
      <c r="EB8" s="615" t="s">
        <v>5</v>
      </c>
      <c r="EC8" s="149" t="s">
        <v>2190</v>
      </c>
      <c r="ED8" s="615">
        <v>1</v>
      </c>
      <c r="EE8" s="615">
        <v>1</v>
      </c>
      <c r="EF8" s="615">
        <v>1</v>
      </c>
      <c r="EG8" s="149" t="s">
        <v>2191</v>
      </c>
      <c r="EH8" s="615" t="s">
        <v>567</v>
      </c>
      <c r="EI8" s="618">
        <f t="shared" si="5"/>
        <v>0.66666666666666663</v>
      </c>
      <c r="EJ8" s="619"/>
      <c r="EK8" s="620">
        <f>DT8+DW8</f>
        <v>8</v>
      </c>
      <c r="EL8" s="618">
        <f>EK8*100%/K8</f>
        <v>0.66666666666666663</v>
      </c>
      <c r="EM8" s="149" t="s">
        <v>2192</v>
      </c>
      <c r="EN8" s="615">
        <v>4</v>
      </c>
      <c r="EO8" s="149" t="s">
        <v>2193</v>
      </c>
      <c r="EP8" s="149" t="s">
        <v>2103</v>
      </c>
      <c r="EQ8" s="615">
        <v>90</v>
      </c>
      <c r="ER8" s="149" t="s">
        <v>2194</v>
      </c>
      <c r="ES8" s="149" t="s">
        <v>2189</v>
      </c>
      <c r="ET8" s="149" t="s">
        <v>2195</v>
      </c>
      <c r="EU8" s="615"/>
      <c r="EV8" s="615"/>
      <c r="EW8" s="615"/>
      <c r="EX8" s="615"/>
      <c r="EY8" s="615" t="s">
        <v>580</v>
      </c>
      <c r="EZ8" s="618">
        <f t="shared" si="7"/>
        <v>1</v>
      </c>
      <c r="FA8" s="619"/>
      <c r="FB8" s="620">
        <f>EK8+EN8</f>
        <v>12</v>
      </c>
      <c r="FC8" s="618">
        <f>FB8*100%/$K$8</f>
        <v>1</v>
      </c>
      <c r="FD8" s="615"/>
      <c r="FE8" s="615"/>
      <c r="FF8" s="615"/>
      <c r="FG8" s="615"/>
      <c r="FH8" s="615"/>
      <c r="FI8" s="149" t="s">
        <v>2117</v>
      </c>
      <c r="FJ8" s="615"/>
      <c r="FK8" s="615"/>
      <c r="FL8" s="615"/>
      <c r="FM8" s="615"/>
      <c r="FN8" s="615"/>
      <c r="FO8" s="149" t="s">
        <v>1666</v>
      </c>
      <c r="FP8" s="615" t="s">
        <v>580</v>
      </c>
      <c r="FQ8" s="618">
        <f t="shared" si="9"/>
        <v>1</v>
      </c>
      <c r="FR8" s="619"/>
      <c r="FS8" s="620">
        <f>FE8+FB8</f>
        <v>12</v>
      </c>
      <c r="FT8" s="618">
        <f>FS8*100%/$K$8</f>
        <v>1</v>
      </c>
      <c r="FU8" s="582" t="s">
        <v>2196</v>
      </c>
      <c r="FV8" s="631" t="s">
        <v>5</v>
      </c>
      <c r="FW8" s="615"/>
      <c r="FX8" s="615"/>
      <c r="FY8" s="615"/>
      <c r="FZ8" s="615"/>
      <c r="GA8" s="615"/>
      <c r="GB8" s="149" t="s">
        <v>2119</v>
      </c>
      <c r="GC8" s="615"/>
      <c r="GD8" s="615"/>
      <c r="GE8" s="615"/>
      <c r="GF8" s="615"/>
      <c r="GG8" s="615"/>
      <c r="GH8" s="615"/>
      <c r="GI8" s="615"/>
      <c r="GJ8" s="618">
        <f t="shared" si="11"/>
        <v>1.44</v>
      </c>
      <c r="GK8" s="619"/>
      <c r="GL8" s="620">
        <f>FS8+FX8</f>
        <v>12</v>
      </c>
      <c r="GM8" s="618">
        <f>GL8/100*$K$8</f>
        <v>1.44</v>
      </c>
      <c r="GN8" s="582" t="s">
        <v>2196</v>
      </c>
      <c r="GO8" s="631" t="s">
        <v>5</v>
      </c>
      <c r="GP8" s="615"/>
      <c r="GQ8" s="615"/>
      <c r="GR8" s="615"/>
      <c r="GS8" s="615"/>
      <c r="GT8" s="615"/>
      <c r="GU8" s="149" t="s">
        <v>2117</v>
      </c>
      <c r="GV8" s="615"/>
      <c r="GW8" s="615"/>
      <c r="GX8" s="615"/>
      <c r="GY8" s="615"/>
      <c r="GZ8" s="615"/>
      <c r="HA8" s="615"/>
      <c r="HB8" s="615"/>
      <c r="HC8" s="618">
        <f t="shared" si="13"/>
        <v>1.44</v>
      </c>
      <c r="HD8" s="619"/>
      <c r="HE8" s="620">
        <f>GL8+GQ8</f>
        <v>12</v>
      </c>
      <c r="HF8" s="618">
        <f>HE8/100*$K$8</f>
        <v>1.44</v>
      </c>
      <c r="HG8" s="582" t="s">
        <v>2196</v>
      </c>
      <c r="HH8" s="631" t="s">
        <v>5</v>
      </c>
      <c r="HI8" s="615"/>
      <c r="HJ8" s="615"/>
      <c r="HK8" s="615"/>
      <c r="HL8" s="615"/>
      <c r="HM8" s="615"/>
      <c r="HN8" s="149" t="s">
        <v>2117</v>
      </c>
      <c r="HO8" s="615"/>
      <c r="HP8" s="615"/>
      <c r="HQ8" s="615"/>
      <c r="HR8" s="615"/>
      <c r="HS8" s="615"/>
      <c r="HT8" s="615"/>
      <c r="HU8" s="615" t="s">
        <v>580</v>
      </c>
      <c r="HV8" s="618">
        <f t="shared" si="15"/>
        <v>1.44</v>
      </c>
      <c r="HW8" s="619"/>
      <c r="HX8" s="402">
        <f>HE8+HJ8</f>
        <v>12</v>
      </c>
      <c r="HY8" s="623">
        <f>HX8/100*$K$8</f>
        <v>1.44</v>
      </c>
      <c r="HZ8" s="626" t="s">
        <v>2196</v>
      </c>
      <c r="IA8" s="632" t="s">
        <v>5</v>
      </c>
      <c r="IB8" s="586" t="s">
        <v>2197</v>
      </c>
      <c r="IC8" s="586" t="s">
        <v>605</v>
      </c>
      <c r="ID8" s="179" t="s">
        <v>7</v>
      </c>
    </row>
    <row r="9" spans="1:238" ht="18.75" x14ac:dyDescent="0.25">
      <c r="A9" s="1229"/>
      <c r="B9" s="1230"/>
      <c r="C9" s="638"/>
      <c r="D9" s="639"/>
      <c r="E9" s="640"/>
      <c r="F9" s="641"/>
      <c r="K9" s="642">
        <v>38</v>
      </c>
      <c r="BD9" s="642">
        <f>SUM(BD5:BD8)</f>
        <v>2</v>
      </c>
      <c r="BE9" s="643">
        <v>0.2</v>
      </c>
      <c r="BU9" s="644">
        <f>SUM(BU5:BU8)</f>
        <v>7</v>
      </c>
      <c r="BV9" s="645"/>
      <c r="CL9" s="646">
        <f>SUM(CL5:CL8)</f>
        <v>11</v>
      </c>
      <c r="CM9" s="647">
        <f>CL9*100%/K9</f>
        <v>0.28947368421052633</v>
      </c>
      <c r="DC9" s="646">
        <f>SUM(DC5:DC8)</f>
        <v>24</v>
      </c>
      <c r="DD9" s="647">
        <f>DC9*100%/$K$9</f>
        <v>0.63157894736842102</v>
      </c>
      <c r="DE9" s="629"/>
      <c r="DT9" s="646">
        <f>SUM(DT5:DT8)</f>
        <v>32</v>
      </c>
      <c r="DU9" s="647">
        <f>DT9*100%/$K$9</f>
        <v>0.84210526315789469</v>
      </c>
      <c r="EK9" s="646">
        <f>SUM(EK5:EK8)</f>
        <v>34</v>
      </c>
      <c r="EL9" s="647">
        <f>EK9*100%/$K$9</f>
        <v>0.89473684210526316</v>
      </c>
      <c r="FB9" s="646">
        <f>SUM(FB5:FB8)</f>
        <v>38</v>
      </c>
      <c r="FC9" s="647">
        <f>FB9*100%/$K$9</f>
        <v>1</v>
      </c>
      <c r="FS9" s="646">
        <f>SUM(FS5:FS8)</f>
        <v>38</v>
      </c>
      <c r="FT9" s="647">
        <f>FS9*100%/$K$9</f>
        <v>1</v>
      </c>
      <c r="GL9" s="646">
        <f>SUM(GL5:GL8)</f>
        <v>38</v>
      </c>
      <c r="GM9" s="647">
        <f>GL9*100%/$K$9</f>
        <v>1</v>
      </c>
      <c r="HE9" s="646">
        <f>SUM(HE5:HE8)</f>
        <v>38</v>
      </c>
      <c r="HF9" s="647">
        <f>HE9*100%/$K$9</f>
        <v>1</v>
      </c>
      <c r="HX9" s="646">
        <f>SUM(HX5:HX8)</f>
        <v>38</v>
      </c>
      <c r="HY9" s="647">
        <f>HX9*100%/$K$9</f>
        <v>1</v>
      </c>
    </row>
    <row r="10" spans="1:238" x14ac:dyDescent="0.25">
      <c r="C10" s="648"/>
      <c r="D10" s="648"/>
      <c r="E10" s="648"/>
    </row>
    <row r="11" spans="1:238" x14ac:dyDescent="0.25">
      <c r="C11" s="648"/>
      <c r="D11" s="649">
        <v>100</v>
      </c>
      <c r="E11" s="648"/>
    </row>
    <row r="12" spans="1:238" x14ac:dyDescent="0.25">
      <c r="C12" s="648"/>
      <c r="E12" s="648"/>
    </row>
    <row r="13" spans="1:238" x14ac:dyDescent="0.25">
      <c r="C13" s="648"/>
      <c r="D13" s="648"/>
      <c r="E13" s="648"/>
    </row>
    <row r="14" spans="1:238" x14ac:dyDescent="0.25">
      <c r="D14" s="650"/>
    </row>
  </sheetData>
  <mergeCells count="275">
    <mergeCell ref="A9:B9"/>
    <mergeCell ref="HT3:HT4"/>
    <mergeCell ref="HU3:HU4"/>
    <mergeCell ref="HV3:HV4"/>
    <mergeCell ref="HW3:HW4"/>
    <mergeCell ref="HX3:HX4"/>
    <mergeCell ref="HY3:HY4"/>
    <mergeCell ref="HN3:HN4"/>
    <mergeCell ref="HO3:HO4"/>
    <mergeCell ref="HP3:HP4"/>
    <mergeCell ref="HQ3:HQ4"/>
    <mergeCell ref="HR3:HR4"/>
    <mergeCell ref="HS3:HS4"/>
    <mergeCell ref="HB3:HB4"/>
    <mergeCell ref="HC3:HC4"/>
    <mergeCell ref="HD3:HD4"/>
    <mergeCell ref="HE3:HE4"/>
    <mergeCell ref="HF3:HF4"/>
    <mergeCell ref="HJ3:HJ4"/>
    <mergeCell ref="GV3:GV4"/>
    <mergeCell ref="GW3:GW4"/>
    <mergeCell ref="GX3:GX4"/>
    <mergeCell ref="GY3:GY4"/>
    <mergeCell ref="GZ3:GZ4"/>
    <mergeCell ref="FN3:FN4"/>
    <mergeCell ref="FO3:FO4"/>
    <mergeCell ref="FP3:FP4"/>
    <mergeCell ref="FQ3:FQ4"/>
    <mergeCell ref="HA3:HA4"/>
    <mergeCell ref="GJ3:GJ4"/>
    <mergeCell ref="GK3:GK4"/>
    <mergeCell ref="GL3:GL4"/>
    <mergeCell ref="GM3:GM4"/>
    <mergeCell ref="GQ3:GQ4"/>
    <mergeCell ref="GR3:GR4"/>
    <mergeCell ref="GD3:GD4"/>
    <mergeCell ref="GE3:GE4"/>
    <mergeCell ref="GF3:GF4"/>
    <mergeCell ref="GG3:GG4"/>
    <mergeCell ref="GH3:GH4"/>
    <mergeCell ref="GI3:GI4"/>
    <mergeCell ref="EJ3:EJ4"/>
    <mergeCell ref="EK3:EK4"/>
    <mergeCell ref="EL3:EL4"/>
    <mergeCell ref="EN3:EN4"/>
    <mergeCell ref="EO3:EO4"/>
    <mergeCell ref="EP3:EQ3"/>
    <mergeCell ref="FE3:FE4"/>
    <mergeCell ref="FF3:FF4"/>
    <mergeCell ref="FG3:FH3"/>
    <mergeCell ref="EX3:EX4"/>
    <mergeCell ref="EY3:EY4"/>
    <mergeCell ref="EZ3:EZ4"/>
    <mergeCell ref="FA3:FA4"/>
    <mergeCell ref="FB3:FB4"/>
    <mergeCell ref="FC3:FC4"/>
    <mergeCell ref="EF3:EF4"/>
    <mergeCell ref="EG3:EG4"/>
    <mergeCell ref="EH3:EH4"/>
    <mergeCell ref="EI3:EI4"/>
    <mergeCell ref="DW3:DW4"/>
    <mergeCell ref="DX3:DX4"/>
    <mergeCell ref="DY3:DZ3"/>
    <mergeCell ref="EA3:EA4"/>
    <mergeCell ref="EB3:EB4"/>
    <mergeCell ref="EC3:EC4"/>
    <mergeCell ref="CL3:CL4"/>
    <mergeCell ref="CM3:CM4"/>
    <mergeCell ref="DB3:DB4"/>
    <mergeCell ref="DC3:DC4"/>
    <mergeCell ref="DD3:DD4"/>
    <mergeCell ref="DF3:DF4"/>
    <mergeCell ref="DG3:DG4"/>
    <mergeCell ref="DH3:DI3"/>
    <mergeCell ref="CV3:CV4"/>
    <mergeCell ref="CW3:CW4"/>
    <mergeCell ref="CX3:CX4"/>
    <mergeCell ref="CY3:CY4"/>
    <mergeCell ref="CZ3:CZ4"/>
    <mergeCell ref="DA3:DA4"/>
    <mergeCell ref="BS3:BS4"/>
    <mergeCell ref="BG3:BG4"/>
    <mergeCell ref="BH3:BH4"/>
    <mergeCell ref="BI3:BJ3"/>
    <mergeCell ref="BK3:BK4"/>
    <mergeCell ref="BL3:BL4"/>
    <mergeCell ref="BM3:BM4"/>
    <mergeCell ref="CB3:CB4"/>
    <mergeCell ref="CC3:CC4"/>
    <mergeCell ref="BT3:BT4"/>
    <mergeCell ref="BU3:BU4"/>
    <mergeCell ref="BV3:BV4"/>
    <mergeCell ref="BX3:BX4"/>
    <mergeCell ref="BY3:BY4"/>
    <mergeCell ref="BZ3:CA3"/>
    <mergeCell ref="AJ3:AJ4"/>
    <mergeCell ref="AK3:AK4"/>
    <mergeCell ref="AL3:AL4"/>
    <mergeCell ref="AM3:AM4"/>
    <mergeCell ref="AN3:AN4"/>
    <mergeCell ref="AP3:AP4"/>
    <mergeCell ref="AD3:AD4"/>
    <mergeCell ref="AE3:AE4"/>
    <mergeCell ref="AF3:AF4"/>
    <mergeCell ref="AG3:AG4"/>
    <mergeCell ref="AH3:AH4"/>
    <mergeCell ref="AI3:AI4"/>
    <mergeCell ref="AO2:AO4"/>
    <mergeCell ref="AP2:AV2"/>
    <mergeCell ref="AT3:AT4"/>
    <mergeCell ref="AU3:AU4"/>
    <mergeCell ref="AV3:AV4"/>
    <mergeCell ref="IC1:IC4"/>
    <mergeCell ref="ID1:ID4"/>
    <mergeCell ref="A2:A4"/>
    <mergeCell ref="B2:B4"/>
    <mergeCell ref="C2:C4"/>
    <mergeCell ref="D2:D4"/>
    <mergeCell ref="E2:E4"/>
    <mergeCell ref="F2:F4"/>
    <mergeCell ref="G2:G4"/>
    <mergeCell ref="H2:H4"/>
    <mergeCell ref="HI1:HP1"/>
    <mergeCell ref="HQ1:HU2"/>
    <mergeCell ref="HV1:HY2"/>
    <mergeCell ref="HZ1:HZ4"/>
    <mergeCell ref="IA1:IA4"/>
    <mergeCell ref="IB1:IB4"/>
    <mergeCell ref="HI2:HI4"/>
    <mergeCell ref="HJ2:HP2"/>
    <mergeCell ref="HK3:HK4"/>
    <mergeCell ref="HL3:HM3"/>
    <mergeCell ref="GO1:GO4"/>
    <mergeCell ref="GP1:GW1"/>
    <mergeCell ref="GX1:HB2"/>
    <mergeCell ref="HC1:HF2"/>
    <mergeCell ref="HG1:HG4"/>
    <mergeCell ref="HH1:HH4"/>
    <mergeCell ref="GP2:GP4"/>
    <mergeCell ref="GQ2:GW2"/>
    <mergeCell ref="GS3:GT3"/>
    <mergeCell ref="GU3:GU4"/>
    <mergeCell ref="FU1:FU4"/>
    <mergeCell ref="FV1:FV4"/>
    <mergeCell ref="FW1:GD1"/>
    <mergeCell ref="GE1:GI2"/>
    <mergeCell ref="GJ1:GM2"/>
    <mergeCell ref="GN1:GN4"/>
    <mergeCell ref="FW2:FW4"/>
    <mergeCell ref="FX2:GD2"/>
    <mergeCell ref="GB3:GB4"/>
    <mergeCell ref="GC3:GC4"/>
    <mergeCell ref="FX3:FX4"/>
    <mergeCell ref="FY3:FY4"/>
    <mergeCell ref="FZ3:GA3"/>
    <mergeCell ref="EM1:ET1"/>
    <mergeCell ref="EU1:EY2"/>
    <mergeCell ref="EZ1:FC2"/>
    <mergeCell ref="FD1:FK1"/>
    <mergeCell ref="FL1:FP2"/>
    <mergeCell ref="FQ1:FT2"/>
    <mergeCell ref="EM2:EM4"/>
    <mergeCell ref="EN2:ET2"/>
    <mergeCell ref="FD2:FD4"/>
    <mergeCell ref="FE2:FK2"/>
    <mergeCell ref="ER3:ER4"/>
    <mergeCell ref="ES3:ES4"/>
    <mergeCell ref="ET3:ET4"/>
    <mergeCell ref="EU3:EU4"/>
    <mergeCell ref="EV3:EV4"/>
    <mergeCell ref="EW3:EW4"/>
    <mergeCell ref="FI3:FI4"/>
    <mergeCell ref="FJ3:FJ4"/>
    <mergeCell ref="FK3:FK4"/>
    <mergeCell ref="FR3:FR4"/>
    <mergeCell ref="FS3:FS4"/>
    <mergeCell ref="FT3:FT4"/>
    <mergeCell ref="FL3:FL4"/>
    <mergeCell ref="FM3:FM4"/>
    <mergeCell ref="DE1:DL1"/>
    <mergeCell ref="DM1:DQ2"/>
    <mergeCell ref="DR1:DU2"/>
    <mergeCell ref="DV1:EC1"/>
    <mergeCell ref="ED1:EH2"/>
    <mergeCell ref="EI1:EL2"/>
    <mergeCell ref="DE2:DE4"/>
    <mergeCell ref="DF2:DL2"/>
    <mergeCell ref="DV2:DV4"/>
    <mergeCell ref="DW2:EC2"/>
    <mergeCell ref="DP3:DP4"/>
    <mergeCell ref="DQ3:DQ4"/>
    <mergeCell ref="DR3:DR4"/>
    <mergeCell ref="DS3:DS4"/>
    <mergeCell ref="DT3:DT4"/>
    <mergeCell ref="DU3:DU4"/>
    <mergeCell ref="DJ3:DJ4"/>
    <mergeCell ref="DK3:DK4"/>
    <mergeCell ref="DL3:DL4"/>
    <mergeCell ref="DM3:DM4"/>
    <mergeCell ref="DN3:DN4"/>
    <mergeCell ref="DO3:DO4"/>
    <mergeCell ref="ED3:ED4"/>
    <mergeCell ref="EE3:EE4"/>
    <mergeCell ref="BW1:CD1"/>
    <mergeCell ref="CE1:CI2"/>
    <mergeCell ref="CJ1:CM2"/>
    <mergeCell ref="CN1:CU1"/>
    <mergeCell ref="CV1:CZ2"/>
    <mergeCell ref="DA1:DD2"/>
    <mergeCell ref="BW2:BW4"/>
    <mergeCell ref="BX2:CD2"/>
    <mergeCell ref="CN2:CN4"/>
    <mergeCell ref="CO2:CU2"/>
    <mergeCell ref="CD3:CD4"/>
    <mergeCell ref="CE3:CE4"/>
    <mergeCell ref="CF3:CF4"/>
    <mergeCell ref="CG3:CG4"/>
    <mergeCell ref="CO3:CO4"/>
    <mergeCell ref="CP3:CP4"/>
    <mergeCell ref="CQ3:CR3"/>
    <mergeCell ref="CS3:CS4"/>
    <mergeCell ref="CT3:CT4"/>
    <mergeCell ref="CU3:CU4"/>
    <mergeCell ref="CH3:CH4"/>
    <mergeCell ref="CI3:CI4"/>
    <mergeCell ref="CJ3:CJ4"/>
    <mergeCell ref="CK3:CK4"/>
    <mergeCell ref="AO1:AV1"/>
    <mergeCell ref="AW1:BA2"/>
    <mergeCell ref="BB1:BE2"/>
    <mergeCell ref="BF1:BM1"/>
    <mergeCell ref="BN1:BR2"/>
    <mergeCell ref="BS1:BV2"/>
    <mergeCell ref="BF2:BF4"/>
    <mergeCell ref="BG2:BM2"/>
    <mergeCell ref="AQ3:AQ4"/>
    <mergeCell ref="AR3:AS3"/>
    <mergeCell ref="AZ3:AZ4"/>
    <mergeCell ref="BA3:BA4"/>
    <mergeCell ref="BB3:BB4"/>
    <mergeCell ref="BC3:BC4"/>
    <mergeCell ref="BD3:BD4"/>
    <mergeCell ref="BE3:BE4"/>
    <mergeCell ref="AW3:AW4"/>
    <mergeCell ref="AX3:AX4"/>
    <mergeCell ref="AY3:AY4"/>
    <mergeCell ref="BN3:BN4"/>
    <mergeCell ref="BO3:BO4"/>
    <mergeCell ref="BP3:BP4"/>
    <mergeCell ref="BQ3:BQ4"/>
    <mergeCell ref="BR3:BR4"/>
    <mergeCell ref="A1:I1"/>
    <mergeCell ref="J1:O1"/>
    <mergeCell ref="P1:W1"/>
    <mergeCell ref="X1:AE1"/>
    <mergeCell ref="AF1:AJ2"/>
    <mergeCell ref="AK1:AN2"/>
    <mergeCell ref="I2:I4"/>
    <mergeCell ref="J2:J4"/>
    <mergeCell ref="K2:K4"/>
    <mergeCell ref="L2:L4"/>
    <mergeCell ref="V3:V4"/>
    <mergeCell ref="W3:W4"/>
    <mergeCell ref="Y3:Y4"/>
    <mergeCell ref="Z3:Z4"/>
    <mergeCell ref="AA3:AB3"/>
    <mergeCell ref="AC3:AC4"/>
    <mergeCell ref="P2:P4"/>
    <mergeCell ref="Q2:W2"/>
    <mergeCell ref="X2:X4"/>
    <mergeCell ref="Y2:AE2"/>
    <mergeCell ref="Q3:Q4"/>
    <mergeCell ref="R3:R4"/>
    <mergeCell ref="S3:T3"/>
    <mergeCell ref="U3:U4"/>
  </mergeCells>
  <dataValidations count="2">
    <dataValidation type="list" allowBlank="1" showInputMessage="1" showErrorMessage="1" sqref="F5:F8" xr:uid="{3E68491C-6BE1-4140-AC55-FE339D9DB108}">
      <formula1>MOMENTO</formula1>
    </dataValidation>
    <dataValidation type="list" allowBlank="1" showInputMessage="1" showErrorMessage="1" sqref="E5:E8" xr:uid="{8AD4707D-21ED-4AB6-BD44-B590CEEFAD02}">
      <formula1>nivel</formula1>
    </dataValidation>
  </dataValidations>
  <pageMargins left="0.70866141732283472" right="0.70866141732283472" top="0.74803149606299213" bottom="0.74803149606299213" header="0.31496062992125984" footer="0.31496062992125984"/>
  <pageSetup paperSize="9" scale="29" orientation="landscape" r:id="rId1"/>
  <headerFooter>
    <oddHeader xml:space="preserve">&amp;L&amp;G&amp;RCLASIFICACIÓN DE LA INFORMACIÓN
PÚBLICA
</oddHeader>
    <oddFooter>&amp;LRevisó: Yanira Villamil
Realizó: Elizabeth Castillo/Adriana Ocampo/Iván Lerma&amp;C&amp;G</oddFooter>
  </headerFooter>
  <legacy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C8515-AE1B-40CE-9659-064A6741C868}">
  <sheetPr>
    <tabColor rgb="FF00B050"/>
  </sheetPr>
  <dimension ref="A1:HV24"/>
  <sheetViews>
    <sheetView topLeftCell="I1" zoomScale="80" zoomScaleNormal="80" workbookViewId="0">
      <pane ySplit="4" topLeftCell="A7" activePane="bottomLeft" state="frozen"/>
      <selection activeCell="U12" sqref="U12"/>
      <selection pane="bottomLeft" activeCell="U12" sqref="U12"/>
    </sheetView>
  </sheetViews>
  <sheetFormatPr baseColWidth="10" defaultColWidth="11.42578125" defaultRowHeight="19.5" x14ac:dyDescent="0.4"/>
  <cols>
    <col min="1" max="1" width="11.42578125" style="653"/>
    <col min="2" max="2" width="25.42578125" style="653" customWidth="1"/>
    <col min="3" max="3" width="27.42578125" style="653" customWidth="1"/>
    <col min="4" max="4" width="25.28515625" style="653" customWidth="1"/>
    <col min="5" max="5" width="15.7109375" style="653" customWidth="1"/>
    <col min="6" max="6" width="21.5703125" style="653" customWidth="1"/>
    <col min="7" max="7" width="22.28515625" style="653" customWidth="1"/>
    <col min="8" max="10" width="11.42578125" style="653" customWidth="1"/>
    <col min="11" max="11" width="11.42578125" style="653"/>
    <col min="12" max="12" width="24" style="653" customWidth="1"/>
    <col min="13" max="13" width="11.42578125" style="653" customWidth="1"/>
    <col min="14" max="14" width="19.28515625" style="712" customWidth="1"/>
    <col min="15" max="15" width="11.42578125" style="653" customWidth="1"/>
    <col min="16" max="17" width="11.42578125" style="653" hidden="1" customWidth="1"/>
    <col min="18" max="18" width="44.28515625" style="653" hidden="1" customWidth="1"/>
    <col min="19" max="34" width="11.42578125" style="653" hidden="1" customWidth="1"/>
    <col min="35" max="35" width="41.42578125" style="653" hidden="1" customWidth="1"/>
    <col min="36" max="43" width="11.42578125" style="653" hidden="1" customWidth="1"/>
    <col min="44" max="44" width="25.42578125" style="653" hidden="1" customWidth="1"/>
    <col min="45" max="45" width="23.140625" style="653" hidden="1" customWidth="1"/>
    <col min="46" max="66" width="11.42578125" style="653" hidden="1" customWidth="1"/>
    <col min="67" max="67" width="13.42578125" style="653" hidden="1" customWidth="1"/>
    <col min="68" max="83" width="11.42578125" style="653" hidden="1" customWidth="1"/>
    <col min="84" max="84" width="14.7109375" style="653" hidden="1" customWidth="1"/>
    <col min="85" max="106" width="11.42578125" style="653" hidden="1" customWidth="1"/>
    <col min="107" max="107" width="13.7109375" style="653" hidden="1" customWidth="1"/>
    <col min="108" max="168" width="11.42578125" style="653" hidden="1" customWidth="1"/>
    <col min="169" max="170" width="32.140625" hidden="1" customWidth="1"/>
    <col min="171" max="187" width="11.42578125" style="653" hidden="1" customWidth="1"/>
    <col min="188" max="188" width="32.140625" hidden="1" customWidth="1"/>
    <col min="189" max="189" width="42.28515625" hidden="1" customWidth="1"/>
    <col min="190" max="206" width="11.42578125" style="653" hidden="1" customWidth="1"/>
    <col min="207" max="208" width="32.140625" hidden="1" customWidth="1"/>
    <col min="209" max="223" width="11.42578125" style="653" hidden="1" customWidth="1"/>
    <col min="224" max="224" width="14.140625" style="653" customWidth="1"/>
    <col min="225" max="225" width="11.42578125" style="653"/>
    <col min="226" max="226" width="41.85546875" hidden="1" customWidth="1"/>
    <col min="227" max="227" width="32.140625" hidden="1" customWidth="1"/>
    <col min="228" max="228" width="70" customWidth="1"/>
    <col min="229" max="229" width="72.5703125" customWidth="1"/>
    <col min="230" max="230" width="30.28515625" style="653" customWidth="1"/>
    <col min="231" max="16384" width="11.42578125" style="653"/>
  </cols>
  <sheetData>
    <row r="1" spans="1:230" x14ac:dyDescent="0.4">
      <c r="A1" s="1231" t="s">
        <v>2198</v>
      </c>
      <c r="B1" s="1231"/>
      <c r="C1" s="1231"/>
      <c r="D1" s="1231"/>
      <c r="E1" s="1231"/>
      <c r="F1" s="1231"/>
      <c r="G1" s="1231"/>
      <c r="H1" s="1231"/>
      <c r="I1" s="1231"/>
      <c r="J1" s="1231"/>
      <c r="K1" s="1231"/>
      <c r="L1" s="1231"/>
      <c r="M1" s="1231"/>
      <c r="N1" s="1231"/>
      <c r="O1" s="1231"/>
      <c r="P1" s="1232" t="s">
        <v>1410</v>
      </c>
      <c r="Q1" s="1232"/>
      <c r="R1" s="1232"/>
      <c r="S1" s="1232"/>
      <c r="T1" s="1232"/>
      <c r="U1" s="1232"/>
      <c r="V1" s="1232"/>
      <c r="W1" s="1232"/>
      <c r="X1" s="1233" t="s">
        <v>491</v>
      </c>
      <c r="Y1" s="1233"/>
      <c r="Z1" s="1233"/>
      <c r="AA1" s="1233"/>
      <c r="AB1" s="1233"/>
      <c r="AC1" s="1234" t="s">
        <v>492</v>
      </c>
      <c r="AD1" s="1234"/>
      <c r="AE1" s="1234"/>
      <c r="AF1" s="1234"/>
      <c r="AG1" s="1232" t="s">
        <v>493</v>
      </c>
      <c r="AH1" s="1232"/>
      <c r="AI1" s="1232"/>
      <c r="AJ1" s="1232"/>
      <c r="AK1" s="1232"/>
      <c r="AL1" s="1232"/>
      <c r="AM1" s="1232"/>
      <c r="AN1" s="1232"/>
      <c r="AO1" s="1233" t="s">
        <v>491</v>
      </c>
      <c r="AP1" s="1233"/>
      <c r="AQ1" s="1233"/>
      <c r="AR1" s="1233"/>
      <c r="AS1" s="1233"/>
      <c r="AT1" s="1234" t="s">
        <v>492</v>
      </c>
      <c r="AU1" s="1234"/>
      <c r="AV1" s="1234"/>
      <c r="AW1" s="1234"/>
      <c r="AX1" s="1232" t="s">
        <v>494</v>
      </c>
      <c r="AY1" s="1232"/>
      <c r="AZ1" s="1232"/>
      <c r="BA1" s="1232"/>
      <c r="BB1" s="1232"/>
      <c r="BC1" s="1232"/>
      <c r="BD1" s="1232"/>
      <c r="BE1" s="1232"/>
      <c r="BF1" s="1233" t="s">
        <v>491</v>
      </c>
      <c r="BG1" s="1233"/>
      <c r="BH1" s="1233"/>
      <c r="BI1" s="1233"/>
      <c r="BJ1" s="1233"/>
      <c r="BK1" s="1234" t="s">
        <v>492</v>
      </c>
      <c r="BL1" s="1234"/>
      <c r="BM1" s="1234"/>
      <c r="BN1" s="1234"/>
      <c r="BO1" s="1232" t="s">
        <v>495</v>
      </c>
      <c r="BP1" s="1232"/>
      <c r="BQ1" s="1232"/>
      <c r="BR1" s="1232"/>
      <c r="BS1" s="1232"/>
      <c r="BT1" s="1232"/>
      <c r="BU1" s="1232"/>
      <c r="BV1" s="1232"/>
      <c r="BW1" s="1233" t="s">
        <v>491</v>
      </c>
      <c r="BX1" s="1233"/>
      <c r="BY1" s="1233"/>
      <c r="BZ1" s="1233"/>
      <c r="CA1" s="1233"/>
      <c r="CB1" s="1234" t="s">
        <v>492</v>
      </c>
      <c r="CC1" s="1234"/>
      <c r="CD1" s="1234"/>
      <c r="CE1" s="1234"/>
      <c r="CF1" s="1232" t="s">
        <v>496</v>
      </c>
      <c r="CG1" s="1232"/>
      <c r="CH1" s="1232"/>
      <c r="CI1" s="1232"/>
      <c r="CJ1" s="1232"/>
      <c r="CK1" s="1232"/>
      <c r="CL1" s="1232"/>
      <c r="CM1" s="1232"/>
      <c r="CN1" s="1233" t="s">
        <v>491</v>
      </c>
      <c r="CO1" s="1233"/>
      <c r="CP1" s="1233"/>
      <c r="CQ1" s="1233"/>
      <c r="CR1" s="1233"/>
      <c r="CS1" s="1234" t="s">
        <v>492</v>
      </c>
      <c r="CT1" s="1234"/>
      <c r="CU1" s="1234"/>
      <c r="CV1" s="1234"/>
      <c r="CW1" s="1232" t="s">
        <v>497</v>
      </c>
      <c r="CX1" s="1232"/>
      <c r="CY1" s="1232"/>
      <c r="CZ1" s="1232"/>
      <c r="DA1" s="1232"/>
      <c r="DB1" s="1232"/>
      <c r="DC1" s="1232"/>
      <c r="DD1" s="1232"/>
      <c r="DE1" s="1233" t="s">
        <v>491</v>
      </c>
      <c r="DF1" s="1233"/>
      <c r="DG1" s="1233"/>
      <c r="DH1" s="1233"/>
      <c r="DI1" s="1233"/>
      <c r="DJ1" s="1234" t="s">
        <v>492</v>
      </c>
      <c r="DK1" s="1234"/>
      <c r="DL1" s="1234"/>
      <c r="DM1" s="1234"/>
      <c r="DN1" s="1232" t="s">
        <v>498</v>
      </c>
      <c r="DO1" s="1232"/>
      <c r="DP1" s="1232"/>
      <c r="DQ1" s="1232"/>
      <c r="DR1" s="1232"/>
      <c r="DS1" s="1232"/>
      <c r="DT1" s="1232"/>
      <c r="DU1" s="1232"/>
      <c r="DV1" s="1233" t="s">
        <v>491</v>
      </c>
      <c r="DW1" s="1233"/>
      <c r="DX1" s="1233"/>
      <c r="DY1" s="1233"/>
      <c r="DZ1" s="1233"/>
      <c r="EA1" s="1234" t="s">
        <v>492</v>
      </c>
      <c r="EB1" s="1234"/>
      <c r="EC1" s="1234"/>
      <c r="ED1" s="1234"/>
      <c r="EE1" s="1232" t="s">
        <v>499</v>
      </c>
      <c r="EF1" s="1232"/>
      <c r="EG1" s="1232"/>
      <c r="EH1" s="1232"/>
      <c r="EI1" s="1232"/>
      <c r="EJ1" s="1232"/>
      <c r="EK1" s="1232"/>
      <c r="EL1" s="1232"/>
      <c r="EM1" s="1233" t="s">
        <v>491</v>
      </c>
      <c r="EN1" s="1233"/>
      <c r="EO1" s="1233"/>
      <c r="EP1" s="1233"/>
      <c r="EQ1" s="1233"/>
      <c r="ER1" s="1234" t="s">
        <v>492</v>
      </c>
      <c r="ES1" s="1234"/>
      <c r="ET1" s="1234"/>
      <c r="EU1" s="1234"/>
      <c r="EV1" s="1232" t="s">
        <v>500</v>
      </c>
      <c r="EW1" s="1232"/>
      <c r="EX1" s="1232"/>
      <c r="EY1" s="1232"/>
      <c r="EZ1" s="1232"/>
      <c r="FA1" s="1232"/>
      <c r="FB1" s="1232"/>
      <c r="FC1" s="1232"/>
      <c r="FD1" s="1233" t="s">
        <v>491</v>
      </c>
      <c r="FE1" s="1233"/>
      <c r="FF1" s="1233"/>
      <c r="FG1" s="1233"/>
      <c r="FH1" s="1233"/>
      <c r="FI1" s="1234" t="s">
        <v>492</v>
      </c>
      <c r="FJ1" s="1234"/>
      <c r="FK1" s="1234"/>
      <c r="FL1" s="1234"/>
      <c r="FM1" s="1113" t="s">
        <v>501</v>
      </c>
      <c r="FN1" s="1113" t="s">
        <v>502</v>
      </c>
      <c r="FO1" s="1232" t="s">
        <v>503</v>
      </c>
      <c r="FP1" s="1232"/>
      <c r="FQ1" s="1232"/>
      <c r="FR1" s="1232"/>
      <c r="FS1" s="1232"/>
      <c r="FT1" s="1232"/>
      <c r="FU1" s="1232"/>
      <c r="FV1" s="1232"/>
      <c r="FW1" s="1233" t="s">
        <v>491</v>
      </c>
      <c r="FX1" s="1233"/>
      <c r="FY1" s="1233"/>
      <c r="FZ1" s="1233"/>
      <c r="GA1" s="1233"/>
      <c r="GB1" s="1234" t="s">
        <v>492</v>
      </c>
      <c r="GC1" s="1234"/>
      <c r="GD1" s="1234"/>
      <c r="GE1" s="1234"/>
      <c r="GF1" s="1113" t="s">
        <v>504</v>
      </c>
      <c r="GG1" s="1113" t="s">
        <v>1640</v>
      </c>
      <c r="GH1" s="1232" t="s">
        <v>1411</v>
      </c>
      <c r="GI1" s="1232"/>
      <c r="GJ1" s="1232"/>
      <c r="GK1" s="1232"/>
      <c r="GL1" s="1232"/>
      <c r="GM1" s="1232"/>
      <c r="GN1" s="1232"/>
      <c r="GO1" s="1232"/>
      <c r="GP1" s="1233" t="s">
        <v>491</v>
      </c>
      <c r="GQ1" s="1233"/>
      <c r="GR1" s="1233"/>
      <c r="GS1" s="1233"/>
      <c r="GT1" s="1233"/>
      <c r="GU1" s="1234" t="s">
        <v>492</v>
      </c>
      <c r="GV1" s="1234"/>
      <c r="GW1" s="1234"/>
      <c r="GX1" s="1234"/>
      <c r="GY1" s="1113" t="s">
        <v>507</v>
      </c>
      <c r="GZ1" s="1113" t="s">
        <v>1413</v>
      </c>
      <c r="HA1" s="1243" t="s">
        <v>1414</v>
      </c>
      <c r="HB1" s="1243"/>
      <c r="HC1" s="1243"/>
      <c r="HD1" s="1243"/>
      <c r="HE1" s="1243"/>
      <c r="HF1" s="1243"/>
      <c r="HG1" s="1243"/>
      <c r="HH1" s="1243"/>
      <c r="HI1" s="1233" t="s">
        <v>491</v>
      </c>
      <c r="HJ1" s="1233"/>
      <c r="HK1" s="1233"/>
      <c r="HL1" s="1233"/>
      <c r="HM1" s="1233"/>
      <c r="HN1" s="1234" t="s">
        <v>492</v>
      </c>
      <c r="HO1" s="1234"/>
      <c r="HP1" s="1234"/>
      <c r="HQ1" s="1234"/>
      <c r="HR1" s="1113" t="s">
        <v>510</v>
      </c>
      <c r="HS1" s="1113" t="s">
        <v>511</v>
      </c>
      <c r="HT1" s="1116" t="s">
        <v>512</v>
      </c>
      <c r="HU1" s="1105" t="s">
        <v>513</v>
      </c>
      <c r="HV1" s="1105" t="s">
        <v>514</v>
      </c>
    </row>
    <row r="2" spans="1:230" x14ac:dyDescent="0.4">
      <c r="A2" s="1235" t="s">
        <v>517</v>
      </c>
      <c r="B2" s="1235" t="s">
        <v>518</v>
      </c>
      <c r="C2" s="1236" t="s">
        <v>1417</v>
      </c>
      <c r="D2" s="1235" t="s">
        <v>520</v>
      </c>
      <c r="E2" s="1235" t="s">
        <v>1418</v>
      </c>
      <c r="F2" s="1235" t="s">
        <v>522</v>
      </c>
      <c r="G2" s="1235" t="s">
        <v>523</v>
      </c>
      <c r="H2" s="1235" t="s">
        <v>524</v>
      </c>
      <c r="I2" s="1244" t="s">
        <v>525</v>
      </c>
      <c r="J2" s="1235" t="s">
        <v>526</v>
      </c>
      <c r="K2" s="1235" t="s">
        <v>281</v>
      </c>
      <c r="L2" s="1235" t="s">
        <v>527</v>
      </c>
      <c r="M2" s="655"/>
      <c r="N2" s="656"/>
      <c r="O2" s="655"/>
      <c r="P2" s="1232" t="s">
        <v>516</v>
      </c>
      <c r="Q2" s="1232" t="s">
        <v>515</v>
      </c>
      <c r="R2" s="1232"/>
      <c r="S2" s="1232"/>
      <c r="T2" s="1232"/>
      <c r="U2" s="1232"/>
      <c r="V2" s="1232"/>
      <c r="W2" s="1232"/>
      <c r="X2" s="1233"/>
      <c r="Y2" s="1233"/>
      <c r="Z2" s="1233"/>
      <c r="AA2" s="1233"/>
      <c r="AB2" s="1233"/>
      <c r="AC2" s="1234"/>
      <c r="AD2" s="1234"/>
      <c r="AE2" s="1234"/>
      <c r="AF2" s="1234"/>
      <c r="AG2" s="1232" t="s">
        <v>516</v>
      </c>
      <c r="AH2" s="1232" t="s">
        <v>515</v>
      </c>
      <c r="AI2" s="1232"/>
      <c r="AJ2" s="1232"/>
      <c r="AK2" s="1232"/>
      <c r="AL2" s="1232"/>
      <c r="AM2" s="1232"/>
      <c r="AN2" s="1232"/>
      <c r="AO2" s="1233"/>
      <c r="AP2" s="1233"/>
      <c r="AQ2" s="1233"/>
      <c r="AR2" s="1233"/>
      <c r="AS2" s="1233"/>
      <c r="AT2" s="1234"/>
      <c r="AU2" s="1234"/>
      <c r="AV2" s="1234"/>
      <c r="AW2" s="1234"/>
      <c r="AX2" s="1232" t="s">
        <v>516</v>
      </c>
      <c r="AY2" s="1232" t="s">
        <v>515</v>
      </c>
      <c r="AZ2" s="1232"/>
      <c r="BA2" s="1232"/>
      <c r="BB2" s="1232"/>
      <c r="BC2" s="1232"/>
      <c r="BD2" s="1232"/>
      <c r="BE2" s="1232"/>
      <c r="BF2" s="1233"/>
      <c r="BG2" s="1233"/>
      <c r="BH2" s="1233"/>
      <c r="BI2" s="1233"/>
      <c r="BJ2" s="1233"/>
      <c r="BK2" s="1234"/>
      <c r="BL2" s="1234"/>
      <c r="BM2" s="1234"/>
      <c r="BN2" s="1234"/>
      <c r="BO2" s="1232" t="s">
        <v>516</v>
      </c>
      <c r="BP2" s="1232" t="s">
        <v>515</v>
      </c>
      <c r="BQ2" s="1232"/>
      <c r="BR2" s="1232"/>
      <c r="BS2" s="1232"/>
      <c r="BT2" s="1232"/>
      <c r="BU2" s="1232"/>
      <c r="BV2" s="1232"/>
      <c r="BW2" s="1233"/>
      <c r="BX2" s="1233"/>
      <c r="BY2" s="1233"/>
      <c r="BZ2" s="1233"/>
      <c r="CA2" s="1233"/>
      <c r="CB2" s="1234"/>
      <c r="CC2" s="1234"/>
      <c r="CD2" s="1234"/>
      <c r="CE2" s="1234"/>
      <c r="CF2" s="1232" t="s">
        <v>516</v>
      </c>
      <c r="CG2" s="1232" t="s">
        <v>515</v>
      </c>
      <c r="CH2" s="1232"/>
      <c r="CI2" s="1232"/>
      <c r="CJ2" s="1232"/>
      <c r="CK2" s="1232"/>
      <c r="CL2" s="1232"/>
      <c r="CM2" s="1232"/>
      <c r="CN2" s="1233"/>
      <c r="CO2" s="1233"/>
      <c r="CP2" s="1233"/>
      <c r="CQ2" s="1233"/>
      <c r="CR2" s="1233"/>
      <c r="CS2" s="1234"/>
      <c r="CT2" s="1234"/>
      <c r="CU2" s="1234"/>
      <c r="CV2" s="1234"/>
      <c r="CW2" s="1232" t="s">
        <v>516</v>
      </c>
      <c r="CX2" s="1232" t="s">
        <v>515</v>
      </c>
      <c r="CY2" s="1232"/>
      <c r="CZ2" s="1232"/>
      <c r="DA2" s="1232"/>
      <c r="DB2" s="1232"/>
      <c r="DC2" s="1232"/>
      <c r="DD2" s="1232"/>
      <c r="DE2" s="1233"/>
      <c r="DF2" s="1233"/>
      <c r="DG2" s="1233"/>
      <c r="DH2" s="1233"/>
      <c r="DI2" s="1233"/>
      <c r="DJ2" s="1234"/>
      <c r="DK2" s="1234"/>
      <c r="DL2" s="1234"/>
      <c r="DM2" s="1234"/>
      <c r="DN2" s="1232" t="s">
        <v>516</v>
      </c>
      <c r="DO2" s="1232" t="s">
        <v>515</v>
      </c>
      <c r="DP2" s="1232"/>
      <c r="DQ2" s="1232"/>
      <c r="DR2" s="1232"/>
      <c r="DS2" s="1232"/>
      <c r="DT2" s="1232"/>
      <c r="DU2" s="1232"/>
      <c r="DV2" s="1233"/>
      <c r="DW2" s="1233"/>
      <c r="DX2" s="1233"/>
      <c r="DY2" s="1233"/>
      <c r="DZ2" s="1233"/>
      <c r="EA2" s="1234"/>
      <c r="EB2" s="1234"/>
      <c r="EC2" s="1234"/>
      <c r="ED2" s="1234"/>
      <c r="EE2" s="1232" t="s">
        <v>516</v>
      </c>
      <c r="EF2" s="1232" t="s">
        <v>515</v>
      </c>
      <c r="EG2" s="1232"/>
      <c r="EH2" s="1232"/>
      <c r="EI2" s="1232"/>
      <c r="EJ2" s="1232"/>
      <c r="EK2" s="1232"/>
      <c r="EL2" s="1232"/>
      <c r="EM2" s="1233"/>
      <c r="EN2" s="1233"/>
      <c r="EO2" s="1233"/>
      <c r="EP2" s="1233"/>
      <c r="EQ2" s="1233"/>
      <c r="ER2" s="1234"/>
      <c r="ES2" s="1234"/>
      <c r="ET2" s="1234"/>
      <c r="EU2" s="1234"/>
      <c r="EV2" s="1232" t="s">
        <v>516</v>
      </c>
      <c r="EW2" s="1232" t="s">
        <v>515</v>
      </c>
      <c r="EX2" s="1232"/>
      <c r="EY2" s="1232"/>
      <c r="EZ2" s="1232"/>
      <c r="FA2" s="1232"/>
      <c r="FB2" s="1232"/>
      <c r="FC2" s="1232"/>
      <c r="FD2" s="1233"/>
      <c r="FE2" s="1233"/>
      <c r="FF2" s="1233"/>
      <c r="FG2" s="1233"/>
      <c r="FH2" s="1233"/>
      <c r="FI2" s="1234"/>
      <c r="FJ2" s="1234"/>
      <c r="FK2" s="1234"/>
      <c r="FL2" s="1234"/>
      <c r="FM2" s="1114"/>
      <c r="FN2" s="1114"/>
      <c r="FO2" s="1232" t="s">
        <v>516</v>
      </c>
      <c r="FP2" s="1232" t="s">
        <v>515</v>
      </c>
      <c r="FQ2" s="1232"/>
      <c r="FR2" s="1232"/>
      <c r="FS2" s="1232"/>
      <c r="FT2" s="1232"/>
      <c r="FU2" s="1232"/>
      <c r="FV2" s="1232"/>
      <c r="FW2" s="1233"/>
      <c r="FX2" s="1233"/>
      <c r="FY2" s="1233"/>
      <c r="FZ2" s="1233"/>
      <c r="GA2" s="1233"/>
      <c r="GB2" s="1234"/>
      <c r="GC2" s="1234"/>
      <c r="GD2" s="1234"/>
      <c r="GE2" s="1234"/>
      <c r="GF2" s="1114"/>
      <c r="GG2" s="1114"/>
      <c r="GH2" s="1232" t="s">
        <v>516</v>
      </c>
      <c r="GI2" s="1232" t="s">
        <v>515</v>
      </c>
      <c r="GJ2" s="1232"/>
      <c r="GK2" s="1232"/>
      <c r="GL2" s="1232"/>
      <c r="GM2" s="1232"/>
      <c r="GN2" s="1232"/>
      <c r="GO2" s="1232"/>
      <c r="GP2" s="1233"/>
      <c r="GQ2" s="1233"/>
      <c r="GR2" s="1233"/>
      <c r="GS2" s="1233"/>
      <c r="GT2" s="1233"/>
      <c r="GU2" s="1234"/>
      <c r="GV2" s="1234"/>
      <c r="GW2" s="1234"/>
      <c r="GX2" s="1234"/>
      <c r="GY2" s="1114"/>
      <c r="GZ2" s="1114"/>
      <c r="HA2" s="1243" t="s">
        <v>516</v>
      </c>
      <c r="HB2" s="1243" t="s">
        <v>515</v>
      </c>
      <c r="HC2" s="1243"/>
      <c r="HD2" s="1243"/>
      <c r="HE2" s="1243"/>
      <c r="HF2" s="1243"/>
      <c r="HG2" s="1243"/>
      <c r="HH2" s="1243"/>
      <c r="HI2" s="1233"/>
      <c r="HJ2" s="1233"/>
      <c r="HK2" s="1233"/>
      <c r="HL2" s="1233"/>
      <c r="HM2" s="1233"/>
      <c r="HN2" s="1234"/>
      <c r="HO2" s="1234"/>
      <c r="HP2" s="1234"/>
      <c r="HQ2" s="1234"/>
      <c r="HR2" s="1114"/>
      <c r="HS2" s="1114"/>
      <c r="HT2" s="1117"/>
      <c r="HU2" s="1106"/>
      <c r="HV2" s="1106"/>
    </row>
    <row r="3" spans="1:230" ht="58.5" x14ac:dyDescent="0.4">
      <c r="A3" s="1235"/>
      <c r="B3" s="1235"/>
      <c r="C3" s="1237"/>
      <c r="D3" s="1235"/>
      <c r="E3" s="1235"/>
      <c r="F3" s="1235"/>
      <c r="G3" s="1235"/>
      <c r="H3" s="1235"/>
      <c r="I3" s="1244"/>
      <c r="J3" s="1235"/>
      <c r="K3" s="1235"/>
      <c r="L3" s="1235"/>
      <c r="M3" s="657" t="s">
        <v>1419</v>
      </c>
      <c r="N3" s="658" t="s">
        <v>1420</v>
      </c>
      <c r="O3" s="657" t="s">
        <v>1421</v>
      </c>
      <c r="P3" s="1232"/>
      <c r="Q3" s="1232" t="s">
        <v>531</v>
      </c>
      <c r="R3" s="1232" t="s">
        <v>532</v>
      </c>
      <c r="S3" s="1232" t="s">
        <v>533</v>
      </c>
      <c r="T3" s="1232"/>
      <c r="U3" s="1232" t="s">
        <v>534</v>
      </c>
      <c r="V3" s="1232" t="s">
        <v>535</v>
      </c>
      <c r="W3" s="1232" t="s">
        <v>536</v>
      </c>
      <c r="X3" s="1233" t="s">
        <v>516</v>
      </c>
      <c r="Y3" s="1233" t="s">
        <v>537</v>
      </c>
      <c r="Z3" s="1233" t="s">
        <v>538</v>
      </c>
      <c r="AA3" s="1233" t="s">
        <v>539</v>
      </c>
      <c r="AB3" s="1233" t="s">
        <v>540</v>
      </c>
      <c r="AC3" s="1240" t="s">
        <v>541</v>
      </c>
      <c r="AD3" s="1241" t="s">
        <v>542</v>
      </c>
      <c r="AE3" s="1241" t="s">
        <v>543</v>
      </c>
      <c r="AF3" s="1242" t="s">
        <v>544</v>
      </c>
      <c r="AG3" s="1232"/>
      <c r="AH3" s="1232" t="s">
        <v>531</v>
      </c>
      <c r="AI3" s="1232" t="s">
        <v>532</v>
      </c>
      <c r="AJ3" s="1232" t="s">
        <v>533</v>
      </c>
      <c r="AK3" s="1232"/>
      <c r="AL3" s="1232" t="s">
        <v>534</v>
      </c>
      <c r="AM3" s="1232" t="s">
        <v>535</v>
      </c>
      <c r="AN3" s="1232" t="s">
        <v>536</v>
      </c>
      <c r="AO3" s="1233" t="s">
        <v>516</v>
      </c>
      <c r="AP3" s="1233" t="s">
        <v>537</v>
      </c>
      <c r="AQ3" s="1233" t="s">
        <v>538</v>
      </c>
      <c r="AR3" s="1249" t="s">
        <v>539</v>
      </c>
      <c r="AS3" s="1233" t="s">
        <v>540</v>
      </c>
      <c r="AT3" s="1240" t="s">
        <v>541</v>
      </c>
      <c r="AU3" s="1241" t="s">
        <v>542</v>
      </c>
      <c r="AV3" s="1241" t="s">
        <v>543</v>
      </c>
      <c r="AW3" s="1242" t="s">
        <v>544</v>
      </c>
      <c r="AX3" s="1232"/>
      <c r="AY3" s="1232" t="s">
        <v>531</v>
      </c>
      <c r="AZ3" s="1232" t="s">
        <v>532</v>
      </c>
      <c r="BA3" s="1232" t="s">
        <v>533</v>
      </c>
      <c r="BB3" s="1232"/>
      <c r="BC3" s="1232" t="s">
        <v>534</v>
      </c>
      <c r="BD3" s="1232" t="s">
        <v>535</v>
      </c>
      <c r="BE3" s="1232" t="s">
        <v>536</v>
      </c>
      <c r="BF3" s="1233" t="s">
        <v>516</v>
      </c>
      <c r="BG3" s="1233" t="s">
        <v>537</v>
      </c>
      <c r="BH3" s="1233" t="s">
        <v>538</v>
      </c>
      <c r="BI3" s="1233" t="s">
        <v>539</v>
      </c>
      <c r="BJ3" s="1233" t="s">
        <v>540</v>
      </c>
      <c r="BK3" s="1240" t="s">
        <v>541</v>
      </c>
      <c r="BL3" s="1241" t="s">
        <v>542</v>
      </c>
      <c r="BM3" s="1241" t="s">
        <v>543</v>
      </c>
      <c r="BN3" s="1242" t="s">
        <v>544</v>
      </c>
      <c r="BO3" s="1232"/>
      <c r="BP3" s="1232" t="s">
        <v>531</v>
      </c>
      <c r="BQ3" s="1232" t="s">
        <v>532</v>
      </c>
      <c r="BR3" s="1232" t="s">
        <v>533</v>
      </c>
      <c r="BS3" s="1232"/>
      <c r="BT3" s="1232" t="s">
        <v>534</v>
      </c>
      <c r="BU3" s="1232" t="s">
        <v>535</v>
      </c>
      <c r="BV3" s="1232" t="s">
        <v>536</v>
      </c>
      <c r="BW3" s="1233" t="s">
        <v>516</v>
      </c>
      <c r="BX3" s="1233" t="s">
        <v>537</v>
      </c>
      <c r="BY3" s="1233" t="s">
        <v>538</v>
      </c>
      <c r="BZ3" s="1233" t="s">
        <v>539</v>
      </c>
      <c r="CA3" s="1233" t="s">
        <v>540</v>
      </c>
      <c r="CB3" s="1240" t="s">
        <v>541</v>
      </c>
      <c r="CC3" s="1241" t="s">
        <v>542</v>
      </c>
      <c r="CD3" s="1241" t="s">
        <v>543</v>
      </c>
      <c r="CE3" s="1242" t="s">
        <v>544</v>
      </c>
      <c r="CF3" s="1232"/>
      <c r="CG3" s="1232" t="s">
        <v>531</v>
      </c>
      <c r="CH3" s="1232" t="s">
        <v>532</v>
      </c>
      <c r="CI3" s="1232" t="s">
        <v>533</v>
      </c>
      <c r="CJ3" s="1232"/>
      <c r="CK3" s="1232" t="s">
        <v>534</v>
      </c>
      <c r="CL3" s="1232" t="s">
        <v>535</v>
      </c>
      <c r="CM3" s="1232" t="s">
        <v>536</v>
      </c>
      <c r="CN3" s="1233" t="s">
        <v>516</v>
      </c>
      <c r="CO3" s="1233" t="s">
        <v>537</v>
      </c>
      <c r="CP3" s="1233" t="s">
        <v>538</v>
      </c>
      <c r="CQ3" s="1233" t="s">
        <v>539</v>
      </c>
      <c r="CR3" s="1233" t="s">
        <v>540</v>
      </c>
      <c r="CS3" s="1240" t="s">
        <v>541</v>
      </c>
      <c r="CT3" s="1241" t="s">
        <v>542</v>
      </c>
      <c r="CU3" s="1241" t="s">
        <v>543</v>
      </c>
      <c r="CV3" s="1242" t="s">
        <v>544</v>
      </c>
      <c r="CW3" s="1232"/>
      <c r="CX3" s="1232" t="s">
        <v>531</v>
      </c>
      <c r="CY3" s="1232" t="s">
        <v>532</v>
      </c>
      <c r="CZ3" s="1232" t="s">
        <v>533</v>
      </c>
      <c r="DA3" s="1232"/>
      <c r="DB3" s="1232" t="s">
        <v>534</v>
      </c>
      <c r="DC3" s="1232" t="s">
        <v>535</v>
      </c>
      <c r="DD3" s="1232" t="s">
        <v>536</v>
      </c>
      <c r="DE3" s="1233" t="s">
        <v>516</v>
      </c>
      <c r="DF3" s="1233" t="s">
        <v>537</v>
      </c>
      <c r="DG3" s="1233" t="s">
        <v>538</v>
      </c>
      <c r="DH3" s="1233" t="s">
        <v>539</v>
      </c>
      <c r="DI3" s="1233" t="s">
        <v>540</v>
      </c>
      <c r="DJ3" s="1240" t="s">
        <v>541</v>
      </c>
      <c r="DK3" s="1241" t="s">
        <v>542</v>
      </c>
      <c r="DL3" s="1241" t="s">
        <v>543</v>
      </c>
      <c r="DM3" s="1242" t="s">
        <v>544</v>
      </c>
      <c r="DN3" s="1232"/>
      <c r="DO3" s="1232" t="s">
        <v>531</v>
      </c>
      <c r="DP3" s="1232" t="s">
        <v>532</v>
      </c>
      <c r="DQ3" s="1232" t="s">
        <v>533</v>
      </c>
      <c r="DR3" s="1232"/>
      <c r="DS3" s="1232" t="s">
        <v>534</v>
      </c>
      <c r="DT3" s="1232" t="s">
        <v>535</v>
      </c>
      <c r="DU3" s="1232" t="s">
        <v>536</v>
      </c>
      <c r="DV3" s="1233" t="s">
        <v>516</v>
      </c>
      <c r="DW3" s="1233" t="s">
        <v>537</v>
      </c>
      <c r="DX3" s="1233" t="s">
        <v>538</v>
      </c>
      <c r="DY3" s="1233" t="s">
        <v>539</v>
      </c>
      <c r="DZ3" s="1233" t="s">
        <v>540</v>
      </c>
      <c r="EA3" s="1240" t="s">
        <v>541</v>
      </c>
      <c r="EB3" s="1241" t="s">
        <v>542</v>
      </c>
      <c r="EC3" s="1241" t="s">
        <v>543</v>
      </c>
      <c r="ED3" s="1242" t="s">
        <v>544</v>
      </c>
      <c r="EE3" s="1232"/>
      <c r="EF3" s="1232" t="s">
        <v>531</v>
      </c>
      <c r="EG3" s="1232" t="s">
        <v>532</v>
      </c>
      <c r="EH3" s="1232" t="s">
        <v>533</v>
      </c>
      <c r="EI3" s="1232"/>
      <c r="EJ3" s="1232" t="s">
        <v>534</v>
      </c>
      <c r="EK3" s="1232" t="s">
        <v>535</v>
      </c>
      <c r="EL3" s="1232" t="s">
        <v>536</v>
      </c>
      <c r="EM3" s="1233" t="s">
        <v>516</v>
      </c>
      <c r="EN3" s="1233" t="s">
        <v>537</v>
      </c>
      <c r="EO3" s="1233" t="s">
        <v>538</v>
      </c>
      <c r="EP3" s="1233" t="s">
        <v>539</v>
      </c>
      <c r="EQ3" s="1233" t="s">
        <v>540</v>
      </c>
      <c r="ER3" s="1240" t="s">
        <v>541</v>
      </c>
      <c r="ES3" s="1241" t="s">
        <v>542</v>
      </c>
      <c r="ET3" s="1241" t="s">
        <v>543</v>
      </c>
      <c r="EU3" s="1242" t="s">
        <v>544</v>
      </c>
      <c r="EV3" s="1232"/>
      <c r="EW3" s="1232" t="s">
        <v>531</v>
      </c>
      <c r="EX3" s="1232" t="s">
        <v>532</v>
      </c>
      <c r="EY3" s="1232" t="s">
        <v>533</v>
      </c>
      <c r="EZ3" s="1232"/>
      <c r="FA3" s="1232" t="s">
        <v>534</v>
      </c>
      <c r="FB3" s="1232" t="s">
        <v>535</v>
      </c>
      <c r="FC3" s="1232" t="s">
        <v>536</v>
      </c>
      <c r="FD3" s="1233" t="s">
        <v>516</v>
      </c>
      <c r="FE3" s="1233" t="s">
        <v>537</v>
      </c>
      <c r="FF3" s="1233" t="s">
        <v>538</v>
      </c>
      <c r="FG3" s="1233" t="s">
        <v>539</v>
      </c>
      <c r="FH3" s="1233" t="s">
        <v>540</v>
      </c>
      <c r="FI3" s="1240" t="s">
        <v>541</v>
      </c>
      <c r="FJ3" s="1241" t="s">
        <v>542</v>
      </c>
      <c r="FK3" s="1241" t="s">
        <v>543</v>
      </c>
      <c r="FL3" s="1242" t="s">
        <v>544</v>
      </c>
      <c r="FM3" s="1114"/>
      <c r="FN3" s="1114"/>
      <c r="FO3" s="1232"/>
      <c r="FP3" s="1232" t="s">
        <v>531</v>
      </c>
      <c r="FQ3" s="1232" t="s">
        <v>532</v>
      </c>
      <c r="FR3" s="1232" t="s">
        <v>533</v>
      </c>
      <c r="FS3" s="1232"/>
      <c r="FT3" s="1232" t="s">
        <v>534</v>
      </c>
      <c r="FU3" s="1232" t="s">
        <v>535</v>
      </c>
      <c r="FV3" s="1232" t="s">
        <v>536</v>
      </c>
      <c r="FW3" s="1233" t="s">
        <v>516</v>
      </c>
      <c r="FX3" s="1233" t="s">
        <v>537</v>
      </c>
      <c r="FY3" s="1233" t="s">
        <v>538</v>
      </c>
      <c r="FZ3" s="1233" t="s">
        <v>539</v>
      </c>
      <c r="GA3" s="1233" t="s">
        <v>540</v>
      </c>
      <c r="GB3" s="1240" t="s">
        <v>541</v>
      </c>
      <c r="GC3" s="1241" t="s">
        <v>542</v>
      </c>
      <c r="GD3" s="1241" t="s">
        <v>543</v>
      </c>
      <c r="GE3" s="1242" t="s">
        <v>544</v>
      </c>
      <c r="GF3" s="1114"/>
      <c r="GG3" s="1114"/>
      <c r="GH3" s="1232"/>
      <c r="GI3" s="1232" t="s">
        <v>531</v>
      </c>
      <c r="GJ3" s="1232" t="s">
        <v>532</v>
      </c>
      <c r="GK3" s="1232" t="s">
        <v>533</v>
      </c>
      <c r="GL3" s="1232"/>
      <c r="GM3" s="1232" t="s">
        <v>534</v>
      </c>
      <c r="GN3" s="1232" t="s">
        <v>535</v>
      </c>
      <c r="GO3" s="1232" t="s">
        <v>536</v>
      </c>
      <c r="GP3" s="1233" t="s">
        <v>516</v>
      </c>
      <c r="GQ3" s="1233" t="s">
        <v>537</v>
      </c>
      <c r="GR3" s="1233" t="s">
        <v>538</v>
      </c>
      <c r="GS3" s="1233" t="s">
        <v>539</v>
      </c>
      <c r="GT3" s="1233" t="s">
        <v>540</v>
      </c>
      <c r="GU3" s="1240" t="s">
        <v>541</v>
      </c>
      <c r="GV3" s="1241" t="s">
        <v>542</v>
      </c>
      <c r="GW3" s="1241" t="s">
        <v>543</v>
      </c>
      <c r="GX3" s="1242" t="s">
        <v>544</v>
      </c>
      <c r="GY3" s="1114"/>
      <c r="GZ3" s="1114"/>
      <c r="HA3" s="1243"/>
      <c r="HB3" s="1243" t="s">
        <v>531</v>
      </c>
      <c r="HC3" s="1243" t="s">
        <v>532</v>
      </c>
      <c r="HD3" s="1243" t="s">
        <v>533</v>
      </c>
      <c r="HE3" s="1243"/>
      <c r="HF3" s="1243" t="s">
        <v>534</v>
      </c>
      <c r="HG3" s="1243" t="s">
        <v>535</v>
      </c>
      <c r="HH3" s="1243" t="s">
        <v>536</v>
      </c>
      <c r="HI3" s="1233" t="s">
        <v>516</v>
      </c>
      <c r="HJ3" s="1233" t="s">
        <v>537</v>
      </c>
      <c r="HK3" s="1233" t="s">
        <v>538</v>
      </c>
      <c r="HL3" s="1233" t="s">
        <v>539</v>
      </c>
      <c r="HM3" s="1233" t="s">
        <v>540</v>
      </c>
      <c r="HN3" s="1240" t="s">
        <v>541</v>
      </c>
      <c r="HO3" s="1241" t="s">
        <v>542</v>
      </c>
      <c r="HP3" s="1241" t="s">
        <v>543</v>
      </c>
      <c r="HQ3" s="1242" t="s">
        <v>544</v>
      </c>
      <c r="HR3" s="1114"/>
      <c r="HS3" s="1114"/>
      <c r="HT3" s="1117"/>
      <c r="HU3" s="1106"/>
      <c r="HV3" s="1106"/>
    </row>
    <row r="4" spans="1:230" ht="58.5" x14ac:dyDescent="0.4">
      <c r="A4" s="1235"/>
      <c r="B4" s="1235"/>
      <c r="C4" s="1238"/>
      <c r="D4" s="1235"/>
      <c r="E4" s="1235"/>
      <c r="F4" s="1235"/>
      <c r="G4" s="1235"/>
      <c r="H4" s="1235"/>
      <c r="I4" s="1244"/>
      <c r="J4" s="1235"/>
      <c r="K4" s="1235"/>
      <c r="L4" s="1235"/>
      <c r="M4" s="659" t="s">
        <v>528</v>
      </c>
      <c r="N4" s="660" t="s">
        <v>529</v>
      </c>
      <c r="O4" s="654" t="s">
        <v>530</v>
      </c>
      <c r="P4" s="1239"/>
      <c r="Q4" s="1239"/>
      <c r="R4" s="1239"/>
      <c r="S4" s="661" t="s">
        <v>532</v>
      </c>
      <c r="T4" s="661" t="s">
        <v>545</v>
      </c>
      <c r="U4" s="1239"/>
      <c r="V4" s="1239"/>
      <c r="W4" s="1239"/>
      <c r="X4" s="1245"/>
      <c r="Y4" s="1245"/>
      <c r="Z4" s="1245"/>
      <c r="AA4" s="1245"/>
      <c r="AB4" s="1245"/>
      <c r="AC4" s="1246"/>
      <c r="AD4" s="1247"/>
      <c r="AE4" s="1247"/>
      <c r="AF4" s="1248"/>
      <c r="AG4" s="1239"/>
      <c r="AH4" s="1239"/>
      <c r="AI4" s="1239"/>
      <c r="AJ4" s="661" t="s">
        <v>532</v>
      </c>
      <c r="AK4" s="661" t="s">
        <v>545</v>
      </c>
      <c r="AL4" s="1239"/>
      <c r="AM4" s="1239"/>
      <c r="AN4" s="1239"/>
      <c r="AO4" s="1245"/>
      <c r="AP4" s="1245"/>
      <c r="AQ4" s="1245"/>
      <c r="AR4" s="1250"/>
      <c r="AS4" s="1245"/>
      <c r="AT4" s="1246"/>
      <c r="AU4" s="1247"/>
      <c r="AV4" s="1247"/>
      <c r="AW4" s="1248"/>
      <c r="AX4" s="1239"/>
      <c r="AY4" s="1239"/>
      <c r="AZ4" s="1239"/>
      <c r="BA4" s="661" t="s">
        <v>532</v>
      </c>
      <c r="BB4" s="661" t="s">
        <v>545</v>
      </c>
      <c r="BC4" s="1239"/>
      <c r="BD4" s="1239"/>
      <c r="BE4" s="1239"/>
      <c r="BF4" s="1245"/>
      <c r="BG4" s="1245"/>
      <c r="BH4" s="1245"/>
      <c r="BI4" s="1245"/>
      <c r="BJ4" s="1245"/>
      <c r="BK4" s="1246"/>
      <c r="BL4" s="1247"/>
      <c r="BM4" s="1247"/>
      <c r="BN4" s="1248"/>
      <c r="BO4" s="1239"/>
      <c r="BP4" s="1239"/>
      <c r="BQ4" s="1239"/>
      <c r="BR4" s="661" t="s">
        <v>532</v>
      </c>
      <c r="BS4" s="661" t="s">
        <v>545</v>
      </c>
      <c r="BT4" s="1239"/>
      <c r="BU4" s="1239"/>
      <c r="BV4" s="1239"/>
      <c r="BW4" s="1245"/>
      <c r="BX4" s="1245"/>
      <c r="BY4" s="1245"/>
      <c r="BZ4" s="1245"/>
      <c r="CA4" s="1245"/>
      <c r="CB4" s="1246"/>
      <c r="CC4" s="1247"/>
      <c r="CD4" s="1247"/>
      <c r="CE4" s="1248"/>
      <c r="CF4" s="1239"/>
      <c r="CG4" s="1239"/>
      <c r="CH4" s="1239"/>
      <c r="CI4" s="661" t="s">
        <v>532</v>
      </c>
      <c r="CJ4" s="661" t="s">
        <v>545</v>
      </c>
      <c r="CK4" s="1239"/>
      <c r="CL4" s="1239"/>
      <c r="CM4" s="1239"/>
      <c r="CN4" s="1245"/>
      <c r="CO4" s="1245"/>
      <c r="CP4" s="1245"/>
      <c r="CQ4" s="1245"/>
      <c r="CR4" s="1245"/>
      <c r="CS4" s="1246"/>
      <c r="CT4" s="1247"/>
      <c r="CU4" s="1247"/>
      <c r="CV4" s="1248"/>
      <c r="CW4" s="1239"/>
      <c r="CX4" s="1239"/>
      <c r="CY4" s="1239"/>
      <c r="CZ4" s="661" t="s">
        <v>532</v>
      </c>
      <c r="DA4" s="661" t="s">
        <v>545</v>
      </c>
      <c r="DB4" s="1239"/>
      <c r="DC4" s="1239"/>
      <c r="DD4" s="1239"/>
      <c r="DE4" s="1233"/>
      <c r="DF4" s="1233"/>
      <c r="DG4" s="1233"/>
      <c r="DH4" s="1233"/>
      <c r="DI4" s="1233"/>
      <c r="DJ4" s="1240"/>
      <c r="DK4" s="1241"/>
      <c r="DL4" s="1241"/>
      <c r="DM4" s="1242"/>
      <c r="DN4" s="1239"/>
      <c r="DO4" s="1239"/>
      <c r="DP4" s="1239"/>
      <c r="DQ4" s="661" t="s">
        <v>532</v>
      </c>
      <c r="DR4" s="661" t="s">
        <v>545</v>
      </c>
      <c r="DS4" s="1239"/>
      <c r="DT4" s="1239"/>
      <c r="DU4" s="1239"/>
      <c r="DV4" s="1233"/>
      <c r="DW4" s="1233"/>
      <c r="DX4" s="1233"/>
      <c r="DY4" s="1233"/>
      <c r="DZ4" s="1233"/>
      <c r="EA4" s="1240"/>
      <c r="EB4" s="1241"/>
      <c r="EC4" s="1241"/>
      <c r="ED4" s="1242"/>
      <c r="EE4" s="1232"/>
      <c r="EF4" s="1232"/>
      <c r="EG4" s="1232"/>
      <c r="EH4" s="651" t="s">
        <v>532</v>
      </c>
      <c r="EI4" s="651" t="s">
        <v>545</v>
      </c>
      <c r="EJ4" s="1232"/>
      <c r="EK4" s="1232"/>
      <c r="EL4" s="1232"/>
      <c r="EM4" s="1233"/>
      <c r="EN4" s="1233"/>
      <c r="EO4" s="1233"/>
      <c r="EP4" s="1233"/>
      <c r="EQ4" s="1233"/>
      <c r="ER4" s="1240"/>
      <c r="ES4" s="1241"/>
      <c r="ET4" s="1241"/>
      <c r="EU4" s="1242"/>
      <c r="EV4" s="1232"/>
      <c r="EW4" s="1232"/>
      <c r="EX4" s="1232"/>
      <c r="EY4" s="651" t="s">
        <v>532</v>
      </c>
      <c r="EZ4" s="651" t="s">
        <v>545</v>
      </c>
      <c r="FA4" s="1232"/>
      <c r="FB4" s="1232"/>
      <c r="FC4" s="1232"/>
      <c r="FD4" s="1233"/>
      <c r="FE4" s="1233"/>
      <c r="FF4" s="1233"/>
      <c r="FG4" s="1233"/>
      <c r="FH4" s="1233"/>
      <c r="FI4" s="1240"/>
      <c r="FJ4" s="1241"/>
      <c r="FK4" s="1241"/>
      <c r="FL4" s="1242"/>
      <c r="FM4" s="1115"/>
      <c r="FN4" s="1115"/>
      <c r="FO4" s="1232"/>
      <c r="FP4" s="1232"/>
      <c r="FQ4" s="1232"/>
      <c r="FR4" s="651" t="s">
        <v>532</v>
      </c>
      <c r="FS4" s="651" t="s">
        <v>545</v>
      </c>
      <c r="FT4" s="1232"/>
      <c r="FU4" s="1232"/>
      <c r="FV4" s="1232"/>
      <c r="FW4" s="1233"/>
      <c r="FX4" s="1233"/>
      <c r="FY4" s="1233"/>
      <c r="FZ4" s="1233"/>
      <c r="GA4" s="1233"/>
      <c r="GB4" s="1240"/>
      <c r="GC4" s="1241"/>
      <c r="GD4" s="1241"/>
      <c r="GE4" s="1242"/>
      <c r="GF4" s="1115"/>
      <c r="GG4" s="1115"/>
      <c r="GH4" s="1232"/>
      <c r="GI4" s="1232"/>
      <c r="GJ4" s="1232"/>
      <c r="GK4" s="651" t="s">
        <v>532</v>
      </c>
      <c r="GL4" s="651" t="s">
        <v>545</v>
      </c>
      <c r="GM4" s="1232"/>
      <c r="GN4" s="1232"/>
      <c r="GO4" s="1232"/>
      <c r="GP4" s="1233"/>
      <c r="GQ4" s="1233"/>
      <c r="GR4" s="1233"/>
      <c r="GS4" s="1233"/>
      <c r="GT4" s="1233"/>
      <c r="GU4" s="1240"/>
      <c r="GV4" s="1241"/>
      <c r="GW4" s="1241"/>
      <c r="GX4" s="1242"/>
      <c r="GY4" s="1115"/>
      <c r="GZ4" s="1115"/>
      <c r="HA4" s="1243"/>
      <c r="HB4" s="1243"/>
      <c r="HC4" s="1243"/>
      <c r="HD4" s="652" t="s">
        <v>532</v>
      </c>
      <c r="HE4" s="652" t="s">
        <v>545</v>
      </c>
      <c r="HF4" s="1243"/>
      <c r="HG4" s="1243"/>
      <c r="HH4" s="1243"/>
      <c r="HI4" s="1233"/>
      <c r="HJ4" s="1233"/>
      <c r="HK4" s="1233"/>
      <c r="HL4" s="1233"/>
      <c r="HM4" s="1233"/>
      <c r="HN4" s="1240"/>
      <c r="HO4" s="1241"/>
      <c r="HP4" s="1241"/>
      <c r="HQ4" s="1242"/>
      <c r="HR4" s="1115"/>
      <c r="HS4" s="1115"/>
      <c r="HT4" s="1118"/>
      <c r="HU4" s="1107"/>
      <c r="HV4" s="1107"/>
    </row>
    <row r="5" spans="1:230" s="101" customFormat="1" ht="216" customHeight="1" x14ac:dyDescent="0.2">
      <c r="A5" s="662">
        <v>1</v>
      </c>
      <c r="B5" s="182" t="s">
        <v>2199</v>
      </c>
      <c r="C5" s="663" t="s">
        <v>2200</v>
      </c>
      <c r="D5" s="664" t="s">
        <v>1424</v>
      </c>
      <c r="E5" s="665" t="s">
        <v>774</v>
      </c>
      <c r="F5" s="665" t="s">
        <v>550</v>
      </c>
      <c r="G5" s="665" t="s">
        <v>703</v>
      </c>
      <c r="H5" s="666" t="s">
        <v>284</v>
      </c>
      <c r="I5" s="182" t="s">
        <v>1843</v>
      </c>
      <c r="J5" s="665" t="s">
        <v>5</v>
      </c>
      <c r="K5" s="667">
        <v>4</v>
      </c>
      <c r="L5" s="665" t="s">
        <v>2201</v>
      </c>
      <c r="M5" s="668">
        <v>44593</v>
      </c>
      <c r="N5" s="669">
        <v>44910</v>
      </c>
      <c r="O5" s="665" t="s">
        <v>707</v>
      </c>
      <c r="P5" s="182">
        <v>0</v>
      </c>
      <c r="Q5" s="670">
        <v>0</v>
      </c>
      <c r="R5" s="182" t="s">
        <v>2202</v>
      </c>
      <c r="S5" s="670" t="s">
        <v>5</v>
      </c>
      <c r="T5" s="670">
        <v>0</v>
      </c>
      <c r="U5" s="670" t="s">
        <v>5</v>
      </c>
      <c r="V5" s="670" t="s">
        <v>5</v>
      </c>
      <c r="W5" s="670" t="s">
        <v>5</v>
      </c>
      <c r="X5" s="671">
        <v>0</v>
      </c>
      <c r="Y5" s="671">
        <v>0</v>
      </c>
      <c r="Z5" s="671">
        <v>0</v>
      </c>
      <c r="AA5" s="671">
        <v>0</v>
      </c>
      <c r="AB5" s="671" t="s">
        <v>715</v>
      </c>
      <c r="AC5" s="672">
        <v>0</v>
      </c>
      <c r="AD5" s="671" t="s">
        <v>568</v>
      </c>
      <c r="AE5" s="671">
        <v>0</v>
      </c>
      <c r="AF5" s="671">
        <v>0</v>
      </c>
      <c r="AG5" s="182">
        <v>0</v>
      </c>
      <c r="AH5" s="670">
        <v>0</v>
      </c>
      <c r="AI5" s="182" t="s">
        <v>2202</v>
      </c>
      <c r="AJ5" s="670" t="s">
        <v>5</v>
      </c>
      <c r="AK5" s="670">
        <v>0</v>
      </c>
      <c r="AL5" s="670" t="s">
        <v>5</v>
      </c>
      <c r="AM5" s="670" t="s">
        <v>5</v>
      </c>
      <c r="AN5" s="673" t="s">
        <v>5</v>
      </c>
      <c r="AO5" s="674">
        <v>0</v>
      </c>
      <c r="AP5" s="674">
        <v>0</v>
      </c>
      <c r="AQ5" s="674">
        <v>0</v>
      </c>
      <c r="AR5" s="674" t="s">
        <v>568</v>
      </c>
      <c r="AS5" s="674" t="s">
        <v>619</v>
      </c>
      <c r="AT5" s="675">
        <v>0</v>
      </c>
      <c r="AU5" s="670" t="s">
        <v>568</v>
      </c>
      <c r="AV5" s="676">
        <v>0</v>
      </c>
      <c r="AW5" s="677" t="str">
        <f>IF(AV5=0,"0%",IF(AV5=1,"25%",IF(AV5&lt;=2,"50%",IF(AV5&lt;=3,"75%",IF(AV5&lt;=4,"100%")))))</f>
        <v>0%</v>
      </c>
      <c r="AX5" s="182" t="s">
        <v>2203</v>
      </c>
      <c r="AY5" s="182">
        <v>1</v>
      </c>
      <c r="AZ5" s="182" t="s">
        <v>2204</v>
      </c>
      <c r="BA5" s="182" t="s">
        <v>2205</v>
      </c>
      <c r="BB5" s="182">
        <v>4</v>
      </c>
      <c r="BC5" s="182" t="s">
        <v>2206</v>
      </c>
      <c r="BD5" s="182" t="s">
        <v>2207</v>
      </c>
      <c r="BE5" s="678" t="s">
        <v>2208</v>
      </c>
      <c r="BF5" s="670">
        <v>1</v>
      </c>
      <c r="BG5" s="670">
        <v>1</v>
      </c>
      <c r="BH5" s="670">
        <v>1</v>
      </c>
      <c r="BI5" s="679" t="s">
        <v>2209</v>
      </c>
      <c r="BJ5" s="680" t="s">
        <v>567</v>
      </c>
      <c r="BK5" s="675">
        <v>0.25</v>
      </c>
      <c r="BL5" s="670" t="s">
        <v>568</v>
      </c>
      <c r="BM5" s="676">
        <v>1</v>
      </c>
      <c r="BN5" s="677" t="str">
        <f>IF(BM5=0,"0%",IF(BM5=1,"25%",IF(BM5&lt;=2,"50%",IF(BM5&lt;=3,"75%",IF(BM5&lt;=4,"100%")))))</f>
        <v>25%</v>
      </c>
      <c r="BO5" s="182" t="s">
        <v>2210</v>
      </c>
      <c r="BP5" s="182">
        <v>0</v>
      </c>
      <c r="BQ5" s="182" t="s">
        <v>5</v>
      </c>
      <c r="BR5" s="182" t="s">
        <v>5</v>
      </c>
      <c r="BS5" s="182" t="s">
        <v>5</v>
      </c>
      <c r="BT5" s="182" t="s">
        <v>5</v>
      </c>
      <c r="BU5" s="182" t="s">
        <v>5</v>
      </c>
      <c r="BV5" s="678" t="s">
        <v>5</v>
      </c>
      <c r="BW5" s="680">
        <v>0</v>
      </c>
      <c r="BX5" s="680">
        <v>0</v>
      </c>
      <c r="BY5" s="680">
        <v>0</v>
      </c>
      <c r="BZ5" s="680"/>
      <c r="CA5" s="680" t="s">
        <v>762</v>
      </c>
      <c r="CB5" s="675">
        <v>0</v>
      </c>
      <c r="CC5" s="670"/>
      <c r="CD5" s="676">
        <f>BM5+BP5</f>
        <v>1</v>
      </c>
      <c r="CE5" s="677" t="str">
        <f>IF(CD5=0,"0%",IF(CD5=1,"25%",IF(CD5&lt;=2,"50%",IF(CD5&lt;=3,"75%",IF(CD5&lt;=4,"100%")))))</f>
        <v>25%</v>
      </c>
      <c r="CF5" s="182" t="s">
        <v>2211</v>
      </c>
      <c r="CG5" s="182">
        <v>0</v>
      </c>
      <c r="CH5" s="182" t="s">
        <v>5</v>
      </c>
      <c r="CI5" s="182" t="s">
        <v>5</v>
      </c>
      <c r="CJ5" s="182" t="s">
        <v>5</v>
      </c>
      <c r="CK5" s="182" t="s">
        <v>5</v>
      </c>
      <c r="CL5" s="182" t="s">
        <v>5</v>
      </c>
      <c r="CM5" s="678" t="s">
        <v>5</v>
      </c>
      <c r="CN5" s="680">
        <v>0</v>
      </c>
      <c r="CO5" s="680">
        <v>0</v>
      </c>
      <c r="CP5" s="680">
        <v>0</v>
      </c>
      <c r="CQ5" s="680"/>
      <c r="CR5" s="680" t="s">
        <v>762</v>
      </c>
      <c r="CS5" s="675">
        <v>0</v>
      </c>
      <c r="CT5" s="670"/>
      <c r="CU5" s="676">
        <v>1</v>
      </c>
      <c r="CV5" s="677" t="str">
        <f>IF(CU5=0,"0%",IF(CU5=1,"25%",IF(CU5&lt;=2,"50%",IF(CU5&lt;=3,"75%",IF(CU5&lt;=4,"100%")))))</f>
        <v>25%</v>
      </c>
      <c r="CW5" s="679" t="s">
        <v>2212</v>
      </c>
      <c r="CX5" s="670">
        <v>1</v>
      </c>
      <c r="CY5" s="679" t="s">
        <v>2205</v>
      </c>
      <c r="CZ5" s="679" t="s">
        <v>2204</v>
      </c>
      <c r="DA5" s="182">
        <v>3</v>
      </c>
      <c r="DB5" s="670" t="s">
        <v>605</v>
      </c>
      <c r="DC5" s="182" t="s">
        <v>2213</v>
      </c>
      <c r="DD5" s="182" t="s">
        <v>2214</v>
      </c>
      <c r="DE5" s="182">
        <v>0</v>
      </c>
      <c r="DF5" s="182">
        <v>1</v>
      </c>
      <c r="DG5" s="182">
        <v>1</v>
      </c>
      <c r="DH5" s="182"/>
      <c r="DI5" s="679" t="s">
        <v>293</v>
      </c>
      <c r="DJ5" s="675">
        <v>0.25</v>
      </c>
      <c r="DK5" s="670"/>
      <c r="DL5" s="676">
        <v>2</v>
      </c>
      <c r="DM5" s="677" t="str">
        <f>IF(DL5=0,"0%",IF(DL5=1,"25%",IF(DL5&lt;=2,"50%",IF(DL5&lt;=3,"75%",IF(DL5&lt;=4,"100%")))))</f>
        <v>50%</v>
      </c>
      <c r="DN5" s="679" t="s">
        <v>2215</v>
      </c>
      <c r="DO5" s="670">
        <v>0</v>
      </c>
      <c r="DP5" s="679" t="s">
        <v>5</v>
      </c>
      <c r="DQ5" s="679" t="s">
        <v>5</v>
      </c>
      <c r="DR5" s="182" t="s">
        <v>5</v>
      </c>
      <c r="DS5" s="680" t="s">
        <v>5</v>
      </c>
      <c r="DT5" s="680" t="s">
        <v>5</v>
      </c>
      <c r="DU5" s="681" t="s">
        <v>5</v>
      </c>
      <c r="DV5" s="670">
        <v>0</v>
      </c>
      <c r="DW5" s="670">
        <v>0</v>
      </c>
      <c r="DX5" s="670">
        <v>0</v>
      </c>
      <c r="DY5" s="670">
        <v>0</v>
      </c>
      <c r="DZ5" s="670" t="s">
        <v>567</v>
      </c>
      <c r="EA5" s="675">
        <v>0</v>
      </c>
      <c r="EB5" s="670"/>
      <c r="EC5" s="676">
        <f>DL5+DO5</f>
        <v>2</v>
      </c>
      <c r="ED5" s="677" t="str">
        <f>IF(EC5=0,"0%",IF(EC5=1,"25%",IF(EC5&lt;=2,"50%",IF(EC5&lt;=3,"75%",IF(EC5&lt;=4,"100%")))))</f>
        <v>50%</v>
      </c>
      <c r="EE5" s="182" t="s">
        <v>2216</v>
      </c>
      <c r="EF5" s="182">
        <v>1</v>
      </c>
      <c r="EG5" s="182" t="s">
        <v>2217</v>
      </c>
      <c r="EH5" s="182" t="s">
        <v>2218</v>
      </c>
      <c r="EI5" s="182">
        <v>3</v>
      </c>
      <c r="EJ5" s="182" t="s">
        <v>5</v>
      </c>
      <c r="EK5" s="182" t="s">
        <v>5</v>
      </c>
      <c r="EL5" s="182" t="s">
        <v>2214</v>
      </c>
      <c r="EM5" s="670">
        <v>1</v>
      </c>
      <c r="EN5" s="670">
        <v>1</v>
      </c>
      <c r="EO5" s="670">
        <v>1</v>
      </c>
      <c r="EP5" s="670" t="s">
        <v>2219</v>
      </c>
      <c r="EQ5" s="670" t="s">
        <v>567</v>
      </c>
      <c r="ER5" s="675">
        <v>0.25</v>
      </c>
      <c r="ES5" s="670"/>
      <c r="ET5" s="676">
        <v>3</v>
      </c>
      <c r="EU5" s="677" t="str">
        <f>IF(ET5=0,"0%",IF(ET5=1,"25%",IF(ET5&lt;=2,"50%",IF(ET5&lt;=3,"75%",IF(ET5&lt;=4,"100%")))))</f>
        <v>75%</v>
      </c>
      <c r="EV5" s="679" t="s">
        <v>2220</v>
      </c>
      <c r="EW5" s="670">
        <v>0</v>
      </c>
      <c r="EX5" s="679" t="s">
        <v>5</v>
      </c>
      <c r="EY5" s="679" t="s">
        <v>5</v>
      </c>
      <c r="EZ5" s="182" t="s">
        <v>5</v>
      </c>
      <c r="FA5" s="680" t="s">
        <v>5</v>
      </c>
      <c r="FB5" s="680" t="s">
        <v>5</v>
      </c>
      <c r="FC5" s="681" t="s">
        <v>5</v>
      </c>
      <c r="FD5" s="682"/>
      <c r="FE5" s="682"/>
      <c r="FF5" s="682"/>
      <c r="FG5" s="682"/>
      <c r="FH5" s="682"/>
      <c r="FI5" s="675">
        <v>0</v>
      </c>
      <c r="FJ5" s="670"/>
      <c r="FK5" s="676">
        <f>ET5+EW5</f>
        <v>3</v>
      </c>
      <c r="FL5" s="677" t="str">
        <f>IF(FK5=0,"0%",IF(FK5=1,"25%",IF(FK5&lt;=2,"50%",IF(FK5&lt;=3,"75%",IF(FK5&lt;=4,"100%")))))</f>
        <v>75%</v>
      </c>
      <c r="FM5" s="448" t="s">
        <v>2221</v>
      </c>
      <c r="FN5" s="448" t="s">
        <v>1454</v>
      </c>
      <c r="FO5" s="182" t="s">
        <v>2222</v>
      </c>
      <c r="FP5" s="182">
        <v>1</v>
      </c>
      <c r="FQ5" s="182" t="s">
        <v>2217</v>
      </c>
      <c r="FR5" s="182" t="s">
        <v>2218</v>
      </c>
      <c r="FS5" s="182">
        <v>6</v>
      </c>
      <c r="FT5" s="182" t="s">
        <v>5</v>
      </c>
      <c r="FU5" s="182" t="s">
        <v>5</v>
      </c>
      <c r="FV5" s="182" t="s">
        <v>2214</v>
      </c>
      <c r="FW5" s="670">
        <v>1</v>
      </c>
      <c r="FX5" s="670">
        <v>1</v>
      </c>
      <c r="FY5" s="670">
        <v>1</v>
      </c>
      <c r="FZ5" s="182"/>
      <c r="GA5" s="670" t="s">
        <v>580</v>
      </c>
      <c r="GB5" s="675">
        <v>0</v>
      </c>
      <c r="GC5" s="670"/>
      <c r="GD5" s="676">
        <f>FK5+FP5</f>
        <v>4</v>
      </c>
      <c r="GE5" s="677" t="str">
        <f>IF(GD5=0,"0%",IF(GD5=1,"25%",IF(GD5&lt;=2,"50%",IF(GD5&lt;=3,"75%",IF(GD5&lt;=4,"100%")))))</f>
        <v>100%</v>
      </c>
      <c r="GF5" s="172" t="s">
        <v>2223</v>
      </c>
      <c r="GG5" s="172" t="s">
        <v>2224</v>
      </c>
      <c r="GH5" s="182"/>
      <c r="GI5" s="182"/>
      <c r="GJ5" s="182"/>
      <c r="GK5" s="182"/>
      <c r="GL5" s="182"/>
      <c r="GM5" s="182"/>
      <c r="GN5" s="182"/>
      <c r="GO5" s="182"/>
      <c r="GP5" s="670"/>
      <c r="GQ5" s="670"/>
      <c r="GR5" s="670"/>
      <c r="GS5" s="182"/>
      <c r="GT5" s="670" t="s">
        <v>580</v>
      </c>
      <c r="GU5" s="675"/>
      <c r="GV5" s="670"/>
      <c r="GW5" s="676">
        <v>4</v>
      </c>
      <c r="GX5" s="677" t="str">
        <f>IF(GW5=0,"0%",IF(GW5=1,"25%",IF(GW5&lt;=2,"50%",IF(GW5&lt;=3,"75%",IF(GW5&lt;=4,"100%")))))</f>
        <v>100%</v>
      </c>
      <c r="GY5" s="448" t="s">
        <v>2225</v>
      </c>
      <c r="GZ5" s="448" t="s">
        <v>1753</v>
      </c>
      <c r="HA5" s="682"/>
      <c r="HB5" s="682"/>
      <c r="HC5" s="682"/>
      <c r="HD5" s="682"/>
      <c r="HE5" s="682"/>
      <c r="HF5" s="682"/>
      <c r="HG5" s="682"/>
      <c r="HH5" s="682"/>
      <c r="HI5" s="682"/>
      <c r="HJ5" s="682"/>
      <c r="HK5" s="682"/>
      <c r="HL5" s="682"/>
      <c r="HM5" s="682"/>
      <c r="HN5" s="675">
        <v>0</v>
      </c>
      <c r="HO5" s="670"/>
      <c r="HP5" s="676">
        <v>4</v>
      </c>
      <c r="HQ5" s="677" t="str">
        <f>IF(HP5=0,"0%",IF(HP5=1,"25%",IF(HP5&lt;=2,"50%",IF(HP5&lt;=3,"75%",IF(HP5&lt;=4,"100%")))))</f>
        <v>100%</v>
      </c>
      <c r="HR5" s="448" t="s">
        <v>2225</v>
      </c>
      <c r="HS5" s="448" t="s">
        <v>1753</v>
      </c>
      <c r="HT5" s="509" t="s">
        <v>2226</v>
      </c>
      <c r="HU5" s="509" t="s">
        <v>2224</v>
      </c>
      <c r="HV5" s="587" t="s">
        <v>7</v>
      </c>
    </row>
    <row r="6" spans="1:230" s="101" customFormat="1" ht="227.25" customHeight="1" x14ac:dyDescent="0.2">
      <c r="A6" s="662">
        <v>2</v>
      </c>
      <c r="B6" s="182" t="s">
        <v>2227</v>
      </c>
      <c r="C6" s="663" t="s">
        <v>2228</v>
      </c>
      <c r="D6" s="664" t="s">
        <v>1424</v>
      </c>
      <c r="E6" s="683" t="s">
        <v>747</v>
      </c>
      <c r="F6" s="683" t="s">
        <v>550</v>
      </c>
      <c r="G6" s="683" t="s">
        <v>730</v>
      </c>
      <c r="H6" s="666" t="s">
        <v>1147</v>
      </c>
      <c r="I6" s="182" t="s">
        <v>1843</v>
      </c>
      <c r="J6" s="683" t="s">
        <v>5</v>
      </c>
      <c r="K6" s="667">
        <v>2</v>
      </c>
      <c r="L6" s="665" t="s">
        <v>2201</v>
      </c>
      <c r="M6" s="668">
        <v>44593</v>
      </c>
      <c r="N6" s="669">
        <v>44910</v>
      </c>
      <c r="O6" s="665" t="s">
        <v>707</v>
      </c>
      <c r="P6" s="182">
        <v>0</v>
      </c>
      <c r="Q6" s="670">
        <v>0</v>
      </c>
      <c r="R6" s="182" t="s">
        <v>2229</v>
      </c>
      <c r="S6" s="670" t="s">
        <v>5</v>
      </c>
      <c r="T6" s="670">
        <v>0</v>
      </c>
      <c r="U6" s="670" t="s">
        <v>5</v>
      </c>
      <c r="V6" s="670" t="s">
        <v>5</v>
      </c>
      <c r="W6" s="670" t="s">
        <v>5</v>
      </c>
      <c r="X6" s="671">
        <v>0</v>
      </c>
      <c r="Y6" s="671">
        <v>0</v>
      </c>
      <c r="Z6" s="671">
        <v>0</v>
      </c>
      <c r="AA6" s="671">
        <v>0</v>
      </c>
      <c r="AB6" s="671" t="s">
        <v>715</v>
      </c>
      <c r="AC6" s="672">
        <v>0</v>
      </c>
      <c r="AD6" s="671" t="s">
        <v>568</v>
      </c>
      <c r="AE6" s="671">
        <v>0</v>
      </c>
      <c r="AF6" s="671">
        <v>0</v>
      </c>
      <c r="AG6" s="182">
        <v>0</v>
      </c>
      <c r="AH6" s="670">
        <v>0</v>
      </c>
      <c r="AI6" s="182" t="s">
        <v>2229</v>
      </c>
      <c r="AJ6" s="670" t="s">
        <v>5</v>
      </c>
      <c r="AK6" s="670">
        <v>0</v>
      </c>
      <c r="AL6" s="670" t="s">
        <v>5</v>
      </c>
      <c r="AM6" s="670" t="s">
        <v>5</v>
      </c>
      <c r="AN6" s="673" t="s">
        <v>5</v>
      </c>
      <c r="AO6" s="674">
        <v>0</v>
      </c>
      <c r="AP6" s="674">
        <v>0</v>
      </c>
      <c r="AQ6" s="674">
        <v>0</v>
      </c>
      <c r="AR6" s="674" t="s">
        <v>568</v>
      </c>
      <c r="AS6" s="674" t="s">
        <v>619</v>
      </c>
      <c r="AT6" s="675">
        <v>0</v>
      </c>
      <c r="AU6" s="670" t="s">
        <v>568</v>
      </c>
      <c r="AV6" s="676">
        <v>0</v>
      </c>
      <c r="AW6" s="677" t="str">
        <f>IF(AV6=0,"0%",IF(AV6=1,"50%",IF(AV6=2,"100%")))</f>
        <v>0%</v>
      </c>
      <c r="AX6" s="182" t="s">
        <v>2230</v>
      </c>
      <c r="AY6" s="182">
        <v>2</v>
      </c>
      <c r="AZ6" s="182" t="s">
        <v>2231</v>
      </c>
      <c r="BA6" s="182" t="s">
        <v>2232</v>
      </c>
      <c r="BB6" s="182">
        <v>73</v>
      </c>
      <c r="BC6" s="182" t="s">
        <v>2233</v>
      </c>
      <c r="BD6" s="182" t="s">
        <v>2234</v>
      </c>
      <c r="BE6" s="678" t="s">
        <v>2235</v>
      </c>
      <c r="BF6" s="670">
        <v>1</v>
      </c>
      <c r="BG6" s="670">
        <v>1</v>
      </c>
      <c r="BH6" s="670">
        <v>1</v>
      </c>
      <c r="BI6" s="679" t="s">
        <v>2236</v>
      </c>
      <c r="BJ6" s="680" t="s">
        <v>580</v>
      </c>
      <c r="BK6" s="675">
        <v>1</v>
      </c>
      <c r="BL6" s="670" t="s">
        <v>568</v>
      </c>
      <c r="BM6" s="676">
        <v>2</v>
      </c>
      <c r="BN6" s="677" t="str">
        <f>IF(BM6=0,"0%",IF(BM6=1,"50%",IF(BM6=2,"100%")))</f>
        <v>100%</v>
      </c>
      <c r="BO6" s="182" t="s">
        <v>2237</v>
      </c>
      <c r="BP6" s="182">
        <v>0</v>
      </c>
      <c r="BQ6" s="182" t="s">
        <v>5</v>
      </c>
      <c r="BR6" s="182" t="s">
        <v>5</v>
      </c>
      <c r="BS6" s="182" t="s">
        <v>5</v>
      </c>
      <c r="BT6" s="182" t="s">
        <v>5</v>
      </c>
      <c r="BU6" s="182" t="s">
        <v>2238</v>
      </c>
      <c r="BV6" s="678" t="s">
        <v>5</v>
      </c>
      <c r="BW6" s="182">
        <v>0</v>
      </c>
      <c r="BX6" s="670">
        <v>0</v>
      </c>
      <c r="BY6" s="670">
        <v>0</v>
      </c>
      <c r="BZ6" s="671"/>
      <c r="CA6" s="670" t="s">
        <v>580</v>
      </c>
      <c r="CB6" s="675" t="str">
        <f>CE6</f>
        <v>100%</v>
      </c>
      <c r="CC6" s="670"/>
      <c r="CD6" s="676">
        <f>BM6+BP6</f>
        <v>2</v>
      </c>
      <c r="CE6" s="677" t="str">
        <f>IF(CD6=0,"0%",IF(CD6=1,"50%",IF(CD6=2,"100%")))</f>
        <v>100%</v>
      </c>
      <c r="CF6" s="182" t="s">
        <v>2239</v>
      </c>
      <c r="CG6" s="182">
        <v>0</v>
      </c>
      <c r="CH6" s="182" t="s">
        <v>2240</v>
      </c>
      <c r="CI6" s="182" t="s">
        <v>2241</v>
      </c>
      <c r="CJ6" s="182">
        <v>37</v>
      </c>
      <c r="CK6" s="182" t="s">
        <v>5</v>
      </c>
      <c r="CL6" s="182" t="s">
        <v>2238</v>
      </c>
      <c r="CM6" s="678" t="s">
        <v>2242</v>
      </c>
      <c r="CN6" s="182">
        <v>1</v>
      </c>
      <c r="CO6" s="670">
        <v>0</v>
      </c>
      <c r="CP6" s="670">
        <v>1</v>
      </c>
      <c r="CQ6" s="671"/>
      <c r="CR6" s="670" t="s">
        <v>580</v>
      </c>
      <c r="CS6" s="675" t="str">
        <f>CV6</f>
        <v>100%</v>
      </c>
      <c r="CT6" s="670"/>
      <c r="CU6" s="676">
        <f>CD6+CG6</f>
        <v>2</v>
      </c>
      <c r="CV6" s="677" t="str">
        <f>IF(CU6=0,"0%",IF(CU6=1,"50%",IF(CU6=2,"100%")))</f>
        <v>100%</v>
      </c>
      <c r="CW6" s="182" t="s">
        <v>2243</v>
      </c>
      <c r="CX6" s="670">
        <v>0</v>
      </c>
      <c r="CY6" s="182" t="s">
        <v>2244</v>
      </c>
      <c r="CZ6" s="182" t="s">
        <v>2245</v>
      </c>
      <c r="DA6" s="182">
        <v>6</v>
      </c>
      <c r="DB6" s="182" t="s">
        <v>605</v>
      </c>
      <c r="DC6" s="182" t="s">
        <v>2246</v>
      </c>
      <c r="DD6" s="684" t="s">
        <v>2214</v>
      </c>
      <c r="DE6" s="685">
        <v>0</v>
      </c>
      <c r="DF6" s="685">
        <v>1</v>
      </c>
      <c r="DG6" s="685">
        <v>1</v>
      </c>
      <c r="DH6" s="685"/>
      <c r="DI6" s="685" t="s">
        <v>580</v>
      </c>
      <c r="DJ6" s="675">
        <f>DM6</f>
        <v>1</v>
      </c>
      <c r="DK6" s="670"/>
      <c r="DL6" s="676">
        <f>CU6+CX6</f>
        <v>2</v>
      </c>
      <c r="DM6" s="677">
        <f>DL6*100%/K6</f>
        <v>1</v>
      </c>
      <c r="DN6" s="182" t="s">
        <v>2247</v>
      </c>
      <c r="DO6" s="670">
        <v>0</v>
      </c>
      <c r="DP6" s="679" t="s">
        <v>5</v>
      </c>
      <c r="DQ6" s="679" t="s">
        <v>5</v>
      </c>
      <c r="DR6" s="182" t="s">
        <v>5</v>
      </c>
      <c r="DS6" s="680" t="s">
        <v>5</v>
      </c>
      <c r="DT6" s="680" t="s">
        <v>5</v>
      </c>
      <c r="DU6" s="681" t="s">
        <v>5</v>
      </c>
      <c r="DV6" s="670">
        <v>0</v>
      </c>
      <c r="DW6" s="670">
        <v>0</v>
      </c>
      <c r="DX6" s="670">
        <v>0</v>
      </c>
      <c r="DY6" s="670">
        <v>0</v>
      </c>
      <c r="DZ6" s="670" t="s">
        <v>580</v>
      </c>
      <c r="EA6" s="675" t="str">
        <f>ED6</f>
        <v>100%</v>
      </c>
      <c r="EB6" s="670"/>
      <c r="EC6" s="676">
        <f>DL6+DO6</f>
        <v>2</v>
      </c>
      <c r="ED6" s="677" t="str">
        <f>IF(EC6=0,"0%",IF(EC6=1,"50%",IF(EC6=2,"100%")))</f>
        <v>100%</v>
      </c>
      <c r="EE6" s="182" t="s">
        <v>2247</v>
      </c>
      <c r="EF6" s="182">
        <v>0</v>
      </c>
      <c r="EG6" s="679" t="s">
        <v>5</v>
      </c>
      <c r="EH6" s="679" t="s">
        <v>5</v>
      </c>
      <c r="EI6" s="182" t="s">
        <v>5</v>
      </c>
      <c r="EJ6" s="679" t="s">
        <v>5</v>
      </c>
      <c r="EK6" s="679" t="s">
        <v>5</v>
      </c>
      <c r="EL6" s="681" t="s">
        <v>5</v>
      </c>
      <c r="EM6" s="182">
        <v>0</v>
      </c>
      <c r="EN6" s="182">
        <v>0</v>
      </c>
      <c r="EO6" s="182">
        <v>0</v>
      </c>
      <c r="EP6" s="182"/>
      <c r="EQ6" s="182" t="s">
        <v>580</v>
      </c>
      <c r="ER6" s="686" t="str">
        <f>EU6</f>
        <v>100%</v>
      </c>
      <c r="ES6" s="182"/>
      <c r="ET6" s="687">
        <f>EC6+EF6</f>
        <v>2</v>
      </c>
      <c r="EU6" s="677" t="str">
        <f>IF(ET6=0,"0%",IF(ET6=1,"50%",IF(ET6=2,"100%")))</f>
        <v>100%</v>
      </c>
      <c r="EV6" s="688" t="s">
        <v>2248</v>
      </c>
      <c r="EW6" s="682"/>
      <c r="EX6" s="682"/>
      <c r="EY6" s="682"/>
      <c r="EZ6" s="682"/>
      <c r="FA6" s="682"/>
      <c r="FB6" s="682"/>
      <c r="FC6" s="682"/>
      <c r="FD6" s="682"/>
      <c r="FE6" s="682"/>
      <c r="FF6" s="682"/>
      <c r="FG6" s="682"/>
      <c r="FH6" s="682"/>
      <c r="FI6" s="675" t="str">
        <f>FL6</f>
        <v>100%</v>
      </c>
      <c r="FJ6" s="670"/>
      <c r="FK6" s="676">
        <f>ET6+EW6</f>
        <v>2</v>
      </c>
      <c r="FL6" s="677" t="str">
        <f>IF(FK6=0,"0%",IF(FK6=1,"50%",IF(FK6=2,"100%")))</f>
        <v>100%</v>
      </c>
      <c r="FM6" s="472" t="s">
        <v>1472</v>
      </c>
      <c r="FN6" s="472" t="s">
        <v>1454</v>
      </c>
      <c r="FO6" s="682"/>
      <c r="FP6" s="682"/>
      <c r="FQ6" s="682"/>
      <c r="FR6" s="682"/>
      <c r="FS6" s="682"/>
      <c r="FT6" s="682"/>
      <c r="FU6" s="682"/>
      <c r="FV6" s="682"/>
      <c r="FW6" s="682"/>
      <c r="FX6" s="682"/>
      <c r="FY6" s="682"/>
      <c r="FZ6" s="682"/>
      <c r="GA6" s="682"/>
      <c r="GB6" s="675" t="str">
        <f>GE6</f>
        <v>100%</v>
      </c>
      <c r="GC6" s="670"/>
      <c r="GD6" s="676">
        <f>FK6+FP6</f>
        <v>2</v>
      </c>
      <c r="GE6" s="677" t="str">
        <f>IF(GD6=0,"0%",IF(GD6=1,"50%",IF(GD6=2,"100%")))</f>
        <v>100%</v>
      </c>
      <c r="GF6" s="472" t="s">
        <v>1697</v>
      </c>
      <c r="GG6" s="472" t="s">
        <v>1454</v>
      </c>
      <c r="GH6" s="682"/>
      <c r="GI6" s="682"/>
      <c r="GJ6" s="682"/>
      <c r="GK6" s="682"/>
      <c r="GL6" s="682"/>
      <c r="GM6" s="682"/>
      <c r="GN6" s="682"/>
      <c r="GO6" s="682"/>
      <c r="GP6" s="682"/>
      <c r="GQ6" s="682"/>
      <c r="GR6" s="682"/>
      <c r="GS6" s="682"/>
      <c r="GT6" s="670" t="s">
        <v>580</v>
      </c>
      <c r="GU6" s="675"/>
      <c r="GV6" s="670"/>
      <c r="GW6" s="676">
        <v>2</v>
      </c>
      <c r="GX6" s="677" t="str">
        <f>IF(GW6=0,"0%",IF(GW6=1,"50%",IF(GW6=2,"100%")))</f>
        <v>100%</v>
      </c>
      <c r="GY6" s="472" t="s">
        <v>1475</v>
      </c>
      <c r="GZ6" s="472" t="s">
        <v>1454</v>
      </c>
      <c r="HA6" s="682"/>
      <c r="HB6" s="682"/>
      <c r="HC6" s="682"/>
      <c r="HD6" s="682"/>
      <c r="HE6" s="682"/>
      <c r="HF6" s="682"/>
      <c r="HG6" s="682"/>
      <c r="HH6" s="682"/>
      <c r="HI6" s="682"/>
      <c r="HJ6" s="682"/>
      <c r="HK6" s="682"/>
      <c r="HL6" s="682"/>
      <c r="HM6" s="682"/>
      <c r="HN6" s="675" t="str">
        <f>HQ6</f>
        <v>100%</v>
      </c>
      <c r="HO6" s="670"/>
      <c r="HP6" s="676">
        <f>GW6+HB6</f>
        <v>2</v>
      </c>
      <c r="HQ6" s="677" t="str">
        <f>IF(HP6=0,"0%",IF(HP6=1,"50%",IF(HP6=2,"100%")))</f>
        <v>100%</v>
      </c>
      <c r="HR6" s="352" t="s">
        <v>1476</v>
      </c>
      <c r="HS6" s="352" t="s">
        <v>1454</v>
      </c>
      <c r="HT6" s="689" t="s">
        <v>909</v>
      </c>
      <c r="HU6" s="473" t="s">
        <v>2249</v>
      </c>
      <c r="HV6" s="587" t="s">
        <v>7</v>
      </c>
    </row>
    <row r="7" spans="1:230" s="101" customFormat="1" ht="360" x14ac:dyDescent="0.2">
      <c r="A7" s="662">
        <v>3</v>
      </c>
      <c r="B7" s="683" t="s">
        <v>2250</v>
      </c>
      <c r="C7" s="663" t="s">
        <v>2251</v>
      </c>
      <c r="D7" s="664" t="s">
        <v>1424</v>
      </c>
      <c r="E7" s="683" t="s">
        <v>747</v>
      </c>
      <c r="F7" s="683" t="s">
        <v>550</v>
      </c>
      <c r="G7" s="665" t="s">
        <v>2252</v>
      </c>
      <c r="H7" s="666" t="s">
        <v>284</v>
      </c>
      <c r="I7" s="683" t="s">
        <v>1843</v>
      </c>
      <c r="J7" s="665" t="s">
        <v>5</v>
      </c>
      <c r="K7" s="667">
        <v>1</v>
      </c>
      <c r="L7" s="665" t="s">
        <v>2253</v>
      </c>
      <c r="M7" s="668">
        <v>44593</v>
      </c>
      <c r="N7" s="669">
        <v>44910</v>
      </c>
      <c r="O7" s="665" t="s">
        <v>707</v>
      </c>
      <c r="P7" s="182">
        <v>0</v>
      </c>
      <c r="Q7" s="670">
        <v>0</v>
      </c>
      <c r="R7" s="182" t="s">
        <v>2254</v>
      </c>
      <c r="S7" s="670" t="s">
        <v>5</v>
      </c>
      <c r="T7" s="670">
        <v>0</v>
      </c>
      <c r="U7" s="670" t="s">
        <v>5</v>
      </c>
      <c r="V7" s="670" t="s">
        <v>5</v>
      </c>
      <c r="W7" s="670" t="s">
        <v>5</v>
      </c>
      <c r="X7" s="671">
        <v>0</v>
      </c>
      <c r="Y7" s="671">
        <v>0</v>
      </c>
      <c r="Z7" s="671">
        <v>0</v>
      </c>
      <c r="AA7" s="671" t="s">
        <v>568</v>
      </c>
      <c r="AB7" s="671" t="s">
        <v>715</v>
      </c>
      <c r="AC7" s="672">
        <v>0</v>
      </c>
      <c r="AD7" s="671" t="s">
        <v>568</v>
      </c>
      <c r="AE7" s="671">
        <v>0</v>
      </c>
      <c r="AF7" s="671">
        <v>0</v>
      </c>
      <c r="AG7" s="182">
        <v>0</v>
      </c>
      <c r="AH7" s="670">
        <v>0</v>
      </c>
      <c r="AI7" s="182" t="s">
        <v>2254</v>
      </c>
      <c r="AJ7" s="670" t="s">
        <v>5</v>
      </c>
      <c r="AK7" s="670">
        <v>0</v>
      </c>
      <c r="AL7" s="670" t="s">
        <v>5</v>
      </c>
      <c r="AM7" s="670" t="s">
        <v>5</v>
      </c>
      <c r="AN7" s="673" t="s">
        <v>5</v>
      </c>
      <c r="AO7" s="674">
        <v>0</v>
      </c>
      <c r="AP7" s="674">
        <v>0</v>
      </c>
      <c r="AQ7" s="674">
        <v>0</v>
      </c>
      <c r="AR7" s="674" t="s">
        <v>568</v>
      </c>
      <c r="AS7" s="674" t="s">
        <v>619</v>
      </c>
      <c r="AT7" s="675">
        <v>0</v>
      </c>
      <c r="AU7" s="670" t="s">
        <v>568</v>
      </c>
      <c r="AV7" s="676">
        <v>0</v>
      </c>
      <c r="AW7" s="677" t="str">
        <f>IF(AV7=0,"0%",IF(AV7=1,"100%",))</f>
        <v>0%</v>
      </c>
      <c r="AX7" s="182" t="s">
        <v>2255</v>
      </c>
      <c r="AY7" s="182">
        <v>0</v>
      </c>
      <c r="AZ7" s="182" t="s">
        <v>5</v>
      </c>
      <c r="BA7" s="182" t="s">
        <v>5</v>
      </c>
      <c r="BB7" s="182">
        <v>0</v>
      </c>
      <c r="BC7" s="182" t="s">
        <v>5</v>
      </c>
      <c r="BD7" s="182" t="s">
        <v>5</v>
      </c>
      <c r="BE7" s="678" t="s">
        <v>5</v>
      </c>
      <c r="BF7" s="182">
        <v>0</v>
      </c>
      <c r="BG7" s="670">
        <v>0</v>
      </c>
      <c r="BH7" s="670">
        <v>0</v>
      </c>
      <c r="BI7" s="670" t="s">
        <v>568</v>
      </c>
      <c r="BJ7" s="670" t="s">
        <v>715</v>
      </c>
      <c r="BK7" s="675">
        <v>0</v>
      </c>
      <c r="BL7" s="670" t="s">
        <v>568</v>
      </c>
      <c r="BM7" s="676">
        <v>0</v>
      </c>
      <c r="BN7" s="677" t="str">
        <f>IF(BM7=0,"0%",IF(BM7=1,"100%",))</f>
        <v>0%</v>
      </c>
      <c r="BO7" s="182" t="s">
        <v>2255</v>
      </c>
      <c r="BP7" s="182">
        <v>0</v>
      </c>
      <c r="BQ7" s="182" t="s">
        <v>5</v>
      </c>
      <c r="BR7" s="182" t="s">
        <v>5</v>
      </c>
      <c r="BS7" s="182">
        <v>0</v>
      </c>
      <c r="BT7" s="182" t="s">
        <v>5</v>
      </c>
      <c r="BU7" s="182" t="s">
        <v>5</v>
      </c>
      <c r="BV7" s="678" t="s">
        <v>5</v>
      </c>
      <c r="BW7" s="679">
        <v>0</v>
      </c>
      <c r="BX7" s="680">
        <v>0</v>
      </c>
      <c r="BY7" s="680">
        <v>0</v>
      </c>
      <c r="BZ7" s="670"/>
      <c r="CA7" s="670" t="s">
        <v>1080</v>
      </c>
      <c r="CB7" s="675" t="str">
        <f t="shared" ref="CB7:CB8" si="0">CE7</f>
        <v>0%</v>
      </c>
      <c r="CC7" s="670"/>
      <c r="CD7" s="676">
        <f t="shared" ref="CD7:CD8" si="1">BM7+BP7</f>
        <v>0</v>
      </c>
      <c r="CE7" s="677" t="str">
        <f>IF(CD7=0,"0%",IF(CD7=1,"100%",))</f>
        <v>0%</v>
      </c>
      <c r="CF7" s="182" t="s">
        <v>2256</v>
      </c>
      <c r="CG7" s="182">
        <v>0</v>
      </c>
      <c r="CH7" s="182" t="s">
        <v>5</v>
      </c>
      <c r="CI7" s="182" t="s">
        <v>5</v>
      </c>
      <c r="CJ7" s="182">
        <v>0</v>
      </c>
      <c r="CK7" s="182" t="s">
        <v>5</v>
      </c>
      <c r="CL7" s="182" t="s">
        <v>5</v>
      </c>
      <c r="CM7" s="678" t="s">
        <v>5</v>
      </c>
      <c r="CN7" s="679">
        <v>0</v>
      </c>
      <c r="CO7" s="680">
        <v>0</v>
      </c>
      <c r="CP7" s="680">
        <v>0</v>
      </c>
      <c r="CQ7" s="670"/>
      <c r="CR7" s="670" t="s">
        <v>1080</v>
      </c>
      <c r="CS7" s="675" t="str">
        <f t="shared" ref="CS7:CS8" si="2">CV7</f>
        <v>0%</v>
      </c>
      <c r="CT7" s="670"/>
      <c r="CU7" s="676">
        <f t="shared" ref="CU7:CU8" si="3">CD7+CG7</f>
        <v>0</v>
      </c>
      <c r="CV7" s="677" t="str">
        <f>IF(CU7=0,"0%",IF(CU7=1,"100%",))</f>
        <v>0%</v>
      </c>
      <c r="CW7" s="679" t="s">
        <v>2257</v>
      </c>
      <c r="CX7" s="670"/>
      <c r="CY7" s="182" t="s">
        <v>5</v>
      </c>
      <c r="CZ7" s="182" t="s">
        <v>5</v>
      </c>
      <c r="DA7" s="670" t="s">
        <v>5</v>
      </c>
      <c r="DB7" s="182" t="s">
        <v>5</v>
      </c>
      <c r="DC7" s="670" t="s">
        <v>5</v>
      </c>
      <c r="DD7" s="684" t="s">
        <v>2258</v>
      </c>
      <c r="DE7" s="685">
        <v>1</v>
      </c>
      <c r="DF7" s="685">
        <v>0</v>
      </c>
      <c r="DG7" s="685">
        <v>1</v>
      </c>
      <c r="DH7" s="685"/>
      <c r="DI7" s="685" t="s">
        <v>1080</v>
      </c>
      <c r="DJ7" s="675">
        <f t="shared" ref="DJ7:DJ8" si="4">DM7</f>
        <v>0</v>
      </c>
      <c r="DK7" s="670"/>
      <c r="DL7" s="676">
        <f t="shared" ref="DL7:DL8" si="5">CU7+CX7</f>
        <v>0</v>
      </c>
      <c r="DM7" s="677">
        <f t="shared" ref="DM7:DM8" si="6">DL7*100%/K7</f>
        <v>0</v>
      </c>
      <c r="DN7" s="679" t="s">
        <v>2259</v>
      </c>
      <c r="DO7" s="690">
        <v>0</v>
      </c>
      <c r="DP7" s="679" t="s">
        <v>5</v>
      </c>
      <c r="DQ7" s="679" t="s">
        <v>5</v>
      </c>
      <c r="DR7" s="182" t="s">
        <v>5</v>
      </c>
      <c r="DS7" s="680" t="s">
        <v>5</v>
      </c>
      <c r="DT7" s="680" t="s">
        <v>5</v>
      </c>
      <c r="DU7" s="681" t="s">
        <v>5</v>
      </c>
      <c r="DV7" s="670">
        <v>0</v>
      </c>
      <c r="DW7" s="670">
        <v>0</v>
      </c>
      <c r="DX7" s="670">
        <v>0</v>
      </c>
      <c r="DY7" s="670">
        <v>0</v>
      </c>
      <c r="DZ7" s="670" t="s">
        <v>1080</v>
      </c>
      <c r="EA7" s="675" t="str">
        <f t="shared" ref="EA7:EA8" si="7">ED7</f>
        <v>0%</v>
      </c>
      <c r="EB7" s="670"/>
      <c r="EC7" s="676">
        <f t="shared" ref="EC7:EC8" si="8">DL7+DO7</f>
        <v>0</v>
      </c>
      <c r="ED7" s="677" t="str">
        <f>IF(EC7=0,"0%",IF(EC7=1,"100%",))</f>
        <v>0%</v>
      </c>
      <c r="EE7" s="679" t="s">
        <v>2259</v>
      </c>
      <c r="EF7" s="690">
        <v>0</v>
      </c>
      <c r="EG7" s="679" t="s">
        <v>5</v>
      </c>
      <c r="EH7" s="679" t="s">
        <v>5</v>
      </c>
      <c r="EI7" s="182" t="s">
        <v>5</v>
      </c>
      <c r="EJ7" s="680" t="s">
        <v>5</v>
      </c>
      <c r="EK7" s="680" t="s">
        <v>5</v>
      </c>
      <c r="EL7" s="681" t="s">
        <v>5</v>
      </c>
      <c r="EM7" s="670">
        <v>0</v>
      </c>
      <c r="EN7" s="670">
        <v>0</v>
      </c>
      <c r="EO7" s="670">
        <v>0</v>
      </c>
      <c r="EP7" s="670"/>
      <c r="EQ7" s="670" t="s">
        <v>1080</v>
      </c>
      <c r="ER7" s="675" t="str">
        <f t="shared" ref="ER7:ER8" si="9">EU7</f>
        <v>0%</v>
      </c>
      <c r="ES7" s="670"/>
      <c r="ET7" s="676">
        <f t="shared" ref="ET7:ET8" si="10">EC7+EF7</f>
        <v>0</v>
      </c>
      <c r="EU7" s="677" t="str">
        <f>IF(ET7=0,"0%",IF(ET7=1,"100%",))</f>
        <v>0%</v>
      </c>
      <c r="EV7" s="670" t="s">
        <v>2260</v>
      </c>
      <c r="EW7" s="682"/>
      <c r="EX7" s="682"/>
      <c r="EY7" s="682"/>
      <c r="EZ7" s="682"/>
      <c r="FA7" s="682"/>
      <c r="FB7" s="682"/>
      <c r="FC7" s="682"/>
      <c r="FD7" s="682"/>
      <c r="FE7" s="682"/>
      <c r="FF7" s="682"/>
      <c r="FG7" s="682"/>
      <c r="FH7" s="682"/>
      <c r="FI7" s="675" t="str">
        <f t="shared" ref="FI7:FI8" si="11">FL7</f>
        <v>100%</v>
      </c>
      <c r="FJ7" s="670"/>
      <c r="FK7" s="676">
        <v>1</v>
      </c>
      <c r="FL7" s="677" t="str">
        <f>IF(FK7=0,"0%",IF(FK7=1,"100%",))</f>
        <v>100%</v>
      </c>
      <c r="FM7" s="691" t="s">
        <v>2261</v>
      </c>
      <c r="FN7" s="691" t="s">
        <v>2262</v>
      </c>
      <c r="FO7" s="688" t="s">
        <v>2263</v>
      </c>
      <c r="FP7" s="670">
        <v>1</v>
      </c>
      <c r="FQ7" s="182" t="s">
        <v>2264</v>
      </c>
      <c r="FR7" s="182" t="s">
        <v>2265</v>
      </c>
      <c r="FS7" s="670">
        <v>71</v>
      </c>
      <c r="FT7" s="182" t="s">
        <v>2266</v>
      </c>
      <c r="FU7" s="182" t="s">
        <v>5</v>
      </c>
      <c r="FV7" s="182" t="s">
        <v>2267</v>
      </c>
      <c r="FW7" s="182">
        <v>1</v>
      </c>
      <c r="FX7" s="182">
        <v>1</v>
      </c>
      <c r="FY7" s="182">
        <v>1</v>
      </c>
      <c r="FZ7" s="182"/>
      <c r="GA7" s="182" t="s">
        <v>580</v>
      </c>
      <c r="GB7" s="675">
        <f t="shared" ref="GB7:GB8" si="12">GE7</f>
        <v>1</v>
      </c>
      <c r="GC7" s="670"/>
      <c r="GD7" s="676">
        <v>1</v>
      </c>
      <c r="GE7" s="677">
        <v>1</v>
      </c>
      <c r="GF7" s="691" t="s">
        <v>2268</v>
      </c>
      <c r="GG7" s="691" t="s">
        <v>2269</v>
      </c>
      <c r="GH7" s="688"/>
      <c r="GI7" s="670"/>
      <c r="GJ7" s="182"/>
      <c r="GK7" s="182"/>
      <c r="GL7" s="670"/>
      <c r="GM7" s="182"/>
      <c r="GN7" s="182"/>
      <c r="GO7" s="182"/>
      <c r="GP7" s="182"/>
      <c r="GQ7" s="182"/>
      <c r="GR7" s="182"/>
      <c r="GS7" s="182"/>
      <c r="GT7" s="182" t="s">
        <v>580</v>
      </c>
      <c r="GU7" s="675"/>
      <c r="GV7" s="670"/>
      <c r="GW7" s="676">
        <v>1</v>
      </c>
      <c r="GX7" s="677" t="str">
        <f>IF(GW7=0,"0%",IF(GW7=1,"100%",))</f>
        <v>100%</v>
      </c>
      <c r="GY7" s="472" t="s">
        <v>2225</v>
      </c>
      <c r="GZ7" s="472" t="s">
        <v>1753</v>
      </c>
      <c r="HA7" s="682"/>
      <c r="HB7" s="682"/>
      <c r="HC7" s="682"/>
      <c r="HD7" s="682"/>
      <c r="HE7" s="682"/>
      <c r="HF7" s="682"/>
      <c r="HG7" s="682"/>
      <c r="HH7" s="682"/>
      <c r="HI7" s="682"/>
      <c r="HJ7" s="682"/>
      <c r="HK7" s="682"/>
      <c r="HL7" s="682"/>
      <c r="HM7" s="682"/>
      <c r="HN7" s="675" t="str">
        <f>HQ7</f>
        <v>100%</v>
      </c>
      <c r="HO7" s="670"/>
      <c r="HP7" s="676">
        <f t="shared" ref="HP7:HP8" si="13">GW7+HB7</f>
        <v>1</v>
      </c>
      <c r="HQ7" s="677" t="str">
        <f>IF(HP7=0,"0%",IF(HP7=1,"100%",))</f>
        <v>100%</v>
      </c>
      <c r="HR7" s="352" t="s">
        <v>2270</v>
      </c>
      <c r="HS7" s="352" t="s">
        <v>1454</v>
      </c>
      <c r="HT7" s="358" t="s">
        <v>2271</v>
      </c>
      <c r="HU7" s="359" t="s">
        <v>2272</v>
      </c>
      <c r="HV7" s="587" t="s">
        <v>7</v>
      </c>
    </row>
    <row r="8" spans="1:230" s="101" customFormat="1" ht="234" customHeight="1" thickBot="1" x14ac:dyDescent="0.25">
      <c r="A8" s="662">
        <v>4</v>
      </c>
      <c r="B8" s="683" t="s">
        <v>2273</v>
      </c>
      <c r="C8" s="663" t="s">
        <v>2274</v>
      </c>
      <c r="D8" s="692" t="s">
        <v>1424</v>
      </c>
      <c r="E8" s="683" t="s">
        <v>747</v>
      </c>
      <c r="F8" s="693" t="s">
        <v>550</v>
      </c>
      <c r="G8" s="665" t="s">
        <v>2275</v>
      </c>
      <c r="H8" s="666" t="s">
        <v>284</v>
      </c>
      <c r="I8" s="683" t="s">
        <v>1843</v>
      </c>
      <c r="J8" s="665" t="s">
        <v>5</v>
      </c>
      <c r="K8" s="667">
        <v>1</v>
      </c>
      <c r="L8" s="665" t="s">
        <v>2276</v>
      </c>
      <c r="M8" s="668">
        <v>44593</v>
      </c>
      <c r="N8" s="669">
        <v>44910</v>
      </c>
      <c r="O8" s="665" t="s">
        <v>1394</v>
      </c>
      <c r="P8" s="670">
        <v>0</v>
      </c>
      <c r="Q8" s="670">
        <v>0</v>
      </c>
      <c r="R8" s="182" t="s">
        <v>2277</v>
      </c>
      <c r="S8" s="670" t="s">
        <v>5</v>
      </c>
      <c r="T8" s="670">
        <v>0</v>
      </c>
      <c r="U8" s="670" t="s">
        <v>5</v>
      </c>
      <c r="V8" s="670" t="s">
        <v>5</v>
      </c>
      <c r="W8" s="670" t="s">
        <v>5</v>
      </c>
      <c r="X8" s="694">
        <v>0</v>
      </c>
      <c r="Y8" s="695">
        <v>0</v>
      </c>
      <c r="Z8" s="695">
        <v>0</v>
      </c>
      <c r="AA8" s="695" t="s">
        <v>568</v>
      </c>
      <c r="AB8" s="695">
        <v>0</v>
      </c>
      <c r="AC8" s="696">
        <v>0</v>
      </c>
      <c r="AD8" s="695" t="s">
        <v>568</v>
      </c>
      <c r="AE8" s="696">
        <v>0</v>
      </c>
      <c r="AF8" s="695">
        <v>0</v>
      </c>
      <c r="AG8" s="670">
        <v>0</v>
      </c>
      <c r="AH8" s="670">
        <v>0</v>
      </c>
      <c r="AI8" s="182" t="s">
        <v>2277</v>
      </c>
      <c r="AJ8" s="670" t="s">
        <v>5</v>
      </c>
      <c r="AK8" s="670">
        <v>0</v>
      </c>
      <c r="AL8" s="670" t="s">
        <v>5</v>
      </c>
      <c r="AM8" s="670" t="s">
        <v>5</v>
      </c>
      <c r="AN8" s="673" t="s">
        <v>5</v>
      </c>
      <c r="AO8" s="674">
        <v>0</v>
      </c>
      <c r="AP8" s="674">
        <v>0</v>
      </c>
      <c r="AQ8" s="674">
        <v>0</v>
      </c>
      <c r="AR8" s="674" t="s">
        <v>568</v>
      </c>
      <c r="AS8" s="674" t="s">
        <v>619</v>
      </c>
      <c r="AT8" s="675">
        <v>0</v>
      </c>
      <c r="AU8" s="670" t="s">
        <v>568</v>
      </c>
      <c r="AV8" s="676">
        <v>0</v>
      </c>
      <c r="AW8" s="677" t="str">
        <f>IF(AV8=0,"0%",IF(AV8=1,"100%",))</f>
        <v>0%</v>
      </c>
      <c r="AX8" s="182" t="s">
        <v>2278</v>
      </c>
      <c r="AY8" s="182">
        <v>0</v>
      </c>
      <c r="AZ8" s="182" t="s">
        <v>5</v>
      </c>
      <c r="BA8" s="182" t="s">
        <v>5</v>
      </c>
      <c r="BB8" s="697">
        <v>0</v>
      </c>
      <c r="BC8" s="182" t="s">
        <v>5</v>
      </c>
      <c r="BD8" s="182" t="s">
        <v>5</v>
      </c>
      <c r="BE8" s="678" t="s">
        <v>2208</v>
      </c>
      <c r="BF8" s="182">
        <v>0</v>
      </c>
      <c r="BG8" s="670">
        <v>0</v>
      </c>
      <c r="BH8" s="670">
        <v>0</v>
      </c>
      <c r="BI8" s="670" t="s">
        <v>568</v>
      </c>
      <c r="BJ8" s="670" t="s">
        <v>715</v>
      </c>
      <c r="BK8" s="675">
        <v>0</v>
      </c>
      <c r="BL8" s="670" t="s">
        <v>568</v>
      </c>
      <c r="BM8" s="698">
        <v>0</v>
      </c>
      <c r="BN8" s="677" t="str">
        <f>IF(BM8=0,"0%",IF(BM8=1,"100%",))</f>
        <v>0%</v>
      </c>
      <c r="BO8" s="182" t="s">
        <v>2278</v>
      </c>
      <c r="BP8" s="182">
        <v>0</v>
      </c>
      <c r="BQ8" s="182" t="s">
        <v>5</v>
      </c>
      <c r="BR8" s="182" t="s">
        <v>5</v>
      </c>
      <c r="BS8" s="697">
        <v>0</v>
      </c>
      <c r="BT8" s="182" t="s">
        <v>5</v>
      </c>
      <c r="BU8" s="182" t="s">
        <v>5</v>
      </c>
      <c r="BV8" s="678" t="s">
        <v>5</v>
      </c>
      <c r="BW8" s="182">
        <v>0</v>
      </c>
      <c r="BX8" s="670">
        <v>0</v>
      </c>
      <c r="BY8" s="670">
        <v>0</v>
      </c>
      <c r="BZ8" s="695"/>
      <c r="CA8" s="695" t="s">
        <v>1080</v>
      </c>
      <c r="CB8" s="675" t="str">
        <f t="shared" si="0"/>
        <v>0%</v>
      </c>
      <c r="CC8" s="670"/>
      <c r="CD8" s="676">
        <f t="shared" si="1"/>
        <v>0</v>
      </c>
      <c r="CE8" s="677" t="str">
        <f>IF(CD8=0,"0%",IF(CD8=1,"100%",))</f>
        <v>0%</v>
      </c>
      <c r="CF8" s="182" t="s">
        <v>2278</v>
      </c>
      <c r="CG8" s="182">
        <v>0</v>
      </c>
      <c r="CH8" s="182" t="s">
        <v>5</v>
      </c>
      <c r="CI8" s="182" t="s">
        <v>5</v>
      </c>
      <c r="CJ8" s="697">
        <v>0</v>
      </c>
      <c r="CK8" s="182" t="s">
        <v>5</v>
      </c>
      <c r="CL8" s="182" t="s">
        <v>5</v>
      </c>
      <c r="CM8" s="678" t="s">
        <v>5</v>
      </c>
      <c r="CN8" s="182">
        <v>0</v>
      </c>
      <c r="CO8" s="670">
        <v>0</v>
      </c>
      <c r="CP8" s="670">
        <v>0</v>
      </c>
      <c r="CQ8" s="695"/>
      <c r="CR8" s="670" t="s">
        <v>1080</v>
      </c>
      <c r="CS8" s="675" t="str">
        <f t="shared" si="2"/>
        <v>0%</v>
      </c>
      <c r="CT8" s="670"/>
      <c r="CU8" s="676">
        <f t="shared" si="3"/>
        <v>0</v>
      </c>
      <c r="CV8" s="677" t="str">
        <f>IF(CU8=0,"0%",IF(CU8=1,"100%",))</f>
        <v>0%</v>
      </c>
      <c r="CW8" s="694" t="s">
        <v>2279</v>
      </c>
      <c r="CX8" s="670"/>
      <c r="CY8" s="182" t="s">
        <v>5</v>
      </c>
      <c r="CZ8" s="182" t="s">
        <v>5</v>
      </c>
      <c r="DA8" s="670" t="s">
        <v>5</v>
      </c>
      <c r="DB8" s="182" t="s">
        <v>5</v>
      </c>
      <c r="DC8" s="670" t="s">
        <v>5</v>
      </c>
      <c r="DD8" s="182" t="s">
        <v>2214</v>
      </c>
      <c r="DE8" s="182">
        <v>1</v>
      </c>
      <c r="DF8" s="182">
        <v>0</v>
      </c>
      <c r="DG8" s="182">
        <v>1</v>
      </c>
      <c r="DH8" s="182"/>
      <c r="DI8" s="182" t="s">
        <v>1080</v>
      </c>
      <c r="DJ8" s="675">
        <f t="shared" si="4"/>
        <v>0</v>
      </c>
      <c r="DK8" s="670"/>
      <c r="DL8" s="676">
        <f t="shared" si="5"/>
        <v>0</v>
      </c>
      <c r="DM8" s="677">
        <f t="shared" si="6"/>
        <v>0</v>
      </c>
      <c r="DN8" s="699" t="s">
        <v>2280</v>
      </c>
      <c r="DO8" s="700">
        <v>0</v>
      </c>
      <c r="DP8" s="679" t="s">
        <v>5</v>
      </c>
      <c r="DQ8" s="679" t="s">
        <v>5</v>
      </c>
      <c r="DR8" s="182" t="s">
        <v>5</v>
      </c>
      <c r="DS8" s="680" t="s">
        <v>5</v>
      </c>
      <c r="DT8" s="680" t="s">
        <v>5</v>
      </c>
      <c r="DU8" s="681" t="s">
        <v>5</v>
      </c>
      <c r="DV8" s="670">
        <v>0</v>
      </c>
      <c r="DW8" s="670">
        <v>0</v>
      </c>
      <c r="DX8" s="670">
        <v>0</v>
      </c>
      <c r="DY8" s="670">
        <v>0</v>
      </c>
      <c r="DZ8" s="670" t="s">
        <v>1080</v>
      </c>
      <c r="EA8" s="675" t="str">
        <f t="shared" si="7"/>
        <v>0%</v>
      </c>
      <c r="EB8" s="670"/>
      <c r="EC8" s="676">
        <f t="shared" si="8"/>
        <v>0</v>
      </c>
      <c r="ED8" s="677" t="str">
        <f>IF(EC8=0,"0%",IF(EC8=1,"100%",))</f>
        <v>0%</v>
      </c>
      <c r="EE8" s="182" t="s">
        <v>2281</v>
      </c>
      <c r="EF8" s="182">
        <v>1</v>
      </c>
      <c r="EG8" s="182" t="s">
        <v>2282</v>
      </c>
      <c r="EH8" s="182" t="s">
        <v>1842</v>
      </c>
      <c r="EI8" s="182">
        <v>100</v>
      </c>
      <c r="EJ8" s="182" t="s">
        <v>5</v>
      </c>
      <c r="EK8" s="182" t="s">
        <v>5</v>
      </c>
      <c r="EL8" s="182" t="s">
        <v>2283</v>
      </c>
      <c r="EM8" s="182">
        <v>1</v>
      </c>
      <c r="EN8" s="182">
        <v>1</v>
      </c>
      <c r="EO8" s="182">
        <v>1</v>
      </c>
      <c r="EP8" s="182"/>
      <c r="EQ8" s="182" t="s">
        <v>580</v>
      </c>
      <c r="ER8" s="675" t="str">
        <f t="shared" si="9"/>
        <v>100%</v>
      </c>
      <c r="ES8" s="182" t="s">
        <v>2284</v>
      </c>
      <c r="ET8" s="676">
        <f t="shared" si="10"/>
        <v>1</v>
      </c>
      <c r="EU8" s="677" t="str">
        <f>IF(ET8=0,"0%",IF(ET8=1,"100%",))</f>
        <v>100%</v>
      </c>
      <c r="EV8" s="182" t="s">
        <v>2247</v>
      </c>
      <c r="EW8" s="682"/>
      <c r="EX8" s="682"/>
      <c r="EY8" s="682"/>
      <c r="EZ8" s="682"/>
      <c r="FA8" s="682"/>
      <c r="FB8" s="682"/>
      <c r="FC8" s="682"/>
      <c r="FD8" s="682"/>
      <c r="FE8" s="682"/>
      <c r="FF8" s="682"/>
      <c r="FG8" s="682"/>
      <c r="FH8" s="682"/>
      <c r="FI8" s="675" t="str">
        <f t="shared" si="11"/>
        <v>100%</v>
      </c>
      <c r="FJ8" s="670"/>
      <c r="FK8" s="676">
        <f>ET8+EW8</f>
        <v>1</v>
      </c>
      <c r="FL8" s="677" t="str">
        <f>IF(FK8=0,"0%",IF(FK8=1,"100%",))</f>
        <v>100%</v>
      </c>
      <c r="FM8" s="447" t="s">
        <v>2285</v>
      </c>
      <c r="FN8" s="447" t="s">
        <v>1454</v>
      </c>
      <c r="FO8" s="682"/>
      <c r="FP8" s="682"/>
      <c r="FQ8" s="682"/>
      <c r="FR8" s="682"/>
      <c r="FS8" s="682"/>
      <c r="FT8" s="682"/>
      <c r="FU8" s="682"/>
      <c r="FV8" s="682"/>
      <c r="FW8" s="682"/>
      <c r="FX8" s="682"/>
      <c r="FY8" s="682"/>
      <c r="FZ8" s="682"/>
      <c r="GA8" s="682"/>
      <c r="GB8" s="675" t="str">
        <f t="shared" si="12"/>
        <v>100%</v>
      </c>
      <c r="GC8" s="670"/>
      <c r="GD8" s="676">
        <f t="shared" ref="GD8" si="14">FK8+FP8</f>
        <v>1</v>
      </c>
      <c r="GE8" s="677" t="str">
        <f>IF(GD8=0,"0%",IF(GD8=1,"100%",))</f>
        <v>100%</v>
      </c>
      <c r="GF8" s="447" t="s">
        <v>2286</v>
      </c>
      <c r="GG8" s="447" t="s">
        <v>1454</v>
      </c>
      <c r="GH8" s="682"/>
      <c r="GI8" s="682"/>
      <c r="GJ8" s="682"/>
      <c r="GK8" s="682"/>
      <c r="GL8" s="682"/>
      <c r="GM8" s="682"/>
      <c r="GN8" s="682"/>
      <c r="GO8" s="682"/>
      <c r="GP8" s="682"/>
      <c r="GQ8" s="682"/>
      <c r="GR8" s="682"/>
      <c r="GS8" s="682"/>
      <c r="GT8" s="682" t="s">
        <v>580</v>
      </c>
      <c r="GU8" s="675"/>
      <c r="GV8" s="670"/>
      <c r="GW8" s="676">
        <v>1</v>
      </c>
      <c r="GX8" s="677" t="str">
        <f>IF(GW8=0,"0%",IF(GW8=1,"100%",))</f>
        <v>100%</v>
      </c>
      <c r="GY8" s="447" t="s">
        <v>2287</v>
      </c>
      <c r="GZ8" s="447" t="s">
        <v>1454</v>
      </c>
      <c r="HA8" s="682"/>
      <c r="HB8" s="682"/>
      <c r="HC8" s="682"/>
      <c r="HD8" s="682"/>
      <c r="HE8" s="682"/>
      <c r="HF8" s="682"/>
      <c r="HG8" s="682"/>
      <c r="HH8" s="682"/>
      <c r="HI8" s="682"/>
      <c r="HJ8" s="682"/>
      <c r="HK8" s="682"/>
      <c r="HL8" s="682"/>
      <c r="HM8" s="682"/>
      <c r="HN8" s="675" t="str">
        <f t="shared" ref="HN8" si="15">HQ8</f>
        <v>100%</v>
      </c>
      <c r="HO8" s="670"/>
      <c r="HP8" s="676">
        <f t="shared" si="13"/>
        <v>1</v>
      </c>
      <c r="HQ8" s="677" t="str">
        <f>IF(HP8=0,"0%",IF(HP8=1,"100%",))</f>
        <v>100%</v>
      </c>
      <c r="HR8" s="418" t="s">
        <v>2288</v>
      </c>
      <c r="HS8" s="418" t="s">
        <v>1454</v>
      </c>
      <c r="HT8" s="473" t="s">
        <v>1232</v>
      </c>
      <c r="HU8" s="473" t="s">
        <v>2249</v>
      </c>
      <c r="HV8" s="179" t="s">
        <v>7</v>
      </c>
    </row>
    <row r="9" spans="1:230" s="101" customFormat="1" ht="16.5" thickBot="1" x14ac:dyDescent="0.3">
      <c r="C9" s="701"/>
      <c r="D9" s="702"/>
      <c r="E9" s="703"/>
      <c r="F9" s="704"/>
      <c r="K9" s="705">
        <f>SUM(K5:K8)</f>
        <v>8</v>
      </c>
      <c r="N9" s="706"/>
      <c r="AV9" s="707">
        <f>SUM(AV5:AV8)</f>
        <v>0</v>
      </c>
      <c r="BM9" s="708">
        <v>3</v>
      </c>
      <c r="CD9" s="709">
        <f>SUM(CD5:CD8)</f>
        <v>3</v>
      </c>
      <c r="CE9" s="710">
        <f>CD9*100%/$K$9</f>
        <v>0.375</v>
      </c>
      <c r="CU9" s="709">
        <f>SUM(CU5:CU8)</f>
        <v>3</v>
      </c>
      <c r="CV9" s="710">
        <f>CU9*100%/$K$9</f>
        <v>0.375</v>
      </c>
      <c r="DL9" s="709">
        <f>SUM(DL5:DL8)</f>
        <v>4</v>
      </c>
      <c r="DM9" s="710">
        <f>DL9*100%/$K$9</f>
        <v>0.5</v>
      </c>
      <c r="EC9" s="709">
        <f>SUM(EC5:EC8)</f>
        <v>4</v>
      </c>
      <c r="ED9" s="710">
        <f>EC9*100%/$K$9</f>
        <v>0.5</v>
      </c>
      <c r="ET9" s="709">
        <f>SUM(ET5:ET8)</f>
        <v>6</v>
      </c>
      <c r="EU9" s="710">
        <f>ET9*100%/$K$9</f>
        <v>0.75</v>
      </c>
      <c r="FK9" s="709">
        <f>SUM(FK5:FK8)</f>
        <v>7</v>
      </c>
      <c r="FL9" s="710">
        <f>FK9*100%/K9</f>
        <v>0.875</v>
      </c>
      <c r="FM9"/>
      <c r="FN9"/>
      <c r="GD9" s="709">
        <f>SUM(GD5:GD8)</f>
        <v>8</v>
      </c>
      <c r="GE9" s="710">
        <f>GD9*100%/$K$9</f>
        <v>1</v>
      </c>
      <c r="GF9"/>
      <c r="GG9"/>
      <c r="GW9" s="709">
        <f>SUM(GW5:GW8)</f>
        <v>8</v>
      </c>
      <c r="GX9" s="710">
        <f>GW9*100%/$K$9</f>
        <v>1</v>
      </c>
      <c r="GY9"/>
      <c r="GZ9"/>
      <c r="HP9" s="709">
        <f>SUM(HP6:HP8)</f>
        <v>4</v>
      </c>
      <c r="HQ9" s="710">
        <v>1</v>
      </c>
      <c r="HR9"/>
      <c r="HS9"/>
      <c r="HT9"/>
      <c r="HU9"/>
    </row>
    <row r="10" spans="1:230" s="101" customFormat="1" ht="15.75" x14ac:dyDescent="0.25">
      <c r="N10" s="706"/>
      <c r="FM10"/>
      <c r="FN10"/>
      <c r="GF10"/>
      <c r="GG10"/>
      <c r="GY10"/>
      <c r="GZ10"/>
      <c r="HR10"/>
      <c r="HS10"/>
      <c r="HT10"/>
      <c r="HU10"/>
    </row>
    <row r="11" spans="1:230" s="101" customFormat="1" ht="15.75" x14ac:dyDescent="0.25">
      <c r="N11" s="706"/>
      <c r="FM11"/>
      <c r="FN11"/>
      <c r="GF11"/>
      <c r="GG11"/>
      <c r="GY11"/>
      <c r="GZ11"/>
      <c r="HR11"/>
      <c r="HS11"/>
      <c r="HT11"/>
      <c r="HU11"/>
    </row>
    <row r="12" spans="1:230" s="101" customFormat="1" ht="15.75" x14ac:dyDescent="0.25">
      <c r="D12" s="711">
        <v>100</v>
      </c>
      <c r="N12" s="706"/>
      <c r="FM12"/>
      <c r="FN12"/>
      <c r="GF12"/>
      <c r="GG12"/>
      <c r="GY12"/>
      <c r="GZ12"/>
      <c r="HR12"/>
      <c r="HS12"/>
      <c r="HT12"/>
      <c r="HU12"/>
    </row>
    <row r="13" spans="1:230" s="101" customFormat="1" ht="15.75" x14ac:dyDescent="0.25">
      <c r="N13" s="706"/>
      <c r="FM13"/>
      <c r="FN13"/>
      <c r="GF13"/>
      <c r="GG13"/>
      <c r="GY13"/>
      <c r="GZ13"/>
      <c r="HR13"/>
      <c r="HS13"/>
      <c r="HT13"/>
      <c r="HU13"/>
    </row>
    <row r="14" spans="1:230" s="101" customFormat="1" ht="15.75" x14ac:dyDescent="0.25">
      <c r="N14" s="706"/>
      <c r="FM14"/>
      <c r="FN14"/>
      <c r="GF14"/>
      <c r="GG14"/>
      <c r="GY14"/>
      <c r="GZ14"/>
      <c r="HR14"/>
      <c r="HS14"/>
      <c r="HT14"/>
      <c r="HU14"/>
    </row>
    <row r="15" spans="1:230" s="101" customFormat="1" ht="15.75" x14ac:dyDescent="0.25">
      <c r="N15" s="706"/>
      <c r="FM15"/>
      <c r="FN15"/>
      <c r="GF15"/>
      <c r="GG15"/>
      <c r="GY15"/>
      <c r="GZ15"/>
      <c r="HR15"/>
      <c r="HS15"/>
      <c r="HT15"/>
      <c r="HU15"/>
    </row>
    <row r="16" spans="1:230" s="101" customFormat="1" ht="15.75" x14ac:dyDescent="0.25">
      <c r="N16" s="706"/>
      <c r="FM16"/>
      <c r="FN16"/>
      <c r="GF16"/>
      <c r="GG16"/>
      <c r="GY16"/>
      <c r="GZ16"/>
      <c r="HR16"/>
      <c r="HS16"/>
      <c r="HT16"/>
      <c r="HU16"/>
    </row>
    <row r="17" spans="14:229" s="101" customFormat="1" ht="15.75" x14ac:dyDescent="0.25">
      <c r="N17" s="706"/>
      <c r="FM17"/>
      <c r="FN17"/>
      <c r="GF17"/>
      <c r="GG17"/>
      <c r="GY17"/>
      <c r="GZ17"/>
      <c r="HR17"/>
      <c r="HS17"/>
      <c r="HT17"/>
      <c r="HU17"/>
    </row>
    <row r="18" spans="14:229" s="101" customFormat="1" ht="15.75" x14ac:dyDescent="0.25">
      <c r="N18" s="706"/>
      <c r="FM18"/>
      <c r="FN18"/>
      <c r="GF18"/>
      <c r="GG18"/>
      <c r="GY18"/>
      <c r="GZ18"/>
      <c r="HR18"/>
      <c r="HS18"/>
      <c r="HT18"/>
      <c r="HU18"/>
    </row>
    <row r="19" spans="14:229" s="101" customFormat="1" ht="15.75" x14ac:dyDescent="0.25">
      <c r="N19" s="706"/>
      <c r="FM19"/>
      <c r="FN19"/>
      <c r="GF19"/>
      <c r="GG19"/>
      <c r="GY19"/>
      <c r="GZ19"/>
      <c r="HR19"/>
      <c r="HS19"/>
      <c r="HT19"/>
      <c r="HU19"/>
    </row>
    <row r="20" spans="14:229" s="101" customFormat="1" ht="15.75" x14ac:dyDescent="0.25">
      <c r="N20" s="706"/>
      <c r="FM20"/>
      <c r="FN20"/>
      <c r="GF20"/>
      <c r="GG20"/>
      <c r="GY20"/>
      <c r="GZ20"/>
      <c r="HR20"/>
      <c r="HS20"/>
      <c r="HT20"/>
      <c r="HU20"/>
    </row>
    <row r="21" spans="14:229" s="101" customFormat="1" ht="15.75" x14ac:dyDescent="0.25">
      <c r="N21" s="706"/>
      <c r="FM21"/>
      <c r="FN21"/>
      <c r="GF21"/>
      <c r="GG21"/>
      <c r="GY21"/>
      <c r="GZ21"/>
      <c r="HR21"/>
      <c r="HS21"/>
      <c r="HT21"/>
      <c r="HU21"/>
    </row>
    <row r="22" spans="14:229" s="101" customFormat="1" ht="15.75" x14ac:dyDescent="0.25">
      <c r="N22" s="706"/>
      <c r="FM22"/>
      <c r="FN22"/>
      <c r="GF22"/>
      <c r="GG22"/>
      <c r="GY22"/>
      <c r="GZ22"/>
      <c r="HR22"/>
      <c r="HS22"/>
      <c r="HT22"/>
      <c r="HU22"/>
    </row>
    <row r="23" spans="14:229" s="101" customFormat="1" ht="15.75" x14ac:dyDescent="0.25">
      <c r="N23" s="706"/>
      <c r="FM23"/>
      <c r="FN23"/>
      <c r="GF23"/>
      <c r="GG23"/>
      <c r="GY23"/>
      <c r="GZ23"/>
      <c r="HR23"/>
      <c r="HS23"/>
      <c r="HT23"/>
      <c r="HU23"/>
    </row>
    <row r="24" spans="14:229" s="101" customFormat="1" ht="15.75" x14ac:dyDescent="0.25">
      <c r="N24" s="706"/>
      <c r="FM24"/>
      <c r="FN24"/>
      <c r="GF24"/>
      <c r="GG24"/>
      <c r="GY24"/>
      <c r="GZ24"/>
      <c r="HR24"/>
      <c r="HS24"/>
      <c r="HT24"/>
      <c r="HU24"/>
    </row>
  </sheetData>
  <mergeCells count="264">
    <mergeCell ref="HI3:HI4"/>
    <mergeCell ref="HJ3:HJ4"/>
    <mergeCell ref="HK3:HK4"/>
    <mergeCell ref="HL3:HL4"/>
    <mergeCell ref="HM3:HM4"/>
    <mergeCell ref="GX3:GX4"/>
    <mergeCell ref="HB3:HB4"/>
    <mergeCell ref="HC3:HC4"/>
    <mergeCell ref="HD3:HE3"/>
    <mergeCell ref="HF3:HF4"/>
    <mergeCell ref="HG3:HG4"/>
    <mergeCell ref="GV3:GV4"/>
    <mergeCell ref="GW3:GW4"/>
    <mergeCell ref="GI3:GI4"/>
    <mergeCell ref="GJ3:GJ4"/>
    <mergeCell ref="GK3:GL3"/>
    <mergeCell ref="GM3:GM4"/>
    <mergeCell ref="GN3:GN4"/>
    <mergeCell ref="GO3:GO4"/>
    <mergeCell ref="HH3:HH4"/>
    <mergeCell ref="FJ3:FJ4"/>
    <mergeCell ref="FK3:FK4"/>
    <mergeCell ref="FL3:FL4"/>
    <mergeCell ref="FP3:FP4"/>
    <mergeCell ref="FQ3:FQ4"/>
    <mergeCell ref="FR3:FS3"/>
    <mergeCell ref="FD3:FD4"/>
    <mergeCell ref="FE3:FE4"/>
    <mergeCell ref="FF3:FF4"/>
    <mergeCell ref="FG3:FG4"/>
    <mergeCell ref="FH3:FH4"/>
    <mergeCell ref="FI3:FI4"/>
    <mergeCell ref="FN1:FN4"/>
    <mergeCell ref="EW3:EW4"/>
    <mergeCell ref="EX3:EX4"/>
    <mergeCell ref="EY3:EZ3"/>
    <mergeCell ref="FA3:FA4"/>
    <mergeCell ref="FB3:FB4"/>
    <mergeCell ref="FC3:FC4"/>
    <mergeCell ref="EN3:EN4"/>
    <mergeCell ref="EO3:EO4"/>
    <mergeCell ref="EP3:EP4"/>
    <mergeCell ref="EQ3:EQ4"/>
    <mergeCell ref="ER3:ER4"/>
    <mergeCell ref="ES3:ES4"/>
    <mergeCell ref="EV2:EV4"/>
    <mergeCell ref="EW2:FC2"/>
    <mergeCell ref="ET3:ET4"/>
    <mergeCell ref="EU3:EU4"/>
    <mergeCell ref="EJ3:EJ4"/>
    <mergeCell ref="EK3:EK4"/>
    <mergeCell ref="EL3:EL4"/>
    <mergeCell ref="EM3:EM4"/>
    <mergeCell ref="DZ3:DZ4"/>
    <mergeCell ref="EA3:EA4"/>
    <mergeCell ref="EB3:EB4"/>
    <mergeCell ref="EC3:EC4"/>
    <mergeCell ref="ED3:ED4"/>
    <mergeCell ref="EF3:EF4"/>
    <mergeCell ref="DH3:DH4"/>
    <mergeCell ref="DI3:DI4"/>
    <mergeCell ref="DJ3:DJ4"/>
    <mergeCell ref="DK3:DK4"/>
    <mergeCell ref="CY3:CY4"/>
    <mergeCell ref="CZ3:DA3"/>
    <mergeCell ref="DB3:DB4"/>
    <mergeCell ref="DC3:DC4"/>
    <mergeCell ref="DD3:DD4"/>
    <mergeCell ref="DE3:DE4"/>
    <mergeCell ref="BN3:BN4"/>
    <mergeCell ref="BP3:BP4"/>
    <mergeCell ref="CD3:CD4"/>
    <mergeCell ref="CE3:CE4"/>
    <mergeCell ref="CG3:CG4"/>
    <mergeCell ref="CH3:CH4"/>
    <mergeCell ref="CI3:CJ3"/>
    <mergeCell ref="CK3:CK4"/>
    <mergeCell ref="BX3:BX4"/>
    <mergeCell ref="BY3:BY4"/>
    <mergeCell ref="BZ3:BZ4"/>
    <mergeCell ref="CA3:CA4"/>
    <mergeCell ref="CB3:CB4"/>
    <mergeCell ref="CC3:CC4"/>
    <mergeCell ref="AJ3:AK3"/>
    <mergeCell ref="AL3:AL4"/>
    <mergeCell ref="AM3:AM4"/>
    <mergeCell ref="AN3:AN4"/>
    <mergeCell ref="AO3:AO4"/>
    <mergeCell ref="BD3:BD4"/>
    <mergeCell ref="BE3:BE4"/>
    <mergeCell ref="BF3:BF4"/>
    <mergeCell ref="BG3:BG4"/>
    <mergeCell ref="AV3:AV4"/>
    <mergeCell ref="AW3:AW4"/>
    <mergeCell ref="AY3:AY4"/>
    <mergeCell ref="AZ3:AZ4"/>
    <mergeCell ref="BA3:BB3"/>
    <mergeCell ref="BC3:BC4"/>
    <mergeCell ref="ER1:EU2"/>
    <mergeCell ref="EV1:FC1"/>
    <mergeCell ref="FD1:FH2"/>
    <mergeCell ref="FI1:FL2"/>
    <mergeCell ref="FM1:FM4"/>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FO1:FV1"/>
    <mergeCell ref="FW1:GA2"/>
    <mergeCell ref="GB1:GE2"/>
    <mergeCell ref="GF1:GF4"/>
    <mergeCell ref="GG1:GG4"/>
    <mergeCell ref="GH1:GO1"/>
    <mergeCell ref="FO2:FO4"/>
    <mergeCell ref="FP2:FV2"/>
    <mergeCell ref="GH2:GH4"/>
    <mergeCell ref="GI2:GO2"/>
    <mergeCell ref="FZ3:FZ4"/>
    <mergeCell ref="GA3:GA4"/>
    <mergeCell ref="GB3:GB4"/>
    <mergeCell ref="GC3:GC4"/>
    <mergeCell ref="GD3:GD4"/>
    <mergeCell ref="GE3:GE4"/>
    <mergeCell ref="FT3:FT4"/>
    <mergeCell ref="FU3:FU4"/>
    <mergeCell ref="FV3:FV4"/>
    <mergeCell ref="FW3:FW4"/>
    <mergeCell ref="FX3:FX4"/>
    <mergeCell ref="FY3:FY4"/>
    <mergeCell ref="HT1:HT4"/>
    <mergeCell ref="HU1:HU4"/>
    <mergeCell ref="HV1:HV4"/>
    <mergeCell ref="HN3:HN4"/>
    <mergeCell ref="HO3:HO4"/>
    <mergeCell ref="HP3:HP4"/>
    <mergeCell ref="HQ3:HQ4"/>
    <mergeCell ref="GP1:GT2"/>
    <mergeCell ref="GU1:GX2"/>
    <mergeCell ref="GY1:GY4"/>
    <mergeCell ref="GZ1:GZ4"/>
    <mergeCell ref="HA1:HH1"/>
    <mergeCell ref="HI1:HM2"/>
    <mergeCell ref="HA2:HA4"/>
    <mergeCell ref="HB2:HH2"/>
    <mergeCell ref="GP3:GP4"/>
    <mergeCell ref="GQ3:GQ4"/>
    <mergeCell ref="HN1:HQ2"/>
    <mergeCell ref="HR1:HR4"/>
    <mergeCell ref="HS1:HS4"/>
    <mergeCell ref="GR3:GR4"/>
    <mergeCell ref="GS3:GS4"/>
    <mergeCell ref="GT3:GT4"/>
    <mergeCell ref="GU3:GU4"/>
    <mergeCell ref="DJ1:DM2"/>
    <mergeCell ref="DN1:DU1"/>
    <mergeCell ref="DV1:DZ2"/>
    <mergeCell ref="EA1:ED2"/>
    <mergeCell ref="EE1:EL1"/>
    <mergeCell ref="EM1:EQ2"/>
    <mergeCell ref="DN2:DN4"/>
    <mergeCell ref="DO2:DU2"/>
    <mergeCell ref="EE2:EE4"/>
    <mergeCell ref="EF2:EL2"/>
    <mergeCell ref="DT3:DT4"/>
    <mergeCell ref="DU3:DU4"/>
    <mergeCell ref="DV3:DV4"/>
    <mergeCell ref="DW3:DW4"/>
    <mergeCell ref="DX3:DX4"/>
    <mergeCell ref="DY3:DY4"/>
    <mergeCell ref="DL3:DL4"/>
    <mergeCell ref="DM3:DM4"/>
    <mergeCell ref="DO3:DO4"/>
    <mergeCell ref="DP3:DP4"/>
    <mergeCell ref="DQ3:DR3"/>
    <mergeCell ref="DS3:DS4"/>
    <mergeCell ref="EG3:EG4"/>
    <mergeCell ref="EH3:EI3"/>
    <mergeCell ref="CB1:CE2"/>
    <mergeCell ref="CF1:CM1"/>
    <mergeCell ref="CN1:CR2"/>
    <mergeCell ref="CS1:CV2"/>
    <mergeCell ref="CW1:DD1"/>
    <mergeCell ref="DE1:DI2"/>
    <mergeCell ref="CF2:CF4"/>
    <mergeCell ref="CG2:CM2"/>
    <mergeCell ref="CW2:CW4"/>
    <mergeCell ref="CX2:DD2"/>
    <mergeCell ref="CR3:CR4"/>
    <mergeCell ref="CS3:CS4"/>
    <mergeCell ref="CT3:CT4"/>
    <mergeCell ref="CU3:CU4"/>
    <mergeCell ref="CV3:CV4"/>
    <mergeCell ref="CX3:CX4"/>
    <mergeCell ref="CL3:CL4"/>
    <mergeCell ref="CM3:CM4"/>
    <mergeCell ref="CN3:CN4"/>
    <mergeCell ref="CO3:CO4"/>
    <mergeCell ref="CP3:CP4"/>
    <mergeCell ref="CQ3:CQ4"/>
    <mergeCell ref="DF3:DF4"/>
    <mergeCell ref="DG3:DG4"/>
    <mergeCell ref="AT1:AW2"/>
    <mergeCell ref="AX1:BE1"/>
    <mergeCell ref="BF1:BJ2"/>
    <mergeCell ref="BK1:BN2"/>
    <mergeCell ref="BO1:BV1"/>
    <mergeCell ref="BW1:CA2"/>
    <mergeCell ref="AX2:AX4"/>
    <mergeCell ref="AY2:BE2"/>
    <mergeCell ref="BO2:BO4"/>
    <mergeCell ref="BP2:BV2"/>
    <mergeCell ref="AT3:AT4"/>
    <mergeCell ref="AU3:AU4"/>
    <mergeCell ref="BH3:BH4"/>
    <mergeCell ref="BI3:BI4"/>
    <mergeCell ref="BQ3:BQ4"/>
    <mergeCell ref="BR3:BS3"/>
    <mergeCell ref="BT3:BT4"/>
    <mergeCell ref="BU3:BU4"/>
    <mergeCell ref="BV3:BV4"/>
    <mergeCell ref="BW3:BW4"/>
    <mergeCell ref="BJ3:BJ4"/>
    <mergeCell ref="BK3:BK4"/>
    <mergeCell ref="BL3:BL4"/>
    <mergeCell ref="BM3:BM4"/>
    <mergeCell ref="A1:O1"/>
    <mergeCell ref="P1:W1"/>
    <mergeCell ref="X1:AB2"/>
    <mergeCell ref="AC1:AF2"/>
    <mergeCell ref="AG1:AN1"/>
    <mergeCell ref="AO1:AS2"/>
    <mergeCell ref="A2:A4"/>
    <mergeCell ref="B2:B4"/>
    <mergeCell ref="C2:C4"/>
    <mergeCell ref="D2:D4"/>
    <mergeCell ref="E2:E4"/>
    <mergeCell ref="F2:F4"/>
    <mergeCell ref="G2:G4"/>
    <mergeCell ref="H2:H4"/>
    <mergeCell ref="I2:I4"/>
    <mergeCell ref="J2:J4"/>
    <mergeCell ref="Y3:Y4"/>
    <mergeCell ref="Z3:Z4"/>
    <mergeCell ref="AA3:AA4"/>
    <mergeCell ref="AP3:AP4"/>
    <mergeCell ref="AQ3:AQ4"/>
    <mergeCell ref="AR3:AR4"/>
    <mergeCell ref="AS3:AS4"/>
    <mergeCell ref="AI3:AI4"/>
  </mergeCells>
  <dataValidations count="2">
    <dataValidation type="list" allowBlank="1" showInputMessage="1" showErrorMessage="1" sqref="E5:E8" xr:uid="{88A38362-531F-4996-85C3-D2E394F01FFA}">
      <formula1>nivel</formula1>
    </dataValidation>
    <dataValidation type="list" allowBlank="1" showInputMessage="1" showErrorMessage="1" sqref="F5:F8" xr:uid="{F9E86CC9-766D-4394-A007-315808CED1C9}">
      <formula1>MOMENTO</formula1>
    </dataValidation>
  </dataValidations>
  <pageMargins left="0.70866141732283472" right="0.70866141732283472" top="0.74803149606299213" bottom="0.74803149606299213" header="0.31496062992125984" footer="0.31496062992125984"/>
  <pageSetup paperSize="9" scale="28" orientation="landscape" r:id="rId1"/>
  <headerFooter>
    <oddHeader>&amp;L&amp;G&amp;RCLASIFICACIÓN DE LA INFORMACIÓN
PÚBLICA</oddHeader>
    <oddFooter>&amp;LRevisó: Yanira Villamil
Realizó: Elizabeth Castillo/Adriana Ocampo/Iván Lerma&amp;C&amp;G</oddFooter>
  </headerFooter>
  <legacyDrawing r:id="rId2"/>
  <legacyDrawingHF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E0498-99BD-469B-B5C2-18B3CF019A4E}">
  <sheetPr>
    <tabColor rgb="FF00B050"/>
  </sheetPr>
  <dimension ref="A1:HV26"/>
  <sheetViews>
    <sheetView view="pageBreakPreview" topLeftCell="B1" zoomScale="40" zoomScaleNormal="80" zoomScaleSheetLayoutView="40" workbookViewId="0">
      <pane ySplit="5" topLeftCell="A6" activePane="bottomLeft" state="frozen"/>
      <selection activeCell="U12" sqref="U12"/>
      <selection pane="bottomLeft" activeCell="U12" sqref="U12"/>
    </sheetView>
  </sheetViews>
  <sheetFormatPr baseColWidth="10" defaultColWidth="11.42578125" defaultRowHeight="15" x14ac:dyDescent="0.25"/>
  <cols>
    <col min="2" max="2" width="34.42578125" style="489" customWidth="1"/>
    <col min="3" max="3" width="17.85546875" customWidth="1"/>
    <col min="4" max="4" width="32" customWidth="1"/>
    <col min="5" max="5" width="15.28515625" customWidth="1"/>
    <col min="6" max="6" width="16.5703125" customWidth="1"/>
    <col min="7" max="7" width="16.7109375" customWidth="1"/>
    <col min="8" max="8" width="11.42578125" hidden="1" customWidth="1"/>
    <col min="9" max="9" width="17.140625" customWidth="1"/>
    <col min="10" max="10" width="13" customWidth="1"/>
    <col min="11" max="11" width="10.28515625" customWidth="1"/>
    <col min="13" max="13" width="0" hidden="1" customWidth="1"/>
    <col min="14" max="15" width="18.28515625" customWidth="1"/>
    <col min="16" max="49" width="11.42578125" hidden="1" customWidth="1"/>
    <col min="50" max="50" width="15.5703125" hidden="1" customWidth="1"/>
    <col min="51" max="52" width="0" hidden="1" customWidth="1"/>
    <col min="53" max="53" width="20.7109375" hidden="1" customWidth="1"/>
    <col min="54" max="60" width="0" hidden="1" customWidth="1"/>
    <col min="61" max="61" width="32.28515625" hidden="1" customWidth="1"/>
    <col min="62" max="83" width="0" hidden="1" customWidth="1"/>
    <col min="84" max="84" width="30.42578125" hidden="1" customWidth="1"/>
    <col min="85" max="86" width="0" hidden="1" customWidth="1"/>
    <col min="87" max="87" width="14.7109375" hidden="1" customWidth="1"/>
    <col min="88" max="100" width="0" hidden="1" customWidth="1"/>
    <col min="101" max="101" width="19.140625" hidden="1" customWidth="1"/>
    <col min="102" max="102" width="8.28515625" hidden="1" customWidth="1"/>
    <col min="103" max="103" width="16.85546875" hidden="1" customWidth="1"/>
    <col min="104" max="116" width="0" hidden="1" customWidth="1"/>
    <col min="117" max="117" width="0" style="428" hidden="1" customWidth="1"/>
    <col min="118" max="128" width="0" hidden="1" customWidth="1"/>
    <col min="129" max="129" width="15" hidden="1" customWidth="1"/>
    <col min="130" max="133" width="0" hidden="1" customWidth="1"/>
    <col min="134" max="134" width="0" style="428" hidden="1" customWidth="1"/>
    <col min="135" max="135" width="24.140625" hidden="1" customWidth="1"/>
    <col min="136" max="137" width="0" hidden="1" customWidth="1"/>
    <col min="138" max="138" width="18.85546875" hidden="1" customWidth="1"/>
    <col min="139" max="167" width="0" hidden="1" customWidth="1"/>
    <col min="168" max="168" width="14.28515625" hidden="1" customWidth="1"/>
    <col min="169" max="169" width="51" hidden="1" customWidth="1"/>
    <col min="170" max="170" width="22.28515625" hidden="1" customWidth="1"/>
    <col min="171" max="187" width="0" hidden="1" customWidth="1"/>
    <col min="188" max="189" width="34" hidden="1" customWidth="1"/>
    <col min="190" max="190" width="16" hidden="1" customWidth="1"/>
    <col min="191" max="191" width="0" hidden="1" customWidth="1"/>
    <col min="192" max="192" width="23" hidden="1" customWidth="1"/>
    <col min="193" max="193" width="27.28515625" hidden="1" customWidth="1"/>
    <col min="194" max="206" width="0" hidden="1" customWidth="1"/>
    <col min="207" max="207" width="36.42578125" hidden="1" customWidth="1"/>
    <col min="208" max="208" width="58.140625" hidden="1" customWidth="1"/>
    <col min="209" max="223" width="0" hidden="1" customWidth="1"/>
    <col min="224" max="224" width="13.7109375" customWidth="1"/>
    <col min="225" max="225" width="14.140625" customWidth="1"/>
    <col min="226" max="227" width="34" hidden="1" customWidth="1"/>
    <col min="228" max="228" width="32" customWidth="1"/>
    <col min="229" max="229" width="48.85546875" customWidth="1"/>
    <col min="230" max="230" width="19.42578125" customWidth="1"/>
  </cols>
  <sheetData>
    <row r="1" spans="1:230" ht="26.25" hidden="1" customHeight="1" x14ac:dyDescent="0.25">
      <c r="A1" s="299"/>
      <c r="B1" s="950"/>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c r="BR1" s="299"/>
      <c r="BS1" s="299"/>
      <c r="BT1" s="299"/>
      <c r="BU1" s="299"/>
      <c r="BV1" s="299"/>
      <c r="BW1" s="299"/>
      <c r="BX1" s="299"/>
      <c r="BY1" s="299"/>
      <c r="BZ1" s="299"/>
      <c r="CA1" s="299"/>
      <c r="CB1" s="299"/>
      <c r="CC1" s="299"/>
      <c r="CD1" s="299"/>
      <c r="CE1" s="299"/>
      <c r="CF1" s="299"/>
      <c r="CG1" s="299"/>
      <c r="CH1" s="299"/>
      <c r="CI1" s="299"/>
      <c r="CJ1" s="299"/>
      <c r="CK1" s="299"/>
      <c r="CL1" s="299"/>
      <c r="CM1" s="299"/>
      <c r="CN1" s="299"/>
      <c r="CO1" s="299"/>
      <c r="CP1" s="299"/>
      <c r="CQ1" s="299"/>
      <c r="CR1" s="299"/>
      <c r="CS1" s="299"/>
      <c r="CT1" s="299"/>
      <c r="CU1" s="299"/>
      <c r="CV1" s="299"/>
      <c r="CW1" s="299"/>
      <c r="CX1" s="299"/>
      <c r="CY1" s="299"/>
      <c r="CZ1" s="299"/>
      <c r="DA1" s="299"/>
      <c r="DB1" s="299"/>
      <c r="DC1" s="299"/>
      <c r="DD1" s="299"/>
      <c r="DE1" s="299"/>
      <c r="DF1" s="299"/>
      <c r="DG1" s="299"/>
      <c r="DH1" s="299"/>
      <c r="DI1" s="299"/>
      <c r="DJ1" s="299"/>
      <c r="DK1" s="299"/>
      <c r="DL1" s="299"/>
      <c r="DM1" s="951"/>
      <c r="DN1" s="299"/>
      <c r="DO1" s="299"/>
      <c r="DP1" s="299"/>
      <c r="DQ1" s="299"/>
      <c r="DR1" s="299"/>
      <c r="DS1" s="299"/>
      <c r="DT1" s="299"/>
      <c r="DU1" s="299"/>
      <c r="DV1" s="299"/>
      <c r="DW1" s="299"/>
      <c r="DX1" s="299"/>
      <c r="DY1" s="299"/>
      <c r="DZ1" s="299"/>
      <c r="EA1" s="299"/>
      <c r="EB1" s="299"/>
      <c r="EC1" s="299"/>
      <c r="ED1" s="951"/>
      <c r="EE1" s="299"/>
      <c r="EF1" s="299"/>
      <c r="EG1" s="299"/>
      <c r="EH1" s="299"/>
      <c r="EI1" s="299"/>
      <c r="EJ1" s="299"/>
      <c r="EK1" s="299"/>
      <c r="EL1" s="299"/>
      <c r="EM1" s="299"/>
      <c r="EN1" s="299"/>
      <c r="EO1" s="299"/>
      <c r="EP1" s="299"/>
      <c r="EQ1" s="299"/>
      <c r="ER1" s="299"/>
      <c r="ES1" s="299"/>
      <c r="ET1" s="299"/>
      <c r="EU1" s="299"/>
      <c r="EV1" s="299"/>
      <c r="EW1" s="299"/>
      <c r="EX1" s="299"/>
      <c r="EY1" s="299"/>
      <c r="EZ1" s="299"/>
      <c r="FA1" s="299"/>
      <c r="FB1" s="299"/>
      <c r="FC1" s="299"/>
      <c r="FD1" s="299"/>
      <c r="FE1" s="299"/>
      <c r="FF1" s="299"/>
      <c r="FG1" s="299"/>
      <c r="FH1" s="299"/>
      <c r="FI1" s="299"/>
      <c r="FJ1" s="299"/>
      <c r="FK1" s="299"/>
      <c r="FL1" s="299"/>
      <c r="FM1" s="1143" t="s">
        <v>2289</v>
      </c>
      <c r="FN1" s="1257" t="s">
        <v>2290</v>
      </c>
      <c r="FO1" s="299"/>
      <c r="FP1" s="299"/>
      <c r="FQ1" s="299"/>
      <c r="FR1" s="299"/>
      <c r="FS1" s="299"/>
      <c r="FT1" s="299"/>
      <c r="FU1" s="299"/>
      <c r="FV1" s="299"/>
      <c r="FW1" s="299"/>
      <c r="FX1" s="299"/>
      <c r="FY1" s="299"/>
      <c r="FZ1" s="299"/>
      <c r="GA1" s="299"/>
      <c r="GB1" s="299"/>
      <c r="GC1" s="299"/>
      <c r="GD1" s="299"/>
      <c r="GE1" s="299"/>
      <c r="GF1" s="299"/>
      <c r="GG1" s="299"/>
      <c r="GH1" s="299"/>
      <c r="GI1" s="299"/>
      <c r="GJ1" s="299"/>
      <c r="GK1" s="299"/>
      <c r="GL1" s="299"/>
      <c r="GM1" s="299"/>
      <c r="GN1" s="299"/>
      <c r="GO1" s="299"/>
      <c r="GP1" s="299"/>
      <c r="GQ1" s="299"/>
      <c r="GR1" s="299"/>
      <c r="GS1" s="299"/>
      <c r="GT1" s="299"/>
      <c r="GU1" s="299"/>
      <c r="GV1" s="299"/>
      <c r="GW1" s="299"/>
      <c r="GX1" s="299"/>
      <c r="GY1" s="299"/>
      <c r="GZ1" s="299"/>
      <c r="HA1" s="299"/>
      <c r="HB1" s="299"/>
      <c r="HC1" s="299"/>
      <c r="HD1" s="299"/>
      <c r="HE1" s="299"/>
      <c r="HF1" s="299"/>
      <c r="HG1" s="299"/>
      <c r="HH1" s="299"/>
      <c r="HI1" s="299"/>
      <c r="HJ1" s="299"/>
      <c r="HK1" s="299"/>
      <c r="HL1" s="299"/>
      <c r="HM1" s="299"/>
      <c r="HN1" s="299"/>
      <c r="HO1" s="299"/>
      <c r="HP1" s="299"/>
      <c r="HQ1" s="299"/>
      <c r="HR1" s="299"/>
      <c r="HS1" s="299"/>
      <c r="HT1" s="299"/>
      <c r="HU1" s="299"/>
      <c r="HV1" s="299"/>
    </row>
    <row r="2" spans="1:230" ht="78" customHeight="1" x14ac:dyDescent="0.25">
      <c r="A2" s="1251" t="s">
        <v>2291</v>
      </c>
      <c r="B2" s="1252"/>
      <c r="C2" s="1252"/>
      <c r="D2" s="1252"/>
      <c r="E2" s="1252"/>
      <c r="F2" s="1252"/>
      <c r="G2" s="1252"/>
      <c r="H2" s="1252"/>
      <c r="I2" s="1253"/>
      <c r="J2" s="1251"/>
      <c r="K2" s="1252"/>
      <c r="L2" s="1252"/>
      <c r="M2" s="1252"/>
      <c r="N2" s="1252"/>
      <c r="O2" s="1253"/>
      <c r="P2" s="1128" t="s">
        <v>490</v>
      </c>
      <c r="Q2" s="1128"/>
      <c r="R2" s="1128"/>
      <c r="S2" s="1128"/>
      <c r="T2" s="1128"/>
      <c r="U2" s="1128"/>
      <c r="V2" s="1128"/>
      <c r="W2" s="1128"/>
      <c r="X2" s="1254" t="s">
        <v>491</v>
      </c>
      <c r="Y2" s="1254"/>
      <c r="Z2" s="1254"/>
      <c r="AA2" s="1254"/>
      <c r="AB2" s="1254"/>
      <c r="AC2" s="1255" t="s">
        <v>492</v>
      </c>
      <c r="AD2" s="1255"/>
      <c r="AE2" s="1255"/>
      <c r="AF2" s="1255"/>
      <c r="AG2" s="1128" t="s">
        <v>493</v>
      </c>
      <c r="AH2" s="1128"/>
      <c r="AI2" s="1128"/>
      <c r="AJ2" s="1128"/>
      <c r="AK2" s="1128"/>
      <c r="AL2" s="1128"/>
      <c r="AM2" s="1128"/>
      <c r="AN2" s="1128"/>
      <c r="AO2" s="1254" t="s">
        <v>491</v>
      </c>
      <c r="AP2" s="1254"/>
      <c r="AQ2" s="1254"/>
      <c r="AR2" s="1254"/>
      <c r="AS2" s="1254"/>
      <c r="AT2" s="1255" t="s">
        <v>492</v>
      </c>
      <c r="AU2" s="1255"/>
      <c r="AV2" s="1255"/>
      <c r="AW2" s="1255"/>
      <c r="AX2" s="1128" t="s">
        <v>494</v>
      </c>
      <c r="AY2" s="1128"/>
      <c r="AZ2" s="1128"/>
      <c r="BA2" s="1128"/>
      <c r="BB2" s="1128"/>
      <c r="BC2" s="1128"/>
      <c r="BD2" s="1128"/>
      <c r="BE2" s="1128"/>
      <c r="BF2" s="1254" t="s">
        <v>491</v>
      </c>
      <c r="BG2" s="1254"/>
      <c r="BH2" s="1254"/>
      <c r="BI2" s="1254"/>
      <c r="BJ2" s="1254"/>
      <c r="BK2" s="1255" t="s">
        <v>492</v>
      </c>
      <c r="BL2" s="1255"/>
      <c r="BM2" s="1255"/>
      <c r="BN2" s="1255"/>
      <c r="BO2" s="1128" t="s">
        <v>495</v>
      </c>
      <c r="BP2" s="1128"/>
      <c r="BQ2" s="1128"/>
      <c r="BR2" s="1128"/>
      <c r="BS2" s="1128"/>
      <c r="BT2" s="1128"/>
      <c r="BU2" s="1128"/>
      <c r="BV2" s="1128"/>
      <c r="BW2" s="1254" t="s">
        <v>491</v>
      </c>
      <c r="BX2" s="1254"/>
      <c r="BY2" s="1254"/>
      <c r="BZ2" s="1254"/>
      <c r="CA2" s="1254"/>
      <c r="CB2" s="1255" t="s">
        <v>492</v>
      </c>
      <c r="CC2" s="1255"/>
      <c r="CD2" s="1255"/>
      <c r="CE2" s="1255"/>
      <c r="CF2" s="1128" t="s">
        <v>496</v>
      </c>
      <c r="CG2" s="1128"/>
      <c r="CH2" s="1128"/>
      <c r="CI2" s="1128"/>
      <c r="CJ2" s="1128"/>
      <c r="CK2" s="1128"/>
      <c r="CL2" s="1128"/>
      <c r="CM2" s="1128"/>
      <c r="CN2" s="1254" t="s">
        <v>491</v>
      </c>
      <c r="CO2" s="1254"/>
      <c r="CP2" s="1254"/>
      <c r="CQ2" s="1254"/>
      <c r="CR2" s="1254"/>
      <c r="CS2" s="1255" t="s">
        <v>492</v>
      </c>
      <c r="CT2" s="1255"/>
      <c r="CU2" s="1255"/>
      <c r="CV2" s="1255"/>
      <c r="CW2" s="1128" t="s">
        <v>497</v>
      </c>
      <c r="CX2" s="1128"/>
      <c r="CY2" s="1128"/>
      <c r="CZ2" s="1128"/>
      <c r="DA2" s="1128"/>
      <c r="DB2" s="1128"/>
      <c r="DC2" s="1128"/>
      <c r="DD2" s="1128"/>
      <c r="DE2" s="1254" t="s">
        <v>491</v>
      </c>
      <c r="DF2" s="1254"/>
      <c r="DG2" s="1254"/>
      <c r="DH2" s="1254"/>
      <c r="DI2" s="1254"/>
      <c r="DJ2" s="1255" t="s">
        <v>492</v>
      </c>
      <c r="DK2" s="1255"/>
      <c r="DL2" s="1255"/>
      <c r="DM2" s="1255"/>
      <c r="DN2" s="1128" t="s">
        <v>498</v>
      </c>
      <c r="DO2" s="1128"/>
      <c r="DP2" s="1128"/>
      <c r="DQ2" s="1128"/>
      <c r="DR2" s="1128"/>
      <c r="DS2" s="1128"/>
      <c r="DT2" s="1128"/>
      <c r="DU2" s="1128"/>
      <c r="DV2" s="1254" t="s">
        <v>491</v>
      </c>
      <c r="DW2" s="1254"/>
      <c r="DX2" s="1254"/>
      <c r="DY2" s="1254"/>
      <c r="DZ2" s="1254"/>
      <c r="EA2" s="1255" t="s">
        <v>492</v>
      </c>
      <c r="EB2" s="1255"/>
      <c r="EC2" s="1255"/>
      <c r="ED2" s="1255"/>
      <c r="EE2" s="1128" t="s">
        <v>499</v>
      </c>
      <c r="EF2" s="1128"/>
      <c r="EG2" s="1128"/>
      <c r="EH2" s="1128"/>
      <c r="EI2" s="1128"/>
      <c r="EJ2" s="1128"/>
      <c r="EK2" s="1128"/>
      <c r="EL2" s="1128"/>
      <c r="EM2" s="1254" t="s">
        <v>491</v>
      </c>
      <c r="EN2" s="1254"/>
      <c r="EO2" s="1254"/>
      <c r="EP2" s="1254"/>
      <c r="EQ2" s="1254"/>
      <c r="ER2" s="1255" t="s">
        <v>492</v>
      </c>
      <c r="ES2" s="1255"/>
      <c r="ET2" s="1255"/>
      <c r="EU2" s="1255"/>
      <c r="EV2" s="1128" t="s">
        <v>500</v>
      </c>
      <c r="EW2" s="1128"/>
      <c r="EX2" s="1128"/>
      <c r="EY2" s="1128"/>
      <c r="EZ2" s="1128"/>
      <c r="FA2" s="1128"/>
      <c r="FB2" s="1128"/>
      <c r="FC2" s="1128"/>
      <c r="FD2" s="1254" t="s">
        <v>491</v>
      </c>
      <c r="FE2" s="1254"/>
      <c r="FF2" s="1254"/>
      <c r="FG2" s="1254"/>
      <c r="FH2" s="1254"/>
      <c r="FI2" s="1255" t="s">
        <v>492</v>
      </c>
      <c r="FJ2" s="1255"/>
      <c r="FK2" s="1255"/>
      <c r="FL2" s="1255"/>
      <c r="FM2" s="1144"/>
      <c r="FN2" s="1146"/>
      <c r="FO2" s="1128" t="s">
        <v>503</v>
      </c>
      <c r="FP2" s="1128"/>
      <c r="FQ2" s="1128"/>
      <c r="FR2" s="1128"/>
      <c r="FS2" s="1128"/>
      <c r="FT2" s="1128"/>
      <c r="FU2" s="1128"/>
      <c r="FV2" s="1128"/>
      <c r="FW2" s="1254" t="s">
        <v>491</v>
      </c>
      <c r="FX2" s="1254"/>
      <c r="FY2" s="1254"/>
      <c r="FZ2" s="1254"/>
      <c r="GA2" s="1254"/>
      <c r="GB2" s="1255" t="s">
        <v>492</v>
      </c>
      <c r="GC2" s="1255"/>
      <c r="GD2" s="1255"/>
      <c r="GE2" s="1255"/>
      <c r="GF2" s="1143" t="s">
        <v>1513</v>
      </c>
      <c r="GG2" s="1143" t="s">
        <v>505</v>
      </c>
      <c r="GH2" s="1128" t="s">
        <v>1411</v>
      </c>
      <c r="GI2" s="1128"/>
      <c r="GJ2" s="1128"/>
      <c r="GK2" s="1128"/>
      <c r="GL2" s="1128"/>
      <c r="GM2" s="1128"/>
      <c r="GN2" s="1128"/>
      <c r="GO2" s="1128"/>
      <c r="GP2" s="1254" t="s">
        <v>491</v>
      </c>
      <c r="GQ2" s="1254"/>
      <c r="GR2" s="1254"/>
      <c r="GS2" s="1254"/>
      <c r="GT2" s="1254"/>
      <c r="GU2" s="1255" t="s">
        <v>492</v>
      </c>
      <c r="GV2" s="1255"/>
      <c r="GW2" s="1255"/>
      <c r="GX2" s="1255"/>
      <c r="GY2" s="1143" t="s">
        <v>507</v>
      </c>
      <c r="GZ2" s="1143" t="s">
        <v>508</v>
      </c>
      <c r="HA2" s="1148" t="s">
        <v>1414</v>
      </c>
      <c r="HB2" s="1148"/>
      <c r="HC2" s="1148"/>
      <c r="HD2" s="1148"/>
      <c r="HE2" s="1148"/>
      <c r="HF2" s="1148"/>
      <c r="HG2" s="1148"/>
      <c r="HH2" s="1148"/>
      <c r="HI2" s="1254" t="s">
        <v>491</v>
      </c>
      <c r="HJ2" s="1254"/>
      <c r="HK2" s="1254"/>
      <c r="HL2" s="1254"/>
      <c r="HM2" s="1254"/>
      <c r="HN2" s="1254" t="s">
        <v>492</v>
      </c>
      <c r="HO2" s="1254"/>
      <c r="HP2" s="1254"/>
      <c r="HQ2" s="1254"/>
      <c r="HR2" s="1143" t="s">
        <v>510</v>
      </c>
      <c r="HS2" s="1143" t="s">
        <v>511</v>
      </c>
      <c r="HT2" s="1132" t="s">
        <v>512</v>
      </c>
      <c r="HU2" s="1135" t="s">
        <v>513</v>
      </c>
      <c r="HV2" s="1138" t="s">
        <v>514</v>
      </c>
    </row>
    <row r="3" spans="1:230" s="300" customFormat="1" ht="27.75" customHeight="1" x14ac:dyDescent="0.25">
      <c r="A3" s="1102" t="s">
        <v>517</v>
      </c>
      <c r="B3" s="1102" t="s">
        <v>518</v>
      </c>
      <c r="C3" s="1259" t="s">
        <v>1417</v>
      </c>
      <c r="D3" s="1102" t="s">
        <v>520</v>
      </c>
      <c r="E3" s="1102" t="s">
        <v>1418</v>
      </c>
      <c r="F3" s="1102" t="s">
        <v>522</v>
      </c>
      <c r="G3" s="1102" t="s">
        <v>523</v>
      </c>
      <c r="H3" s="1102" t="s">
        <v>524</v>
      </c>
      <c r="I3" s="1103" t="s">
        <v>525</v>
      </c>
      <c r="J3" s="1102" t="s">
        <v>526</v>
      </c>
      <c r="K3" s="1102" t="s">
        <v>281</v>
      </c>
      <c r="L3" s="1102" t="s">
        <v>527</v>
      </c>
      <c r="M3" s="714"/>
      <c r="N3" s="714"/>
      <c r="O3" s="714"/>
      <c r="P3" s="1256" t="s">
        <v>516</v>
      </c>
      <c r="Q3" s="1256" t="s">
        <v>515</v>
      </c>
      <c r="R3" s="1256"/>
      <c r="S3" s="1256"/>
      <c r="T3" s="1256"/>
      <c r="U3" s="1256"/>
      <c r="V3" s="1256"/>
      <c r="W3" s="1256"/>
      <c r="X3" s="1254"/>
      <c r="Y3" s="1254"/>
      <c r="Z3" s="1254"/>
      <c r="AA3" s="1254"/>
      <c r="AB3" s="1254"/>
      <c r="AC3" s="1255"/>
      <c r="AD3" s="1255"/>
      <c r="AE3" s="1255"/>
      <c r="AF3" s="1255"/>
      <c r="AG3" s="1256" t="s">
        <v>516</v>
      </c>
      <c r="AH3" s="1256" t="s">
        <v>515</v>
      </c>
      <c r="AI3" s="1256"/>
      <c r="AJ3" s="1256"/>
      <c r="AK3" s="1256"/>
      <c r="AL3" s="1256"/>
      <c r="AM3" s="1256"/>
      <c r="AN3" s="1256"/>
      <c r="AO3" s="1254"/>
      <c r="AP3" s="1254"/>
      <c r="AQ3" s="1254"/>
      <c r="AR3" s="1254"/>
      <c r="AS3" s="1254"/>
      <c r="AT3" s="1255"/>
      <c r="AU3" s="1255"/>
      <c r="AV3" s="1255"/>
      <c r="AW3" s="1255"/>
      <c r="AX3" s="1256" t="s">
        <v>516</v>
      </c>
      <c r="AY3" s="1256" t="s">
        <v>515</v>
      </c>
      <c r="AZ3" s="1256"/>
      <c r="BA3" s="1256"/>
      <c r="BB3" s="1256"/>
      <c r="BC3" s="1256"/>
      <c r="BD3" s="1256"/>
      <c r="BE3" s="1256"/>
      <c r="BF3" s="1254"/>
      <c r="BG3" s="1254"/>
      <c r="BH3" s="1254"/>
      <c r="BI3" s="1254"/>
      <c r="BJ3" s="1254"/>
      <c r="BK3" s="1255"/>
      <c r="BL3" s="1255"/>
      <c r="BM3" s="1255"/>
      <c r="BN3" s="1255"/>
      <c r="BO3" s="1256" t="s">
        <v>516</v>
      </c>
      <c r="BP3" s="1256" t="s">
        <v>515</v>
      </c>
      <c r="BQ3" s="1256"/>
      <c r="BR3" s="1256"/>
      <c r="BS3" s="1256"/>
      <c r="BT3" s="1256"/>
      <c r="BU3" s="1256"/>
      <c r="BV3" s="1256"/>
      <c r="BW3" s="1254"/>
      <c r="BX3" s="1254"/>
      <c r="BY3" s="1254"/>
      <c r="BZ3" s="1254"/>
      <c r="CA3" s="1254"/>
      <c r="CB3" s="1255"/>
      <c r="CC3" s="1255"/>
      <c r="CD3" s="1255"/>
      <c r="CE3" s="1255"/>
      <c r="CF3" s="1256" t="s">
        <v>516</v>
      </c>
      <c r="CG3" s="1256" t="s">
        <v>515</v>
      </c>
      <c r="CH3" s="1256"/>
      <c r="CI3" s="1256"/>
      <c r="CJ3" s="1256"/>
      <c r="CK3" s="1256"/>
      <c r="CL3" s="1256"/>
      <c r="CM3" s="1256"/>
      <c r="CN3" s="1254"/>
      <c r="CO3" s="1254"/>
      <c r="CP3" s="1254"/>
      <c r="CQ3" s="1254"/>
      <c r="CR3" s="1254"/>
      <c r="CS3" s="1255"/>
      <c r="CT3" s="1255"/>
      <c r="CU3" s="1255"/>
      <c r="CV3" s="1255"/>
      <c r="CW3" s="1256" t="s">
        <v>516</v>
      </c>
      <c r="CX3" s="1256" t="s">
        <v>515</v>
      </c>
      <c r="CY3" s="1256"/>
      <c r="CZ3" s="1256"/>
      <c r="DA3" s="1256"/>
      <c r="DB3" s="1256"/>
      <c r="DC3" s="1256"/>
      <c r="DD3" s="1256"/>
      <c r="DE3" s="1254"/>
      <c r="DF3" s="1254"/>
      <c r="DG3" s="1254"/>
      <c r="DH3" s="1254"/>
      <c r="DI3" s="1254"/>
      <c r="DJ3" s="1255"/>
      <c r="DK3" s="1255"/>
      <c r="DL3" s="1255"/>
      <c r="DM3" s="1255"/>
      <c r="DN3" s="1256" t="s">
        <v>516</v>
      </c>
      <c r="DO3" s="1256" t="s">
        <v>515</v>
      </c>
      <c r="DP3" s="1256"/>
      <c r="DQ3" s="1256"/>
      <c r="DR3" s="1256"/>
      <c r="DS3" s="1256"/>
      <c r="DT3" s="1256"/>
      <c r="DU3" s="1256"/>
      <c r="DV3" s="1254"/>
      <c r="DW3" s="1254"/>
      <c r="DX3" s="1254"/>
      <c r="DY3" s="1254"/>
      <c r="DZ3" s="1254"/>
      <c r="EA3" s="1255"/>
      <c r="EB3" s="1255"/>
      <c r="EC3" s="1255"/>
      <c r="ED3" s="1255"/>
      <c r="EE3" s="1256" t="s">
        <v>516</v>
      </c>
      <c r="EF3" s="1256" t="s">
        <v>515</v>
      </c>
      <c r="EG3" s="1256"/>
      <c r="EH3" s="1256"/>
      <c r="EI3" s="1256"/>
      <c r="EJ3" s="1256"/>
      <c r="EK3" s="1256"/>
      <c r="EL3" s="1256"/>
      <c r="EM3" s="1254"/>
      <c r="EN3" s="1254"/>
      <c r="EO3" s="1254"/>
      <c r="EP3" s="1254"/>
      <c r="EQ3" s="1254"/>
      <c r="ER3" s="1255"/>
      <c r="ES3" s="1255"/>
      <c r="ET3" s="1255"/>
      <c r="EU3" s="1255"/>
      <c r="EV3" s="1256" t="s">
        <v>516</v>
      </c>
      <c r="EW3" s="1256" t="s">
        <v>515</v>
      </c>
      <c r="EX3" s="1256"/>
      <c r="EY3" s="1256"/>
      <c r="EZ3" s="1256"/>
      <c r="FA3" s="1256"/>
      <c r="FB3" s="1256"/>
      <c r="FC3" s="1256"/>
      <c r="FD3" s="1254"/>
      <c r="FE3" s="1254"/>
      <c r="FF3" s="1254"/>
      <c r="FG3" s="1254"/>
      <c r="FH3" s="1254"/>
      <c r="FI3" s="1255"/>
      <c r="FJ3" s="1255"/>
      <c r="FK3" s="1255"/>
      <c r="FL3" s="1255"/>
      <c r="FM3" s="1144"/>
      <c r="FN3" s="1146"/>
      <c r="FO3" s="1256" t="s">
        <v>516</v>
      </c>
      <c r="FP3" s="1256" t="s">
        <v>515</v>
      </c>
      <c r="FQ3" s="1256"/>
      <c r="FR3" s="1256"/>
      <c r="FS3" s="1256"/>
      <c r="FT3" s="1256"/>
      <c r="FU3" s="1256"/>
      <c r="FV3" s="1256"/>
      <c r="FW3" s="1254"/>
      <c r="FX3" s="1254"/>
      <c r="FY3" s="1254"/>
      <c r="FZ3" s="1254"/>
      <c r="GA3" s="1254"/>
      <c r="GB3" s="1255"/>
      <c r="GC3" s="1255"/>
      <c r="GD3" s="1255"/>
      <c r="GE3" s="1255"/>
      <c r="GF3" s="1144"/>
      <c r="GG3" s="1146"/>
      <c r="GH3" s="1256" t="s">
        <v>516</v>
      </c>
      <c r="GI3" s="1256" t="s">
        <v>515</v>
      </c>
      <c r="GJ3" s="1256"/>
      <c r="GK3" s="1256"/>
      <c r="GL3" s="1256"/>
      <c r="GM3" s="1256"/>
      <c r="GN3" s="1256"/>
      <c r="GO3" s="1256"/>
      <c r="GP3" s="1254"/>
      <c r="GQ3" s="1254"/>
      <c r="GR3" s="1254"/>
      <c r="GS3" s="1254"/>
      <c r="GT3" s="1254"/>
      <c r="GU3" s="1255"/>
      <c r="GV3" s="1255"/>
      <c r="GW3" s="1255"/>
      <c r="GX3" s="1255"/>
      <c r="GY3" s="1144"/>
      <c r="GZ3" s="1146"/>
      <c r="HA3" s="1262" t="s">
        <v>516</v>
      </c>
      <c r="HB3" s="1262" t="s">
        <v>515</v>
      </c>
      <c r="HC3" s="1262"/>
      <c r="HD3" s="1262"/>
      <c r="HE3" s="1262"/>
      <c r="HF3" s="1262"/>
      <c r="HG3" s="1262"/>
      <c r="HH3" s="1262"/>
      <c r="HI3" s="1254"/>
      <c r="HJ3" s="1254"/>
      <c r="HK3" s="1254"/>
      <c r="HL3" s="1254"/>
      <c r="HM3" s="1254"/>
      <c r="HN3" s="1254"/>
      <c r="HO3" s="1254"/>
      <c r="HP3" s="1254"/>
      <c r="HQ3" s="1254"/>
      <c r="HR3" s="1144"/>
      <c r="HS3" s="1146"/>
      <c r="HT3" s="1133"/>
      <c r="HU3" s="1136"/>
      <c r="HV3" s="1138"/>
    </row>
    <row r="4" spans="1:230" s="300" customFormat="1" ht="39.75" customHeight="1" x14ac:dyDescent="0.25">
      <c r="A4" s="1102"/>
      <c r="B4" s="1102"/>
      <c r="C4" s="1260"/>
      <c r="D4" s="1102"/>
      <c r="E4" s="1102"/>
      <c r="F4" s="1102"/>
      <c r="G4" s="1102"/>
      <c r="H4" s="1102"/>
      <c r="I4" s="1103"/>
      <c r="J4" s="1102"/>
      <c r="K4" s="1102"/>
      <c r="L4" s="1102"/>
      <c r="M4" s="715" t="s">
        <v>1419</v>
      </c>
      <c r="N4" s="715" t="s">
        <v>1420</v>
      </c>
      <c r="O4" s="715" t="s">
        <v>1421</v>
      </c>
      <c r="P4" s="1256"/>
      <c r="Q4" s="1256" t="s">
        <v>531</v>
      </c>
      <c r="R4" s="1256" t="s">
        <v>532</v>
      </c>
      <c r="S4" s="1256" t="s">
        <v>533</v>
      </c>
      <c r="T4" s="1256"/>
      <c r="U4" s="1256" t="s">
        <v>534</v>
      </c>
      <c r="V4" s="1256" t="s">
        <v>535</v>
      </c>
      <c r="W4" s="1256" t="s">
        <v>536</v>
      </c>
      <c r="X4" s="1263" t="s">
        <v>516</v>
      </c>
      <c r="Y4" s="1263" t="s">
        <v>537</v>
      </c>
      <c r="Z4" s="1263" t="s">
        <v>538</v>
      </c>
      <c r="AA4" s="1263" t="s">
        <v>539</v>
      </c>
      <c r="AB4" s="1263" t="s">
        <v>540</v>
      </c>
      <c r="AC4" s="1265" t="s">
        <v>541</v>
      </c>
      <c r="AD4" s="1267" t="s">
        <v>542</v>
      </c>
      <c r="AE4" s="1267" t="s">
        <v>543</v>
      </c>
      <c r="AF4" s="1269" t="s">
        <v>544</v>
      </c>
      <c r="AG4" s="1256"/>
      <c r="AH4" s="1256" t="s">
        <v>531</v>
      </c>
      <c r="AI4" s="1256" t="s">
        <v>532</v>
      </c>
      <c r="AJ4" s="1256" t="s">
        <v>533</v>
      </c>
      <c r="AK4" s="1256"/>
      <c r="AL4" s="1256" t="s">
        <v>534</v>
      </c>
      <c r="AM4" s="1256" t="s">
        <v>535</v>
      </c>
      <c r="AN4" s="1256" t="s">
        <v>536</v>
      </c>
      <c r="AO4" s="1263" t="s">
        <v>516</v>
      </c>
      <c r="AP4" s="1263" t="s">
        <v>537</v>
      </c>
      <c r="AQ4" s="1263" t="s">
        <v>538</v>
      </c>
      <c r="AR4" s="1263" t="s">
        <v>539</v>
      </c>
      <c r="AS4" s="1263" t="s">
        <v>540</v>
      </c>
      <c r="AT4" s="1265" t="s">
        <v>541</v>
      </c>
      <c r="AU4" s="1267" t="s">
        <v>542</v>
      </c>
      <c r="AV4" s="1267" t="s">
        <v>543</v>
      </c>
      <c r="AW4" s="1269" t="s">
        <v>544</v>
      </c>
      <c r="AX4" s="1256"/>
      <c r="AY4" s="1256" t="s">
        <v>531</v>
      </c>
      <c r="AZ4" s="1256" t="s">
        <v>532</v>
      </c>
      <c r="BA4" s="1256" t="s">
        <v>533</v>
      </c>
      <c r="BB4" s="1256"/>
      <c r="BC4" s="1256" t="s">
        <v>534</v>
      </c>
      <c r="BD4" s="1256" t="s">
        <v>535</v>
      </c>
      <c r="BE4" s="1256" t="s">
        <v>536</v>
      </c>
      <c r="BF4" s="1263" t="s">
        <v>516</v>
      </c>
      <c r="BG4" s="1263" t="s">
        <v>537</v>
      </c>
      <c r="BH4" s="1263" t="s">
        <v>538</v>
      </c>
      <c r="BI4" s="1263" t="s">
        <v>539</v>
      </c>
      <c r="BJ4" s="1263" t="s">
        <v>540</v>
      </c>
      <c r="BK4" s="1265" t="s">
        <v>541</v>
      </c>
      <c r="BL4" s="1267" t="s">
        <v>542</v>
      </c>
      <c r="BM4" s="1267" t="s">
        <v>543</v>
      </c>
      <c r="BN4" s="1269" t="s">
        <v>544</v>
      </c>
      <c r="BO4" s="1256"/>
      <c r="BP4" s="1256" t="s">
        <v>531</v>
      </c>
      <c r="BQ4" s="1256" t="s">
        <v>532</v>
      </c>
      <c r="BR4" s="1256" t="s">
        <v>533</v>
      </c>
      <c r="BS4" s="1256"/>
      <c r="BT4" s="1256" t="s">
        <v>534</v>
      </c>
      <c r="BU4" s="1256" t="s">
        <v>535</v>
      </c>
      <c r="BV4" s="1256" t="s">
        <v>536</v>
      </c>
      <c r="BW4" s="1263" t="s">
        <v>516</v>
      </c>
      <c r="BX4" s="1263" t="s">
        <v>537</v>
      </c>
      <c r="BY4" s="1263" t="s">
        <v>538</v>
      </c>
      <c r="BZ4" s="1263" t="s">
        <v>539</v>
      </c>
      <c r="CA4" s="1263" t="s">
        <v>540</v>
      </c>
      <c r="CB4" s="1265" t="s">
        <v>541</v>
      </c>
      <c r="CC4" s="1267" t="s">
        <v>542</v>
      </c>
      <c r="CD4" s="1267" t="s">
        <v>543</v>
      </c>
      <c r="CE4" s="1269" t="s">
        <v>544</v>
      </c>
      <c r="CF4" s="1256"/>
      <c r="CG4" s="1256" t="s">
        <v>531</v>
      </c>
      <c r="CH4" s="1256" t="s">
        <v>532</v>
      </c>
      <c r="CI4" s="1256" t="s">
        <v>533</v>
      </c>
      <c r="CJ4" s="1256"/>
      <c r="CK4" s="1256" t="s">
        <v>534</v>
      </c>
      <c r="CL4" s="1256" t="s">
        <v>535</v>
      </c>
      <c r="CM4" s="1256" t="s">
        <v>536</v>
      </c>
      <c r="CN4" s="1263" t="s">
        <v>516</v>
      </c>
      <c r="CO4" s="1263" t="s">
        <v>537</v>
      </c>
      <c r="CP4" s="1263" t="s">
        <v>538</v>
      </c>
      <c r="CQ4" s="1263" t="s">
        <v>539</v>
      </c>
      <c r="CR4" s="1263" t="s">
        <v>540</v>
      </c>
      <c r="CS4" s="1265" t="s">
        <v>541</v>
      </c>
      <c r="CT4" s="1267" t="s">
        <v>542</v>
      </c>
      <c r="CU4" s="1267" t="s">
        <v>543</v>
      </c>
      <c r="CV4" s="1269" t="s">
        <v>544</v>
      </c>
      <c r="CW4" s="1256"/>
      <c r="CX4" s="1256" t="s">
        <v>531</v>
      </c>
      <c r="CY4" s="1256" t="s">
        <v>532</v>
      </c>
      <c r="CZ4" s="1256" t="s">
        <v>533</v>
      </c>
      <c r="DA4" s="1256"/>
      <c r="DB4" s="1256" t="s">
        <v>534</v>
      </c>
      <c r="DC4" s="1256" t="s">
        <v>535</v>
      </c>
      <c r="DD4" s="1256" t="s">
        <v>536</v>
      </c>
      <c r="DE4" s="1263" t="s">
        <v>516</v>
      </c>
      <c r="DF4" s="1263" t="s">
        <v>537</v>
      </c>
      <c r="DG4" s="1263" t="s">
        <v>538</v>
      </c>
      <c r="DH4" s="1263" t="s">
        <v>539</v>
      </c>
      <c r="DI4" s="1263" t="s">
        <v>540</v>
      </c>
      <c r="DJ4" s="1265" t="s">
        <v>541</v>
      </c>
      <c r="DK4" s="1267" t="s">
        <v>542</v>
      </c>
      <c r="DL4" s="1267" t="s">
        <v>543</v>
      </c>
      <c r="DM4" s="1269" t="s">
        <v>544</v>
      </c>
      <c r="DN4" s="1256"/>
      <c r="DO4" s="1256" t="s">
        <v>531</v>
      </c>
      <c r="DP4" s="1256" t="s">
        <v>532</v>
      </c>
      <c r="DQ4" s="1256" t="s">
        <v>533</v>
      </c>
      <c r="DR4" s="1256"/>
      <c r="DS4" s="1256" t="s">
        <v>534</v>
      </c>
      <c r="DT4" s="1256" t="s">
        <v>535</v>
      </c>
      <c r="DU4" s="1256" t="s">
        <v>536</v>
      </c>
      <c r="DV4" s="1263" t="s">
        <v>516</v>
      </c>
      <c r="DW4" s="1263" t="s">
        <v>537</v>
      </c>
      <c r="DX4" s="1263" t="s">
        <v>538</v>
      </c>
      <c r="DY4" s="1263" t="s">
        <v>539</v>
      </c>
      <c r="DZ4" s="1263" t="s">
        <v>540</v>
      </c>
      <c r="EA4" s="1265" t="s">
        <v>541</v>
      </c>
      <c r="EB4" s="1267" t="s">
        <v>542</v>
      </c>
      <c r="EC4" s="1267" t="s">
        <v>543</v>
      </c>
      <c r="ED4" s="1269" t="s">
        <v>544</v>
      </c>
      <c r="EE4" s="1256"/>
      <c r="EF4" s="1256" t="s">
        <v>531</v>
      </c>
      <c r="EG4" s="1256" t="s">
        <v>532</v>
      </c>
      <c r="EH4" s="1256" t="s">
        <v>533</v>
      </c>
      <c r="EI4" s="1256"/>
      <c r="EJ4" s="1256" t="s">
        <v>534</v>
      </c>
      <c r="EK4" s="1256" t="s">
        <v>535</v>
      </c>
      <c r="EL4" s="1256" t="s">
        <v>536</v>
      </c>
      <c r="EM4" s="1263" t="s">
        <v>516</v>
      </c>
      <c r="EN4" s="1263" t="s">
        <v>537</v>
      </c>
      <c r="EO4" s="1263" t="s">
        <v>538</v>
      </c>
      <c r="EP4" s="1263" t="s">
        <v>539</v>
      </c>
      <c r="EQ4" s="1263" t="s">
        <v>540</v>
      </c>
      <c r="ER4" s="1265" t="s">
        <v>541</v>
      </c>
      <c r="ES4" s="1267" t="s">
        <v>542</v>
      </c>
      <c r="ET4" s="1267" t="s">
        <v>543</v>
      </c>
      <c r="EU4" s="1269" t="s">
        <v>544</v>
      </c>
      <c r="EV4" s="1256"/>
      <c r="EW4" s="1256" t="s">
        <v>531</v>
      </c>
      <c r="EX4" s="1256" t="s">
        <v>532</v>
      </c>
      <c r="EY4" s="1256" t="s">
        <v>533</v>
      </c>
      <c r="EZ4" s="1256"/>
      <c r="FA4" s="1256" t="s">
        <v>534</v>
      </c>
      <c r="FB4" s="1256" t="s">
        <v>535</v>
      </c>
      <c r="FC4" s="1256" t="s">
        <v>536</v>
      </c>
      <c r="FD4" s="1263" t="s">
        <v>516</v>
      </c>
      <c r="FE4" s="1263" t="s">
        <v>537</v>
      </c>
      <c r="FF4" s="1263" t="s">
        <v>538</v>
      </c>
      <c r="FG4" s="1263" t="s">
        <v>539</v>
      </c>
      <c r="FH4" s="1263" t="s">
        <v>540</v>
      </c>
      <c r="FI4" s="1265" t="s">
        <v>541</v>
      </c>
      <c r="FJ4" s="1267" t="s">
        <v>542</v>
      </c>
      <c r="FK4" s="1267" t="s">
        <v>543</v>
      </c>
      <c r="FL4" s="1269" t="s">
        <v>544</v>
      </c>
      <c r="FM4" s="1144"/>
      <c r="FN4" s="1146"/>
      <c r="FO4" s="1256"/>
      <c r="FP4" s="1256" t="s">
        <v>531</v>
      </c>
      <c r="FQ4" s="1256" t="s">
        <v>532</v>
      </c>
      <c r="FR4" s="1256" t="s">
        <v>533</v>
      </c>
      <c r="FS4" s="1256"/>
      <c r="FT4" s="1256" t="s">
        <v>534</v>
      </c>
      <c r="FU4" s="1256" t="s">
        <v>535</v>
      </c>
      <c r="FV4" s="1256" t="s">
        <v>536</v>
      </c>
      <c r="FW4" s="1263" t="s">
        <v>516</v>
      </c>
      <c r="FX4" s="1263" t="s">
        <v>537</v>
      </c>
      <c r="FY4" s="1263" t="s">
        <v>538</v>
      </c>
      <c r="FZ4" s="1263" t="s">
        <v>539</v>
      </c>
      <c r="GA4" s="1263" t="s">
        <v>540</v>
      </c>
      <c r="GB4" s="1265" t="s">
        <v>541</v>
      </c>
      <c r="GC4" s="1267" t="s">
        <v>542</v>
      </c>
      <c r="GD4" s="1267" t="s">
        <v>543</v>
      </c>
      <c r="GE4" s="1269" t="s">
        <v>544</v>
      </c>
      <c r="GF4" s="1144"/>
      <c r="GG4" s="1146"/>
      <c r="GH4" s="1256"/>
      <c r="GI4" s="1256" t="s">
        <v>531</v>
      </c>
      <c r="GJ4" s="1256" t="s">
        <v>532</v>
      </c>
      <c r="GK4" s="1256" t="s">
        <v>533</v>
      </c>
      <c r="GL4" s="1256"/>
      <c r="GM4" s="1256" t="s">
        <v>534</v>
      </c>
      <c r="GN4" s="1256" t="s">
        <v>535</v>
      </c>
      <c r="GO4" s="1256" t="s">
        <v>536</v>
      </c>
      <c r="GP4" s="1263" t="s">
        <v>516</v>
      </c>
      <c r="GQ4" s="1263" t="s">
        <v>537</v>
      </c>
      <c r="GR4" s="1263" t="s">
        <v>538</v>
      </c>
      <c r="GS4" s="1263" t="s">
        <v>539</v>
      </c>
      <c r="GT4" s="1263" t="s">
        <v>540</v>
      </c>
      <c r="GU4" s="1265" t="s">
        <v>541</v>
      </c>
      <c r="GV4" s="1267" t="s">
        <v>542</v>
      </c>
      <c r="GW4" s="1267" t="s">
        <v>543</v>
      </c>
      <c r="GX4" s="1269" t="s">
        <v>544</v>
      </c>
      <c r="GY4" s="1144"/>
      <c r="GZ4" s="1146"/>
      <c r="HA4" s="1262"/>
      <c r="HB4" s="1262" t="s">
        <v>531</v>
      </c>
      <c r="HC4" s="1262" t="s">
        <v>532</v>
      </c>
      <c r="HD4" s="1262" t="s">
        <v>533</v>
      </c>
      <c r="HE4" s="1262"/>
      <c r="HF4" s="1262" t="s">
        <v>534</v>
      </c>
      <c r="HG4" s="1262" t="s">
        <v>535</v>
      </c>
      <c r="HH4" s="1262" t="s">
        <v>536</v>
      </c>
      <c r="HI4" s="1263" t="s">
        <v>516</v>
      </c>
      <c r="HJ4" s="1263" t="s">
        <v>537</v>
      </c>
      <c r="HK4" s="1263" t="s">
        <v>538</v>
      </c>
      <c r="HL4" s="1263" t="s">
        <v>539</v>
      </c>
      <c r="HM4" s="1263" t="s">
        <v>540</v>
      </c>
      <c r="HN4" s="1265" t="s">
        <v>541</v>
      </c>
      <c r="HO4" s="1267" t="s">
        <v>542</v>
      </c>
      <c r="HP4" s="1271" t="s">
        <v>543</v>
      </c>
      <c r="HQ4" s="1273" t="s">
        <v>544</v>
      </c>
      <c r="HR4" s="1144"/>
      <c r="HS4" s="1146"/>
      <c r="HT4" s="1133"/>
      <c r="HU4" s="1136"/>
      <c r="HV4" s="1138"/>
    </row>
    <row r="5" spans="1:230" s="300" customFormat="1" ht="60.75" customHeight="1" x14ac:dyDescent="0.25">
      <c r="A5" s="1102"/>
      <c r="B5" s="1102"/>
      <c r="C5" s="1261"/>
      <c r="D5" s="1102"/>
      <c r="E5" s="1102"/>
      <c r="F5" s="1102"/>
      <c r="G5" s="1102"/>
      <c r="H5" s="1102"/>
      <c r="I5" s="1103"/>
      <c r="J5" s="1102"/>
      <c r="K5" s="1102"/>
      <c r="L5" s="1102"/>
      <c r="M5" s="956" t="s">
        <v>528</v>
      </c>
      <c r="N5" s="307" t="s">
        <v>529</v>
      </c>
      <c r="O5" s="713" t="s">
        <v>530</v>
      </c>
      <c r="P5" s="1258"/>
      <c r="Q5" s="1258"/>
      <c r="R5" s="1258"/>
      <c r="S5" s="957" t="s">
        <v>532</v>
      </c>
      <c r="T5" s="957" t="s">
        <v>545</v>
      </c>
      <c r="U5" s="1258"/>
      <c r="V5" s="1258"/>
      <c r="W5" s="1258"/>
      <c r="X5" s="1264"/>
      <c r="Y5" s="1264"/>
      <c r="Z5" s="1264"/>
      <c r="AA5" s="1264"/>
      <c r="AB5" s="1264"/>
      <c r="AC5" s="1266"/>
      <c r="AD5" s="1268"/>
      <c r="AE5" s="1268"/>
      <c r="AF5" s="1270"/>
      <c r="AG5" s="1258"/>
      <c r="AH5" s="1258"/>
      <c r="AI5" s="1258"/>
      <c r="AJ5" s="957" t="s">
        <v>532</v>
      </c>
      <c r="AK5" s="957" t="s">
        <v>545</v>
      </c>
      <c r="AL5" s="1258"/>
      <c r="AM5" s="1258"/>
      <c r="AN5" s="1258"/>
      <c r="AO5" s="1264"/>
      <c r="AP5" s="1264"/>
      <c r="AQ5" s="1264"/>
      <c r="AR5" s="1264"/>
      <c r="AS5" s="1264"/>
      <c r="AT5" s="1266"/>
      <c r="AU5" s="1268"/>
      <c r="AV5" s="1268"/>
      <c r="AW5" s="1270"/>
      <c r="AX5" s="1258"/>
      <c r="AY5" s="1258"/>
      <c r="AZ5" s="1258"/>
      <c r="BA5" s="957" t="s">
        <v>532</v>
      </c>
      <c r="BB5" s="957" t="s">
        <v>545</v>
      </c>
      <c r="BC5" s="1258"/>
      <c r="BD5" s="1258"/>
      <c r="BE5" s="1258"/>
      <c r="BF5" s="1264"/>
      <c r="BG5" s="1264"/>
      <c r="BH5" s="1264"/>
      <c r="BI5" s="1264"/>
      <c r="BJ5" s="1264"/>
      <c r="BK5" s="1266"/>
      <c r="BL5" s="1268"/>
      <c r="BM5" s="1268"/>
      <c r="BN5" s="1270"/>
      <c r="BO5" s="1258"/>
      <c r="BP5" s="1258"/>
      <c r="BQ5" s="1258"/>
      <c r="BR5" s="957" t="s">
        <v>532</v>
      </c>
      <c r="BS5" s="957" t="s">
        <v>545</v>
      </c>
      <c r="BT5" s="1258"/>
      <c r="BU5" s="1258"/>
      <c r="BV5" s="1258"/>
      <c r="BW5" s="1264"/>
      <c r="BX5" s="1264"/>
      <c r="BY5" s="1264"/>
      <c r="BZ5" s="1264"/>
      <c r="CA5" s="1264"/>
      <c r="CB5" s="1266"/>
      <c r="CC5" s="1268"/>
      <c r="CD5" s="1268"/>
      <c r="CE5" s="1270"/>
      <c r="CF5" s="1258"/>
      <c r="CG5" s="1258"/>
      <c r="CH5" s="1258"/>
      <c r="CI5" s="957" t="s">
        <v>532</v>
      </c>
      <c r="CJ5" s="957" t="s">
        <v>545</v>
      </c>
      <c r="CK5" s="1258"/>
      <c r="CL5" s="1258"/>
      <c r="CM5" s="1258"/>
      <c r="CN5" s="1264"/>
      <c r="CO5" s="1264"/>
      <c r="CP5" s="1264"/>
      <c r="CQ5" s="1264"/>
      <c r="CR5" s="1264"/>
      <c r="CS5" s="1266"/>
      <c r="CT5" s="1268"/>
      <c r="CU5" s="1268"/>
      <c r="CV5" s="1270"/>
      <c r="CW5" s="1258"/>
      <c r="CX5" s="1258"/>
      <c r="CY5" s="1258"/>
      <c r="CZ5" s="957" t="s">
        <v>532</v>
      </c>
      <c r="DA5" s="957" t="s">
        <v>545</v>
      </c>
      <c r="DB5" s="1258"/>
      <c r="DC5" s="1258"/>
      <c r="DD5" s="1258"/>
      <c r="DE5" s="1264"/>
      <c r="DF5" s="1264"/>
      <c r="DG5" s="1264"/>
      <c r="DH5" s="1264"/>
      <c r="DI5" s="1264"/>
      <c r="DJ5" s="1266"/>
      <c r="DK5" s="1268"/>
      <c r="DL5" s="1268"/>
      <c r="DM5" s="1270"/>
      <c r="DN5" s="1258"/>
      <c r="DO5" s="1258"/>
      <c r="DP5" s="1258"/>
      <c r="DQ5" s="957" t="s">
        <v>532</v>
      </c>
      <c r="DR5" s="957" t="s">
        <v>545</v>
      </c>
      <c r="DS5" s="1258"/>
      <c r="DT5" s="1258"/>
      <c r="DU5" s="1258"/>
      <c r="DV5" s="1264"/>
      <c r="DW5" s="1264"/>
      <c r="DX5" s="1264"/>
      <c r="DY5" s="1264"/>
      <c r="DZ5" s="1264"/>
      <c r="EA5" s="1266"/>
      <c r="EB5" s="1268"/>
      <c r="EC5" s="1268"/>
      <c r="ED5" s="1270"/>
      <c r="EE5" s="1256"/>
      <c r="EF5" s="1256"/>
      <c r="EG5" s="1256"/>
      <c r="EH5" s="954" t="s">
        <v>532</v>
      </c>
      <c r="EI5" s="954" t="s">
        <v>545</v>
      </c>
      <c r="EJ5" s="1256"/>
      <c r="EK5" s="1256"/>
      <c r="EL5" s="1256"/>
      <c r="EM5" s="1264"/>
      <c r="EN5" s="1264"/>
      <c r="EO5" s="1264"/>
      <c r="EP5" s="1264"/>
      <c r="EQ5" s="1264"/>
      <c r="ER5" s="1266"/>
      <c r="ES5" s="1268"/>
      <c r="ET5" s="1268"/>
      <c r="EU5" s="1270"/>
      <c r="EV5" s="1256"/>
      <c r="EW5" s="1256"/>
      <c r="EX5" s="1256"/>
      <c r="EY5" s="954" t="s">
        <v>532</v>
      </c>
      <c r="EZ5" s="954" t="s">
        <v>545</v>
      </c>
      <c r="FA5" s="1256"/>
      <c r="FB5" s="1256"/>
      <c r="FC5" s="1256"/>
      <c r="FD5" s="1264"/>
      <c r="FE5" s="1264"/>
      <c r="FF5" s="1264"/>
      <c r="FG5" s="1264"/>
      <c r="FH5" s="1264"/>
      <c r="FI5" s="1266"/>
      <c r="FJ5" s="1268"/>
      <c r="FK5" s="1268"/>
      <c r="FL5" s="1270"/>
      <c r="FM5" s="1145"/>
      <c r="FN5" s="1147"/>
      <c r="FO5" s="1256"/>
      <c r="FP5" s="1256"/>
      <c r="FQ5" s="1256"/>
      <c r="FR5" s="954" t="s">
        <v>532</v>
      </c>
      <c r="FS5" s="954" t="s">
        <v>545</v>
      </c>
      <c r="FT5" s="1256"/>
      <c r="FU5" s="1256"/>
      <c r="FV5" s="1256"/>
      <c r="FW5" s="1264"/>
      <c r="FX5" s="1264"/>
      <c r="FY5" s="1264"/>
      <c r="FZ5" s="1264"/>
      <c r="GA5" s="1264"/>
      <c r="GB5" s="1266"/>
      <c r="GC5" s="1268"/>
      <c r="GD5" s="1268"/>
      <c r="GE5" s="1270"/>
      <c r="GF5" s="1145"/>
      <c r="GG5" s="1147"/>
      <c r="GH5" s="1256"/>
      <c r="GI5" s="1256"/>
      <c r="GJ5" s="1256"/>
      <c r="GK5" s="954" t="s">
        <v>532</v>
      </c>
      <c r="GL5" s="954" t="s">
        <v>545</v>
      </c>
      <c r="GM5" s="1256"/>
      <c r="GN5" s="1256"/>
      <c r="GO5" s="1256"/>
      <c r="GP5" s="1264"/>
      <c r="GQ5" s="1264"/>
      <c r="GR5" s="1264"/>
      <c r="GS5" s="1264"/>
      <c r="GT5" s="1264"/>
      <c r="GU5" s="1266"/>
      <c r="GV5" s="1268"/>
      <c r="GW5" s="1268"/>
      <c r="GX5" s="1270"/>
      <c r="GY5" s="1145"/>
      <c r="GZ5" s="1147"/>
      <c r="HA5" s="1262"/>
      <c r="HB5" s="1262"/>
      <c r="HC5" s="1262"/>
      <c r="HD5" s="955" t="s">
        <v>532</v>
      </c>
      <c r="HE5" s="955" t="s">
        <v>545</v>
      </c>
      <c r="HF5" s="1262"/>
      <c r="HG5" s="1262"/>
      <c r="HH5" s="1262"/>
      <c r="HI5" s="1264"/>
      <c r="HJ5" s="1264"/>
      <c r="HK5" s="1264"/>
      <c r="HL5" s="1264"/>
      <c r="HM5" s="1264"/>
      <c r="HN5" s="1266"/>
      <c r="HO5" s="1268"/>
      <c r="HP5" s="1272"/>
      <c r="HQ5" s="1274"/>
      <c r="HR5" s="1145"/>
      <c r="HS5" s="1147"/>
      <c r="HT5" s="1134"/>
      <c r="HU5" s="1137"/>
      <c r="HV5" s="1138"/>
    </row>
    <row r="6" spans="1:230" s="726" customFormat="1" ht="316.5" customHeight="1" x14ac:dyDescent="0.25">
      <c r="A6" s="716">
        <v>1</v>
      </c>
      <c r="B6" s="717" t="s">
        <v>2292</v>
      </c>
      <c r="C6" s="718" t="s">
        <v>2293</v>
      </c>
      <c r="D6" s="719" t="s">
        <v>2294</v>
      </c>
      <c r="E6" s="718" t="s">
        <v>610</v>
      </c>
      <c r="F6" s="718" t="s">
        <v>702</v>
      </c>
      <c r="G6" s="718" t="s">
        <v>2295</v>
      </c>
      <c r="H6" s="720" t="s">
        <v>1426</v>
      </c>
      <c r="I6" s="721" t="s">
        <v>2296</v>
      </c>
      <c r="J6" s="718" t="s">
        <v>2297</v>
      </c>
      <c r="K6" s="722">
        <v>2</v>
      </c>
      <c r="L6" s="718" t="s">
        <v>2298</v>
      </c>
      <c r="M6" s="723">
        <v>44593</v>
      </c>
      <c r="N6" s="724">
        <v>44621</v>
      </c>
      <c r="O6" s="725" t="s">
        <v>2299</v>
      </c>
      <c r="P6" s="958">
        <v>0</v>
      </c>
      <c r="Q6" s="958">
        <v>0</v>
      </c>
      <c r="R6" s="958">
        <v>0</v>
      </c>
      <c r="S6" s="958">
        <v>0</v>
      </c>
      <c r="T6" s="958">
        <v>0</v>
      </c>
      <c r="U6" s="958">
        <v>0</v>
      </c>
      <c r="V6" s="958">
        <v>0</v>
      </c>
      <c r="W6" s="958">
        <v>0</v>
      </c>
      <c r="X6" s="958">
        <v>0</v>
      </c>
      <c r="Y6" s="958">
        <v>0</v>
      </c>
      <c r="Z6" s="958">
        <v>0</v>
      </c>
      <c r="AA6" s="958">
        <v>0</v>
      </c>
      <c r="AB6" s="958">
        <v>0</v>
      </c>
      <c r="AC6" s="958">
        <v>0</v>
      </c>
      <c r="AD6" s="958">
        <v>0</v>
      </c>
      <c r="AE6" s="958">
        <v>0</v>
      </c>
      <c r="AF6" s="958">
        <v>0</v>
      </c>
      <c r="AG6" s="958">
        <v>0</v>
      </c>
      <c r="AH6" s="958">
        <v>0</v>
      </c>
      <c r="AI6" s="958">
        <v>0</v>
      </c>
      <c r="AJ6" s="958">
        <v>0</v>
      </c>
      <c r="AK6" s="958">
        <v>0</v>
      </c>
      <c r="AL6" s="958">
        <v>0</v>
      </c>
      <c r="AM6" s="958">
        <v>0</v>
      </c>
      <c r="AN6" s="958">
        <v>0</v>
      </c>
      <c r="AO6" s="680">
        <v>0</v>
      </c>
      <c r="AP6" s="680">
        <v>0</v>
      </c>
      <c r="AQ6" s="680">
        <v>0</v>
      </c>
      <c r="AR6" s="680"/>
      <c r="AS6" s="680" t="s">
        <v>619</v>
      </c>
      <c r="AT6" s="959">
        <v>0</v>
      </c>
      <c r="AU6" s="960" t="s">
        <v>568</v>
      </c>
      <c r="AV6" s="961">
        <v>0</v>
      </c>
      <c r="AW6" s="959" t="str">
        <f>IF(AV6=0,"0%",IF(AV6=1,"50%",IF(AV6=2,"100%")))</f>
        <v>0%</v>
      </c>
      <c r="AX6" s="694" t="s">
        <v>2300</v>
      </c>
      <c r="AY6" s="680">
        <v>1</v>
      </c>
      <c r="AZ6" s="680" t="s">
        <v>2301</v>
      </c>
      <c r="BA6" s="694" t="s">
        <v>2302</v>
      </c>
      <c r="BB6" s="680">
        <v>2</v>
      </c>
      <c r="BC6" s="694" t="s">
        <v>2303</v>
      </c>
      <c r="BD6" s="694" t="s">
        <v>2304</v>
      </c>
      <c r="BE6" s="694" t="s">
        <v>2305</v>
      </c>
      <c r="BF6" s="680">
        <v>1</v>
      </c>
      <c r="BG6" s="680">
        <v>1</v>
      </c>
      <c r="BH6" s="680">
        <v>1</v>
      </c>
      <c r="BI6" s="680"/>
      <c r="BJ6" s="680" t="s">
        <v>2306</v>
      </c>
      <c r="BK6" s="959">
        <v>1</v>
      </c>
      <c r="BL6" s="960" t="s">
        <v>568</v>
      </c>
      <c r="BM6" s="961">
        <v>1</v>
      </c>
      <c r="BN6" s="960" t="str">
        <f>IF(BM6=0,"0%",IF(BM6=1,"50%",IF(BM6=2,"100%")))</f>
        <v>50%</v>
      </c>
      <c r="BO6" s="679" t="s">
        <v>2307</v>
      </c>
      <c r="BP6" s="680">
        <v>0</v>
      </c>
      <c r="BQ6" s="958"/>
      <c r="BR6" s="680" t="s">
        <v>2301</v>
      </c>
      <c r="BS6" s="680">
        <v>7</v>
      </c>
      <c r="BT6" s="958"/>
      <c r="BU6" s="679" t="s">
        <v>2303</v>
      </c>
      <c r="BV6" s="679" t="s">
        <v>2308</v>
      </c>
      <c r="BW6" s="322">
        <v>0</v>
      </c>
      <c r="BX6" s="322">
        <v>0</v>
      </c>
      <c r="BY6" s="322">
        <v>0</v>
      </c>
      <c r="BZ6" s="357" t="s">
        <v>2161</v>
      </c>
      <c r="CA6" s="322" t="s">
        <v>567</v>
      </c>
      <c r="CB6" s="959" t="str">
        <f>CE6</f>
        <v>50%</v>
      </c>
      <c r="CC6" s="960"/>
      <c r="CD6" s="961">
        <f>BM6+BP6</f>
        <v>1</v>
      </c>
      <c r="CE6" s="959" t="str">
        <f>IF(CD6=0,"0%",IF(CD6=1,"50%",IF(CD6=2,"100%")))</f>
        <v>50%</v>
      </c>
      <c r="CF6" s="679" t="s">
        <v>2309</v>
      </c>
      <c r="CG6" s="680">
        <v>1</v>
      </c>
      <c r="CH6" s="679" t="s">
        <v>2305</v>
      </c>
      <c r="CI6" s="679" t="s">
        <v>2310</v>
      </c>
      <c r="CJ6" s="680">
        <v>22</v>
      </c>
      <c r="CK6" s="679" t="s">
        <v>2311</v>
      </c>
      <c r="CL6" s="962" t="s">
        <v>2312</v>
      </c>
      <c r="CM6" s="679" t="s">
        <v>2313</v>
      </c>
      <c r="CN6" s="958">
        <v>1</v>
      </c>
      <c r="CO6" s="958">
        <v>1</v>
      </c>
      <c r="CP6" s="958">
        <v>1</v>
      </c>
      <c r="CQ6" s="962" t="s">
        <v>2314</v>
      </c>
      <c r="CR6" s="958" t="s">
        <v>580</v>
      </c>
      <c r="CS6" s="959" t="str">
        <f>CV6</f>
        <v>100%</v>
      </c>
      <c r="CT6" s="960"/>
      <c r="CU6" s="961">
        <f>CD6+CG6</f>
        <v>2</v>
      </c>
      <c r="CV6" s="959" t="str">
        <f>IF(CU6=0,"0%",IF(CU6=1,"50%",IF(CU6=2,"100%")))</f>
        <v>100%</v>
      </c>
      <c r="CW6" s="958"/>
      <c r="CX6" s="958"/>
      <c r="CY6" s="958"/>
      <c r="CZ6" s="958"/>
      <c r="DA6" s="958"/>
      <c r="DB6" s="958"/>
      <c r="DC6" s="958"/>
      <c r="DD6" s="958"/>
      <c r="DE6" s="958">
        <v>0</v>
      </c>
      <c r="DF6" s="958">
        <v>0</v>
      </c>
      <c r="DG6" s="958"/>
      <c r="DH6" s="958"/>
      <c r="DI6" s="958" t="s">
        <v>580</v>
      </c>
      <c r="DJ6" s="959" t="str">
        <f>DM6</f>
        <v>100%</v>
      </c>
      <c r="DK6" s="960"/>
      <c r="DL6" s="961">
        <f>CU6+CX6</f>
        <v>2</v>
      </c>
      <c r="DM6" s="959" t="str">
        <f>IF(DL6=0,"0%",IF(DL6=1,"50%",IF(DL6=2,"100%")))</f>
        <v>100%</v>
      </c>
      <c r="DN6" s="958"/>
      <c r="DO6" s="958"/>
      <c r="DP6" s="958"/>
      <c r="DQ6" s="958"/>
      <c r="DR6" s="958"/>
      <c r="DS6" s="958"/>
      <c r="DT6" s="958"/>
      <c r="DU6" s="958"/>
      <c r="DV6" s="958"/>
      <c r="DW6" s="958"/>
      <c r="DX6" s="958"/>
      <c r="DY6" s="962" t="s">
        <v>1664</v>
      </c>
      <c r="DZ6" s="958" t="s">
        <v>580</v>
      </c>
      <c r="EA6" s="959" t="str">
        <f>ED6</f>
        <v>100%</v>
      </c>
      <c r="EB6" s="960"/>
      <c r="EC6" s="961">
        <f>DL6+DO6</f>
        <v>2</v>
      </c>
      <c r="ED6" s="959" t="str">
        <f>IF(EC6=0,"0%",IF(EC6=1,"50%",IF(EC6=2,"100%")))</f>
        <v>100%</v>
      </c>
      <c r="EE6" s="958"/>
      <c r="EF6" s="958"/>
      <c r="EG6" s="958"/>
      <c r="EH6" s="958"/>
      <c r="EI6" s="958"/>
      <c r="EJ6" s="958"/>
      <c r="EK6" s="958"/>
      <c r="EL6" s="958"/>
      <c r="EM6" s="958"/>
      <c r="EN6" s="958"/>
      <c r="EO6" s="958"/>
      <c r="EP6" s="958"/>
      <c r="EQ6" s="958" t="s">
        <v>580</v>
      </c>
      <c r="ER6" s="959" t="str">
        <f>EU6</f>
        <v>100%</v>
      </c>
      <c r="ES6" s="960"/>
      <c r="ET6" s="961">
        <f>EC6+EF6</f>
        <v>2</v>
      </c>
      <c r="EU6" s="959" t="str">
        <f>IF(ET6=0,"0%",IF(ET6=1,"50%",IF(ET6=2,"100%")))</f>
        <v>100%</v>
      </c>
      <c r="EV6" s="958"/>
      <c r="EW6" s="958"/>
      <c r="EX6" s="958"/>
      <c r="EY6" s="958"/>
      <c r="EZ6" s="958"/>
      <c r="FA6" s="958"/>
      <c r="FB6" s="958"/>
      <c r="FC6" s="958"/>
      <c r="FD6" s="958"/>
      <c r="FE6" s="958"/>
      <c r="FF6" s="958"/>
      <c r="FG6" s="958" t="s">
        <v>1666</v>
      </c>
      <c r="FH6" s="958" t="s">
        <v>580</v>
      </c>
      <c r="FI6" s="959" t="str">
        <f>FL6</f>
        <v>100%</v>
      </c>
      <c r="FJ6" s="960"/>
      <c r="FK6" s="961">
        <f>ET6+EW6</f>
        <v>2</v>
      </c>
      <c r="FL6" s="959" t="str">
        <f>IF(FK6=0,"0%",IF(FK6=1,"50%",IF(FK6=2,"100%")))</f>
        <v>100%</v>
      </c>
      <c r="FM6" s="963" t="s">
        <v>2077</v>
      </c>
      <c r="FN6" s="963" t="s">
        <v>5</v>
      </c>
      <c r="FO6" s="958"/>
      <c r="FP6" s="958"/>
      <c r="FQ6" s="958"/>
      <c r="FR6" s="958"/>
      <c r="FS6" s="958"/>
      <c r="FT6" s="958"/>
      <c r="FU6" s="958"/>
      <c r="FV6" s="958"/>
      <c r="FW6" s="958"/>
      <c r="FX6" s="958"/>
      <c r="FY6" s="958"/>
      <c r="FZ6" s="958"/>
      <c r="GA6" s="958" t="s">
        <v>580</v>
      </c>
      <c r="GB6" s="959" t="str">
        <f>GE6</f>
        <v>100%</v>
      </c>
      <c r="GC6" s="960"/>
      <c r="GD6" s="961">
        <f>FK6+FP6</f>
        <v>2</v>
      </c>
      <c r="GE6" s="959" t="str">
        <f>IF(GD6=0,"0%",IF(GD6=1,"50%",IF(GD6=2,"100%")))</f>
        <v>100%</v>
      </c>
      <c r="GF6" s="963" t="s">
        <v>2077</v>
      </c>
      <c r="GG6" s="963" t="s">
        <v>5</v>
      </c>
      <c r="GH6" s="958"/>
      <c r="GI6" s="958"/>
      <c r="GJ6" s="958"/>
      <c r="GK6" s="958"/>
      <c r="GL6" s="958"/>
      <c r="GM6" s="958"/>
      <c r="GN6" s="958"/>
      <c r="GO6" s="958"/>
      <c r="GP6" s="958"/>
      <c r="GQ6" s="958"/>
      <c r="GR6" s="958"/>
      <c r="GS6" s="958"/>
      <c r="GT6" s="680" t="s">
        <v>580</v>
      </c>
      <c r="GU6" s="959" t="str">
        <f>GX6</f>
        <v>100%</v>
      </c>
      <c r="GV6" s="960"/>
      <c r="GW6" s="961">
        <f>GD6+GI6</f>
        <v>2</v>
      </c>
      <c r="GX6" s="959" t="str">
        <f>IF(GW6=0,"0%",IF(GW6=1,"50%",IF(GW6=2,"100%")))</f>
        <v>100%</v>
      </c>
      <c r="GY6" s="963" t="s">
        <v>2077</v>
      </c>
      <c r="GZ6" s="963" t="s">
        <v>5</v>
      </c>
      <c r="HA6" s="958"/>
      <c r="HB6" s="958"/>
      <c r="HC6" s="958"/>
      <c r="HD6" s="958"/>
      <c r="HE6" s="958"/>
      <c r="HF6" s="958"/>
      <c r="HG6" s="958"/>
      <c r="HH6" s="958"/>
      <c r="HI6" s="958"/>
      <c r="HJ6" s="958"/>
      <c r="HK6" s="958"/>
      <c r="HL6" s="958"/>
      <c r="HM6" s="680" t="s">
        <v>580</v>
      </c>
      <c r="HN6" s="959" t="str">
        <f>HQ6</f>
        <v>100%</v>
      </c>
      <c r="HO6" s="960"/>
      <c r="HP6" s="961">
        <f>GW6+HB6</f>
        <v>2</v>
      </c>
      <c r="HQ6" s="959" t="str">
        <f>IF(HP6=0,"0%",IF(HP6=1,"50%",IF(HP6=2,"100%")))</f>
        <v>100%</v>
      </c>
      <c r="HR6" s="963" t="s">
        <v>2077</v>
      </c>
      <c r="HS6" s="963" t="s">
        <v>5</v>
      </c>
      <c r="HT6" s="964" t="s">
        <v>2077</v>
      </c>
      <c r="HU6" s="964" t="s">
        <v>618</v>
      </c>
      <c r="HV6" s="965" t="s">
        <v>9</v>
      </c>
    </row>
    <row r="7" spans="1:230" s="726" customFormat="1" ht="187.5" customHeight="1" x14ac:dyDescent="0.25">
      <c r="A7" s="716">
        <v>2</v>
      </c>
      <c r="B7" s="727" t="s">
        <v>2315</v>
      </c>
      <c r="C7" s="728" t="s">
        <v>2316</v>
      </c>
      <c r="D7" s="729" t="s">
        <v>2317</v>
      </c>
      <c r="E7" s="729" t="s">
        <v>1074</v>
      </c>
      <c r="F7" s="729" t="s">
        <v>550</v>
      </c>
      <c r="G7" s="728" t="s">
        <v>2295</v>
      </c>
      <c r="H7" s="730" t="s">
        <v>1426</v>
      </c>
      <c r="I7" s="731" t="s">
        <v>2318</v>
      </c>
      <c r="J7" s="728" t="s">
        <v>2297</v>
      </c>
      <c r="K7" s="732">
        <v>1</v>
      </c>
      <c r="L7" s="729" t="s">
        <v>2319</v>
      </c>
      <c r="M7" s="733">
        <v>44713</v>
      </c>
      <c r="N7" s="734">
        <v>44713</v>
      </c>
      <c r="O7" s="735"/>
      <c r="P7" s="958"/>
      <c r="Q7" s="958"/>
      <c r="R7" s="958"/>
      <c r="S7" s="958"/>
      <c r="T7" s="958"/>
      <c r="U7" s="958"/>
      <c r="V7" s="958"/>
      <c r="W7" s="958"/>
      <c r="X7" s="958"/>
      <c r="Y7" s="958"/>
      <c r="Z7" s="958"/>
      <c r="AA7" s="958"/>
      <c r="AB7" s="958"/>
      <c r="AC7" s="958"/>
      <c r="AD7" s="958"/>
      <c r="AE7" s="958"/>
      <c r="AF7" s="958"/>
      <c r="AG7" s="958"/>
      <c r="AH7" s="958"/>
      <c r="AI7" s="958"/>
      <c r="AJ7" s="958"/>
      <c r="AK7" s="958"/>
      <c r="AL7" s="958"/>
      <c r="AM7" s="958"/>
      <c r="AN7" s="958"/>
      <c r="AO7" s="680">
        <v>0</v>
      </c>
      <c r="AP7" s="680">
        <v>0</v>
      </c>
      <c r="AQ7" s="680">
        <v>0</v>
      </c>
      <c r="AR7" s="680"/>
      <c r="AS7" s="680" t="s">
        <v>619</v>
      </c>
      <c r="AT7" s="960"/>
      <c r="AU7" s="960" t="s">
        <v>568</v>
      </c>
      <c r="AV7" s="961">
        <v>0</v>
      </c>
      <c r="AW7" s="960" t="str">
        <f>IF(AV7=0,"0%",IF(AV7=1,"100%",))</f>
        <v>0%</v>
      </c>
      <c r="AX7" s="958"/>
      <c r="AY7" s="958"/>
      <c r="AZ7" s="958"/>
      <c r="BA7" s="958"/>
      <c r="BB7" s="958"/>
      <c r="BC7" s="958"/>
      <c r="BD7" s="958"/>
      <c r="BE7" s="958"/>
      <c r="BF7" s="958">
        <v>0</v>
      </c>
      <c r="BG7" s="680">
        <v>0</v>
      </c>
      <c r="BH7" s="680">
        <v>0</v>
      </c>
      <c r="BI7" s="680">
        <v>0</v>
      </c>
      <c r="BJ7" s="680" t="s">
        <v>715</v>
      </c>
      <c r="BK7" s="960">
        <v>0</v>
      </c>
      <c r="BL7" s="960">
        <v>0</v>
      </c>
      <c r="BM7" s="961">
        <v>0</v>
      </c>
      <c r="BN7" s="960" t="str">
        <f>IF(BM7=0,"0%",IF(BM7=1,"100%",))</f>
        <v>0%</v>
      </c>
      <c r="BO7" s="958"/>
      <c r="BP7" s="958"/>
      <c r="BQ7" s="958"/>
      <c r="BR7" s="958"/>
      <c r="BS7" s="958"/>
      <c r="BT7" s="958"/>
      <c r="BU7" s="958"/>
      <c r="BV7" s="958"/>
      <c r="BW7" s="322">
        <v>0</v>
      </c>
      <c r="BX7" s="322">
        <v>0</v>
      </c>
      <c r="BY7" s="322">
        <v>0</v>
      </c>
      <c r="BZ7" s="357" t="s">
        <v>2161</v>
      </c>
      <c r="CA7" s="322" t="s">
        <v>715</v>
      </c>
      <c r="CB7" s="959" t="str">
        <f>CE7</f>
        <v>0%</v>
      </c>
      <c r="CC7" s="960"/>
      <c r="CD7" s="961">
        <f>BM7+BP7</f>
        <v>0</v>
      </c>
      <c r="CE7" s="960" t="str">
        <f>IF(CD7=0,"0%",IF(CD7=1,"100%",))</f>
        <v>0%</v>
      </c>
      <c r="CF7" s="958"/>
      <c r="CG7" s="958"/>
      <c r="CH7" s="958"/>
      <c r="CI7" s="958"/>
      <c r="CJ7" s="958"/>
      <c r="CK7" s="958"/>
      <c r="CL7" s="958"/>
      <c r="CM7" s="958"/>
      <c r="CN7" s="958">
        <v>0</v>
      </c>
      <c r="CO7" s="958">
        <v>0</v>
      </c>
      <c r="CP7" s="958">
        <v>0</v>
      </c>
      <c r="CQ7" s="357" t="s">
        <v>2320</v>
      </c>
      <c r="CR7" s="958" t="s">
        <v>715</v>
      </c>
      <c r="CS7" s="959" t="str">
        <f>CV7</f>
        <v>0%</v>
      </c>
      <c r="CT7" s="960"/>
      <c r="CU7" s="961">
        <f>CD7+CG7</f>
        <v>0</v>
      </c>
      <c r="CV7" s="960" t="str">
        <f>IF(CU7=0,"0%",IF(CU7=1,"100%",))</f>
        <v>0%</v>
      </c>
      <c r="CW7" s="679" t="s">
        <v>2321</v>
      </c>
      <c r="CX7" s="680">
        <v>1</v>
      </c>
      <c r="CY7" s="966" t="s">
        <v>2322</v>
      </c>
      <c r="CZ7" s="679" t="s">
        <v>2323</v>
      </c>
      <c r="DA7" s="962" t="s">
        <v>2324</v>
      </c>
      <c r="DB7" s="962" t="s">
        <v>2325</v>
      </c>
      <c r="DC7" s="962" t="s">
        <v>2326</v>
      </c>
      <c r="DD7" s="962" t="s">
        <v>2327</v>
      </c>
      <c r="DE7" s="958">
        <v>1</v>
      </c>
      <c r="DF7" s="958">
        <v>1</v>
      </c>
      <c r="DG7" s="958"/>
      <c r="DH7" s="958"/>
      <c r="DI7" s="958" t="s">
        <v>580</v>
      </c>
      <c r="DJ7" s="959">
        <f>DM7</f>
        <v>1</v>
      </c>
      <c r="DK7" s="960"/>
      <c r="DL7" s="961">
        <f>CU7+CX7</f>
        <v>1</v>
      </c>
      <c r="DM7" s="959">
        <f>DL7*100%/K7</f>
        <v>1</v>
      </c>
      <c r="DN7" s="958"/>
      <c r="DO7" s="958"/>
      <c r="DP7" s="958"/>
      <c r="DQ7" s="958"/>
      <c r="DR7" s="958"/>
      <c r="DS7" s="958"/>
      <c r="DT7" s="958"/>
      <c r="DU7" s="958"/>
      <c r="DV7" s="958"/>
      <c r="DW7" s="958"/>
      <c r="DX7" s="958"/>
      <c r="DY7" s="962" t="s">
        <v>1664</v>
      </c>
      <c r="DZ7" s="958"/>
      <c r="EA7" s="959">
        <f>ED7</f>
        <v>1</v>
      </c>
      <c r="EB7" s="960"/>
      <c r="EC7" s="961">
        <f>DL7+DO7</f>
        <v>1</v>
      </c>
      <c r="ED7" s="959">
        <f>EC7*100%/K7</f>
        <v>1</v>
      </c>
      <c r="EE7" s="958"/>
      <c r="EF7" s="958"/>
      <c r="EG7" s="958"/>
      <c r="EH7" s="958"/>
      <c r="EI7" s="958"/>
      <c r="EJ7" s="958"/>
      <c r="EK7" s="958"/>
      <c r="EL7" s="958"/>
      <c r="EM7" s="958"/>
      <c r="EN7" s="958"/>
      <c r="EO7" s="958"/>
      <c r="EP7" s="958"/>
      <c r="EQ7" s="958" t="s">
        <v>580</v>
      </c>
      <c r="ER7" s="959">
        <f>EU7</f>
        <v>1</v>
      </c>
      <c r="ES7" s="960"/>
      <c r="ET7" s="961">
        <f>EC7+EF7</f>
        <v>1</v>
      </c>
      <c r="EU7" s="959">
        <f>ET7*100%/K7</f>
        <v>1</v>
      </c>
      <c r="EV7" s="958"/>
      <c r="EW7" s="958"/>
      <c r="EX7" s="958"/>
      <c r="EY7" s="958"/>
      <c r="EZ7" s="958"/>
      <c r="FA7" s="958"/>
      <c r="FB7" s="958"/>
      <c r="FC7" s="958"/>
      <c r="FD7" s="958"/>
      <c r="FE7" s="958"/>
      <c r="FF7" s="958"/>
      <c r="FG7" s="958" t="s">
        <v>1666</v>
      </c>
      <c r="FH7" s="958" t="s">
        <v>580</v>
      </c>
      <c r="FI7" s="959">
        <f>FL7</f>
        <v>1</v>
      </c>
      <c r="FJ7" s="960"/>
      <c r="FK7" s="961">
        <f>ET7+EW7</f>
        <v>1</v>
      </c>
      <c r="FL7" s="959">
        <f>FK7*100%/K7</f>
        <v>1</v>
      </c>
      <c r="FM7" s="963" t="s">
        <v>1459</v>
      </c>
      <c r="FN7" s="963" t="s">
        <v>5</v>
      </c>
      <c r="FO7" s="958"/>
      <c r="FP7" s="958"/>
      <c r="FQ7" s="958"/>
      <c r="FR7" s="958"/>
      <c r="FS7" s="958"/>
      <c r="FT7" s="958"/>
      <c r="FU7" s="958"/>
      <c r="FV7" s="958"/>
      <c r="FW7" s="958"/>
      <c r="FX7" s="958"/>
      <c r="FY7" s="958"/>
      <c r="FZ7" s="958"/>
      <c r="GA7" s="958" t="s">
        <v>580</v>
      </c>
      <c r="GB7" s="959" t="str">
        <f>GE7</f>
        <v>100%</v>
      </c>
      <c r="GC7" s="960"/>
      <c r="GD7" s="961">
        <f>FK7+FP7</f>
        <v>1</v>
      </c>
      <c r="GE7" s="960" t="str">
        <f>IF(GD7=0,"0%",IF(GD7=1,"100%",))</f>
        <v>100%</v>
      </c>
      <c r="GF7" s="963" t="s">
        <v>1459</v>
      </c>
      <c r="GG7" s="963" t="s">
        <v>5</v>
      </c>
      <c r="GH7" s="958"/>
      <c r="GI7" s="958"/>
      <c r="GJ7" s="958"/>
      <c r="GK7" s="958"/>
      <c r="GL7" s="958"/>
      <c r="GM7" s="958"/>
      <c r="GN7" s="958"/>
      <c r="GO7" s="958"/>
      <c r="GP7" s="958"/>
      <c r="GQ7" s="958"/>
      <c r="GR7" s="958"/>
      <c r="GS7" s="958"/>
      <c r="GT7" s="680" t="s">
        <v>580</v>
      </c>
      <c r="GU7" s="959" t="str">
        <f>GX7</f>
        <v>100%</v>
      </c>
      <c r="GV7" s="960"/>
      <c r="GW7" s="961">
        <f>GD7+GI7</f>
        <v>1</v>
      </c>
      <c r="GX7" s="960" t="str">
        <f>IF(GW7=0,"0%",IF(GW7=1,"100%",))</f>
        <v>100%</v>
      </c>
      <c r="GY7" s="963" t="s">
        <v>1459</v>
      </c>
      <c r="GZ7" s="963" t="s">
        <v>5</v>
      </c>
      <c r="HA7" s="958"/>
      <c r="HB7" s="958"/>
      <c r="HC7" s="958"/>
      <c r="HD7" s="958"/>
      <c r="HE7" s="958"/>
      <c r="HF7" s="958"/>
      <c r="HG7" s="958"/>
      <c r="HH7" s="958"/>
      <c r="HI7" s="958"/>
      <c r="HJ7" s="958"/>
      <c r="HK7" s="958"/>
      <c r="HL7" s="958"/>
      <c r="HM7" s="680" t="s">
        <v>580</v>
      </c>
      <c r="HN7" s="959" t="str">
        <f>HQ7</f>
        <v>100%</v>
      </c>
      <c r="HO7" s="960"/>
      <c r="HP7" s="961">
        <f>GW7+HB7</f>
        <v>1</v>
      </c>
      <c r="HQ7" s="960" t="str">
        <f>IF(HP7=0,"0%",IF(HP7=1,"100%",))</f>
        <v>100%</v>
      </c>
      <c r="HR7" s="963" t="s">
        <v>1459</v>
      </c>
      <c r="HS7" s="963" t="s">
        <v>5</v>
      </c>
      <c r="HT7" s="964" t="s">
        <v>1459</v>
      </c>
      <c r="HU7" s="964" t="s">
        <v>618</v>
      </c>
      <c r="HV7" s="965" t="s">
        <v>7</v>
      </c>
    </row>
    <row r="8" spans="1:230" s="726" customFormat="1" ht="228" customHeight="1" x14ac:dyDescent="0.25">
      <c r="A8" s="716">
        <v>3</v>
      </c>
      <c r="B8" s="727" t="s">
        <v>2328</v>
      </c>
      <c r="C8" s="728" t="s">
        <v>2329</v>
      </c>
      <c r="D8" s="729" t="s">
        <v>2330</v>
      </c>
      <c r="E8" s="729" t="s">
        <v>1074</v>
      </c>
      <c r="F8" s="729" t="s">
        <v>550</v>
      </c>
      <c r="G8" s="728" t="s">
        <v>2295</v>
      </c>
      <c r="H8" s="730" t="s">
        <v>1426</v>
      </c>
      <c r="I8" s="731" t="s">
        <v>2331</v>
      </c>
      <c r="J8" s="728" t="s">
        <v>2297</v>
      </c>
      <c r="K8" s="732">
        <v>1</v>
      </c>
      <c r="L8" s="729" t="s">
        <v>2319</v>
      </c>
      <c r="M8" s="733">
        <v>44774</v>
      </c>
      <c r="N8" s="733">
        <v>44805</v>
      </c>
      <c r="O8" s="735"/>
      <c r="P8" s="958"/>
      <c r="Q8" s="958"/>
      <c r="R8" s="958"/>
      <c r="S8" s="958"/>
      <c r="T8" s="958"/>
      <c r="U8" s="958"/>
      <c r="V8" s="958"/>
      <c r="W8" s="958"/>
      <c r="X8" s="958"/>
      <c r="Y8" s="958"/>
      <c r="Z8" s="958"/>
      <c r="AA8" s="958"/>
      <c r="AB8" s="958"/>
      <c r="AC8" s="958"/>
      <c r="AD8" s="958"/>
      <c r="AE8" s="958"/>
      <c r="AF8" s="958"/>
      <c r="AG8" s="958"/>
      <c r="AH8" s="958"/>
      <c r="AI8" s="958"/>
      <c r="AJ8" s="958"/>
      <c r="AK8" s="958"/>
      <c r="AL8" s="958"/>
      <c r="AM8" s="958"/>
      <c r="AN8" s="958"/>
      <c r="AO8" s="680">
        <v>0</v>
      </c>
      <c r="AP8" s="680">
        <v>0</v>
      </c>
      <c r="AQ8" s="680">
        <v>0</v>
      </c>
      <c r="AR8" s="680"/>
      <c r="AS8" s="680" t="s">
        <v>619</v>
      </c>
      <c r="AT8" s="960"/>
      <c r="AU8" s="960" t="s">
        <v>568</v>
      </c>
      <c r="AV8" s="961">
        <v>0</v>
      </c>
      <c r="AW8" s="960" t="str">
        <f>IF(AV8=0,"0%",IF(AV8=1,"100%",))</f>
        <v>0%</v>
      </c>
      <c r="AX8" s="958"/>
      <c r="AY8" s="958"/>
      <c r="AZ8" s="958"/>
      <c r="BA8" s="958"/>
      <c r="BB8" s="958"/>
      <c r="BC8" s="958"/>
      <c r="BD8" s="958"/>
      <c r="BE8" s="958"/>
      <c r="BF8" s="958">
        <v>0</v>
      </c>
      <c r="BG8" s="680">
        <v>0</v>
      </c>
      <c r="BH8" s="680">
        <v>0</v>
      </c>
      <c r="BI8" s="680">
        <v>0</v>
      </c>
      <c r="BJ8" s="680" t="s">
        <v>715</v>
      </c>
      <c r="BK8" s="959">
        <v>0</v>
      </c>
      <c r="BL8" s="960">
        <v>0</v>
      </c>
      <c r="BM8" s="961">
        <v>0</v>
      </c>
      <c r="BN8" s="960" t="str">
        <f>IF(BM8=0,"0%",IF(BM8=1,"100%",))</f>
        <v>0%</v>
      </c>
      <c r="BO8" s="958"/>
      <c r="BP8" s="958"/>
      <c r="BQ8" s="958"/>
      <c r="BR8" s="958"/>
      <c r="BS8" s="958"/>
      <c r="BT8" s="958"/>
      <c r="BU8" s="958"/>
      <c r="BV8" s="958"/>
      <c r="BW8" s="322">
        <v>0</v>
      </c>
      <c r="BX8" s="322">
        <v>0</v>
      </c>
      <c r="BY8" s="322">
        <v>0</v>
      </c>
      <c r="BZ8" s="357" t="s">
        <v>2161</v>
      </c>
      <c r="CA8" s="322" t="s">
        <v>715</v>
      </c>
      <c r="CB8" s="959" t="str">
        <f>CE8</f>
        <v>0%</v>
      </c>
      <c r="CC8" s="960"/>
      <c r="CD8" s="961">
        <f>BM8+BP8</f>
        <v>0</v>
      </c>
      <c r="CE8" s="960" t="str">
        <f>IF(CD8=0,"0%",IF(CD8=1,"100%",))</f>
        <v>0%</v>
      </c>
      <c r="CF8" s="958"/>
      <c r="CG8" s="958"/>
      <c r="CH8" s="958"/>
      <c r="CI8" s="958"/>
      <c r="CJ8" s="958"/>
      <c r="CK8" s="958"/>
      <c r="CL8" s="958"/>
      <c r="CM8" s="958"/>
      <c r="CN8" s="958">
        <v>0</v>
      </c>
      <c r="CO8" s="958">
        <v>0</v>
      </c>
      <c r="CP8" s="958">
        <v>0</v>
      </c>
      <c r="CQ8" s="357" t="s">
        <v>2320</v>
      </c>
      <c r="CR8" s="958" t="s">
        <v>715</v>
      </c>
      <c r="CS8" s="959" t="str">
        <f>CV8</f>
        <v>0%</v>
      </c>
      <c r="CT8" s="960"/>
      <c r="CU8" s="961">
        <f>CD8+CG8</f>
        <v>0</v>
      </c>
      <c r="CV8" s="960" t="str">
        <f>IF(CU8=0,"0%",IF(CU8=1,"100%",))</f>
        <v>0%</v>
      </c>
      <c r="CW8" s="958"/>
      <c r="CX8" s="958"/>
      <c r="CY8" s="958"/>
      <c r="CZ8" s="958"/>
      <c r="DA8" s="958"/>
      <c r="DB8" s="958"/>
      <c r="DC8" s="958"/>
      <c r="DD8" s="958"/>
      <c r="DE8" s="958">
        <v>0</v>
      </c>
      <c r="DF8" s="958">
        <v>0</v>
      </c>
      <c r="DG8" s="958"/>
      <c r="DH8" s="958"/>
      <c r="DI8" s="958" t="s">
        <v>715</v>
      </c>
      <c r="DJ8" s="959" t="str">
        <f>DM8</f>
        <v>0%</v>
      </c>
      <c r="DK8" s="960"/>
      <c r="DL8" s="961">
        <f>CU8+CX8</f>
        <v>0</v>
      </c>
      <c r="DM8" s="959" t="str">
        <f>IF(DL8=0,"0%",IF(DL8=1,"100%",))</f>
        <v>0%</v>
      </c>
      <c r="DN8" s="958"/>
      <c r="DO8" s="958"/>
      <c r="DP8" s="958"/>
      <c r="DQ8" s="958"/>
      <c r="DR8" s="958"/>
      <c r="DS8" s="958"/>
      <c r="DT8" s="958"/>
      <c r="DU8" s="958"/>
      <c r="DV8" s="958"/>
      <c r="DW8" s="958"/>
      <c r="DX8" s="958"/>
      <c r="DY8" s="962" t="s">
        <v>2332</v>
      </c>
      <c r="DZ8" s="958" t="s">
        <v>715</v>
      </c>
      <c r="EA8" s="959" t="str">
        <f>ED8</f>
        <v>0%</v>
      </c>
      <c r="EB8" s="960"/>
      <c r="EC8" s="961">
        <f>DL8+DO8</f>
        <v>0</v>
      </c>
      <c r="ED8" s="959" t="str">
        <f>IF(EC8=0,"0%",IF(EC8=1,"100%",))</f>
        <v>0%</v>
      </c>
      <c r="EE8" s="728" t="s">
        <v>2333</v>
      </c>
      <c r="EF8" s="680">
        <v>1</v>
      </c>
      <c r="EG8" s="736" t="s">
        <v>2334</v>
      </c>
      <c r="EH8" s="962" t="s">
        <v>2335</v>
      </c>
      <c r="EI8" s="680">
        <v>55</v>
      </c>
      <c r="EJ8" s="962" t="s">
        <v>2336</v>
      </c>
      <c r="EK8" s="962" t="s">
        <v>2337</v>
      </c>
      <c r="EL8" s="679" t="s">
        <v>2338</v>
      </c>
      <c r="EM8" s="958">
        <v>1</v>
      </c>
      <c r="EN8" s="958">
        <v>1</v>
      </c>
      <c r="EO8" s="958">
        <v>1</v>
      </c>
      <c r="EP8" s="958"/>
      <c r="EQ8" s="958" t="s">
        <v>580</v>
      </c>
      <c r="ER8" s="959" t="str">
        <f>EU8</f>
        <v>100%</v>
      </c>
      <c r="ES8" s="960"/>
      <c r="ET8" s="961">
        <f>EC8+EF8</f>
        <v>1</v>
      </c>
      <c r="EU8" s="960" t="str">
        <f>IF(ET8=0,"0%",IF(ET8=1,"100%",))</f>
        <v>100%</v>
      </c>
      <c r="EV8" s="958"/>
      <c r="EW8" s="958"/>
      <c r="EX8" s="958"/>
      <c r="EY8" s="958"/>
      <c r="EZ8" s="958"/>
      <c r="FA8" s="958"/>
      <c r="FB8" s="958"/>
      <c r="FC8" s="958"/>
      <c r="FD8" s="958"/>
      <c r="FE8" s="958"/>
      <c r="FF8" s="958"/>
      <c r="FG8" s="958" t="s">
        <v>1666</v>
      </c>
      <c r="FH8" s="958" t="s">
        <v>580</v>
      </c>
      <c r="FI8" s="959" t="str">
        <f>FL8</f>
        <v>100%</v>
      </c>
      <c r="FJ8" s="960"/>
      <c r="FK8" s="961">
        <f>ET8+EW8</f>
        <v>1</v>
      </c>
      <c r="FL8" s="960" t="str">
        <f>IF(FK8=0,"0%",IF(FK8=1,"100%",))</f>
        <v>100%</v>
      </c>
      <c r="FM8" s="963" t="s">
        <v>2197</v>
      </c>
      <c r="FN8" s="963" t="s">
        <v>5</v>
      </c>
      <c r="FO8" s="958"/>
      <c r="FP8" s="958"/>
      <c r="FQ8" s="958"/>
      <c r="FR8" s="958"/>
      <c r="FS8" s="958"/>
      <c r="FT8" s="958"/>
      <c r="FU8" s="958"/>
      <c r="FV8" s="958"/>
      <c r="FW8" s="958"/>
      <c r="FX8" s="958"/>
      <c r="FY8" s="958"/>
      <c r="FZ8" s="958"/>
      <c r="GA8" s="958" t="s">
        <v>580</v>
      </c>
      <c r="GB8" s="959" t="str">
        <f>GE8</f>
        <v>100%</v>
      </c>
      <c r="GC8" s="960"/>
      <c r="GD8" s="961">
        <f>FK8+FP8</f>
        <v>1</v>
      </c>
      <c r="GE8" s="960" t="str">
        <f>IF(GD8=0,"0%",IF(GD8=1,"100%",))</f>
        <v>100%</v>
      </c>
      <c r="GF8" s="963" t="s">
        <v>2197</v>
      </c>
      <c r="GG8" s="963" t="s">
        <v>5</v>
      </c>
      <c r="GH8" s="958"/>
      <c r="GI8" s="958"/>
      <c r="GJ8" s="958"/>
      <c r="GK8" s="958"/>
      <c r="GL8" s="958"/>
      <c r="GM8" s="958"/>
      <c r="GN8" s="958"/>
      <c r="GO8" s="958"/>
      <c r="GP8" s="958"/>
      <c r="GQ8" s="958"/>
      <c r="GR8" s="958"/>
      <c r="GS8" s="958"/>
      <c r="GT8" s="680" t="s">
        <v>580</v>
      </c>
      <c r="GU8" s="959" t="str">
        <f>GX8</f>
        <v>100%</v>
      </c>
      <c r="GV8" s="960"/>
      <c r="GW8" s="961">
        <f>GD8+GI8</f>
        <v>1</v>
      </c>
      <c r="GX8" s="960" t="str">
        <f>IF(GW8=0,"0%",IF(GW8=1,"100%",))</f>
        <v>100%</v>
      </c>
      <c r="GY8" s="963" t="s">
        <v>2197</v>
      </c>
      <c r="GZ8" s="963" t="s">
        <v>5</v>
      </c>
      <c r="HA8" s="958"/>
      <c r="HB8" s="958"/>
      <c r="HC8" s="958"/>
      <c r="HD8" s="958"/>
      <c r="HE8" s="958"/>
      <c r="HF8" s="958"/>
      <c r="HG8" s="958"/>
      <c r="HH8" s="958"/>
      <c r="HI8" s="958"/>
      <c r="HJ8" s="958"/>
      <c r="HK8" s="958"/>
      <c r="HL8" s="958"/>
      <c r="HM8" s="680" t="s">
        <v>580</v>
      </c>
      <c r="HN8" s="959" t="str">
        <f>HQ8</f>
        <v>100%</v>
      </c>
      <c r="HO8" s="960"/>
      <c r="HP8" s="961">
        <f>GW8+HB8</f>
        <v>1</v>
      </c>
      <c r="HQ8" s="960" t="str">
        <f>IF(HP8=0,"0%",IF(HP8=1,"100%",))</f>
        <v>100%</v>
      </c>
      <c r="HR8" s="963" t="s">
        <v>2197</v>
      </c>
      <c r="HS8" s="963" t="s">
        <v>5</v>
      </c>
      <c r="HT8" s="964" t="s">
        <v>2197</v>
      </c>
      <c r="HU8" s="964" t="s">
        <v>618</v>
      </c>
      <c r="HV8" s="965" t="s">
        <v>7</v>
      </c>
    </row>
    <row r="9" spans="1:230" s="93" customFormat="1" ht="409.5" customHeight="1" x14ac:dyDescent="0.25">
      <c r="A9" s="737">
        <v>4</v>
      </c>
      <c r="B9" s="738" t="s">
        <v>2339</v>
      </c>
      <c r="C9" s="728" t="s">
        <v>2340</v>
      </c>
      <c r="D9" s="739" t="s">
        <v>2341</v>
      </c>
      <c r="E9" s="739" t="s">
        <v>1074</v>
      </c>
      <c r="F9" s="739" t="s">
        <v>747</v>
      </c>
      <c r="G9" s="740" t="s">
        <v>2295</v>
      </c>
      <c r="H9" s="741" t="s">
        <v>1426</v>
      </c>
      <c r="I9" s="742" t="s">
        <v>2331</v>
      </c>
      <c r="J9" s="740" t="s">
        <v>2297</v>
      </c>
      <c r="K9" s="743">
        <v>2</v>
      </c>
      <c r="L9" s="744" t="s">
        <v>2319</v>
      </c>
      <c r="M9" s="745">
        <v>44835</v>
      </c>
      <c r="N9" s="746">
        <v>44866</v>
      </c>
      <c r="O9" s="735"/>
      <c r="P9" s="682"/>
      <c r="Q9" s="682"/>
      <c r="R9" s="682"/>
      <c r="S9" s="682"/>
      <c r="T9" s="682"/>
      <c r="U9" s="682"/>
      <c r="V9" s="682"/>
      <c r="W9" s="682"/>
      <c r="X9" s="682"/>
      <c r="Y9" s="682"/>
      <c r="Z9" s="682"/>
      <c r="AA9" s="682"/>
      <c r="AB9" s="682"/>
      <c r="AC9" s="682"/>
      <c r="AD9" s="682"/>
      <c r="AE9" s="682"/>
      <c r="AF9" s="682"/>
      <c r="AG9" s="682"/>
      <c r="AH9" s="682"/>
      <c r="AI9" s="682"/>
      <c r="AJ9" s="682"/>
      <c r="AK9" s="682"/>
      <c r="AL9" s="682"/>
      <c r="AM9" s="682"/>
      <c r="AN9" s="682"/>
      <c r="AO9" s="670">
        <v>0</v>
      </c>
      <c r="AP9" s="670">
        <v>0</v>
      </c>
      <c r="AQ9" s="670">
        <v>0</v>
      </c>
      <c r="AR9" s="670"/>
      <c r="AS9" s="670" t="s">
        <v>619</v>
      </c>
      <c r="AT9" s="967"/>
      <c r="AU9" s="967" t="s">
        <v>568</v>
      </c>
      <c r="AV9" s="676">
        <v>0</v>
      </c>
      <c r="AW9" s="967" t="str">
        <f>IF(AV9=0,"0%",IF(AV9=1,"50%",IF(AV9=2,"100%")))</f>
        <v>0%</v>
      </c>
      <c r="AX9" s="682"/>
      <c r="AY9" s="682"/>
      <c r="AZ9" s="682"/>
      <c r="BA9" s="682"/>
      <c r="BB9" s="682"/>
      <c r="BC9" s="682"/>
      <c r="BD9" s="682"/>
      <c r="BE9" s="682"/>
      <c r="BF9" s="682">
        <v>0</v>
      </c>
      <c r="BG9" s="968">
        <v>0</v>
      </c>
      <c r="BH9" s="968">
        <v>0</v>
      </c>
      <c r="BI9" s="968">
        <v>0</v>
      </c>
      <c r="BJ9" s="968" t="s">
        <v>715</v>
      </c>
      <c r="BK9" s="969">
        <v>0</v>
      </c>
      <c r="BL9" s="967">
        <v>0</v>
      </c>
      <c r="BM9" s="676">
        <v>0</v>
      </c>
      <c r="BN9" s="967" t="str">
        <f>IF(BM9=0,"0%",IF(BM9=1,"50%",IF(BM9=2,"100%")))</f>
        <v>0%</v>
      </c>
      <c r="BO9" s="682"/>
      <c r="BP9" s="682"/>
      <c r="BQ9" s="682"/>
      <c r="BR9" s="682"/>
      <c r="BS9" s="682"/>
      <c r="BT9" s="682"/>
      <c r="BU9" s="682"/>
      <c r="BV9" s="682"/>
      <c r="BW9" s="970">
        <v>0</v>
      </c>
      <c r="BX9" s="970">
        <v>0</v>
      </c>
      <c r="BY9" s="970">
        <v>0</v>
      </c>
      <c r="BZ9" s="971" t="s">
        <v>2161</v>
      </c>
      <c r="CA9" s="970" t="s">
        <v>715</v>
      </c>
      <c r="CB9" s="969" t="str">
        <f>CE9</f>
        <v>0%</v>
      </c>
      <c r="CC9" s="967"/>
      <c r="CD9" s="676">
        <f>BM9+BP9</f>
        <v>0</v>
      </c>
      <c r="CE9" s="967" t="str">
        <f>IF(CD9=0,"0%",IF(CD9=1,"50%",IF(CD9=2,"100%")))</f>
        <v>0%</v>
      </c>
      <c r="CF9" s="682"/>
      <c r="CG9" s="682"/>
      <c r="CH9" s="682"/>
      <c r="CI9" s="682"/>
      <c r="CJ9" s="682"/>
      <c r="CK9" s="682"/>
      <c r="CL9" s="682"/>
      <c r="CM9" s="682"/>
      <c r="CN9" s="682">
        <v>0</v>
      </c>
      <c r="CO9" s="682">
        <v>0</v>
      </c>
      <c r="CP9" s="682">
        <v>0</v>
      </c>
      <c r="CQ9" s="971" t="s">
        <v>2320</v>
      </c>
      <c r="CR9" s="682" t="s">
        <v>715</v>
      </c>
      <c r="CS9" s="969" t="str">
        <f>CV9</f>
        <v>0%</v>
      </c>
      <c r="CT9" s="967"/>
      <c r="CU9" s="676">
        <f>CD9+CG9</f>
        <v>0</v>
      </c>
      <c r="CV9" s="967" t="str">
        <f>IF(CU9=0,"0%",IF(CU9=1,"50%",IF(CU9=2,"100%")))</f>
        <v>0%</v>
      </c>
      <c r="CW9" s="682"/>
      <c r="CX9" s="682"/>
      <c r="CY9" s="682"/>
      <c r="CZ9" s="682"/>
      <c r="DA9" s="682"/>
      <c r="DB9" s="682"/>
      <c r="DC9" s="682"/>
      <c r="DD9" s="682"/>
      <c r="DE9" s="682">
        <v>0</v>
      </c>
      <c r="DF9" s="682">
        <v>0</v>
      </c>
      <c r="DG9" s="682"/>
      <c r="DH9" s="682"/>
      <c r="DI9" s="682" t="s">
        <v>715</v>
      </c>
      <c r="DJ9" s="969" t="str">
        <f>DM9</f>
        <v>0%</v>
      </c>
      <c r="DK9" s="967"/>
      <c r="DL9" s="676">
        <f>CU9+CX9</f>
        <v>0</v>
      </c>
      <c r="DM9" s="969" t="str">
        <f>IF(DL9=0,"0%",IF(DL9=1,"50%",IF(DL9=2,"100%")))</f>
        <v>0%</v>
      </c>
      <c r="DN9" s="682"/>
      <c r="DO9" s="682"/>
      <c r="DP9" s="682"/>
      <c r="DQ9" s="682"/>
      <c r="DR9" s="682"/>
      <c r="DS9" s="682"/>
      <c r="DT9" s="682"/>
      <c r="DU9" s="682"/>
      <c r="DV9" s="682"/>
      <c r="DW9" s="682"/>
      <c r="DX9" s="682"/>
      <c r="DY9" s="688" t="s">
        <v>2332</v>
      </c>
      <c r="DZ9" s="682" t="s">
        <v>715</v>
      </c>
      <c r="EA9" s="969" t="str">
        <f>ED9</f>
        <v>0%</v>
      </c>
      <c r="EB9" s="967"/>
      <c r="EC9" s="676">
        <f>DL9+DO9</f>
        <v>0</v>
      </c>
      <c r="ED9" s="969" t="str">
        <f>IF(EC9=0,"0%",IF(EC9=1,"50%",IF(EC9=2,"100%")))</f>
        <v>0%</v>
      </c>
      <c r="EE9" s="682"/>
      <c r="EF9" s="682"/>
      <c r="EG9" s="682"/>
      <c r="EH9" s="682"/>
      <c r="EI9" s="682"/>
      <c r="EJ9" s="682"/>
      <c r="EK9" s="682"/>
      <c r="EL9" s="682"/>
      <c r="EM9" s="682">
        <v>0</v>
      </c>
      <c r="EN9" s="682">
        <v>0</v>
      </c>
      <c r="EO9" s="682">
        <v>0</v>
      </c>
      <c r="EP9" s="682"/>
      <c r="EQ9" s="682" t="s">
        <v>715</v>
      </c>
      <c r="ER9" s="969" t="str">
        <f>EU9</f>
        <v>0%</v>
      </c>
      <c r="ES9" s="967"/>
      <c r="ET9" s="676">
        <f>EC9+EF9</f>
        <v>0</v>
      </c>
      <c r="EU9" s="967" t="str">
        <f>IF(ET9=0,"0%",IF(ET9=1,"50%",IF(ET9=2,"100%")))</f>
        <v>0%</v>
      </c>
      <c r="EV9" s="682"/>
      <c r="EW9" s="682"/>
      <c r="EX9" s="682"/>
      <c r="EY9" s="682"/>
      <c r="EZ9" s="682"/>
      <c r="FA9" s="682"/>
      <c r="FB9" s="682"/>
      <c r="FC9" s="682"/>
      <c r="FD9" s="682"/>
      <c r="FE9" s="682"/>
      <c r="FF9" s="682"/>
      <c r="FG9" s="971" t="s">
        <v>2342</v>
      </c>
      <c r="FH9" s="682" t="s">
        <v>715</v>
      </c>
      <c r="FI9" s="969" t="str">
        <f>FL9</f>
        <v>0%</v>
      </c>
      <c r="FJ9" s="967"/>
      <c r="FK9" s="676">
        <f>ET9+EW9</f>
        <v>0</v>
      </c>
      <c r="FL9" s="967" t="str">
        <f>IF(FK9=0,"0%",IF(FK9=1,"50%",IF(FK9=2,"100%")))</f>
        <v>0%</v>
      </c>
      <c r="FM9" s="963" t="s">
        <v>2343</v>
      </c>
      <c r="FN9" s="972" t="s">
        <v>5</v>
      </c>
      <c r="FO9" s="682"/>
      <c r="FP9" s="682"/>
      <c r="FQ9" s="682"/>
      <c r="FR9" s="682"/>
      <c r="FS9" s="682"/>
      <c r="FT9" s="682"/>
      <c r="FU9" s="682"/>
      <c r="FV9" s="682"/>
      <c r="FW9" s="682"/>
      <c r="FX9" s="682"/>
      <c r="FY9" s="682"/>
      <c r="FZ9" s="688" t="s">
        <v>2344</v>
      </c>
      <c r="GA9" s="682"/>
      <c r="GB9" s="969" t="str">
        <f>GE9</f>
        <v>0%</v>
      </c>
      <c r="GC9" s="967"/>
      <c r="GD9" s="676">
        <f>FK9+FP9</f>
        <v>0</v>
      </c>
      <c r="GE9" s="967" t="str">
        <f>IF(GD9=0,"0%",IF(GD9=1,"50%",IF(GD9=2,"100%")))</f>
        <v>0%</v>
      </c>
      <c r="GF9" s="963" t="s">
        <v>2345</v>
      </c>
      <c r="GG9" s="972" t="s">
        <v>5</v>
      </c>
      <c r="GH9" s="663" t="s">
        <v>2346</v>
      </c>
      <c r="GI9" s="670">
        <v>2</v>
      </c>
      <c r="GJ9" s="679" t="s">
        <v>2347</v>
      </c>
      <c r="GK9" s="679" t="s">
        <v>2348</v>
      </c>
      <c r="GL9" s="670">
        <v>38</v>
      </c>
      <c r="GM9" s="679" t="s">
        <v>2349</v>
      </c>
      <c r="GN9" s="679" t="s">
        <v>2350</v>
      </c>
      <c r="GO9" s="679" t="s">
        <v>2351</v>
      </c>
      <c r="GP9" s="682">
        <v>1</v>
      </c>
      <c r="GQ9" s="682">
        <v>1</v>
      </c>
      <c r="GR9" s="682">
        <v>1</v>
      </c>
      <c r="GS9" s="682"/>
      <c r="GT9" s="670" t="s">
        <v>580</v>
      </c>
      <c r="GU9" s="969" t="str">
        <f>GX9</f>
        <v>100%</v>
      </c>
      <c r="GV9" s="967"/>
      <c r="GW9" s="676">
        <f>GD9+GI9</f>
        <v>2</v>
      </c>
      <c r="GX9" s="967" t="str">
        <f>IF(GW9=0,"0%",IF(GW9=1,"50%",IF(GW9=2,"100%")))</f>
        <v>100%</v>
      </c>
      <c r="GY9" s="963" t="s">
        <v>2845</v>
      </c>
      <c r="GZ9" s="973" t="s">
        <v>2846</v>
      </c>
      <c r="HA9" s="682"/>
      <c r="HB9" s="682"/>
      <c r="HC9" s="682"/>
      <c r="HD9" s="682"/>
      <c r="HE9" s="682"/>
      <c r="HF9" s="682"/>
      <c r="HG9" s="682"/>
      <c r="HH9" s="682"/>
      <c r="HI9" s="682"/>
      <c r="HJ9" s="682"/>
      <c r="HK9" s="682"/>
      <c r="HL9" s="682"/>
      <c r="HM9" s="670" t="s">
        <v>580</v>
      </c>
      <c r="HN9" s="969" t="str">
        <f>HQ9</f>
        <v>100%</v>
      </c>
      <c r="HO9" s="967"/>
      <c r="HP9" s="676">
        <f>GW9+HB9</f>
        <v>2</v>
      </c>
      <c r="HQ9" s="967" t="str">
        <f>IF(HP9=0,"0%",IF(HP9=1,"50%",IF(HP9=2,"100%")))</f>
        <v>100%</v>
      </c>
      <c r="HR9" s="963" t="s">
        <v>2352</v>
      </c>
      <c r="HS9" s="972" t="s">
        <v>5</v>
      </c>
      <c r="HT9" s="974" t="s">
        <v>2847</v>
      </c>
      <c r="HU9" s="975" t="s">
        <v>2848</v>
      </c>
      <c r="HV9" s="976" t="s">
        <v>7</v>
      </c>
    </row>
    <row r="10" spans="1:230" s="93" customFormat="1" ht="18" x14ac:dyDescent="0.2">
      <c r="A10" s="1275"/>
      <c r="B10" s="1276"/>
      <c r="C10" s="748"/>
      <c r="D10" s="749"/>
      <c r="E10" s="750"/>
      <c r="F10" s="110"/>
      <c r="K10" s="751">
        <f>SUM(K6:K9)</f>
        <v>6</v>
      </c>
      <c r="Q10" s="110"/>
      <c r="AH10" s="110"/>
      <c r="AT10" s="752"/>
      <c r="AU10" s="752"/>
      <c r="AV10" s="753">
        <f>SUM(AV6:AV9)</f>
        <v>0</v>
      </c>
      <c r="AW10" s="754">
        <v>0</v>
      </c>
      <c r="AY10" s="110"/>
      <c r="BM10" s="755">
        <v>2</v>
      </c>
      <c r="BN10" s="380">
        <f>BM10*100%/$K$10</f>
        <v>0.33333333333333331</v>
      </c>
      <c r="CD10" s="755">
        <f>SUM(CD6:CD9)</f>
        <v>1</v>
      </c>
      <c r="CE10" s="380">
        <f>CD10*100%/$K$10</f>
        <v>0.16666666666666666</v>
      </c>
      <c r="CU10" s="93">
        <f>SUM(CU6:CU9)</f>
        <v>2</v>
      </c>
      <c r="CV10" s="380">
        <f>CU10*100%/$K$10</f>
        <v>0.33333333333333331</v>
      </c>
      <c r="DL10" s="755">
        <f>SUM(DL6:DL9)</f>
        <v>3</v>
      </c>
      <c r="DM10" s="380">
        <f>DL10*100%/$K$10</f>
        <v>0.5</v>
      </c>
      <c r="EC10" s="93">
        <f>SUM(EC6:EC9)</f>
        <v>3</v>
      </c>
      <c r="ED10" s="380">
        <f>EC10*100%/$K$10</f>
        <v>0.5</v>
      </c>
      <c r="ET10" s="755">
        <f>SUM(ET6:ET9)</f>
        <v>4</v>
      </c>
      <c r="EU10" s="380">
        <f>ET10*100%/$K$10</f>
        <v>0.66666666666666663</v>
      </c>
      <c r="FK10" s="755">
        <f>SUM(FK6:FK9)</f>
        <v>4</v>
      </c>
      <c r="FL10" s="380">
        <f>FK10*100%/$K$10</f>
        <v>0.66666666666666663</v>
      </c>
      <c r="FM10" s="380"/>
      <c r="FN10" s="380"/>
      <c r="GD10" s="755">
        <f>SUM(GD6:GD9)</f>
        <v>4</v>
      </c>
      <c r="GE10" s="380">
        <f>GD10*100%/$K$10</f>
        <v>0.66666666666666663</v>
      </c>
      <c r="GF10" s="380" t="s">
        <v>2339</v>
      </c>
      <c r="GG10" s="380"/>
      <c r="GW10" s="755">
        <f>SUM(GW6:GW9)</f>
        <v>6</v>
      </c>
      <c r="GX10" s="380">
        <f>GW10*100%/$K$10</f>
        <v>1</v>
      </c>
      <c r="GY10" s="380"/>
      <c r="GZ10" s="380"/>
      <c r="HP10" s="755">
        <f>SUM(HP6:HP9)</f>
        <v>6</v>
      </c>
      <c r="HQ10" s="380">
        <f>HP10*100%/$K$10</f>
        <v>1</v>
      </c>
      <c r="HR10" s="380"/>
      <c r="HS10" s="380"/>
      <c r="HT10" s="380"/>
      <c r="HU10" s="380"/>
    </row>
    <row r="11" spans="1:230" s="93" customFormat="1" ht="14.25" x14ac:dyDescent="0.2">
      <c r="B11" s="756"/>
      <c r="AT11" s="752"/>
      <c r="AU11" s="752"/>
      <c r="AV11" s="752"/>
      <c r="AW11" s="752"/>
      <c r="DM11" s="380"/>
      <c r="ED11" s="380"/>
    </row>
    <row r="12" spans="1:230" s="93" customFormat="1" ht="14.25" x14ac:dyDescent="0.2">
      <c r="B12" s="756"/>
      <c r="DM12" s="380"/>
      <c r="ED12" s="380"/>
    </row>
    <row r="13" spans="1:230" s="93" customFormat="1" ht="14.25" x14ac:dyDescent="0.2">
      <c r="B13" s="756"/>
      <c r="D13" s="757">
        <v>100</v>
      </c>
      <c r="DM13" s="380"/>
      <c r="ED13" s="380"/>
    </row>
    <row r="14" spans="1:230" s="93" customFormat="1" ht="14.25" x14ac:dyDescent="0.2">
      <c r="B14" s="756"/>
      <c r="DM14" s="380"/>
      <c r="ED14" s="380"/>
    </row>
    <row r="15" spans="1:230" s="93" customFormat="1" ht="14.25" x14ac:dyDescent="0.2">
      <c r="B15" s="756"/>
      <c r="DM15" s="380"/>
      <c r="ED15" s="380"/>
    </row>
    <row r="16" spans="1:230" s="93" customFormat="1" ht="14.25" x14ac:dyDescent="0.2">
      <c r="B16" s="756"/>
      <c r="DM16" s="380"/>
      <c r="ED16" s="380"/>
    </row>
    <row r="17" spans="2:134" s="93" customFormat="1" ht="14.25" x14ac:dyDescent="0.2">
      <c r="B17" s="756"/>
      <c r="DM17" s="380"/>
      <c r="ED17" s="380"/>
    </row>
    <row r="18" spans="2:134" s="93" customFormat="1" ht="14.25" x14ac:dyDescent="0.2">
      <c r="B18" s="756"/>
      <c r="DM18" s="380"/>
      <c r="ED18" s="380"/>
    </row>
    <row r="19" spans="2:134" s="93" customFormat="1" ht="14.25" x14ac:dyDescent="0.2">
      <c r="B19" s="756"/>
      <c r="DM19" s="380"/>
      <c r="ED19" s="380"/>
    </row>
    <row r="20" spans="2:134" s="93" customFormat="1" ht="14.25" x14ac:dyDescent="0.2">
      <c r="B20" s="756"/>
      <c r="DM20" s="380"/>
      <c r="ED20" s="380"/>
    </row>
    <row r="21" spans="2:134" s="93" customFormat="1" ht="14.25" x14ac:dyDescent="0.2">
      <c r="B21" s="756"/>
      <c r="DM21" s="380"/>
      <c r="ED21" s="380"/>
    </row>
    <row r="22" spans="2:134" s="93" customFormat="1" ht="14.25" x14ac:dyDescent="0.2">
      <c r="B22" s="756"/>
      <c r="DM22" s="380"/>
      <c r="ED22" s="380"/>
    </row>
    <row r="23" spans="2:134" s="93" customFormat="1" ht="14.25" x14ac:dyDescent="0.2">
      <c r="B23" s="756"/>
      <c r="DM23" s="380"/>
      <c r="ED23" s="380"/>
    </row>
    <row r="24" spans="2:134" s="93" customFormat="1" ht="14.25" x14ac:dyDescent="0.2">
      <c r="B24" s="756"/>
      <c r="DM24" s="380"/>
      <c r="ED24" s="380"/>
    </row>
    <row r="25" spans="2:134" s="93" customFormat="1" ht="14.25" x14ac:dyDescent="0.2">
      <c r="B25" s="756"/>
      <c r="DM25" s="380"/>
      <c r="ED25" s="380"/>
    </row>
    <row r="26" spans="2:134" s="93" customFormat="1" ht="14.25" x14ac:dyDescent="0.2">
      <c r="B26" s="756"/>
      <c r="DM26" s="380"/>
      <c r="ED26" s="380"/>
    </row>
  </sheetData>
  <mergeCells count="266">
    <mergeCell ref="HN4:HN5"/>
    <mergeCell ref="HO4:HO5"/>
    <mergeCell ref="HP4:HP5"/>
    <mergeCell ref="HQ4:HQ5"/>
    <mergeCell ref="A10:B10"/>
    <mergeCell ref="HH4:HH5"/>
    <mergeCell ref="HI4:HI5"/>
    <mergeCell ref="HJ4:HJ5"/>
    <mergeCell ref="HK4:HK5"/>
    <mergeCell ref="HL4:HL5"/>
    <mergeCell ref="HM4:HM5"/>
    <mergeCell ref="GV4:GV5"/>
    <mergeCell ref="GW4:GW5"/>
    <mergeCell ref="GX4:GX5"/>
    <mergeCell ref="HB4:HB5"/>
    <mergeCell ref="HC4:HC5"/>
    <mergeCell ref="HD4:HE4"/>
    <mergeCell ref="GP4:GP5"/>
    <mergeCell ref="GQ4:GQ5"/>
    <mergeCell ref="GR4:GR5"/>
    <mergeCell ref="GS4:GS5"/>
    <mergeCell ref="GT4:GT5"/>
    <mergeCell ref="GU4:GU5"/>
    <mergeCell ref="GD4:GD5"/>
    <mergeCell ref="GE4:GE5"/>
    <mergeCell ref="GI4:GI5"/>
    <mergeCell ref="GJ4:GJ5"/>
    <mergeCell ref="GK4:GL4"/>
    <mergeCell ref="GM4:GM5"/>
    <mergeCell ref="FX4:FX5"/>
    <mergeCell ref="FY4:FY5"/>
    <mergeCell ref="FZ4:FZ5"/>
    <mergeCell ref="GA4:GA5"/>
    <mergeCell ref="GB4:GB5"/>
    <mergeCell ref="GC4:GC5"/>
    <mergeCell ref="FB4:FB5"/>
    <mergeCell ref="FC4:FC5"/>
    <mergeCell ref="FD4:FD5"/>
    <mergeCell ref="FE4:FE5"/>
    <mergeCell ref="FF4:FF5"/>
    <mergeCell ref="FG4:FG5"/>
    <mergeCell ref="ET4:ET5"/>
    <mergeCell ref="EU4:EU5"/>
    <mergeCell ref="EW4:EW5"/>
    <mergeCell ref="EX4:EX5"/>
    <mergeCell ref="EY4:EZ4"/>
    <mergeCell ref="FA4:FA5"/>
    <mergeCell ref="EN4:EN5"/>
    <mergeCell ref="EO4:EO5"/>
    <mergeCell ref="EP4:EP5"/>
    <mergeCell ref="EQ4:EQ5"/>
    <mergeCell ref="ER4:ER5"/>
    <mergeCell ref="ES4:ES5"/>
    <mergeCell ref="EG4:EG5"/>
    <mergeCell ref="EH4:EI4"/>
    <mergeCell ref="EJ4:EJ5"/>
    <mergeCell ref="EK4:EK5"/>
    <mergeCell ref="EL4:EL5"/>
    <mergeCell ref="EM4:EM5"/>
    <mergeCell ref="DZ4:DZ5"/>
    <mergeCell ref="EA4:EA5"/>
    <mergeCell ref="EB4:EB5"/>
    <mergeCell ref="EC4:EC5"/>
    <mergeCell ref="ED4:ED5"/>
    <mergeCell ref="EF4:EF5"/>
    <mergeCell ref="DT4:DT5"/>
    <mergeCell ref="DU4:DU5"/>
    <mergeCell ref="DV4:DV5"/>
    <mergeCell ref="DW4:DW5"/>
    <mergeCell ref="DX4:DX5"/>
    <mergeCell ref="DY4:DY5"/>
    <mergeCell ref="DL4:DL5"/>
    <mergeCell ref="DM4:DM5"/>
    <mergeCell ref="DO4:DO5"/>
    <mergeCell ref="DP4:DP5"/>
    <mergeCell ref="DQ4:DR4"/>
    <mergeCell ref="DS4:DS5"/>
    <mergeCell ref="DF4:DF5"/>
    <mergeCell ref="DG4:DG5"/>
    <mergeCell ref="DH4:DH5"/>
    <mergeCell ref="DI4:DI5"/>
    <mergeCell ref="DJ4:DJ5"/>
    <mergeCell ref="DK4:DK5"/>
    <mergeCell ref="CY4:CY5"/>
    <mergeCell ref="CZ4:DA4"/>
    <mergeCell ref="DB4:DB5"/>
    <mergeCell ref="DC4:DC5"/>
    <mergeCell ref="DD4:DD5"/>
    <mergeCell ref="DE4:DE5"/>
    <mergeCell ref="CR4:CR5"/>
    <mergeCell ref="CS4:CS5"/>
    <mergeCell ref="CT4:CT5"/>
    <mergeCell ref="CU4:CU5"/>
    <mergeCell ref="CV4:CV5"/>
    <mergeCell ref="CX4:CX5"/>
    <mergeCell ref="CL4:CL5"/>
    <mergeCell ref="CM4:CM5"/>
    <mergeCell ref="CN4:CN5"/>
    <mergeCell ref="CO4:CO5"/>
    <mergeCell ref="CP4:CP5"/>
    <mergeCell ref="CQ4:CQ5"/>
    <mergeCell ref="CD4:CD5"/>
    <mergeCell ref="CE4:CE5"/>
    <mergeCell ref="CG4:CG5"/>
    <mergeCell ref="CH4:CH5"/>
    <mergeCell ref="CI4:CJ4"/>
    <mergeCell ref="CK4:CK5"/>
    <mergeCell ref="BX4:BX5"/>
    <mergeCell ref="BY4:BY5"/>
    <mergeCell ref="BZ4:BZ5"/>
    <mergeCell ref="CA4:CA5"/>
    <mergeCell ref="CB4:CB5"/>
    <mergeCell ref="CC4:CC5"/>
    <mergeCell ref="BQ4:BQ5"/>
    <mergeCell ref="BR4:BS4"/>
    <mergeCell ref="BT4:BT5"/>
    <mergeCell ref="BU4:BU5"/>
    <mergeCell ref="BV4:BV5"/>
    <mergeCell ref="BW4:BW5"/>
    <mergeCell ref="BJ4:BJ5"/>
    <mergeCell ref="BK4:BK5"/>
    <mergeCell ref="BL4:BL5"/>
    <mergeCell ref="BM4:BM5"/>
    <mergeCell ref="BN4:BN5"/>
    <mergeCell ref="BP4:BP5"/>
    <mergeCell ref="BD4:BD5"/>
    <mergeCell ref="BE4:BE5"/>
    <mergeCell ref="BF4:BF5"/>
    <mergeCell ref="BG4:BG5"/>
    <mergeCell ref="BH4:BH5"/>
    <mergeCell ref="BI4:BI5"/>
    <mergeCell ref="BO3:BO5"/>
    <mergeCell ref="AW4:AW5"/>
    <mergeCell ref="AY4:AY5"/>
    <mergeCell ref="AZ4:AZ5"/>
    <mergeCell ref="BA4:BB4"/>
    <mergeCell ref="BC4:BC5"/>
    <mergeCell ref="AP4:AP5"/>
    <mergeCell ref="AQ4:AQ5"/>
    <mergeCell ref="AR4:AR5"/>
    <mergeCell ref="AS4:AS5"/>
    <mergeCell ref="AT4:AT5"/>
    <mergeCell ref="AU4:AU5"/>
    <mergeCell ref="AX3:AX5"/>
    <mergeCell ref="AY3:BE3"/>
    <mergeCell ref="HV2:HV5"/>
    <mergeCell ref="HI2:HM3"/>
    <mergeCell ref="HN2:HQ3"/>
    <mergeCell ref="HR2:HR5"/>
    <mergeCell ref="HS2:HS5"/>
    <mergeCell ref="FD2:FH3"/>
    <mergeCell ref="FI2:FL3"/>
    <mergeCell ref="FO2:FV2"/>
    <mergeCell ref="FW2:GA3"/>
    <mergeCell ref="GB2:GE3"/>
    <mergeCell ref="FO3:FO5"/>
    <mergeCell ref="FP3:FV3"/>
    <mergeCell ref="FQ4:FQ5"/>
    <mergeCell ref="FR4:FS4"/>
    <mergeCell ref="FT4:FT5"/>
    <mergeCell ref="FU4:FU5"/>
    <mergeCell ref="FV4:FV5"/>
    <mergeCell ref="FW4:FW5"/>
    <mergeCell ref="FH4:FH5"/>
    <mergeCell ref="FI4:FI5"/>
    <mergeCell ref="FJ4:FJ5"/>
    <mergeCell ref="FK4:FK5"/>
    <mergeCell ref="FL4:FL5"/>
    <mergeCell ref="FP4:FP5"/>
    <mergeCell ref="EV2:FC2"/>
    <mergeCell ref="H3:H5"/>
    <mergeCell ref="I3:I5"/>
    <mergeCell ref="J3:J5"/>
    <mergeCell ref="K3:K5"/>
    <mergeCell ref="L3:L5"/>
    <mergeCell ref="P3:P5"/>
    <mergeCell ref="HT2:HT5"/>
    <mergeCell ref="HU2:HU5"/>
    <mergeCell ref="EV3:EV5"/>
    <mergeCell ref="EW3:FC3"/>
    <mergeCell ref="DN2:DU2"/>
    <mergeCell ref="DV2:DZ3"/>
    <mergeCell ref="V4:V5"/>
    <mergeCell ref="W4:W5"/>
    <mergeCell ref="X4:X5"/>
    <mergeCell ref="Y4:Y5"/>
    <mergeCell ref="Z4:Z5"/>
    <mergeCell ref="AA4:AA5"/>
    <mergeCell ref="Q3:W3"/>
    <mergeCell ref="AG3:AG5"/>
    <mergeCell ref="AH3:AN3"/>
    <mergeCell ref="Q4:Q5"/>
    <mergeCell ref="R4:R5"/>
    <mergeCell ref="GZ2:GZ5"/>
    <mergeCell ref="HA2:HH2"/>
    <mergeCell ref="HA3:HA5"/>
    <mergeCell ref="HB3:HH3"/>
    <mergeCell ref="HF4:HF5"/>
    <mergeCell ref="HG4:HG5"/>
    <mergeCell ref="GF2:GF5"/>
    <mergeCell ref="GG2:GG5"/>
    <mergeCell ref="GH2:GO2"/>
    <mergeCell ref="GP2:GT3"/>
    <mergeCell ref="GU2:GX3"/>
    <mergeCell ref="GY2:GY5"/>
    <mergeCell ref="GH3:GH5"/>
    <mergeCell ref="GI3:GO3"/>
    <mergeCell ref="GN4:GN5"/>
    <mergeCell ref="GO4:GO5"/>
    <mergeCell ref="CW3:CW5"/>
    <mergeCell ref="CX3:DD3"/>
    <mergeCell ref="A3:A5"/>
    <mergeCell ref="B3:B5"/>
    <mergeCell ref="C3:C5"/>
    <mergeCell ref="D3:D5"/>
    <mergeCell ref="E3:E5"/>
    <mergeCell ref="F3:F5"/>
    <mergeCell ref="G3:G5"/>
    <mergeCell ref="S4:T4"/>
    <mergeCell ref="U4:U5"/>
    <mergeCell ref="AI4:AI5"/>
    <mergeCell ref="AJ4:AK4"/>
    <mergeCell ref="AL4:AL5"/>
    <mergeCell ref="AM4:AM5"/>
    <mergeCell ref="AN4:AN5"/>
    <mergeCell ref="AO4:AO5"/>
    <mergeCell ref="AB4:AB5"/>
    <mergeCell ref="AC4:AC5"/>
    <mergeCell ref="AD4:AD5"/>
    <mergeCell ref="AE4:AE5"/>
    <mergeCell ref="AF4:AF5"/>
    <mergeCell ref="AH4:AH5"/>
    <mergeCell ref="AV4:AV5"/>
    <mergeCell ref="BF2:BJ3"/>
    <mergeCell ref="BK2:BN3"/>
    <mergeCell ref="BO2:BV2"/>
    <mergeCell ref="BW2:CA3"/>
    <mergeCell ref="CB2:CE3"/>
    <mergeCell ref="BP3:BV3"/>
    <mergeCell ref="FM1:FM5"/>
    <mergeCell ref="FN1:FN5"/>
    <mergeCell ref="EA2:ED3"/>
    <mergeCell ref="EE2:EL2"/>
    <mergeCell ref="EM2:EQ3"/>
    <mergeCell ref="ER2:EU3"/>
    <mergeCell ref="DN3:DN5"/>
    <mergeCell ref="DO3:DU3"/>
    <mergeCell ref="EE3:EE5"/>
    <mergeCell ref="EF3:EL3"/>
    <mergeCell ref="CF2:CM2"/>
    <mergeCell ref="CN2:CR3"/>
    <mergeCell ref="CS2:CV3"/>
    <mergeCell ref="CW2:DD2"/>
    <mergeCell ref="DE2:DI3"/>
    <mergeCell ref="DJ2:DM3"/>
    <mergeCell ref="CF3:CF5"/>
    <mergeCell ref="CG3:CM3"/>
    <mergeCell ref="A2:I2"/>
    <mergeCell ref="J2:O2"/>
    <mergeCell ref="P2:W2"/>
    <mergeCell ref="X2:AB3"/>
    <mergeCell ref="AC2:AF3"/>
    <mergeCell ref="AG2:AN2"/>
    <mergeCell ref="AO2:AS3"/>
    <mergeCell ref="AT2:AW3"/>
    <mergeCell ref="AX2:BE2"/>
  </mergeCells>
  <pageMargins left="0.70866141732283472" right="0.70866141732283472" top="0.74803149606299213" bottom="0.74803149606299213" header="0.31496062992125984" footer="0.31496062992125984"/>
  <pageSetup paperSize="9" scale="35" orientation="landscape" r:id="rId1"/>
  <headerFooter>
    <oddHeader>&amp;L&amp;G&amp;RCLASIFICACIÓN DE LA INFORMACIÓN
PÚBLICA</oddHeader>
    <oddFooter>&amp;L
Revisó: Yanira Villamil
Realizó: Elizabeth Castillo/Adriana Ocampo/Iván Lerma&amp;C&amp;G</oddFooter>
  </headerFooter>
  <legacyDrawing r:id="rId2"/>
  <legacyDrawingHF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94EF3-7927-46C1-9187-AAC95161774B}">
  <sheetPr>
    <tabColor rgb="FF00B050"/>
  </sheetPr>
  <dimension ref="A1:HV26"/>
  <sheetViews>
    <sheetView topLeftCell="E1" zoomScale="90" zoomScaleNormal="90" workbookViewId="0">
      <pane ySplit="1" topLeftCell="A2" activePane="bottomLeft" state="frozen"/>
      <selection activeCell="U12" sqref="U12"/>
      <selection pane="bottomLeft" activeCell="U12" sqref="U12"/>
    </sheetView>
  </sheetViews>
  <sheetFormatPr baseColWidth="10" defaultColWidth="11.42578125" defaultRowHeight="15" x14ac:dyDescent="0.25"/>
  <cols>
    <col min="2" max="2" width="23" customWidth="1"/>
    <col min="3" max="3" width="42.140625" customWidth="1"/>
    <col min="4" max="4" width="32.42578125" customWidth="1"/>
    <col min="5" max="5" width="26" customWidth="1"/>
    <col min="6" max="6" width="30.28515625" customWidth="1"/>
    <col min="9" max="9" width="22" customWidth="1"/>
    <col min="12" max="12" width="26.85546875" customWidth="1"/>
    <col min="16" max="16" width="43.140625" hidden="1" customWidth="1"/>
    <col min="17" max="17" width="11.42578125" hidden="1" customWidth="1"/>
    <col min="18" max="18" width="34.7109375" hidden="1" customWidth="1"/>
    <col min="19" max="20" width="11.42578125" hidden="1" customWidth="1"/>
    <col min="21" max="21" width="16.7109375" hidden="1" customWidth="1"/>
    <col min="22" max="22" width="11.42578125" hidden="1" customWidth="1"/>
    <col min="23" max="23" width="15.5703125" hidden="1" customWidth="1"/>
    <col min="24" max="24" width="25.85546875" hidden="1" customWidth="1"/>
    <col min="25" max="43" width="11.42578125" hidden="1" customWidth="1"/>
    <col min="44" max="44" width="21.140625" hidden="1" customWidth="1"/>
    <col min="45" max="45" width="23.140625" hidden="1" customWidth="1"/>
    <col min="46" max="49" width="11.42578125" hidden="1" customWidth="1"/>
    <col min="50" max="50" width="59.42578125" hidden="1" customWidth="1"/>
    <col min="51" max="51" width="11.42578125" hidden="1" customWidth="1"/>
    <col min="52" max="52" width="55.7109375" hidden="1" customWidth="1"/>
    <col min="53" max="53" width="20.140625" hidden="1" customWidth="1"/>
    <col min="54" max="54" width="11.42578125" hidden="1" customWidth="1"/>
    <col min="55" max="55" width="16.85546875" hidden="1" customWidth="1"/>
    <col min="56" max="56" width="17.5703125" hidden="1" customWidth="1"/>
    <col min="57" max="57" width="23.5703125" hidden="1" customWidth="1"/>
    <col min="58" max="58" width="20.42578125" hidden="1" customWidth="1"/>
    <col min="59" max="66" width="11.42578125" hidden="1" customWidth="1"/>
    <col min="67" max="67" width="20.140625" hidden="1" customWidth="1"/>
    <col min="68" max="68" width="11.42578125" hidden="1" customWidth="1"/>
    <col min="69" max="69" width="19.28515625" hidden="1" customWidth="1"/>
    <col min="70" max="70" width="21.42578125" hidden="1" customWidth="1"/>
    <col min="71" max="71" width="11.42578125" hidden="1" customWidth="1"/>
    <col min="72" max="72" width="21.5703125" hidden="1" customWidth="1"/>
    <col min="73" max="73" width="18.140625" hidden="1" customWidth="1"/>
    <col min="74" max="74" width="16.42578125" hidden="1" customWidth="1"/>
    <col min="75" max="75" width="11.7109375" hidden="1" customWidth="1"/>
    <col min="76" max="83" width="11.42578125" hidden="1" customWidth="1"/>
    <col min="84" max="84" width="48" hidden="1" customWidth="1"/>
    <col min="85" max="85" width="11.42578125" hidden="1" customWidth="1"/>
    <col min="86" max="86" width="35.85546875" hidden="1" customWidth="1"/>
    <col min="87" max="87" width="29.5703125" hidden="1" customWidth="1"/>
    <col min="88" max="90" width="11.42578125" hidden="1" customWidth="1"/>
    <col min="91" max="91" width="19.85546875" hidden="1" customWidth="1"/>
    <col min="92" max="100" width="11.42578125" hidden="1" customWidth="1"/>
    <col min="101" max="101" width="44.42578125" hidden="1" customWidth="1"/>
    <col min="102" max="102" width="9.140625" hidden="1" customWidth="1"/>
    <col min="103" max="103" width="18" hidden="1" customWidth="1"/>
    <col min="104" max="104" width="15.140625" hidden="1" customWidth="1"/>
    <col min="105" max="106" width="10.7109375" hidden="1" customWidth="1"/>
    <col min="107" max="107" width="19.140625" hidden="1" customWidth="1"/>
    <col min="108" max="117" width="10.7109375" hidden="1" customWidth="1"/>
    <col min="118" max="118" width="79.7109375" hidden="1" customWidth="1"/>
    <col min="119" max="119" width="10.7109375" hidden="1" customWidth="1"/>
    <col min="120" max="120" width="18" hidden="1" customWidth="1"/>
    <col min="121" max="121" width="20.140625" hidden="1" customWidth="1"/>
    <col min="122" max="122" width="13.85546875" hidden="1" customWidth="1"/>
    <col min="123" max="123" width="24" hidden="1" customWidth="1"/>
    <col min="124" max="124" width="31.28515625" hidden="1" customWidth="1"/>
    <col min="125" max="125" width="56.42578125" hidden="1" customWidth="1"/>
    <col min="126" max="127" width="10.7109375" hidden="1" customWidth="1"/>
    <col min="128" max="151" width="11.42578125" hidden="1" customWidth="1"/>
    <col min="152" max="152" width="60.42578125" hidden="1" customWidth="1"/>
    <col min="153" max="154" width="11.42578125" hidden="1" customWidth="1"/>
    <col min="155" max="155" width="13.7109375" hidden="1" customWidth="1"/>
    <col min="156" max="168" width="11.42578125" hidden="1" customWidth="1"/>
    <col min="169" max="169" width="44.7109375" hidden="1" customWidth="1"/>
    <col min="170" max="170" width="34" hidden="1" customWidth="1"/>
    <col min="171" max="171" width="27.7109375" hidden="1" customWidth="1"/>
    <col min="172" max="172" width="11.42578125" hidden="1" customWidth="1"/>
    <col min="173" max="173" width="14.85546875" hidden="1" customWidth="1"/>
    <col min="174" max="175" width="11.42578125" hidden="1" customWidth="1"/>
    <col min="176" max="176" width="14.140625" hidden="1" customWidth="1"/>
    <col min="177" max="177" width="13.42578125" hidden="1" customWidth="1"/>
    <col min="178" max="187" width="11.42578125" hidden="1" customWidth="1"/>
    <col min="188" max="188" width="47.7109375" hidden="1" customWidth="1"/>
    <col min="189" max="189" width="34" hidden="1" customWidth="1"/>
    <col min="190" max="206" width="11.42578125" hidden="1" customWidth="1"/>
    <col min="207" max="207" width="45" hidden="1" customWidth="1"/>
    <col min="208" max="208" width="34" hidden="1" customWidth="1"/>
    <col min="209" max="223" width="11.42578125" hidden="1" customWidth="1"/>
    <col min="226" max="226" width="41.5703125" hidden="1" customWidth="1"/>
    <col min="227" max="227" width="34" hidden="1" customWidth="1"/>
    <col min="228" max="228" width="59.85546875" customWidth="1"/>
    <col min="229" max="229" width="38.85546875" customWidth="1"/>
    <col min="230" max="230" width="27.42578125" customWidth="1"/>
  </cols>
  <sheetData>
    <row r="1" spans="1:230" ht="42" customHeight="1" x14ac:dyDescent="0.25">
      <c r="A1" s="1154" t="s">
        <v>2353</v>
      </c>
      <c r="B1" s="1154"/>
      <c r="C1" s="1154"/>
      <c r="D1" s="1154"/>
      <c r="E1" s="1154"/>
      <c r="F1" s="1154"/>
      <c r="G1" s="1154"/>
      <c r="H1" s="1154"/>
      <c r="I1" s="1154"/>
      <c r="J1" s="1154"/>
      <c r="K1" s="1154"/>
      <c r="L1" s="1154"/>
      <c r="M1" s="1154"/>
      <c r="N1" s="1154"/>
      <c r="O1" s="1154"/>
      <c r="P1" s="1083" t="s">
        <v>1410</v>
      </c>
      <c r="Q1" s="1083"/>
      <c r="R1" s="1083"/>
      <c r="S1" s="1083"/>
      <c r="T1" s="1083"/>
      <c r="U1" s="1083"/>
      <c r="V1" s="1083"/>
      <c r="W1" s="1083"/>
      <c r="X1" s="1084" t="s">
        <v>491</v>
      </c>
      <c r="Y1" s="1084"/>
      <c r="Z1" s="1084"/>
      <c r="AA1" s="1084"/>
      <c r="AB1" s="1084"/>
      <c r="AC1" s="1085" t="s">
        <v>492</v>
      </c>
      <c r="AD1" s="1085"/>
      <c r="AE1" s="1085"/>
      <c r="AF1" s="1085"/>
      <c r="AG1" s="1083" t="s">
        <v>493</v>
      </c>
      <c r="AH1" s="1083"/>
      <c r="AI1" s="1083"/>
      <c r="AJ1" s="1083"/>
      <c r="AK1" s="1083"/>
      <c r="AL1" s="1083"/>
      <c r="AM1" s="1083"/>
      <c r="AN1" s="1083"/>
      <c r="AO1" s="1084" t="s">
        <v>491</v>
      </c>
      <c r="AP1" s="1084"/>
      <c r="AQ1" s="1084"/>
      <c r="AR1" s="1084"/>
      <c r="AS1" s="1084"/>
      <c r="AT1" s="1085" t="s">
        <v>492</v>
      </c>
      <c r="AU1" s="1085"/>
      <c r="AV1" s="1085"/>
      <c r="AW1" s="1085"/>
      <c r="AX1" s="1083" t="s">
        <v>494</v>
      </c>
      <c r="AY1" s="1083"/>
      <c r="AZ1" s="1083"/>
      <c r="BA1" s="1083"/>
      <c r="BB1" s="1083"/>
      <c r="BC1" s="1083"/>
      <c r="BD1" s="1083"/>
      <c r="BE1" s="1083"/>
      <c r="BF1" s="1084" t="s">
        <v>491</v>
      </c>
      <c r="BG1" s="1084"/>
      <c r="BH1" s="1084"/>
      <c r="BI1" s="1084"/>
      <c r="BJ1" s="1084"/>
      <c r="BK1" s="1085" t="s">
        <v>1511</v>
      </c>
      <c r="BL1" s="1085"/>
      <c r="BM1" s="1085"/>
      <c r="BN1" s="1085"/>
      <c r="BO1" s="1083" t="s">
        <v>495</v>
      </c>
      <c r="BP1" s="1083"/>
      <c r="BQ1" s="1083"/>
      <c r="BR1" s="1083"/>
      <c r="BS1" s="1083"/>
      <c r="BT1" s="1083"/>
      <c r="BU1" s="1083"/>
      <c r="BV1" s="1083"/>
      <c r="BW1" s="1084" t="s">
        <v>491</v>
      </c>
      <c r="BX1" s="1084"/>
      <c r="BY1" s="1084"/>
      <c r="BZ1" s="1084"/>
      <c r="CA1" s="1084"/>
      <c r="CB1" s="1085" t="s">
        <v>492</v>
      </c>
      <c r="CC1" s="1085"/>
      <c r="CD1" s="1085"/>
      <c r="CE1" s="1085"/>
      <c r="CF1" s="1083" t="s">
        <v>496</v>
      </c>
      <c r="CG1" s="1083"/>
      <c r="CH1" s="1083"/>
      <c r="CI1" s="1083"/>
      <c r="CJ1" s="1083"/>
      <c r="CK1" s="1083"/>
      <c r="CL1" s="1083"/>
      <c r="CM1" s="1083"/>
      <c r="CN1" s="1084" t="s">
        <v>491</v>
      </c>
      <c r="CO1" s="1084"/>
      <c r="CP1" s="1084"/>
      <c r="CQ1" s="1084"/>
      <c r="CR1" s="1084"/>
      <c r="CS1" s="1085" t="s">
        <v>492</v>
      </c>
      <c r="CT1" s="1085"/>
      <c r="CU1" s="1085"/>
      <c r="CV1" s="1085"/>
      <c r="CW1" s="1083" t="s">
        <v>497</v>
      </c>
      <c r="CX1" s="1083"/>
      <c r="CY1" s="1083"/>
      <c r="CZ1" s="1083"/>
      <c r="DA1" s="1083"/>
      <c r="DB1" s="1083"/>
      <c r="DC1" s="1083"/>
      <c r="DD1" s="1083"/>
      <c r="DE1" s="1084" t="s">
        <v>491</v>
      </c>
      <c r="DF1" s="1084"/>
      <c r="DG1" s="1084"/>
      <c r="DH1" s="1084"/>
      <c r="DI1" s="1084"/>
      <c r="DJ1" s="1085" t="s">
        <v>492</v>
      </c>
      <c r="DK1" s="1085"/>
      <c r="DL1" s="1085"/>
      <c r="DM1" s="1085"/>
      <c r="DN1" s="1083" t="s">
        <v>498</v>
      </c>
      <c r="DO1" s="1083"/>
      <c r="DP1" s="1083"/>
      <c r="DQ1" s="1083"/>
      <c r="DR1" s="1083"/>
      <c r="DS1" s="1083"/>
      <c r="DT1" s="1083"/>
      <c r="DU1" s="1083"/>
      <c r="DV1" s="1084" t="s">
        <v>491</v>
      </c>
      <c r="DW1" s="1084"/>
      <c r="DX1" s="1084"/>
      <c r="DY1" s="1084"/>
      <c r="DZ1" s="1084"/>
      <c r="EA1" s="1085" t="s">
        <v>492</v>
      </c>
      <c r="EB1" s="1085"/>
      <c r="EC1" s="1085"/>
      <c r="ED1" s="1085"/>
      <c r="EE1" s="1083" t="s">
        <v>499</v>
      </c>
      <c r="EF1" s="1083"/>
      <c r="EG1" s="1083"/>
      <c r="EH1" s="1083"/>
      <c r="EI1" s="1083"/>
      <c r="EJ1" s="1083"/>
      <c r="EK1" s="1083"/>
      <c r="EL1" s="1083"/>
      <c r="EM1" s="1084" t="s">
        <v>491</v>
      </c>
      <c r="EN1" s="1084"/>
      <c r="EO1" s="1084"/>
      <c r="EP1" s="1084"/>
      <c r="EQ1" s="1084"/>
      <c r="ER1" s="1085" t="s">
        <v>492</v>
      </c>
      <c r="ES1" s="1085"/>
      <c r="ET1" s="1085"/>
      <c r="EU1" s="1085"/>
      <c r="EV1" s="1083" t="s">
        <v>500</v>
      </c>
      <c r="EW1" s="1083"/>
      <c r="EX1" s="1083"/>
      <c r="EY1" s="1083"/>
      <c r="EZ1" s="1083"/>
      <c r="FA1" s="1083"/>
      <c r="FB1" s="1083"/>
      <c r="FC1" s="1083"/>
      <c r="FD1" s="1084" t="s">
        <v>491</v>
      </c>
      <c r="FE1" s="1084"/>
      <c r="FF1" s="1084"/>
      <c r="FG1" s="1084"/>
      <c r="FH1" s="1084"/>
      <c r="FI1" s="1085" t="s">
        <v>492</v>
      </c>
      <c r="FJ1" s="1085"/>
      <c r="FK1" s="1085"/>
      <c r="FL1" s="1085"/>
      <c r="FM1" s="1113" t="s">
        <v>501</v>
      </c>
      <c r="FN1" s="1113" t="s">
        <v>502</v>
      </c>
      <c r="FO1" s="1083" t="s">
        <v>503</v>
      </c>
      <c r="FP1" s="1083"/>
      <c r="FQ1" s="1083"/>
      <c r="FR1" s="1083"/>
      <c r="FS1" s="1083"/>
      <c r="FT1" s="1083"/>
      <c r="FU1" s="1083"/>
      <c r="FV1" s="1083"/>
      <c r="FW1" s="1084" t="s">
        <v>491</v>
      </c>
      <c r="FX1" s="1084"/>
      <c r="FY1" s="1084"/>
      <c r="FZ1" s="1084"/>
      <c r="GA1" s="1084"/>
      <c r="GB1" s="1085" t="s">
        <v>492</v>
      </c>
      <c r="GC1" s="1085"/>
      <c r="GD1" s="1085"/>
      <c r="GE1" s="1085"/>
      <c r="GF1" s="1113" t="s">
        <v>504</v>
      </c>
      <c r="GG1" s="1113" t="s">
        <v>1640</v>
      </c>
      <c r="GH1" s="1083" t="s">
        <v>1411</v>
      </c>
      <c r="GI1" s="1083"/>
      <c r="GJ1" s="1083"/>
      <c r="GK1" s="1083"/>
      <c r="GL1" s="1083"/>
      <c r="GM1" s="1083"/>
      <c r="GN1" s="1083"/>
      <c r="GO1" s="1083"/>
      <c r="GP1" s="1084" t="s">
        <v>491</v>
      </c>
      <c r="GQ1" s="1084"/>
      <c r="GR1" s="1084"/>
      <c r="GS1" s="1084"/>
      <c r="GT1" s="1084"/>
      <c r="GU1" s="1085" t="s">
        <v>492</v>
      </c>
      <c r="GV1" s="1085"/>
      <c r="GW1" s="1085"/>
      <c r="GX1" s="1085"/>
      <c r="GY1" s="1113" t="s">
        <v>507</v>
      </c>
      <c r="GZ1" s="1113" t="s">
        <v>1413</v>
      </c>
      <c r="HA1" s="1185" t="s">
        <v>1414</v>
      </c>
      <c r="HB1" s="1185"/>
      <c r="HC1" s="1185"/>
      <c r="HD1" s="1185"/>
      <c r="HE1" s="1185"/>
      <c r="HF1" s="1185"/>
      <c r="HG1" s="1185"/>
      <c r="HH1" s="1185"/>
      <c r="HI1" s="1084" t="s">
        <v>491</v>
      </c>
      <c r="HJ1" s="1084"/>
      <c r="HK1" s="1084"/>
      <c r="HL1" s="1084"/>
      <c r="HM1" s="1084"/>
      <c r="HN1" s="1085" t="s">
        <v>492</v>
      </c>
      <c r="HO1" s="1085"/>
      <c r="HP1" s="1085"/>
      <c r="HQ1" s="1085"/>
      <c r="HR1" s="1113" t="s">
        <v>510</v>
      </c>
      <c r="HS1" s="1113" t="s">
        <v>511</v>
      </c>
      <c r="HT1" s="1116" t="s">
        <v>512</v>
      </c>
      <c r="HU1" s="1105" t="s">
        <v>513</v>
      </c>
      <c r="HV1" s="1108" t="s">
        <v>514</v>
      </c>
    </row>
    <row r="2" spans="1:230" ht="18" customHeight="1" x14ac:dyDescent="0.25">
      <c r="A2" s="1103" t="s">
        <v>517</v>
      </c>
      <c r="B2" s="1103" t="s">
        <v>518</v>
      </c>
      <c r="C2" s="1110" t="s">
        <v>1417</v>
      </c>
      <c r="D2" s="1103" t="s">
        <v>520</v>
      </c>
      <c r="E2" s="1103" t="s">
        <v>1418</v>
      </c>
      <c r="F2" s="1103" t="s">
        <v>522</v>
      </c>
      <c r="G2" s="1103" t="s">
        <v>523</v>
      </c>
      <c r="H2" s="1103" t="s">
        <v>524</v>
      </c>
      <c r="I2" s="1103" t="s">
        <v>525</v>
      </c>
      <c r="J2" s="1103" t="s">
        <v>526</v>
      </c>
      <c r="K2" s="1103" t="s">
        <v>281</v>
      </c>
      <c r="L2" s="1103" t="s">
        <v>527</v>
      </c>
      <c r="M2" s="308"/>
      <c r="N2" s="308"/>
      <c r="O2" s="308"/>
      <c r="P2" s="1083" t="s">
        <v>516</v>
      </c>
      <c r="Q2" s="1083" t="s">
        <v>515</v>
      </c>
      <c r="R2" s="1083"/>
      <c r="S2" s="1083"/>
      <c r="T2" s="1083"/>
      <c r="U2" s="1083"/>
      <c r="V2" s="1083"/>
      <c r="W2" s="1083"/>
      <c r="X2" s="1084"/>
      <c r="Y2" s="1084"/>
      <c r="Z2" s="1084"/>
      <c r="AA2" s="1084"/>
      <c r="AB2" s="1084"/>
      <c r="AC2" s="1085"/>
      <c r="AD2" s="1085"/>
      <c r="AE2" s="1085"/>
      <c r="AF2" s="1085"/>
      <c r="AG2" s="1083" t="s">
        <v>516</v>
      </c>
      <c r="AH2" s="1083" t="s">
        <v>515</v>
      </c>
      <c r="AI2" s="1083"/>
      <c r="AJ2" s="1083"/>
      <c r="AK2" s="1083"/>
      <c r="AL2" s="1083"/>
      <c r="AM2" s="1083"/>
      <c r="AN2" s="1083"/>
      <c r="AO2" s="1084"/>
      <c r="AP2" s="1084"/>
      <c r="AQ2" s="1084"/>
      <c r="AR2" s="1084"/>
      <c r="AS2" s="1084"/>
      <c r="AT2" s="1085"/>
      <c r="AU2" s="1085"/>
      <c r="AV2" s="1085"/>
      <c r="AW2" s="1085"/>
      <c r="AX2" s="1083" t="s">
        <v>516</v>
      </c>
      <c r="AY2" s="1083" t="s">
        <v>515</v>
      </c>
      <c r="AZ2" s="1083"/>
      <c r="BA2" s="1083"/>
      <c r="BB2" s="1083"/>
      <c r="BC2" s="1083"/>
      <c r="BD2" s="1083"/>
      <c r="BE2" s="1083"/>
      <c r="BF2" s="1084"/>
      <c r="BG2" s="1084"/>
      <c r="BH2" s="1084"/>
      <c r="BI2" s="1084"/>
      <c r="BJ2" s="1084"/>
      <c r="BK2" s="1085"/>
      <c r="BL2" s="1085"/>
      <c r="BM2" s="1085"/>
      <c r="BN2" s="1085"/>
      <c r="BO2" s="1083" t="s">
        <v>516</v>
      </c>
      <c r="BP2" s="1083" t="s">
        <v>515</v>
      </c>
      <c r="BQ2" s="1083"/>
      <c r="BR2" s="1083"/>
      <c r="BS2" s="1083"/>
      <c r="BT2" s="1083"/>
      <c r="BU2" s="1083"/>
      <c r="BV2" s="1083"/>
      <c r="BW2" s="1084"/>
      <c r="BX2" s="1084"/>
      <c r="BY2" s="1084"/>
      <c r="BZ2" s="1084"/>
      <c r="CA2" s="1084"/>
      <c r="CB2" s="1085"/>
      <c r="CC2" s="1085"/>
      <c r="CD2" s="1085"/>
      <c r="CE2" s="1085"/>
      <c r="CF2" s="1083" t="s">
        <v>516</v>
      </c>
      <c r="CG2" s="1083" t="s">
        <v>515</v>
      </c>
      <c r="CH2" s="1083"/>
      <c r="CI2" s="1083"/>
      <c r="CJ2" s="1083"/>
      <c r="CK2" s="1083"/>
      <c r="CL2" s="1083"/>
      <c r="CM2" s="1083"/>
      <c r="CN2" s="1084"/>
      <c r="CO2" s="1084"/>
      <c r="CP2" s="1084"/>
      <c r="CQ2" s="1084"/>
      <c r="CR2" s="1084"/>
      <c r="CS2" s="1085"/>
      <c r="CT2" s="1085"/>
      <c r="CU2" s="1085"/>
      <c r="CV2" s="1085"/>
      <c r="CW2" s="1083" t="s">
        <v>516</v>
      </c>
      <c r="CX2" s="1083" t="s">
        <v>515</v>
      </c>
      <c r="CY2" s="1083"/>
      <c r="CZ2" s="1083"/>
      <c r="DA2" s="1083"/>
      <c r="DB2" s="1083"/>
      <c r="DC2" s="1083"/>
      <c r="DD2" s="1083"/>
      <c r="DE2" s="1084"/>
      <c r="DF2" s="1084"/>
      <c r="DG2" s="1084"/>
      <c r="DH2" s="1084"/>
      <c r="DI2" s="1084"/>
      <c r="DJ2" s="1085"/>
      <c r="DK2" s="1085"/>
      <c r="DL2" s="1085"/>
      <c r="DM2" s="1085"/>
      <c r="DN2" s="1083" t="s">
        <v>516</v>
      </c>
      <c r="DO2" s="1083" t="s">
        <v>515</v>
      </c>
      <c r="DP2" s="1083"/>
      <c r="DQ2" s="1083"/>
      <c r="DR2" s="1083"/>
      <c r="DS2" s="1083"/>
      <c r="DT2" s="1083"/>
      <c r="DU2" s="1083"/>
      <c r="DV2" s="1084"/>
      <c r="DW2" s="1084"/>
      <c r="DX2" s="1084"/>
      <c r="DY2" s="1084"/>
      <c r="DZ2" s="1084"/>
      <c r="EA2" s="1085"/>
      <c r="EB2" s="1085"/>
      <c r="EC2" s="1085"/>
      <c r="ED2" s="1085"/>
      <c r="EE2" s="1083" t="s">
        <v>516</v>
      </c>
      <c r="EF2" s="1083" t="s">
        <v>515</v>
      </c>
      <c r="EG2" s="1083"/>
      <c r="EH2" s="1083"/>
      <c r="EI2" s="1083"/>
      <c r="EJ2" s="1083"/>
      <c r="EK2" s="1083"/>
      <c r="EL2" s="1083"/>
      <c r="EM2" s="1084"/>
      <c r="EN2" s="1084"/>
      <c r="EO2" s="1084"/>
      <c r="EP2" s="1084"/>
      <c r="EQ2" s="1084"/>
      <c r="ER2" s="1085"/>
      <c r="ES2" s="1277"/>
      <c r="ET2" s="1277"/>
      <c r="EU2" s="1085"/>
      <c r="EV2" s="1083" t="s">
        <v>516</v>
      </c>
      <c r="EW2" s="1083" t="s">
        <v>515</v>
      </c>
      <c r="EX2" s="1083"/>
      <c r="EY2" s="1083"/>
      <c r="EZ2" s="1083"/>
      <c r="FA2" s="1083"/>
      <c r="FB2" s="1083"/>
      <c r="FC2" s="1083"/>
      <c r="FD2" s="1084"/>
      <c r="FE2" s="1084"/>
      <c r="FF2" s="1084"/>
      <c r="FG2" s="1084"/>
      <c r="FH2" s="1084"/>
      <c r="FI2" s="1085"/>
      <c r="FJ2" s="1085"/>
      <c r="FK2" s="1085"/>
      <c r="FL2" s="1085"/>
      <c r="FM2" s="1114"/>
      <c r="FN2" s="1114"/>
      <c r="FO2" s="1083" t="s">
        <v>516</v>
      </c>
      <c r="FP2" s="1083" t="s">
        <v>515</v>
      </c>
      <c r="FQ2" s="1083"/>
      <c r="FR2" s="1083"/>
      <c r="FS2" s="1083"/>
      <c r="FT2" s="1083"/>
      <c r="FU2" s="1083"/>
      <c r="FV2" s="1083"/>
      <c r="FW2" s="1084"/>
      <c r="FX2" s="1084"/>
      <c r="FY2" s="1084"/>
      <c r="FZ2" s="1084"/>
      <c r="GA2" s="1084"/>
      <c r="GB2" s="1085"/>
      <c r="GC2" s="1085"/>
      <c r="GD2" s="1085"/>
      <c r="GE2" s="1085"/>
      <c r="GF2" s="1114"/>
      <c r="GG2" s="1114"/>
      <c r="GH2" s="1083" t="s">
        <v>516</v>
      </c>
      <c r="GI2" s="1083" t="s">
        <v>515</v>
      </c>
      <c r="GJ2" s="1083"/>
      <c r="GK2" s="1083"/>
      <c r="GL2" s="1083"/>
      <c r="GM2" s="1083"/>
      <c r="GN2" s="1083"/>
      <c r="GO2" s="1083"/>
      <c r="GP2" s="1084"/>
      <c r="GQ2" s="1084"/>
      <c r="GR2" s="1084"/>
      <c r="GS2" s="1084"/>
      <c r="GT2" s="1084"/>
      <c r="GU2" s="1085"/>
      <c r="GV2" s="1085"/>
      <c r="GW2" s="1085"/>
      <c r="GX2" s="1085"/>
      <c r="GY2" s="1114"/>
      <c r="GZ2" s="1114"/>
      <c r="HA2" s="1185" t="s">
        <v>516</v>
      </c>
      <c r="HB2" s="1185" t="s">
        <v>515</v>
      </c>
      <c r="HC2" s="1185"/>
      <c r="HD2" s="1185"/>
      <c r="HE2" s="1185"/>
      <c r="HF2" s="1185"/>
      <c r="HG2" s="1185"/>
      <c r="HH2" s="1185"/>
      <c r="HI2" s="1084"/>
      <c r="HJ2" s="1084"/>
      <c r="HK2" s="1084"/>
      <c r="HL2" s="1084"/>
      <c r="HM2" s="1084"/>
      <c r="HN2" s="1085"/>
      <c r="HO2" s="1085"/>
      <c r="HP2" s="1085"/>
      <c r="HQ2" s="1085"/>
      <c r="HR2" s="1114"/>
      <c r="HS2" s="1114"/>
      <c r="HT2" s="1117"/>
      <c r="HU2" s="1106"/>
      <c r="HV2" s="1108"/>
    </row>
    <row r="3" spans="1:230" ht="47.25" customHeight="1" x14ac:dyDescent="0.25">
      <c r="A3" s="1103"/>
      <c r="B3" s="1103"/>
      <c r="C3" s="1111"/>
      <c r="D3" s="1103"/>
      <c r="E3" s="1103"/>
      <c r="F3" s="1103"/>
      <c r="G3" s="1103"/>
      <c r="H3" s="1103"/>
      <c r="I3" s="1103"/>
      <c r="J3" s="1103"/>
      <c r="K3" s="1103"/>
      <c r="L3" s="1103"/>
      <c r="M3" s="388" t="s">
        <v>1419</v>
      </c>
      <c r="N3" s="388" t="s">
        <v>1420</v>
      </c>
      <c r="O3" s="388" t="s">
        <v>1421</v>
      </c>
      <c r="P3" s="1083"/>
      <c r="Q3" s="1083" t="s">
        <v>531</v>
      </c>
      <c r="R3" s="1083" t="s">
        <v>532</v>
      </c>
      <c r="S3" s="1083" t="s">
        <v>533</v>
      </c>
      <c r="T3" s="1083"/>
      <c r="U3" s="1083" t="s">
        <v>534</v>
      </c>
      <c r="V3" s="1083" t="s">
        <v>535</v>
      </c>
      <c r="W3" s="1083" t="s">
        <v>536</v>
      </c>
      <c r="X3" s="1084" t="s">
        <v>516</v>
      </c>
      <c r="Y3" s="1084" t="s">
        <v>537</v>
      </c>
      <c r="Z3" s="1084" t="s">
        <v>538</v>
      </c>
      <c r="AA3" s="1084" t="s">
        <v>539</v>
      </c>
      <c r="AB3" s="1084" t="s">
        <v>540</v>
      </c>
      <c r="AC3" s="1093" t="s">
        <v>541</v>
      </c>
      <c r="AD3" s="1088" t="s">
        <v>542</v>
      </c>
      <c r="AE3" s="1088" t="s">
        <v>543</v>
      </c>
      <c r="AF3" s="1089" t="s">
        <v>544</v>
      </c>
      <c r="AG3" s="1083"/>
      <c r="AH3" s="1083" t="s">
        <v>531</v>
      </c>
      <c r="AI3" s="1083" t="s">
        <v>532</v>
      </c>
      <c r="AJ3" s="1083" t="s">
        <v>533</v>
      </c>
      <c r="AK3" s="1083"/>
      <c r="AL3" s="1083" t="s">
        <v>534</v>
      </c>
      <c r="AM3" s="1083" t="s">
        <v>535</v>
      </c>
      <c r="AN3" s="1083" t="s">
        <v>536</v>
      </c>
      <c r="AO3" s="1084" t="s">
        <v>516</v>
      </c>
      <c r="AP3" s="1084" t="s">
        <v>537</v>
      </c>
      <c r="AQ3" s="1084" t="s">
        <v>538</v>
      </c>
      <c r="AR3" s="1084" t="s">
        <v>539</v>
      </c>
      <c r="AS3" s="1084" t="s">
        <v>540</v>
      </c>
      <c r="AT3" s="1093" t="s">
        <v>541</v>
      </c>
      <c r="AU3" s="1088" t="s">
        <v>542</v>
      </c>
      <c r="AV3" s="1088" t="s">
        <v>543</v>
      </c>
      <c r="AW3" s="1089" t="s">
        <v>544</v>
      </c>
      <c r="AX3" s="1083"/>
      <c r="AY3" s="1083" t="s">
        <v>531</v>
      </c>
      <c r="AZ3" s="1083" t="s">
        <v>532</v>
      </c>
      <c r="BA3" s="1083" t="s">
        <v>533</v>
      </c>
      <c r="BB3" s="1083"/>
      <c r="BC3" s="1083" t="s">
        <v>534</v>
      </c>
      <c r="BD3" s="1083" t="s">
        <v>535</v>
      </c>
      <c r="BE3" s="1083" t="s">
        <v>536</v>
      </c>
      <c r="BF3" s="1084" t="s">
        <v>516</v>
      </c>
      <c r="BG3" s="1084" t="s">
        <v>537</v>
      </c>
      <c r="BH3" s="1084" t="s">
        <v>538</v>
      </c>
      <c r="BI3" s="1084" t="s">
        <v>539</v>
      </c>
      <c r="BJ3" s="1084" t="s">
        <v>540</v>
      </c>
      <c r="BK3" s="1093" t="s">
        <v>541</v>
      </c>
      <c r="BL3" s="1088" t="s">
        <v>542</v>
      </c>
      <c r="BM3" s="1088" t="s">
        <v>543</v>
      </c>
      <c r="BN3" s="1089" t="s">
        <v>544</v>
      </c>
      <c r="BO3" s="1083"/>
      <c r="BP3" s="1083" t="s">
        <v>531</v>
      </c>
      <c r="BQ3" s="1083" t="s">
        <v>532</v>
      </c>
      <c r="BR3" s="1083" t="s">
        <v>533</v>
      </c>
      <c r="BS3" s="1083"/>
      <c r="BT3" s="1083" t="s">
        <v>534</v>
      </c>
      <c r="BU3" s="1083" t="s">
        <v>535</v>
      </c>
      <c r="BV3" s="1083" t="s">
        <v>536</v>
      </c>
      <c r="BW3" s="1084" t="s">
        <v>516</v>
      </c>
      <c r="BX3" s="1084" t="s">
        <v>537</v>
      </c>
      <c r="BY3" s="1084" t="s">
        <v>538</v>
      </c>
      <c r="BZ3" s="1084" t="s">
        <v>539</v>
      </c>
      <c r="CA3" s="1084" t="s">
        <v>540</v>
      </c>
      <c r="CB3" s="1093" t="s">
        <v>541</v>
      </c>
      <c r="CC3" s="1088" t="s">
        <v>542</v>
      </c>
      <c r="CD3" s="1088" t="s">
        <v>543</v>
      </c>
      <c r="CE3" s="1089" t="s">
        <v>544</v>
      </c>
      <c r="CF3" s="1083"/>
      <c r="CG3" s="1083" t="s">
        <v>531</v>
      </c>
      <c r="CH3" s="1083" t="s">
        <v>532</v>
      </c>
      <c r="CI3" s="1083" t="s">
        <v>533</v>
      </c>
      <c r="CJ3" s="1083"/>
      <c r="CK3" s="1083" t="s">
        <v>534</v>
      </c>
      <c r="CL3" s="1083" t="s">
        <v>535</v>
      </c>
      <c r="CM3" s="1083" t="s">
        <v>536</v>
      </c>
      <c r="CN3" s="1084" t="s">
        <v>516</v>
      </c>
      <c r="CO3" s="1084" t="s">
        <v>537</v>
      </c>
      <c r="CP3" s="1084" t="s">
        <v>538</v>
      </c>
      <c r="CQ3" s="1084" t="s">
        <v>539</v>
      </c>
      <c r="CR3" s="1084" t="s">
        <v>540</v>
      </c>
      <c r="CS3" s="1093" t="s">
        <v>541</v>
      </c>
      <c r="CT3" s="1088" t="s">
        <v>542</v>
      </c>
      <c r="CU3" s="1088" t="s">
        <v>543</v>
      </c>
      <c r="CV3" s="1089" t="s">
        <v>544</v>
      </c>
      <c r="CW3" s="1083"/>
      <c r="CX3" s="1083" t="s">
        <v>531</v>
      </c>
      <c r="CY3" s="1083" t="s">
        <v>532</v>
      </c>
      <c r="CZ3" s="1083" t="s">
        <v>533</v>
      </c>
      <c r="DA3" s="1083"/>
      <c r="DB3" s="1083" t="s">
        <v>534</v>
      </c>
      <c r="DC3" s="1083" t="s">
        <v>535</v>
      </c>
      <c r="DD3" s="1083" t="s">
        <v>536</v>
      </c>
      <c r="DE3" s="1084" t="s">
        <v>516</v>
      </c>
      <c r="DF3" s="1084" t="s">
        <v>537</v>
      </c>
      <c r="DG3" s="1084" t="s">
        <v>538</v>
      </c>
      <c r="DH3" s="1084" t="s">
        <v>539</v>
      </c>
      <c r="DI3" s="1084" t="s">
        <v>540</v>
      </c>
      <c r="DJ3" s="1093" t="s">
        <v>541</v>
      </c>
      <c r="DK3" s="1088" t="s">
        <v>542</v>
      </c>
      <c r="DL3" s="1088" t="s">
        <v>543</v>
      </c>
      <c r="DM3" s="1089" t="s">
        <v>544</v>
      </c>
      <c r="DN3" s="1083"/>
      <c r="DO3" s="1083" t="s">
        <v>531</v>
      </c>
      <c r="DP3" s="1083" t="s">
        <v>532</v>
      </c>
      <c r="DQ3" s="1083" t="s">
        <v>533</v>
      </c>
      <c r="DR3" s="1083"/>
      <c r="DS3" s="1083" t="s">
        <v>534</v>
      </c>
      <c r="DT3" s="1083" t="s">
        <v>535</v>
      </c>
      <c r="DU3" s="1083" t="s">
        <v>536</v>
      </c>
      <c r="DV3" s="1084" t="s">
        <v>516</v>
      </c>
      <c r="DW3" s="1084" t="s">
        <v>537</v>
      </c>
      <c r="DX3" s="1084" t="s">
        <v>538</v>
      </c>
      <c r="DY3" s="1084" t="s">
        <v>539</v>
      </c>
      <c r="DZ3" s="1084" t="s">
        <v>540</v>
      </c>
      <c r="EA3" s="1093" t="s">
        <v>541</v>
      </c>
      <c r="EB3" s="1088" t="s">
        <v>542</v>
      </c>
      <c r="EC3" s="1088" t="s">
        <v>543</v>
      </c>
      <c r="ED3" s="1089" t="s">
        <v>544</v>
      </c>
      <c r="EE3" s="1083"/>
      <c r="EF3" s="1083" t="s">
        <v>531</v>
      </c>
      <c r="EG3" s="1083" t="s">
        <v>532</v>
      </c>
      <c r="EH3" s="1083" t="s">
        <v>533</v>
      </c>
      <c r="EI3" s="1083"/>
      <c r="EJ3" s="1083" t="s">
        <v>534</v>
      </c>
      <c r="EK3" s="1083" t="s">
        <v>535</v>
      </c>
      <c r="EL3" s="1083" t="s">
        <v>536</v>
      </c>
      <c r="EM3" s="1084" t="s">
        <v>516</v>
      </c>
      <c r="EN3" s="1084" t="s">
        <v>537</v>
      </c>
      <c r="EO3" s="1084" t="s">
        <v>538</v>
      </c>
      <c r="EP3" s="1084" t="s">
        <v>539</v>
      </c>
      <c r="EQ3" s="1084" t="s">
        <v>540</v>
      </c>
      <c r="ER3" s="1278" t="s">
        <v>541</v>
      </c>
      <c r="ES3" s="1279" t="s">
        <v>542</v>
      </c>
      <c r="ET3" s="1281" t="s">
        <v>543</v>
      </c>
      <c r="EU3" s="1283" t="s">
        <v>544</v>
      </c>
      <c r="EV3" s="1083"/>
      <c r="EW3" s="1083" t="s">
        <v>531</v>
      </c>
      <c r="EX3" s="1083" t="s">
        <v>532</v>
      </c>
      <c r="EY3" s="1083" t="s">
        <v>533</v>
      </c>
      <c r="EZ3" s="1083"/>
      <c r="FA3" s="1083" t="s">
        <v>534</v>
      </c>
      <c r="FB3" s="1083" t="s">
        <v>535</v>
      </c>
      <c r="FC3" s="1083" t="s">
        <v>536</v>
      </c>
      <c r="FD3" s="1084" t="s">
        <v>516</v>
      </c>
      <c r="FE3" s="1084" t="s">
        <v>537</v>
      </c>
      <c r="FF3" s="1084" t="s">
        <v>538</v>
      </c>
      <c r="FG3" s="1084" t="s">
        <v>539</v>
      </c>
      <c r="FH3" s="1084" t="s">
        <v>540</v>
      </c>
      <c r="FI3" s="1093" t="s">
        <v>541</v>
      </c>
      <c r="FJ3" s="1088" t="s">
        <v>542</v>
      </c>
      <c r="FK3" s="1088" t="s">
        <v>543</v>
      </c>
      <c r="FL3" s="1089" t="s">
        <v>544</v>
      </c>
      <c r="FM3" s="1114"/>
      <c r="FN3" s="1114"/>
      <c r="FO3" s="1083"/>
      <c r="FP3" s="1083" t="s">
        <v>531</v>
      </c>
      <c r="FQ3" s="1083" t="s">
        <v>532</v>
      </c>
      <c r="FR3" s="1083" t="s">
        <v>533</v>
      </c>
      <c r="FS3" s="1083"/>
      <c r="FT3" s="1083" t="s">
        <v>534</v>
      </c>
      <c r="FU3" s="1083" t="s">
        <v>535</v>
      </c>
      <c r="FV3" s="1083" t="s">
        <v>536</v>
      </c>
      <c r="FW3" s="1084" t="s">
        <v>516</v>
      </c>
      <c r="FX3" s="1084" t="s">
        <v>537</v>
      </c>
      <c r="FY3" s="1084" t="s">
        <v>538</v>
      </c>
      <c r="FZ3" s="1084" t="s">
        <v>539</v>
      </c>
      <c r="GA3" s="1084" t="s">
        <v>540</v>
      </c>
      <c r="GB3" s="1093" t="s">
        <v>541</v>
      </c>
      <c r="GC3" s="1088" t="s">
        <v>542</v>
      </c>
      <c r="GD3" s="1088" t="s">
        <v>543</v>
      </c>
      <c r="GE3" s="1089" t="s">
        <v>544</v>
      </c>
      <c r="GF3" s="1114"/>
      <c r="GG3" s="1114"/>
      <c r="GH3" s="1083"/>
      <c r="GI3" s="1083" t="s">
        <v>531</v>
      </c>
      <c r="GJ3" s="1083" t="s">
        <v>532</v>
      </c>
      <c r="GK3" s="1083" t="s">
        <v>533</v>
      </c>
      <c r="GL3" s="1083"/>
      <c r="GM3" s="1083" t="s">
        <v>534</v>
      </c>
      <c r="GN3" s="1083" t="s">
        <v>535</v>
      </c>
      <c r="GO3" s="1083" t="s">
        <v>536</v>
      </c>
      <c r="GP3" s="1084" t="s">
        <v>516</v>
      </c>
      <c r="GQ3" s="1084" t="s">
        <v>537</v>
      </c>
      <c r="GR3" s="1084" t="s">
        <v>538</v>
      </c>
      <c r="GS3" s="1084" t="s">
        <v>539</v>
      </c>
      <c r="GT3" s="1084" t="s">
        <v>540</v>
      </c>
      <c r="GU3" s="1093" t="s">
        <v>541</v>
      </c>
      <c r="GV3" s="1088" t="s">
        <v>542</v>
      </c>
      <c r="GW3" s="1088" t="s">
        <v>543</v>
      </c>
      <c r="GX3" s="1089" t="s">
        <v>544</v>
      </c>
      <c r="GY3" s="1114"/>
      <c r="GZ3" s="1114"/>
      <c r="HA3" s="1185"/>
      <c r="HB3" s="1185" t="s">
        <v>531</v>
      </c>
      <c r="HC3" s="1185" t="s">
        <v>532</v>
      </c>
      <c r="HD3" s="1185" t="s">
        <v>533</v>
      </c>
      <c r="HE3" s="1185"/>
      <c r="HF3" s="1185" t="s">
        <v>534</v>
      </c>
      <c r="HG3" s="1185" t="s">
        <v>535</v>
      </c>
      <c r="HH3" s="1185" t="s">
        <v>536</v>
      </c>
      <c r="HI3" s="1084" t="s">
        <v>516</v>
      </c>
      <c r="HJ3" s="1084" t="s">
        <v>537</v>
      </c>
      <c r="HK3" s="1084" t="s">
        <v>538</v>
      </c>
      <c r="HL3" s="1084" t="s">
        <v>539</v>
      </c>
      <c r="HM3" s="1084" t="s">
        <v>540</v>
      </c>
      <c r="HN3" s="1093" t="s">
        <v>541</v>
      </c>
      <c r="HO3" s="1088" t="s">
        <v>542</v>
      </c>
      <c r="HP3" s="1088" t="s">
        <v>543</v>
      </c>
      <c r="HQ3" s="1089" t="s">
        <v>544</v>
      </c>
      <c r="HR3" s="1114"/>
      <c r="HS3" s="1114"/>
      <c r="HT3" s="1117"/>
      <c r="HU3" s="1106"/>
      <c r="HV3" s="1108"/>
    </row>
    <row r="4" spans="1:230" ht="60.75" customHeight="1" x14ac:dyDescent="0.25">
      <c r="A4" s="1103"/>
      <c r="B4" s="1103"/>
      <c r="C4" s="1112"/>
      <c r="D4" s="1103"/>
      <c r="E4" s="1103"/>
      <c r="F4" s="1103"/>
      <c r="G4" s="1103"/>
      <c r="H4" s="1103"/>
      <c r="I4" s="1103"/>
      <c r="J4" s="1103"/>
      <c r="K4" s="1103"/>
      <c r="L4" s="1103"/>
      <c r="M4" s="310" t="s">
        <v>528</v>
      </c>
      <c r="N4" s="311" t="s">
        <v>529</v>
      </c>
      <c r="O4" s="312" t="s">
        <v>530</v>
      </c>
      <c r="P4" s="1119"/>
      <c r="Q4" s="1119"/>
      <c r="R4" s="1119"/>
      <c r="S4" s="313" t="s">
        <v>532</v>
      </c>
      <c r="T4" s="313" t="s">
        <v>545</v>
      </c>
      <c r="U4" s="1119"/>
      <c r="V4" s="1119"/>
      <c r="W4" s="1119"/>
      <c r="X4" s="1186"/>
      <c r="Y4" s="1186"/>
      <c r="Z4" s="1186"/>
      <c r="AA4" s="1186"/>
      <c r="AB4" s="1186"/>
      <c r="AC4" s="1187"/>
      <c r="AD4" s="1188"/>
      <c r="AE4" s="1188"/>
      <c r="AF4" s="1189"/>
      <c r="AG4" s="1119"/>
      <c r="AH4" s="1119"/>
      <c r="AI4" s="1119"/>
      <c r="AJ4" s="313" t="s">
        <v>532</v>
      </c>
      <c r="AK4" s="313" t="s">
        <v>545</v>
      </c>
      <c r="AL4" s="1119"/>
      <c r="AM4" s="1119"/>
      <c r="AN4" s="1119"/>
      <c r="AO4" s="1186"/>
      <c r="AP4" s="1186"/>
      <c r="AQ4" s="1186"/>
      <c r="AR4" s="1186"/>
      <c r="AS4" s="1186"/>
      <c r="AT4" s="1187"/>
      <c r="AU4" s="1188"/>
      <c r="AV4" s="1188"/>
      <c r="AW4" s="1189"/>
      <c r="AX4" s="1119"/>
      <c r="AY4" s="1119"/>
      <c r="AZ4" s="1119"/>
      <c r="BA4" s="313" t="s">
        <v>532</v>
      </c>
      <c r="BB4" s="313" t="s">
        <v>545</v>
      </c>
      <c r="BC4" s="1119"/>
      <c r="BD4" s="1119"/>
      <c r="BE4" s="1119"/>
      <c r="BF4" s="1186"/>
      <c r="BG4" s="1186"/>
      <c r="BH4" s="1186"/>
      <c r="BI4" s="1186"/>
      <c r="BJ4" s="1186"/>
      <c r="BK4" s="1187"/>
      <c r="BL4" s="1188"/>
      <c r="BM4" s="1188"/>
      <c r="BN4" s="1189"/>
      <c r="BO4" s="1119"/>
      <c r="BP4" s="1119"/>
      <c r="BQ4" s="1119"/>
      <c r="BR4" s="313" t="s">
        <v>532</v>
      </c>
      <c r="BS4" s="313" t="s">
        <v>545</v>
      </c>
      <c r="BT4" s="1119"/>
      <c r="BU4" s="1119"/>
      <c r="BV4" s="1119"/>
      <c r="BW4" s="1186"/>
      <c r="BX4" s="1186"/>
      <c r="BY4" s="1186"/>
      <c r="BZ4" s="1186"/>
      <c r="CA4" s="1186"/>
      <c r="CB4" s="1187"/>
      <c r="CC4" s="1188"/>
      <c r="CD4" s="1188"/>
      <c r="CE4" s="1189"/>
      <c r="CF4" s="1119"/>
      <c r="CG4" s="1119"/>
      <c r="CH4" s="1119"/>
      <c r="CI4" s="313" t="s">
        <v>532</v>
      </c>
      <c r="CJ4" s="313" t="s">
        <v>545</v>
      </c>
      <c r="CK4" s="1119"/>
      <c r="CL4" s="1119"/>
      <c r="CM4" s="1119"/>
      <c r="CN4" s="1186"/>
      <c r="CO4" s="1186"/>
      <c r="CP4" s="1186"/>
      <c r="CQ4" s="1186"/>
      <c r="CR4" s="1186"/>
      <c r="CS4" s="1187"/>
      <c r="CT4" s="1188"/>
      <c r="CU4" s="1188"/>
      <c r="CV4" s="1189"/>
      <c r="CW4" s="1119"/>
      <c r="CX4" s="1119"/>
      <c r="CY4" s="1119"/>
      <c r="CZ4" s="313" t="s">
        <v>532</v>
      </c>
      <c r="DA4" s="313" t="s">
        <v>545</v>
      </c>
      <c r="DB4" s="1119"/>
      <c r="DC4" s="1119"/>
      <c r="DD4" s="1119"/>
      <c r="DE4" s="1186"/>
      <c r="DF4" s="1186"/>
      <c r="DG4" s="1186"/>
      <c r="DH4" s="1186"/>
      <c r="DI4" s="1186"/>
      <c r="DJ4" s="1187"/>
      <c r="DK4" s="1188"/>
      <c r="DL4" s="1188"/>
      <c r="DM4" s="1189"/>
      <c r="DN4" s="1119"/>
      <c r="DO4" s="1119"/>
      <c r="DP4" s="1119"/>
      <c r="DQ4" s="313" t="s">
        <v>532</v>
      </c>
      <c r="DR4" s="313" t="s">
        <v>545</v>
      </c>
      <c r="DS4" s="1119"/>
      <c r="DT4" s="1119"/>
      <c r="DU4" s="1119"/>
      <c r="DV4" s="1084"/>
      <c r="DW4" s="1084"/>
      <c r="DX4" s="1084"/>
      <c r="DY4" s="1084"/>
      <c r="DZ4" s="1084"/>
      <c r="EA4" s="1093"/>
      <c r="EB4" s="1088"/>
      <c r="EC4" s="1088"/>
      <c r="ED4" s="1089"/>
      <c r="EE4" s="1083"/>
      <c r="EF4" s="1083"/>
      <c r="EG4" s="1083"/>
      <c r="EH4" s="152" t="s">
        <v>532</v>
      </c>
      <c r="EI4" s="152" t="s">
        <v>545</v>
      </c>
      <c r="EJ4" s="1083"/>
      <c r="EK4" s="1083"/>
      <c r="EL4" s="1083"/>
      <c r="EM4" s="1084"/>
      <c r="EN4" s="1084"/>
      <c r="EO4" s="1084"/>
      <c r="EP4" s="1084"/>
      <c r="EQ4" s="1084"/>
      <c r="ER4" s="1278"/>
      <c r="ES4" s="1280"/>
      <c r="ET4" s="1282"/>
      <c r="EU4" s="1283"/>
      <c r="EV4" s="1083"/>
      <c r="EW4" s="1083"/>
      <c r="EX4" s="1083"/>
      <c r="EY4" s="152" t="s">
        <v>532</v>
      </c>
      <c r="EZ4" s="152" t="s">
        <v>545</v>
      </c>
      <c r="FA4" s="1083"/>
      <c r="FB4" s="1083"/>
      <c r="FC4" s="1083"/>
      <c r="FD4" s="1084"/>
      <c r="FE4" s="1084"/>
      <c r="FF4" s="1084"/>
      <c r="FG4" s="1084"/>
      <c r="FH4" s="1084"/>
      <c r="FI4" s="1093"/>
      <c r="FJ4" s="1088"/>
      <c r="FK4" s="1088"/>
      <c r="FL4" s="1089"/>
      <c r="FM4" s="1115"/>
      <c r="FN4" s="1115"/>
      <c r="FO4" s="1083"/>
      <c r="FP4" s="1083"/>
      <c r="FQ4" s="1083"/>
      <c r="FR4" s="152" t="s">
        <v>532</v>
      </c>
      <c r="FS4" s="152" t="s">
        <v>545</v>
      </c>
      <c r="FT4" s="1083"/>
      <c r="FU4" s="1083"/>
      <c r="FV4" s="1083"/>
      <c r="FW4" s="1084"/>
      <c r="FX4" s="1084"/>
      <c r="FY4" s="1084"/>
      <c r="FZ4" s="1084"/>
      <c r="GA4" s="1084"/>
      <c r="GB4" s="1093"/>
      <c r="GC4" s="1088"/>
      <c r="GD4" s="1088"/>
      <c r="GE4" s="1089"/>
      <c r="GF4" s="1115"/>
      <c r="GG4" s="1115"/>
      <c r="GH4" s="1083"/>
      <c r="GI4" s="1083"/>
      <c r="GJ4" s="1083"/>
      <c r="GK4" s="152" t="s">
        <v>532</v>
      </c>
      <c r="GL4" s="152" t="s">
        <v>545</v>
      </c>
      <c r="GM4" s="1083"/>
      <c r="GN4" s="1083"/>
      <c r="GO4" s="1083"/>
      <c r="GP4" s="1084"/>
      <c r="GQ4" s="1084"/>
      <c r="GR4" s="1084"/>
      <c r="GS4" s="1084"/>
      <c r="GT4" s="1084"/>
      <c r="GU4" s="1093"/>
      <c r="GV4" s="1088"/>
      <c r="GW4" s="1088"/>
      <c r="GX4" s="1089"/>
      <c r="GY4" s="1115"/>
      <c r="GZ4" s="1115"/>
      <c r="HA4" s="1185"/>
      <c r="HB4" s="1185"/>
      <c r="HC4" s="1185"/>
      <c r="HD4" s="387" t="s">
        <v>532</v>
      </c>
      <c r="HE4" s="387" t="s">
        <v>545</v>
      </c>
      <c r="HF4" s="1185"/>
      <c r="HG4" s="1185"/>
      <c r="HH4" s="1185"/>
      <c r="HI4" s="1084"/>
      <c r="HJ4" s="1084"/>
      <c r="HK4" s="1084"/>
      <c r="HL4" s="1084"/>
      <c r="HM4" s="1084"/>
      <c r="HN4" s="1093"/>
      <c r="HO4" s="1088"/>
      <c r="HP4" s="1088"/>
      <c r="HQ4" s="1089"/>
      <c r="HR4" s="1115"/>
      <c r="HS4" s="1115"/>
      <c r="HT4" s="1118"/>
      <c r="HU4" s="1107"/>
      <c r="HV4" s="1109"/>
    </row>
    <row r="5" spans="1:230" ht="109.5" customHeight="1" x14ac:dyDescent="0.25">
      <c r="A5" s="758">
        <v>1</v>
      </c>
      <c r="B5" s="759" t="s">
        <v>2354</v>
      </c>
      <c r="C5" s="760" t="s">
        <v>2355</v>
      </c>
      <c r="D5" s="761" t="s">
        <v>2356</v>
      </c>
      <c r="E5" s="762" t="s">
        <v>747</v>
      </c>
      <c r="F5" s="762" t="s">
        <v>747</v>
      </c>
      <c r="G5" s="762" t="s">
        <v>703</v>
      </c>
      <c r="H5" s="762" t="s">
        <v>1147</v>
      </c>
      <c r="I5" s="758" t="s">
        <v>2357</v>
      </c>
      <c r="J5" s="762" t="s">
        <v>5</v>
      </c>
      <c r="K5" s="318">
        <v>1</v>
      </c>
      <c r="L5" s="762" t="s">
        <v>2358</v>
      </c>
      <c r="M5" s="763">
        <v>44593</v>
      </c>
      <c r="N5" s="764">
        <v>44866</v>
      </c>
      <c r="O5" s="765" t="s">
        <v>707</v>
      </c>
      <c r="P5" s="765" t="s">
        <v>1545</v>
      </c>
      <c r="Q5" s="766">
        <v>0</v>
      </c>
      <c r="R5" s="766" t="s">
        <v>5</v>
      </c>
      <c r="S5" s="766">
        <v>0</v>
      </c>
      <c r="T5" s="766">
        <v>0</v>
      </c>
      <c r="U5" s="766" t="s">
        <v>5</v>
      </c>
      <c r="V5" s="766">
        <v>0</v>
      </c>
      <c r="W5" s="766" t="s">
        <v>5</v>
      </c>
      <c r="X5" s="767">
        <v>0</v>
      </c>
      <c r="Y5" s="767">
        <v>0</v>
      </c>
      <c r="Z5" s="767">
        <v>0</v>
      </c>
      <c r="AA5" s="767">
        <v>0</v>
      </c>
      <c r="AB5" s="767">
        <v>0</v>
      </c>
      <c r="AC5" s="768">
        <f>1*(100/21)</f>
        <v>4.7619047619047619</v>
      </c>
      <c r="AD5" s="767">
        <v>0</v>
      </c>
      <c r="AE5" s="767">
        <v>0</v>
      </c>
      <c r="AF5" s="769"/>
      <c r="AG5" s="769"/>
      <c r="AH5" s="769"/>
      <c r="AI5" s="769"/>
      <c r="AJ5" s="769"/>
      <c r="AK5" s="769"/>
      <c r="AL5" s="769"/>
      <c r="AM5" s="769"/>
      <c r="AN5" s="769"/>
      <c r="AO5" s="440">
        <v>0</v>
      </c>
      <c r="AP5" s="440">
        <v>0</v>
      </c>
      <c r="AQ5" s="770">
        <v>0</v>
      </c>
      <c r="AR5" s="771" t="s">
        <v>568</v>
      </c>
      <c r="AS5" s="772" t="s">
        <v>1464</v>
      </c>
      <c r="AT5" s="528">
        <v>0</v>
      </c>
      <c r="AU5" s="766" t="s">
        <v>967</v>
      </c>
      <c r="AV5" s="397">
        <v>0</v>
      </c>
      <c r="AW5" s="528" t="str">
        <f>IF(AV5=0,"0%",IF(AV5=1,"100%",))</f>
        <v>0%</v>
      </c>
      <c r="AX5" s="765" t="s">
        <v>2359</v>
      </c>
      <c r="AY5" s="766">
        <v>1</v>
      </c>
      <c r="AZ5" s="440" t="s">
        <v>2360</v>
      </c>
      <c r="BA5" s="766" t="s">
        <v>1971</v>
      </c>
      <c r="BB5" s="766">
        <v>29</v>
      </c>
      <c r="BC5" s="766" t="s">
        <v>5</v>
      </c>
      <c r="BD5" s="766">
        <v>0</v>
      </c>
      <c r="BE5" s="773" t="s">
        <v>2361</v>
      </c>
      <c r="BF5" s="766">
        <v>1</v>
      </c>
      <c r="BG5" s="766">
        <v>1</v>
      </c>
      <c r="BH5" s="766">
        <v>1</v>
      </c>
      <c r="BI5" s="766" t="s">
        <v>568</v>
      </c>
      <c r="BJ5" s="774" t="s">
        <v>567</v>
      </c>
      <c r="BK5" s="528">
        <v>0</v>
      </c>
      <c r="BL5" s="766" t="s">
        <v>568</v>
      </c>
      <c r="BM5" s="397">
        <v>1</v>
      </c>
      <c r="BN5" s="363" t="str">
        <f>IF(BM5=0,"0%",IF(BM5=1,"100%",))</f>
        <v>100%</v>
      </c>
      <c r="BO5" s="765"/>
      <c r="BP5" s="766"/>
      <c r="BQ5" s="766"/>
      <c r="BR5" s="766"/>
      <c r="BS5" s="766"/>
      <c r="BT5" s="766"/>
      <c r="BU5" s="766"/>
      <c r="BV5" s="766"/>
      <c r="BW5" s="766">
        <v>0</v>
      </c>
      <c r="BX5" s="766">
        <v>0</v>
      </c>
      <c r="BY5" s="766">
        <v>0</v>
      </c>
      <c r="BZ5" s="774"/>
      <c r="CA5" s="774" t="s">
        <v>580</v>
      </c>
      <c r="CB5" s="775" t="str">
        <f>CE5</f>
        <v>100%</v>
      </c>
      <c r="CC5" s="766"/>
      <c r="CD5" s="397">
        <f>BM5+BP5</f>
        <v>1</v>
      </c>
      <c r="CE5" s="766" t="str">
        <f>IF(CD5=0,"0%",IF(CD5=1,"100%",))</f>
        <v>100%</v>
      </c>
      <c r="CF5" s="765"/>
      <c r="CG5" s="766"/>
      <c r="CH5" s="766"/>
      <c r="CI5" s="766"/>
      <c r="CJ5" s="766"/>
      <c r="CK5" s="766"/>
      <c r="CL5" s="766"/>
      <c r="CM5" s="766"/>
      <c r="CN5" s="766">
        <v>0</v>
      </c>
      <c r="CO5" s="766">
        <v>0</v>
      </c>
      <c r="CP5" s="766">
        <v>0</v>
      </c>
      <c r="CQ5" s="766"/>
      <c r="CR5" s="766" t="s">
        <v>580</v>
      </c>
      <c r="CS5" s="775" t="str">
        <f>CV5</f>
        <v>100%</v>
      </c>
      <c r="CT5" s="766"/>
      <c r="CU5" s="397">
        <f>CD5+CG5</f>
        <v>1</v>
      </c>
      <c r="CV5" s="766" t="str">
        <f>IF(CU5=0,"0%",IF(CU5=1,"100%",))</f>
        <v>100%</v>
      </c>
      <c r="CW5" s="765"/>
      <c r="CX5" s="766"/>
      <c r="CY5" s="765"/>
      <c r="CZ5" s="362"/>
      <c r="DA5" s="363"/>
      <c r="DB5" s="363"/>
      <c r="DC5" s="363"/>
      <c r="DD5" s="440"/>
      <c r="DE5" s="440">
        <v>0</v>
      </c>
      <c r="DF5" s="440">
        <v>0</v>
      </c>
      <c r="DG5" s="440">
        <v>0</v>
      </c>
      <c r="DH5" s="440"/>
      <c r="DI5" s="440" t="s">
        <v>580</v>
      </c>
      <c r="DJ5" s="440" t="str">
        <f>DM5</f>
        <v>100%</v>
      </c>
      <c r="DK5" s="440"/>
      <c r="DL5" s="321">
        <f>CU5+CX5</f>
        <v>1</v>
      </c>
      <c r="DM5" s="440" t="str">
        <f>IF(DL5=0,"0%",IF(DL5=1,"100%",))</f>
        <v>100%</v>
      </c>
      <c r="DN5" s="765"/>
      <c r="DO5" s="766"/>
      <c r="DP5" s="362"/>
      <c r="DQ5" s="362"/>
      <c r="DR5" s="362"/>
      <c r="DS5" s="362"/>
      <c r="DT5" s="440"/>
      <c r="DU5" s="770"/>
      <c r="DV5" s="401"/>
      <c r="DW5" s="401"/>
      <c r="DX5" s="401"/>
      <c r="DY5" s="401"/>
      <c r="DZ5" s="400" t="s">
        <v>580</v>
      </c>
      <c r="EA5" s="400" t="str">
        <f>ED5</f>
        <v>100%</v>
      </c>
      <c r="EB5" s="400"/>
      <c r="EC5" s="402">
        <f>DL5+DO5</f>
        <v>1</v>
      </c>
      <c r="ED5" s="400" t="str">
        <f>IF(EC5=0,"0%",IF(EC5=1,"100%",))</f>
        <v>100%</v>
      </c>
      <c r="EE5" s="401"/>
      <c r="EF5" s="401"/>
      <c r="EG5" s="401"/>
      <c r="EH5" s="401"/>
      <c r="EI5" s="401"/>
      <c r="EJ5" s="401"/>
      <c r="EK5" s="401"/>
      <c r="EL5" s="401"/>
      <c r="EM5" s="401"/>
      <c r="EN5" s="401"/>
      <c r="EO5" s="401"/>
      <c r="EP5" s="401"/>
      <c r="EQ5" s="400" t="s">
        <v>580</v>
      </c>
      <c r="ER5" s="400" t="str">
        <f>EU5</f>
        <v>100%</v>
      </c>
      <c r="ES5" s="585"/>
      <c r="ET5" s="776">
        <f>EC5+EF5</f>
        <v>1</v>
      </c>
      <c r="EU5" s="400" t="str">
        <f>IF(ET5=0,"0%",IF(ET5=1,"100%",))</f>
        <v>100%</v>
      </c>
      <c r="EV5" s="401"/>
      <c r="EW5" s="401"/>
      <c r="EX5" s="401"/>
      <c r="EY5" s="401"/>
      <c r="EZ5" s="401"/>
      <c r="FA5" s="401"/>
      <c r="FB5" s="401"/>
      <c r="FC5" s="401"/>
      <c r="FD5" s="401"/>
      <c r="FE5" s="401"/>
      <c r="FF5" s="401"/>
      <c r="FG5" s="401"/>
      <c r="FH5" s="401" t="s">
        <v>580</v>
      </c>
      <c r="FI5" s="400" t="str">
        <f>FL5</f>
        <v>100%</v>
      </c>
      <c r="FJ5" s="400"/>
      <c r="FK5" s="402">
        <f>ET5+EW5</f>
        <v>1</v>
      </c>
      <c r="FL5" s="400" t="str">
        <f>IF(FK5=0,"0%",IF(FK5=1,"100%",))</f>
        <v>100%</v>
      </c>
      <c r="FM5" s="582" t="s">
        <v>2197</v>
      </c>
      <c r="FN5" s="583" t="s">
        <v>5</v>
      </c>
      <c r="FO5" s="401"/>
      <c r="FP5" s="401"/>
      <c r="FQ5" s="401"/>
      <c r="FR5" s="401"/>
      <c r="FS5" s="401"/>
      <c r="FT5" s="401"/>
      <c r="FU5" s="401"/>
      <c r="FV5" s="401"/>
      <c r="FW5" s="401"/>
      <c r="FX5" s="401"/>
      <c r="FY5" s="401"/>
      <c r="FZ5" s="401"/>
      <c r="GA5" s="400" t="s">
        <v>580</v>
      </c>
      <c r="GB5" s="400" t="str">
        <f>GE5</f>
        <v>100%</v>
      </c>
      <c r="GC5" s="400"/>
      <c r="GD5" s="402">
        <f>FK5+FP5</f>
        <v>1</v>
      </c>
      <c r="GE5" s="400" t="str">
        <f>IF(GD5=0,"0%",IF(GD5=1,"100%",))</f>
        <v>100%</v>
      </c>
      <c r="GF5" s="582" t="s">
        <v>2197</v>
      </c>
      <c r="GG5" s="583" t="s">
        <v>5</v>
      </c>
      <c r="GH5" s="401"/>
      <c r="GI5" s="401"/>
      <c r="GJ5" s="401"/>
      <c r="GK5" s="401"/>
      <c r="GL5" s="401"/>
      <c r="GM5" s="401"/>
      <c r="GN5" s="401"/>
      <c r="GO5" s="401"/>
      <c r="GP5" s="401"/>
      <c r="GQ5" s="401"/>
      <c r="GR5" s="401"/>
      <c r="GS5" s="401"/>
      <c r="GT5" s="400" t="s">
        <v>580</v>
      </c>
      <c r="GU5" s="400" t="str">
        <f>GX5</f>
        <v>100%</v>
      </c>
      <c r="GV5" s="400"/>
      <c r="GW5" s="402">
        <f>GD5+GI5</f>
        <v>1</v>
      </c>
      <c r="GX5" s="400" t="str">
        <f>IF(GW5=0,"0%",IF(GW5=1,"100%",))</f>
        <v>100%</v>
      </c>
      <c r="GY5" s="582" t="s">
        <v>2197</v>
      </c>
      <c r="GZ5" s="583" t="s">
        <v>5</v>
      </c>
      <c r="HA5" s="401"/>
      <c r="HB5" s="401"/>
      <c r="HC5" s="401"/>
      <c r="HD5" s="401"/>
      <c r="HE5" s="401"/>
      <c r="HF5" s="401"/>
      <c r="HG5" s="401"/>
      <c r="HH5" s="401"/>
      <c r="HI5" s="401"/>
      <c r="HJ5" s="401"/>
      <c r="HK5" s="401"/>
      <c r="HL5" s="401"/>
      <c r="HM5" s="400" t="s">
        <v>580</v>
      </c>
      <c r="HN5" s="400" t="str">
        <f>HQ5</f>
        <v>100%</v>
      </c>
      <c r="HO5" s="400"/>
      <c r="HP5" s="402">
        <f>GW5+HB5</f>
        <v>1</v>
      </c>
      <c r="HQ5" s="400" t="str">
        <f>IF(HP5=0,"0%",IF(HP5=1,"100%",))</f>
        <v>100%</v>
      </c>
      <c r="HR5" s="582" t="s">
        <v>2197</v>
      </c>
      <c r="HS5" s="583" t="s">
        <v>5</v>
      </c>
      <c r="HT5" s="586" t="s">
        <v>2197</v>
      </c>
      <c r="HU5" s="586" t="s">
        <v>605</v>
      </c>
      <c r="HV5" s="179" t="s">
        <v>7</v>
      </c>
    </row>
    <row r="6" spans="1:230" ht="187.5" customHeight="1" x14ac:dyDescent="0.25">
      <c r="A6" s="758">
        <v>2</v>
      </c>
      <c r="B6" s="759" t="s">
        <v>2362</v>
      </c>
      <c r="C6" s="760" t="s">
        <v>2363</v>
      </c>
      <c r="D6" s="761" t="s">
        <v>2364</v>
      </c>
      <c r="E6" s="777" t="s">
        <v>1516</v>
      </c>
      <c r="F6" s="777" t="s">
        <v>725</v>
      </c>
      <c r="G6" s="777" t="s">
        <v>726</v>
      </c>
      <c r="H6" s="762" t="s">
        <v>1147</v>
      </c>
      <c r="I6" s="758" t="s">
        <v>2357</v>
      </c>
      <c r="J6" s="777" t="s">
        <v>2365</v>
      </c>
      <c r="K6" s="347">
        <v>1</v>
      </c>
      <c r="L6" s="777" t="s">
        <v>2366</v>
      </c>
      <c r="M6" s="778">
        <v>44593</v>
      </c>
      <c r="N6" s="764">
        <v>44866</v>
      </c>
      <c r="O6" s="779" t="s">
        <v>707</v>
      </c>
      <c r="P6" s="284"/>
      <c r="Q6" s="363"/>
      <c r="R6" s="780"/>
      <c r="S6" s="363" t="s">
        <v>5</v>
      </c>
      <c r="T6" s="363" t="s">
        <v>5</v>
      </c>
      <c r="U6" s="363" t="s">
        <v>5</v>
      </c>
      <c r="V6" s="363" t="s">
        <v>5</v>
      </c>
      <c r="W6" s="284"/>
      <c r="X6" s="780"/>
      <c r="Y6" s="781"/>
      <c r="Z6" s="781"/>
      <c r="AA6" s="781"/>
      <c r="AB6" s="781"/>
      <c r="AC6" s="782"/>
      <c r="AD6" s="781"/>
      <c r="AE6" s="782"/>
      <c r="AF6" s="783"/>
      <c r="AG6" s="783"/>
      <c r="AH6" s="783"/>
      <c r="AI6" s="783"/>
      <c r="AJ6" s="783"/>
      <c r="AK6" s="783"/>
      <c r="AL6" s="783"/>
      <c r="AM6" s="783"/>
      <c r="AN6" s="783"/>
      <c r="AO6" s="440">
        <v>0</v>
      </c>
      <c r="AP6" s="440">
        <v>0</v>
      </c>
      <c r="AQ6" s="770">
        <v>0</v>
      </c>
      <c r="AR6" s="771" t="s">
        <v>568</v>
      </c>
      <c r="AS6" s="772" t="s">
        <v>1464</v>
      </c>
      <c r="AT6" s="534">
        <v>0</v>
      </c>
      <c r="AU6" s="363" t="s">
        <v>967</v>
      </c>
      <c r="AV6" s="399">
        <v>0</v>
      </c>
      <c r="AW6" s="528" t="str">
        <f>IF(AV6=0,"0%",IF(AV6=1,"100%",))</f>
        <v>0%</v>
      </c>
      <c r="AX6" s="784"/>
      <c r="AY6" s="363"/>
      <c r="AZ6" s="784"/>
      <c r="BA6" s="362"/>
      <c r="BB6" s="362"/>
      <c r="BC6" s="363"/>
      <c r="BD6" s="363"/>
      <c r="BE6" s="785"/>
      <c r="BF6" s="362">
        <v>0</v>
      </c>
      <c r="BG6" s="363">
        <v>0</v>
      </c>
      <c r="BH6" s="363">
        <v>0</v>
      </c>
      <c r="BI6" s="766" t="s">
        <v>568</v>
      </c>
      <c r="BJ6" s="363" t="s">
        <v>715</v>
      </c>
      <c r="BK6" s="528">
        <v>0</v>
      </c>
      <c r="BL6" s="766" t="s">
        <v>568</v>
      </c>
      <c r="BM6" s="281">
        <v>0</v>
      </c>
      <c r="BN6" s="363" t="str">
        <f>IF(BM6=0,"0%",IF(BM6=1,"100%",))</f>
        <v>0%</v>
      </c>
      <c r="BO6" s="784"/>
      <c r="BP6" s="363"/>
      <c r="BQ6" s="784"/>
      <c r="BR6" s="363"/>
      <c r="BS6" s="363"/>
      <c r="BT6" s="363"/>
      <c r="BU6" s="363"/>
      <c r="BV6" s="284"/>
      <c r="BW6" s="760">
        <v>0</v>
      </c>
      <c r="BX6" s="786">
        <v>0</v>
      </c>
      <c r="BY6" s="786">
        <v>0</v>
      </c>
      <c r="BZ6" s="786"/>
      <c r="CA6" s="786" t="s">
        <v>715</v>
      </c>
      <c r="CB6" s="775" t="str">
        <f t="shared" ref="CB6:CB8" si="0">CE6</f>
        <v>0%</v>
      </c>
      <c r="CC6" s="363"/>
      <c r="CD6" s="397">
        <f t="shared" ref="CD6:CD8" si="1">BM6+BP6</f>
        <v>0</v>
      </c>
      <c r="CE6" s="363" t="str">
        <f>IF(CD6=0,"0%",IF(CD6=1,"100%",))</f>
        <v>0%</v>
      </c>
      <c r="CF6" s="784" t="s">
        <v>2367</v>
      </c>
      <c r="CG6" s="363">
        <v>1</v>
      </c>
      <c r="CH6" s="784" t="s">
        <v>2368</v>
      </c>
      <c r="CI6" s="362" t="s">
        <v>2369</v>
      </c>
      <c r="CJ6" s="363">
        <v>92</v>
      </c>
      <c r="CK6" s="363" t="s">
        <v>354</v>
      </c>
      <c r="CL6" s="363">
        <v>0</v>
      </c>
      <c r="CM6" s="284" t="s">
        <v>2370</v>
      </c>
      <c r="CN6" s="362">
        <v>0</v>
      </c>
      <c r="CO6" s="363">
        <v>1</v>
      </c>
      <c r="CP6" s="363">
        <v>1</v>
      </c>
      <c r="CQ6" s="363"/>
      <c r="CR6" s="363" t="s">
        <v>580</v>
      </c>
      <c r="CS6" s="775" t="str">
        <f t="shared" ref="CS6:CS8" si="2">CV6</f>
        <v>100%</v>
      </c>
      <c r="CT6" s="363"/>
      <c r="CU6" s="397">
        <f t="shared" ref="CU6:CU8" si="3">CD6+CG6</f>
        <v>1</v>
      </c>
      <c r="CV6" s="363" t="str">
        <f>IF(CU6=0,"0%",IF(CU6=1,"100%",))</f>
        <v>100%</v>
      </c>
      <c r="CW6" s="362"/>
      <c r="CX6" s="363"/>
      <c r="CY6" s="362"/>
      <c r="CZ6" s="363"/>
      <c r="DA6" s="363"/>
      <c r="DB6" s="363"/>
      <c r="DC6" s="363"/>
      <c r="DD6" s="362"/>
      <c r="DE6" s="362">
        <v>0</v>
      </c>
      <c r="DF6" s="362">
        <v>0</v>
      </c>
      <c r="DG6" s="362">
        <v>0</v>
      </c>
      <c r="DH6" s="362"/>
      <c r="DI6" s="362" t="s">
        <v>580</v>
      </c>
      <c r="DJ6" s="440" t="str">
        <f t="shared" ref="DJ6:DJ8" si="4">DM6</f>
        <v>100%</v>
      </c>
      <c r="DK6" s="362"/>
      <c r="DL6" s="321">
        <f t="shared" ref="DL6:DL8" si="5">CU6+CX6</f>
        <v>1</v>
      </c>
      <c r="DM6" s="362" t="str">
        <f>IF(DL6=0,"0%",IF(DL6=1,"100%",))</f>
        <v>100%</v>
      </c>
      <c r="DN6" s="362"/>
      <c r="DO6" s="362"/>
      <c r="DP6" s="362"/>
      <c r="DQ6" s="363"/>
      <c r="DR6" s="363"/>
      <c r="DS6" s="363"/>
      <c r="DT6" s="363"/>
      <c r="DU6" s="787"/>
      <c r="DV6" s="401"/>
      <c r="DW6" s="401"/>
      <c r="DX6" s="401"/>
      <c r="DY6" s="401"/>
      <c r="DZ6" s="400" t="s">
        <v>580</v>
      </c>
      <c r="EA6" s="400" t="str">
        <f t="shared" ref="EA6:EA8" si="6">ED6</f>
        <v>100%</v>
      </c>
      <c r="EB6" s="400"/>
      <c r="EC6" s="402">
        <f t="shared" ref="EC6:EC8" si="7">DL6+DO6</f>
        <v>1</v>
      </c>
      <c r="ED6" s="400" t="str">
        <f>IF(EC6=0,"0%",IF(EC6=1,"100%",))</f>
        <v>100%</v>
      </c>
      <c r="EE6" s="401"/>
      <c r="EF6" s="401"/>
      <c r="EG6" s="401"/>
      <c r="EH6" s="401"/>
      <c r="EI6" s="401"/>
      <c r="EJ6" s="401"/>
      <c r="EK6" s="401"/>
      <c r="EL6" s="401"/>
      <c r="EM6" s="401"/>
      <c r="EN6" s="401"/>
      <c r="EO6" s="401"/>
      <c r="EP6" s="401"/>
      <c r="EQ6" s="400" t="s">
        <v>580</v>
      </c>
      <c r="ER6" s="400" t="str">
        <f t="shared" ref="ER6:ER8" si="8">EU6</f>
        <v>100%</v>
      </c>
      <c r="ES6" s="400"/>
      <c r="ET6" s="402">
        <f t="shared" ref="ET6:ET8" si="9">EC6+EF6</f>
        <v>1</v>
      </c>
      <c r="EU6" s="400" t="str">
        <f>IF(ET6=0,"0%",IF(ET6=1,"100%",))</f>
        <v>100%</v>
      </c>
      <c r="EV6" s="788" t="s">
        <v>2371</v>
      </c>
      <c r="EW6" s="400">
        <v>1</v>
      </c>
      <c r="EX6" s="418" t="s">
        <v>2372</v>
      </c>
      <c r="EY6" s="419" t="s">
        <v>2373</v>
      </c>
      <c r="EZ6" s="400" t="s">
        <v>1099</v>
      </c>
      <c r="FA6" s="401"/>
      <c r="FB6" s="401"/>
      <c r="FC6" s="418" t="s">
        <v>2374</v>
      </c>
      <c r="FD6" s="294">
        <v>0</v>
      </c>
      <c r="FE6" s="294">
        <v>1</v>
      </c>
      <c r="FF6" s="294">
        <v>1</v>
      </c>
      <c r="FG6" s="418" t="s">
        <v>2375</v>
      </c>
      <c r="FH6" s="401" t="s">
        <v>580</v>
      </c>
      <c r="FI6" s="416">
        <f t="shared" ref="FI6:FI8" si="10">FL6</f>
        <v>2</v>
      </c>
      <c r="FJ6" s="400"/>
      <c r="FK6" s="402">
        <f t="shared" ref="FK6:FK8" si="11">ET6+EW6</f>
        <v>2</v>
      </c>
      <c r="FL6" s="416">
        <f>FK6*100%/K6</f>
        <v>2</v>
      </c>
      <c r="FM6" s="582" t="s">
        <v>2376</v>
      </c>
      <c r="FN6" s="582" t="s">
        <v>2377</v>
      </c>
      <c r="FO6" s="418" t="s">
        <v>2378</v>
      </c>
      <c r="FP6" s="400">
        <v>1</v>
      </c>
      <c r="FQ6" s="418" t="s">
        <v>2379</v>
      </c>
      <c r="FR6" s="418" t="s">
        <v>740</v>
      </c>
      <c r="FS6" s="400" t="s">
        <v>605</v>
      </c>
      <c r="FT6" s="400"/>
      <c r="FU6" s="400"/>
      <c r="FV6" s="418" t="s">
        <v>2380</v>
      </c>
      <c r="FW6" s="400">
        <v>0</v>
      </c>
      <c r="FX6" s="400">
        <v>1</v>
      </c>
      <c r="FY6" s="400">
        <v>1</v>
      </c>
      <c r="FZ6" s="418"/>
      <c r="GA6" s="400" t="s">
        <v>580</v>
      </c>
      <c r="GB6" s="416">
        <f t="shared" ref="GB6:GB8" si="12">GE6</f>
        <v>3</v>
      </c>
      <c r="GC6" s="400"/>
      <c r="GD6" s="402">
        <f t="shared" ref="GD6:GD8" si="13">FK6+FP6</f>
        <v>3</v>
      </c>
      <c r="GE6" s="416">
        <f>GD6*100%/K6</f>
        <v>3</v>
      </c>
      <c r="GF6" s="582" t="s">
        <v>2381</v>
      </c>
      <c r="GG6" s="582" t="s">
        <v>2382</v>
      </c>
      <c r="GH6" s="401"/>
      <c r="GI6" s="401"/>
      <c r="GJ6" s="401"/>
      <c r="GK6" s="401"/>
      <c r="GL6" s="401"/>
      <c r="GM6" s="401"/>
      <c r="GN6" s="401"/>
      <c r="GO6" s="401"/>
      <c r="GP6" s="401"/>
      <c r="GQ6" s="401"/>
      <c r="GR6" s="401"/>
      <c r="GS6" s="401"/>
      <c r="GT6" s="400" t="s">
        <v>580</v>
      </c>
      <c r="GU6" s="400">
        <f t="shared" ref="GU6:GU8" si="14">GX6</f>
        <v>3</v>
      </c>
      <c r="GV6" s="400"/>
      <c r="GW6" s="402">
        <v>3</v>
      </c>
      <c r="GX6" s="416">
        <v>3</v>
      </c>
      <c r="GY6" s="582" t="s">
        <v>2383</v>
      </c>
      <c r="GZ6" s="583" t="s">
        <v>5</v>
      </c>
      <c r="HA6" s="401"/>
      <c r="HB6" s="401"/>
      <c r="HC6" s="401"/>
      <c r="HD6" s="401"/>
      <c r="HE6" s="401"/>
      <c r="HF6" s="401"/>
      <c r="HG6" s="401"/>
      <c r="HH6" s="401"/>
      <c r="HI6" s="401"/>
      <c r="HJ6" s="401"/>
      <c r="HK6" s="401"/>
      <c r="HL6" s="401"/>
      <c r="HM6" s="400" t="s">
        <v>580</v>
      </c>
      <c r="HN6" s="400" t="str">
        <f t="shared" ref="HN6:HN8" si="15">HQ6</f>
        <v>100%</v>
      </c>
      <c r="HO6" s="400"/>
      <c r="HP6" s="402">
        <v>1</v>
      </c>
      <c r="HQ6" s="400" t="str">
        <f>IF(HP6=0,"0%",IF(HP6=1,"100%",))</f>
        <v>100%</v>
      </c>
      <c r="HR6" s="582" t="s">
        <v>2383</v>
      </c>
      <c r="HS6" s="583" t="s">
        <v>5</v>
      </c>
      <c r="HT6" s="598" t="s">
        <v>2384</v>
      </c>
      <c r="HU6" s="747" t="s">
        <v>2385</v>
      </c>
      <c r="HV6" s="179" t="s">
        <v>7</v>
      </c>
    </row>
    <row r="7" spans="1:230" ht="114.75" customHeight="1" x14ac:dyDescent="0.25">
      <c r="A7" s="758">
        <v>3</v>
      </c>
      <c r="B7" s="758" t="s">
        <v>2386</v>
      </c>
      <c r="C7" s="760" t="s">
        <v>2387</v>
      </c>
      <c r="D7" s="761" t="s">
        <v>2388</v>
      </c>
      <c r="E7" s="777" t="s">
        <v>1074</v>
      </c>
      <c r="F7" s="777" t="s">
        <v>702</v>
      </c>
      <c r="G7" s="777" t="s">
        <v>726</v>
      </c>
      <c r="H7" s="762" t="s">
        <v>1147</v>
      </c>
      <c r="I7" s="758" t="s">
        <v>2389</v>
      </c>
      <c r="J7" s="777" t="s">
        <v>2365</v>
      </c>
      <c r="K7" s="347">
        <v>2</v>
      </c>
      <c r="L7" s="777" t="s">
        <v>2390</v>
      </c>
      <c r="M7" s="778">
        <v>44593</v>
      </c>
      <c r="N7" s="778">
        <v>44866</v>
      </c>
      <c r="O7" s="779" t="s">
        <v>707</v>
      </c>
      <c r="P7" s="284"/>
      <c r="Q7" s="197"/>
      <c r="R7" s="197"/>
      <c r="S7" s="197"/>
      <c r="T7" s="197"/>
      <c r="U7" s="197"/>
      <c r="V7" s="197"/>
      <c r="W7" s="197"/>
      <c r="X7" s="781"/>
      <c r="Y7" s="781"/>
      <c r="Z7" s="781"/>
      <c r="AA7" s="781"/>
      <c r="AB7" s="781"/>
      <c r="AC7" s="782"/>
      <c r="AD7" s="781"/>
      <c r="AE7" s="781"/>
      <c r="AF7" s="781"/>
      <c r="AG7" s="781"/>
      <c r="AH7" s="781"/>
      <c r="AI7" s="781"/>
      <c r="AJ7" s="781"/>
      <c r="AK7" s="781"/>
      <c r="AL7" s="781"/>
      <c r="AM7" s="781"/>
      <c r="AN7" s="781"/>
      <c r="AO7" s="440">
        <v>0</v>
      </c>
      <c r="AP7" s="440">
        <v>0</v>
      </c>
      <c r="AQ7" s="770">
        <v>0</v>
      </c>
      <c r="AR7" s="771" t="s">
        <v>568</v>
      </c>
      <c r="AS7" s="772" t="s">
        <v>1464</v>
      </c>
      <c r="AT7" s="534">
        <v>0</v>
      </c>
      <c r="AU7" s="363" t="s">
        <v>967</v>
      </c>
      <c r="AV7" s="399">
        <v>0</v>
      </c>
      <c r="AW7" s="534" t="str">
        <f>IF(AV7=0,"0%",IF(AV7=1,"50%",IF(AV7=2,"100%")))</f>
        <v>0%</v>
      </c>
      <c r="AX7" s="284" t="s">
        <v>2391</v>
      </c>
      <c r="AY7" s="363">
        <v>1</v>
      </c>
      <c r="AZ7" s="284" t="s">
        <v>2392</v>
      </c>
      <c r="BA7" s="362" t="s">
        <v>736</v>
      </c>
      <c r="BB7" s="197">
        <v>17</v>
      </c>
      <c r="BC7" s="363" t="s">
        <v>5</v>
      </c>
      <c r="BD7" s="363" t="s">
        <v>5</v>
      </c>
      <c r="BE7" s="789"/>
      <c r="BF7" s="363">
        <v>1</v>
      </c>
      <c r="BG7" s="363">
        <v>1</v>
      </c>
      <c r="BH7" s="363">
        <v>1</v>
      </c>
      <c r="BI7" s="766" t="s">
        <v>568</v>
      </c>
      <c r="BJ7" s="197" t="s">
        <v>567</v>
      </c>
      <c r="BK7" s="528">
        <v>0</v>
      </c>
      <c r="BL7" s="766" t="s">
        <v>568</v>
      </c>
      <c r="BM7" s="399">
        <v>1</v>
      </c>
      <c r="BN7" s="363" t="str">
        <f>IF(BM7=0,"0%",IF(BM7=1,"50%",IF(BM7=2,"100%")))</f>
        <v>50%</v>
      </c>
      <c r="BO7" s="284"/>
      <c r="BP7" s="197"/>
      <c r="BQ7" s="197"/>
      <c r="BR7" s="197"/>
      <c r="BS7" s="197"/>
      <c r="BT7" s="197"/>
      <c r="BU7" s="197"/>
      <c r="BV7" s="197"/>
      <c r="BW7" s="363">
        <v>0</v>
      </c>
      <c r="BX7" s="363">
        <v>0</v>
      </c>
      <c r="BY7" s="363">
        <v>0</v>
      </c>
      <c r="BZ7" s="363"/>
      <c r="CA7" s="363" t="s">
        <v>1080</v>
      </c>
      <c r="CB7" s="775" t="str">
        <f t="shared" si="0"/>
        <v>50%</v>
      </c>
      <c r="CC7" s="363"/>
      <c r="CD7" s="397">
        <f t="shared" si="1"/>
        <v>1</v>
      </c>
      <c r="CE7" s="363" t="str">
        <f>IF(CD7=0,"0%",IF(CD7=1,"50%",IF(CD7=2,"100%")))</f>
        <v>50%</v>
      </c>
      <c r="CF7" s="284"/>
      <c r="CG7" s="363"/>
      <c r="CH7" s="790"/>
      <c r="CI7" s="284"/>
      <c r="CJ7" s="791"/>
      <c r="CK7" s="197"/>
      <c r="CL7" s="197"/>
      <c r="CM7" s="284"/>
      <c r="CN7" s="363">
        <v>0</v>
      </c>
      <c r="CO7" s="363">
        <v>0</v>
      </c>
      <c r="CP7" s="363">
        <v>0</v>
      </c>
      <c r="CQ7" s="363"/>
      <c r="CR7" s="363" t="s">
        <v>567</v>
      </c>
      <c r="CS7" s="775" t="str">
        <f t="shared" si="2"/>
        <v>50%</v>
      </c>
      <c r="CT7" s="363"/>
      <c r="CU7" s="397">
        <f t="shared" si="3"/>
        <v>1</v>
      </c>
      <c r="CV7" s="363" t="str">
        <f>IF(CU7=0,"0%",IF(CU7=1,"50%",IF(CU7=2,"100%")))</f>
        <v>50%</v>
      </c>
      <c r="CW7" s="284" t="s">
        <v>2393</v>
      </c>
      <c r="CX7" s="363">
        <v>1</v>
      </c>
      <c r="CY7" s="790" t="s">
        <v>2394</v>
      </c>
      <c r="CZ7" s="284" t="s">
        <v>2395</v>
      </c>
      <c r="DA7" s="362">
        <v>59</v>
      </c>
      <c r="DB7" s="197"/>
      <c r="DC7" s="362" t="s">
        <v>2396</v>
      </c>
      <c r="DD7" s="284" t="s">
        <v>1528</v>
      </c>
      <c r="DE7" s="284">
        <v>0</v>
      </c>
      <c r="DF7" s="284">
        <v>1</v>
      </c>
      <c r="DG7" s="284">
        <v>1</v>
      </c>
      <c r="DH7" s="284"/>
      <c r="DI7" s="284" t="s">
        <v>580</v>
      </c>
      <c r="DJ7" s="440" t="str">
        <f t="shared" si="4"/>
        <v>100%</v>
      </c>
      <c r="DK7" s="362"/>
      <c r="DL7" s="321">
        <f t="shared" si="5"/>
        <v>2</v>
      </c>
      <c r="DM7" s="362" t="str">
        <f>IF(DL7=0,"0%",IF(DL7=1,"50%",IF(DL7=2,"100%")))</f>
        <v>100%</v>
      </c>
      <c r="DN7" s="284"/>
      <c r="DO7" s="363"/>
      <c r="DP7" s="284"/>
      <c r="DQ7" s="284"/>
      <c r="DR7" s="362"/>
      <c r="DS7" s="197"/>
      <c r="DT7" s="197"/>
      <c r="DU7" s="785"/>
      <c r="DV7" s="401"/>
      <c r="DW7" s="401"/>
      <c r="DX7" s="401"/>
      <c r="DY7" s="401"/>
      <c r="DZ7" s="400" t="s">
        <v>580</v>
      </c>
      <c r="EA7" s="400" t="str">
        <f t="shared" si="6"/>
        <v>100%</v>
      </c>
      <c r="EB7" s="400"/>
      <c r="EC7" s="402">
        <f t="shared" si="7"/>
        <v>2</v>
      </c>
      <c r="ED7" s="400" t="str">
        <f>IF(EC7=0,"0%",IF(EC7=1,"50%",IF(EC7=2,"100%")))</f>
        <v>100%</v>
      </c>
      <c r="EE7" s="401"/>
      <c r="EF7" s="401"/>
      <c r="EG7" s="401"/>
      <c r="EH7" s="401"/>
      <c r="EI7" s="401"/>
      <c r="EJ7" s="401"/>
      <c r="EK7" s="401"/>
      <c r="EL7" s="401"/>
      <c r="EM7" s="401"/>
      <c r="EN7" s="401"/>
      <c r="EO7" s="401"/>
      <c r="EP7" s="401"/>
      <c r="EQ7" s="400" t="s">
        <v>580</v>
      </c>
      <c r="ER7" s="400" t="str">
        <f t="shared" si="8"/>
        <v>100%</v>
      </c>
      <c r="ES7" s="400"/>
      <c r="ET7" s="402">
        <f t="shared" si="9"/>
        <v>2</v>
      </c>
      <c r="EU7" s="400" t="str">
        <f>IF(ET7=0,"0%",IF(ET7=1,"50%",IF(ET7=2,"100%")))</f>
        <v>100%</v>
      </c>
      <c r="EV7" s="401"/>
      <c r="EW7" s="401"/>
      <c r="EX7" s="401"/>
      <c r="EY7" s="401"/>
      <c r="EZ7" s="401"/>
      <c r="FA7" s="401"/>
      <c r="FB7" s="401"/>
      <c r="FC7" s="401"/>
      <c r="FD7" s="401"/>
      <c r="FE7" s="401"/>
      <c r="FF7" s="401"/>
      <c r="FG7" s="401"/>
      <c r="FH7" s="401" t="s">
        <v>580</v>
      </c>
      <c r="FI7" s="400" t="str">
        <f t="shared" si="10"/>
        <v>100%</v>
      </c>
      <c r="FJ7" s="400"/>
      <c r="FK7" s="402">
        <f t="shared" si="11"/>
        <v>2</v>
      </c>
      <c r="FL7" s="400" t="str">
        <f>IF(FK7=0,"0%",IF(FK7=1,"50%",IF(FK7=2,"100%")))</f>
        <v>100%</v>
      </c>
      <c r="FM7" s="582" t="s">
        <v>1459</v>
      </c>
      <c r="FN7" s="583" t="s">
        <v>5</v>
      </c>
      <c r="FO7" s="401"/>
      <c r="FP7" s="401"/>
      <c r="FQ7" s="401"/>
      <c r="FR7" s="401"/>
      <c r="FS7" s="401"/>
      <c r="FT7" s="401"/>
      <c r="FU7" s="401"/>
      <c r="FV7" s="401"/>
      <c r="FW7" s="401"/>
      <c r="FX7" s="401"/>
      <c r="FY7" s="401"/>
      <c r="FZ7" s="401"/>
      <c r="GA7" s="400" t="s">
        <v>580</v>
      </c>
      <c r="GB7" s="400" t="str">
        <f t="shared" si="12"/>
        <v>100%</v>
      </c>
      <c r="GC7" s="400"/>
      <c r="GD7" s="402">
        <f t="shared" si="13"/>
        <v>2</v>
      </c>
      <c r="GE7" s="400" t="str">
        <f>IF(GD7=0,"0%",IF(GD7=1,"50%",IF(GD7=2,"100%")))</f>
        <v>100%</v>
      </c>
      <c r="GF7" s="582" t="s">
        <v>1459</v>
      </c>
      <c r="GG7" s="583" t="s">
        <v>5</v>
      </c>
      <c r="GH7" s="401"/>
      <c r="GI7" s="401"/>
      <c r="GJ7" s="401"/>
      <c r="GK7" s="401"/>
      <c r="GL7" s="401"/>
      <c r="GM7" s="401"/>
      <c r="GN7" s="401"/>
      <c r="GO7" s="401"/>
      <c r="GP7" s="401"/>
      <c r="GQ7" s="401"/>
      <c r="GR7" s="401"/>
      <c r="GS7" s="401"/>
      <c r="GT7" s="400" t="s">
        <v>580</v>
      </c>
      <c r="GU7" s="400" t="str">
        <f t="shared" si="14"/>
        <v>100%</v>
      </c>
      <c r="GV7" s="400"/>
      <c r="GW7" s="402">
        <f t="shared" ref="GW7:GW8" si="16">GD7+GI7</f>
        <v>2</v>
      </c>
      <c r="GX7" s="400" t="str">
        <f>IF(GW7=0,"0%",IF(GW7=1,"50%",IF(GW7=2,"100%")))</f>
        <v>100%</v>
      </c>
      <c r="GY7" s="582" t="s">
        <v>1459</v>
      </c>
      <c r="GZ7" s="583" t="s">
        <v>5</v>
      </c>
      <c r="HA7" s="401"/>
      <c r="HB7" s="401"/>
      <c r="HC7" s="401"/>
      <c r="HD7" s="401"/>
      <c r="HE7" s="401"/>
      <c r="HF7" s="401"/>
      <c r="HG7" s="401"/>
      <c r="HH7" s="401"/>
      <c r="HI7" s="401"/>
      <c r="HJ7" s="401"/>
      <c r="HK7" s="401"/>
      <c r="HL7" s="401"/>
      <c r="HM7" s="400" t="s">
        <v>580</v>
      </c>
      <c r="HN7" s="400" t="str">
        <f t="shared" si="15"/>
        <v>100%</v>
      </c>
      <c r="HO7" s="400"/>
      <c r="HP7" s="402">
        <f t="shared" ref="HP7:HP8" si="17">GW7+HB7</f>
        <v>2</v>
      </c>
      <c r="HQ7" s="400" t="str">
        <f>IF(HP7=0,"0%",IF(HP7=1,"50%",IF(HP7=2,"100%")))</f>
        <v>100%</v>
      </c>
      <c r="HR7" s="582" t="s">
        <v>1459</v>
      </c>
      <c r="HS7" s="583" t="s">
        <v>5</v>
      </c>
      <c r="HT7" s="586" t="s">
        <v>1459</v>
      </c>
      <c r="HU7" s="586" t="s">
        <v>605</v>
      </c>
      <c r="HV7" s="179" t="s">
        <v>7</v>
      </c>
    </row>
    <row r="8" spans="1:230" ht="130.5" customHeight="1" x14ac:dyDescent="0.25">
      <c r="A8" s="758">
        <v>4</v>
      </c>
      <c r="B8" s="758" t="s">
        <v>2397</v>
      </c>
      <c r="C8" s="760" t="s">
        <v>2398</v>
      </c>
      <c r="D8" s="761" t="s">
        <v>2399</v>
      </c>
      <c r="E8" s="777" t="s">
        <v>774</v>
      </c>
      <c r="F8" s="777" t="s">
        <v>725</v>
      </c>
      <c r="G8" s="777" t="s">
        <v>726</v>
      </c>
      <c r="H8" s="762" t="s">
        <v>1147</v>
      </c>
      <c r="I8" s="758" t="s">
        <v>2389</v>
      </c>
      <c r="J8" s="777" t="s">
        <v>2365</v>
      </c>
      <c r="K8" s="347">
        <v>1</v>
      </c>
      <c r="L8" s="777" t="s">
        <v>2400</v>
      </c>
      <c r="M8" s="778">
        <v>44593</v>
      </c>
      <c r="N8" s="764">
        <v>44866</v>
      </c>
      <c r="O8" s="779" t="s">
        <v>707</v>
      </c>
      <c r="P8" s="284"/>
      <c r="Q8" s="197"/>
      <c r="R8" s="197"/>
      <c r="S8" s="197"/>
      <c r="T8" s="197"/>
      <c r="U8" s="197"/>
      <c r="V8" s="197"/>
      <c r="W8" s="197"/>
      <c r="X8" s="781"/>
      <c r="Y8" s="781"/>
      <c r="Z8" s="781"/>
      <c r="AA8" s="781"/>
      <c r="AB8" s="781"/>
      <c r="AC8" s="782"/>
      <c r="AD8" s="781"/>
      <c r="AE8" s="781"/>
      <c r="AF8" s="781"/>
      <c r="AG8" s="781"/>
      <c r="AH8" s="781"/>
      <c r="AI8" s="781"/>
      <c r="AJ8" s="781"/>
      <c r="AK8" s="781"/>
      <c r="AL8" s="781"/>
      <c r="AM8" s="781"/>
      <c r="AN8" s="781"/>
      <c r="AO8" s="440">
        <v>0</v>
      </c>
      <c r="AP8" s="440">
        <v>0</v>
      </c>
      <c r="AQ8" s="770">
        <v>0</v>
      </c>
      <c r="AR8" s="771" t="s">
        <v>568</v>
      </c>
      <c r="AS8" s="772" t="s">
        <v>1464</v>
      </c>
      <c r="AT8" s="534">
        <v>0</v>
      </c>
      <c r="AU8" s="363" t="s">
        <v>967</v>
      </c>
      <c r="AV8" s="399">
        <v>0</v>
      </c>
      <c r="AW8" s="528" t="str">
        <f>IF(AV8=0,"0%",IF(AV8=1,"100%",))</f>
        <v>0%</v>
      </c>
      <c r="AX8" s="284"/>
      <c r="AY8" s="197"/>
      <c r="AZ8" s="197"/>
      <c r="BA8" s="197"/>
      <c r="BB8" s="197"/>
      <c r="BC8" s="197"/>
      <c r="BD8" s="197"/>
      <c r="BE8" s="789"/>
      <c r="BF8" s="363">
        <v>0</v>
      </c>
      <c r="BG8" s="363">
        <v>0</v>
      </c>
      <c r="BH8" s="363">
        <v>0</v>
      </c>
      <c r="BI8" s="766" t="s">
        <v>568</v>
      </c>
      <c r="BJ8" s="197" t="s">
        <v>715</v>
      </c>
      <c r="BK8" s="528">
        <v>0</v>
      </c>
      <c r="BL8" s="766" t="s">
        <v>568</v>
      </c>
      <c r="BM8" s="399">
        <v>0</v>
      </c>
      <c r="BN8" s="363" t="str">
        <f>IF(BM8=0,"0%",IF(BM8=1,"100%",))</f>
        <v>0%</v>
      </c>
      <c r="BO8" s="284"/>
      <c r="BP8" s="197"/>
      <c r="BQ8" s="197"/>
      <c r="BR8" s="197"/>
      <c r="BS8" s="197"/>
      <c r="BT8" s="197"/>
      <c r="BU8" s="197"/>
      <c r="BV8" s="197"/>
      <c r="BW8" s="197">
        <v>0</v>
      </c>
      <c r="BX8" s="197">
        <v>0</v>
      </c>
      <c r="BY8" s="197">
        <v>0</v>
      </c>
      <c r="BZ8" s="197"/>
      <c r="CA8" s="197" t="s">
        <v>715</v>
      </c>
      <c r="CB8" s="775" t="str">
        <f t="shared" si="0"/>
        <v>0%</v>
      </c>
      <c r="CC8" s="363"/>
      <c r="CD8" s="397">
        <f t="shared" si="1"/>
        <v>0</v>
      </c>
      <c r="CE8" s="363" t="str">
        <f>IF(CD8=0,"0%",IF(CD8=1,"100%",))</f>
        <v>0%</v>
      </c>
      <c r="CF8" s="284"/>
      <c r="CG8" s="363"/>
      <c r="CH8" s="790"/>
      <c r="CI8" s="284"/>
      <c r="CJ8" s="791"/>
      <c r="CK8" s="197"/>
      <c r="CL8" s="197"/>
      <c r="CM8" s="284"/>
      <c r="CN8" s="363">
        <v>0</v>
      </c>
      <c r="CO8" s="363">
        <v>0</v>
      </c>
      <c r="CP8" s="363">
        <v>0</v>
      </c>
      <c r="CQ8" s="363"/>
      <c r="CR8" s="363" t="s">
        <v>715</v>
      </c>
      <c r="CS8" s="775" t="str">
        <f t="shared" si="2"/>
        <v>0%</v>
      </c>
      <c r="CT8" s="363"/>
      <c r="CU8" s="397">
        <f t="shared" si="3"/>
        <v>0</v>
      </c>
      <c r="CV8" s="363" t="str">
        <f>IF(CU8=0,"0%",IF(CU8=1,"100%",))</f>
        <v>0%</v>
      </c>
      <c r="CW8" s="284"/>
      <c r="CX8" s="363"/>
      <c r="CY8" s="790"/>
      <c r="CZ8" s="284"/>
      <c r="DA8" s="791"/>
      <c r="DB8" s="197"/>
      <c r="DC8" s="197"/>
      <c r="DD8" s="284"/>
      <c r="DE8" s="284">
        <v>0</v>
      </c>
      <c r="DF8" s="284">
        <v>0</v>
      </c>
      <c r="DG8" s="284">
        <v>0</v>
      </c>
      <c r="DH8" s="284"/>
      <c r="DI8" s="284" t="s">
        <v>715</v>
      </c>
      <c r="DJ8" s="440" t="str">
        <f t="shared" si="4"/>
        <v>0%</v>
      </c>
      <c r="DK8" s="362"/>
      <c r="DL8" s="321">
        <f t="shared" si="5"/>
        <v>0</v>
      </c>
      <c r="DM8" s="362" t="str">
        <f>IF(DL8=0,"0%",IF(DL8=1,"100%",))</f>
        <v>0%</v>
      </c>
      <c r="DN8" s="284" t="s">
        <v>2401</v>
      </c>
      <c r="DO8" s="363">
        <v>1</v>
      </c>
      <c r="DP8" s="284" t="s">
        <v>2402</v>
      </c>
      <c r="DQ8" s="284" t="s">
        <v>2403</v>
      </c>
      <c r="DR8" s="362" t="s">
        <v>2404</v>
      </c>
      <c r="DS8" s="284" t="s">
        <v>2405</v>
      </c>
      <c r="DT8" s="284" t="s">
        <v>2406</v>
      </c>
      <c r="DU8" s="792" t="s">
        <v>2407</v>
      </c>
      <c r="DV8" s="400">
        <v>0</v>
      </c>
      <c r="DW8" s="400">
        <v>1</v>
      </c>
      <c r="DX8" s="400">
        <v>1</v>
      </c>
      <c r="DY8" s="400"/>
      <c r="DZ8" s="400" t="s">
        <v>580</v>
      </c>
      <c r="EA8" s="400" t="str">
        <f t="shared" si="6"/>
        <v>100%</v>
      </c>
      <c r="EB8" s="400"/>
      <c r="EC8" s="402">
        <f t="shared" si="7"/>
        <v>1</v>
      </c>
      <c r="ED8" s="400" t="str">
        <f>IF(EC8=0,"0%",IF(EC8=1,"100%",))</f>
        <v>100%</v>
      </c>
      <c r="EE8" s="401"/>
      <c r="EF8" s="401"/>
      <c r="EG8" s="401"/>
      <c r="EH8" s="401"/>
      <c r="EI8" s="401"/>
      <c r="EJ8" s="401"/>
      <c r="EK8" s="401"/>
      <c r="EL8" s="401"/>
      <c r="EM8" s="401"/>
      <c r="EN8" s="401"/>
      <c r="EO8" s="401"/>
      <c r="EP8" s="401"/>
      <c r="EQ8" s="400" t="s">
        <v>580</v>
      </c>
      <c r="ER8" s="400" t="str">
        <f t="shared" si="8"/>
        <v>100%</v>
      </c>
      <c r="ES8" s="400"/>
      <c r="ET8" s="402">
        <f t="shared" si="9"/>
        <v>1</v>
      </c>
      <c r="EU8" s="400" t="str">
        <f>IF(ET8=0,"0%",IF(ET8=1,"100%",))</f>
        <v>100%</v>
      </c>
      <c r="EV8" s="401"/>
      <c r="EW8" s="401"/>
      <c r="EX8" s="401"/>
      <c r="EY8" s="401"/>
      <c r="EZ8" s="401"/>
      <c r="FA8" s="401"/>
      <c r="FB8" s="401"/>
      <c r="FC8" s="401"/>
      <c r="FD8" s="401"/>
      <c r="FE8" s="401"/>
      <c r="FF8" s="401"/>
      <c r="FG8" s="401"/>
      <c r="FH8" s="401" t="s">
        <v>580</v>
      </c>
      <c r="FI8" s="400" t="str">
        <f t="shared" si="10"/>
        <v>100%</v>
      </c>
      <c r="FJ8" s="400"/>
      <c r="FK8" s="402">
        <f t="shared" si="11"/>
        <v>1</v>
      </c>
      <c r="FL8" s="400" t="str">
        <f>IF(FK8=0,"0%",IF(FK8=1,"100%",))</f>
        <v>100%</v>
      </c>
      <c r="FM8" s="582" t="s">
        <v>2408</v>
      </c>
      <c r="FN8" s="583" t="s">
        <v>5</v>
      </c>
      <c r="FO8" s="401"/>
      <c r="FP8" s="401"/>
      <c r="FQ8" s="401"/>
      <c r="FR8" s="401"/>
      <c r="FS8" s="401"/>
      <c r="FT8" s="401"/>
      <c r="FU8" s="401"/>
      <c r="FV8" s="401"/>
      <c r="FW8" s="401"/>
      <c r="FX8" s="401"/>
      <c r="FY8" s="401"/>
      <c r="FZ8" s="401"/>
      <c r="GA8" s="400" t="s">
        <v>580</v>
      </c>
      <c r="GB8" s="400" t="str">
        <f t="shared" si="12"/>
        <v>100%</v>
      </c>
      <c r="GC8" s="400"/>
      <c r="GD8" s="402">
        <f t="shared" si="13"/>
        <v>1</v>
      </c>
      <c r="GE8" s="400" t="str">
        <f>IF(GD8=0,"0%",IF(GD8=1,"100%",))</f>
        <v>100%</v>
      </c>
      <c r="GF8" s="582" t="s">
        <v>2408</v>
      </c>
      <c r="GG8" s="583" t="s">
        <v>5</v>
      </c>
      <c r="GH8" s="401"/>
      <c r="GI8" s="401"/>
      <c r="GJ8" s="401"/>
      <c r="GK8" s="401"/>
      <c r="GL8" s="401"/>
      <c r="GM8" s="401"/>
      <c r="GN8" s="401"/>
      <c r="GO8" s="401"/>
      <c r="GP8" s="401"/>
      <c r="GQ8" s="401"/>
      <c r="GR8" s="401"/>
      <c r="GS8" s="401"/>
      <c r="GT8" s="400" t="s">
        <v>580</v>
      </c>
      <c r="GU8" s="400" t="str">
        <f t="shared" si="14"/>
        <v>100%</v>
      </c>
      <c r="GV8" s="400"/>
      <c r="GW8" s="402">
        <f t="shared" si="16"/>
        <v>1</v>
      </c>
      <c r="GX8" s="400" t="str">
        <f>IF(GW8=0,"0%",IF(GW8=1,"100%",))</f>
        <v>100%</v>
      </c>
      <c r="GY8" s="582" t="s">
        <v>2408</v>
      </c>
      <c r="GZ8" s="583" t="s">
        <v>5</v>
      </c>
      <c r="HA8" s="401"/>
      <c r="HB8" s="401"/>
      <c r="HC8" s="401"/>
      <c r="HD8" s="401"/>
      <c r="HE8" s="401"/>
      <c r="HF8" s="401"/>
      <c r="HG8" s="401"/>
      <c r="HH8" s="401"/>
      <c r="HI8" s="401"/>
      <c r="HJ8" s="401"/>
      <c r="HK8" s="401"/>
      <c r="HL8" s="401"/>
      <c r="HM8" s="400" t="s">
        <v>580</v>
      </c>
      <c r="HN8" s="400" t="str">
        <f t="shared" si="15"/>
        <v>100%</v>
      </c>
      <c r="HO8" s="400"/>
      <c r="HP8" s="402">
        <f t="shared" si="17"/>
        <v>1</v>
      </c>
      <c r="HQ8" s="400" t="str">
        <f>IF(HP8=0,"0%",IF(HP8=1,"100%",))</f>
        <v>100%</v>
      </c>
      <c r="HR8" s="582" t="s">
        <v>2408</v>
      </c>
      <c r="HS8" s="583" t="s">
        <v>5</v>
      </c>
      <c r="HT8" s="586" t="s">
        <v>2408</v>
      </c>
      <c r="HU8" s="586" t="s">
        <v>605</v>
      </c>
      <c r="HV8" s="179" t="s">
        <v>7</v>
      </c>
    </row>
    <row r="9" spans="1:230" ht="15.75" x14ac:dyDescent="0.25">
      <c r="C9" s="793"/>
      <c r="D9" s="551"/>
      <c r="E9" s="366"/>
      <c r="F9" s="551"/>
      <c r="K9" s="425">
        <f>SUM(K5:K8)</f>
        <v>5</v>
      </c>
      <c r="AV9" s="427"/>
      <c r="BM9" s="426">
        <f>SUM(BM5:BM8)</f>
        <v>2</v>
      </c>
      <c r="CD9" s="427">
        <f>SUM(CD5:CD8)</f>
        <v>2</v>
      </c>
      <c r="CE9" s="428">
        <f>CD9*100%/$K$9</f>
        <v>0.4</v>
      </c>
      <c r="CU9" s="427">
        <f>SUM(CU5:CU8)</f>
        <v>3</v>
      </c>
      <c r="CV9" s="428">
        <f>CU9*100%/$K$9</f>
        <v>0.6</v>
      </c>
      <c r="DL9" s="427">
        <f>SUM(DL5:DL8)</f>
        <v>4</v>
      </c>
      <c r="DM9" s="428">
        <f>DL9*100%/$K$9</f>
        <v>0.8</v>
      </c>
      <c r="EC9" s="427">
        <f>SUM(EC5:EC8)</f>
        <v>5</v>
      </c>
      <c r="ED9" s="428">
        <f>EC9*100%/$K$9</f>
        <v>1</v>
      </c>
      <c r="ET9" s="427">
        <f>SUM(ET5:ET8)</f>
        <v>5</v>
      </c>
      <c r="EU9" s="428">
        <f>ET9*100%/$K$9</f>
        <v>1</v>
      </c>
      <c r="FK9" s="427">
        <f>SUM(FK5:FK8)</f>
        <v>6</v>
      </c>
      <c r="FL9" s="428">
        <f>FK9*100%/$K$9</f>
        <v>1.2</v>
      </c>
      <c r="GD9" s="427">
        <f>SUM(GD5:GD8)</f>
        <v>7</v>
      </c>
      <c r="GE9" s="428">
        <f>GD9*100%/$K$9</f>
        <v>1.4</v>
      </c>
      <c r="GW9" s="427">
        <f>SUM(GW5:GW8)</f>
        <v>7</v>
      </c>
      <c r="GX9" s="428">
        <f>GW9*100%/$K$9</f>
        <v>1.4</v>
      </c>
      <c r="HP9" s="427">
        <v>5</v>
      </c>
      <c r="HQ9" s="428">
        <f>HP9*100%/$K$9</f>
        <v>1</v>
      </c>
    </row>
    <row r="10" spans="1:230" x14ac:dyDescent="0.25">
      <c r="FM10" s="380"/>
      <c r="FN10" s="380"/>
      <c r="GF10" s="380"/>
      <c r="GG10" s="380"/>
      <c r="GY10" s="380"/>
      <c r="GZ10" s="380"/>
      <c r="HR10" s="380"/>
      <c r="HS10" s="380"/>
      <c r="HT10" s="380"/>
      <c r="HU10" s="380"/>
      <c r="HV10" s="93"/>
    </row>
    <row r="11" spans="1:230" x14ac:dyDescent="0.25">
      <c r="FM11" s="93"/>
      <c r="FN11" s="93"/>
      <c r="GF11" s="93"/>
      <c r="GG11" s="93"/>
      <c r="GY11" s="93"/>
      <c r="GZ11" s="93"/>
      <c r="HR11" s="93"/>
      <c r="HS11" s="93"/>
      <c r="HT11" s="93"/>
      <c r="HU11" s="93"/>
      <c r="HV11" s="93"/>
    </row>
    <row r="12" spans="1:230" x14ac:dyDescent="0.25">
      <c r="C12" s="430">
        <v>100</v>
      </c>
      <c r="FM12" s="93"/>
      <c r="FN12" s="93"/>
      <c r="GF12" s="93"/>
      <c r="GG12" s="93"/>
      <c r="GY12" s="93"/>
      <c r="GZ12" s="93"/>
      <c r="HR12" s="93"/>
      <c r="HS12" s="93"/>
      <c r="HT12" s="93"/>
      <c r="HU12" s="93"/>
      <c r="HV12" s="93"/>
    </row>
    <row r="13" spans="1:230" x14ac:dyDescent="0.25">
      <c r="FM13" s="93"/>
      <c r="FN13" s="93"/>
      <c r="GF13" s="93"/>
      <c r="GG13" s="93"/>
      <c r="GY13" s="93"/>
      <c r="GZ13" s="93"/>
      <c r="HR13" s="93"/>
      <c r="HS13" s="93"/>
      <c r="HT13" s="93"/>
      <c r="HU13" s="93"/>
      <c r="HV13" s="93"/>
    </row>
    <row r="14" spans="1:230" x14ac:dyDescent="0.25">
      <c r="FM14" s="93"/>
      <c r="FN14" s="93"/>
      <c r="GF14" s="93"/>
      <c r="GG14" s="93"/>
      <c r="GY14" s="93"/>
      <c r="GZ14" s="93"/>
      <c r="HR14" s="93"/>
      <c r="HS14" s="93"/>
      <c r="HT14" s="93"/>
      <c r="HU14" s="93"/>
      <c r="HV14" s="93"/>
    </row>
    <row r="15" spans="1:230" x14ac:dyDescent="0.25">
      <c r="FM15" s="93"/>
      <c r="FN15" s="93"/>
      <c r="GF15" s="93"/>
      <c r="GG15" s="93"/>
      <c r="GY15" s="93"/>
      <c r="GZ15" s="93"/>
      <c r="HR15" s="93"/>
      <c r="HS15" s="93"/>
      <c r="HT15" s="93"/>
      <c r="HU15" s="93"/>
      <c r="HV15" s="93"/>
    </row>
    <row r="16" spans="1:230" x14ac:dyDescent="0.25">
      <c r="FM16" s="93"/>
      <c r="FN16" s="93"/>
      <c r="GF16" s="93"/>
      <c r="GG16" s="93"/>
      <c r="GY16" s="93"/>
      <c r="GZ16" s="93"/>
      <c r="HR16" s="93"/>
      <c r="HS16" s="93"/>
      <c r="HT16" s="93"/>
      <c r="HU16" s="93"/>
      <c r="HV16" s="93"/>
    </row>
    <row r="17" spans="169:230" x14ac:dyDescent="0.25">
      <c r="FM17" s="93"/>
      <c r="FN17" s="93"/>
      <c r="GF17" s="93"/>
      <c r="GG17" s="93"/>
      <c r="GY17" s="93"/>
      <c r="GZ17" s="93"/>
      <c r="HR17" s="93"/>
      <c r="HS17" s="93"/>
      <c r="HT17" s="93"/>
      <c r="HU17" s="93"/>
      <c r="HV17" s="93"/>
    </row>
    <row r="18" spans="169:230" x14ac:dyDescent="0.25">
      <c r="FM18" s="93"/>
      <c r="FN18" s="93"/>
      <c r="GF18" s="93"/>
      <c r="GG18" s="93"/>
      <c r="GY18" s="93"/>
      <c r="GZ18" s="93"/>
      <c r="HR18" s="93"/>
      <c r="HS18" s="93"/>
      <c r="HT18" s="93"/>
      <c r="HU18" s="93"/>
      <c r="HV18" s="93"/>
    </row>
    <row r="19" spans="169:230" x14ac:dyDescent="0.25">
      <c r="FM19" s="93"/>
      <c r="FN19" s="93"/>
      <c r="GF19" s="93"/>
      <c r="GG19" s="93"/>
      <c r="GY19" s="93"/>
      <c r="GZ19" s="93"/>
      <c r="HR19" s="93"/>
      <c r="HS19" s="93"/>
      <c r="HT19" s="93"/>
      <c r="HU19" s="93"/>
      <c r="HV19" s="93"/>
    </row>
    <row r="20" spans="169:230" x14ac:dyDescent="0.25">
      <c r="FM20" s="93"/>
      <c r="FN20" s="93"/>
      <c r="GF20" s="93"/>
      <c r="GG20" s="93"/>
      <c r="GY20" s="93"/>
      <c r="GZ20" s="93"/>
      <c r="HR20" s="93"/>
      <c r="HS20" s="93"/>
      <c r="HT20" s="93"/>
      <c r="HU20" s="93"/>
      <c r="HV20" s="93"/>
    </row>
    <row r="21" spans="169:230" x14ac:dyDescent="0.25">
      <c r="FM21" s="93"/>
      <c r="FN21" s="93"/>
      <c r="GF21" s="93"/>
      <c r="GG21" s="93"/>
      <c r="GY21" s="93"/>
      <c r="GZ21" s="93"/>
      <c r="HR21" s="93"/>
      <c r="HS21" s="93"/>
      <c r="HT21" s="93"/>
      <c r="HU21" s="93"/>
      <c r="HV21" s="93"/>
    </row>
    <row r="22" spans="169:230" x14ac:dyDescent="0.25">
      <c r="FM22" s="93"/>
      <c r="FN22" s="93"/>
      <c r="GF22" s="93"/>
      <c r="GG22" s="93"/>
      <c r="GY22" s="93"/>
      <c r="GZ22" s="93"/>
      <c r="HR22" s="93"/>
      <c r="HS22" s="93"/>
      <c r="HT22" s="93"/>
      <c r="HU22" s="93"/>
      <c r="HV22" s="93"/>
    </row>
    <row r="23" spans="169:230" x14ac:dyDescent="0.25">
      <c r="FM23" s="93"/>
      <c r="FN23" s="93"/>
      <c r="GF23" s="93"/>
      <c r="GG23" s="93"/>
      <c r="GY23" s="93"/>
      <c r="GZ23" s="93"/>
      <c r="HR23" s="93"/>
      <c r="HS23" s="93"/>
      <c r="HT23" s="93"/>
      <c r="HU23" s="93"/>
      <c r="HV23" s="93"/>
    </row>
    <row r="24" spans="169:230" x14ac:dyDescent="0.25">
      <c r="FM24" s="93"/>
      <c r="FN24" s="93"/>
      <c r="GF24" s="93"/>
      <c r="GG24" s="93"/>
      <c r="GY24" s="93"/>
      <c r="GZ24" s="93"/>
      <c r="HR24" s="93"/>
      <c r="HS24" s="93"/>
      <c r="HT24" s="93"/>
      <c r="HU24" s="93"/>
      <c r="HV24" s="93"/>
    </row>
    <row r="25" spans="169:230" x14ac:dyDescent="0.25">
      <c r="FM25" s="93"/>
      <c r="FN25" s="93"/>
      <c r="GF25" s="93"/>
      <c r="GG25" s="93"/>
      <c r="GY25" s="93"/>
      <c r="GZ25" s="93"/>
      <c r="HR25" s="93"/>
      <c r="HS25" s="93"/>
      <c r="HT25" s="93"/>
      <c r="HU25" s="93"/>
      <c r="HV25" s="93"/>
    </row>
    <row r="26" spans="169:230" x14ac:dyDescent="0.25">
      <c r="FM26" s="93"/>
      <c r="FN26" s="93"/>
      <c r="GF26" s="93"/>
      <c r="GG26" s="93"/>
      <c r="GY26" s="93"/>
      <c r="GZ26" s="93"/>
      <c r="HR26" s="93"/>
      <c r="HS26" s="93"/>
      <c r="HT26" s="93"/>
      <c r="HU26" s="93"/>
      <c r="HV26" s="93"/>
    </row>
  </sheetData>
  <mergeCells count="264">
    <mergeCell ref="HI3:HI4"/>
    <mergeCell ref="HJ3:HJ4"/>
    <mergeCell ref="HK3:HK4"/>
    <mergeCell ref="HL3:HL4"/>
    <mergeCell ref="HM3:HM4"/>
    <mergeCell ref="GX3:GX4"/>
    <mergeCell ref="HB3:HB4"/>
    <mergeCell ref="HC3:HC4"/>
    <mergeCell ref="HD3:HE3"/>
    <mergeCell ref="HF3:HF4"/>
    <mergeCell ref="HG3:HG4"/>
    <mergeCell ref="GV3:GV4"/>
    <mergeCell ref="GW3:GW4"/>
    <mergeCell ref="GI3:GI4"/>
    <mergeCell ref="GJ3:GJ4"/>
    <mergeCell ref="GK3:GL3"/>
    <mergeCell ref="GM3:GM4"/>
    <mergeCell ref="GN3:GN4"/>
    <mergeCell ref="GO3:GO4"/>
    <mergeCell ref="HH3:HH4"/>
    <mergeCell ref="FJ3:FJ4"/>
    <mergeCell ref="FK3:FK4"/>
    <mergeCell ref="FL3:FL4"/>
    <mergeCell ref="FP3:FP4"/>
    <mergeCell ref="FQ3:FQ4"/>
    <mergeCell ref="FR3:FS3"/>
    <mergeCell ref="FD3:FD4"/>
    <mergeCell ref="FE3:FE4"/>
    <mergeCell ref="FF3:FF4"/>
    <mergeCell ref="FG3:FG4"/>
    <mergeCell ref="FH3:FH4"/>
    <mergeCell ref="FI3:FI4"/>
    <mergeCell ref="FN1:FN4"/>
    <mergeCell ref="EW3:EW4"/>
    <mergeCell ref="EX3:EX4"/>
    <mergeCell ref="EY3:EZ3"/>
    <mergeCell ref="FA3:FA4"/>
    <mergeCell ref="FB3:FB4"/>
    <mergeCell ref="FC3:FC4"/>
    <mergeCell ref="EN3:EN4"/>
    <mergeCell ref="EO3:EO4"/>
    <mergeCell ref="EP3:EP4"/>
    <mergeCell ref="EQ3:EQ4"/>
    <mergeCell ref="ER3:ER4"/>
    <mergeCell ref="ES3:ES4"/>
    <mergeCell ref="EV2:EV4"/>
    <mergeCell ref="EW2:FC2"/>
    <mergeCell ref="ET3:ET4"/>
    <mergeCell ref="EU3:EU4"/>
    <mergeCell ref="EJ3:EJ4"/>
    <mergeCell ref="EK3:EK4"/>
    <mergeCell ref="EL3:EL4"/>
    <mergeCell ref="EM3:EM4"/>
    <mergeCell ref="DZ3:DZ4"/>
    <mergeCell ref="EA3:EA4"/>
    <mergeCell ref="EB3:EB4"/>
    <mergeCell ref="EC3:EC4"/>
    <mergeCell ref="ED3:ED4"/>
    <mergeCell ref="EF3:EF4"/>
    <mergeCell ref="DH3:DH4"/>
    <mergeCell ref="DI3:DI4"/>
    <mergeCell ref="DJ3:DJ4"/>
    <mergeCell ref="DK3:DK4"/>
    <mergeCell ref="CY3:CY4"/>
    <mergeCell ref="CZ3:DA3"/>
    <mergeCell ref="DB3:DB4"/>
    <mergeCell ref="DC3:DC4"/>
    <mergeCell ref="DD3:DD4"/>
    <mergeCell ref="DE3:DE4"/>
    <mergeCell ref="BN3:BN4"/>
    <mergeCell ref="BP3:BP4"/>
    <mergeCell ref="CD3:CD4"/>
    <mergeCell ref="CE3:CE4"/>
    <mergeCell ref="CG3:CG4"/>
    <mergeCell ref="CH3:CH4"/>
    <mergeCell ref="CI3:CJ3"/>
    <mergeCell ref="CK3:CK4"/>
    <mergeCell ref="BX3:BX4"/>
    <mergeCell ref="BY3:BY4"/>
    <mergeCell ref="BZ3:BZ4"/>
    <mergeCell ref="CA3:CA4"/>
    <mergeCell ref="CB3:CB4"/>
    <mergeCell ref="CC3:CC4"/>
    <mergeCell ref="AJ3:AK3"/>
    <mergeCell ref="AL3:AL4"/>
    <mergeCell ref="AM3:AM4"/>
    <mergeCell ref="AN3:AN4"/>
    <mergeCell ref="AO3:AO4"/>
    <mergeCell ref="BD3:BD4"/>
    <mergeCell ref="BE3:BE4"/>
    <mergeCell ref="BF3:BF4"/>
    <mergeCell ref="BG3:BG4"/>
    <mergeCell ref="AV3:AV4"/>
    <mergeCell ref="AW3:AW4"/>
    <mergeCell ref="AY3:AY4"/>
    <mergeCell ref="AZ3:AZ4"/>
    <mergeCell ref="BA3:BB3"/>
    <mergeCell ref="BC3:BC4"/>
    <mergeCell ref="ER1:EU2"/>
    <mergeCell ref="EV1:FC1"/>
    <mergeCell ref="FD1:FH2"/>
    <mergeCell ref="FI1:FL2"/>
    <mergeCell ref="FM1:FM4"/>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FO1:FV1"/>
    <mergeCell ref="FW1:GA2"/>
    <mergeCell ref="GB1:GE2"/>
    <mergeCell ref="GF1:GF4"/>
    <mergeCell ref="GG1:GG4"/>
    <mergeCell ref="GH1:GO1"/>
    <mergeCell ref="FO2:FO4"/>
    <mergeCell ref="FP2:FV2"/>
    <mergeCell ref="GH2:GH4"/>
    <mergeCell ref="GI2:GO2"/>
    <mergeCell ref="FZ3:FZ4"/>
    <mergeCell ref="GA3:GA4"/>
    <mergeCell ref="GB3:GB4"/>
    <mergeCell ref="GC3:GC4"/>
    <mergeCell ref="GD3:GD4"/>
    <mergeCell ref="GE3:GE4"/>
    <mergeCell ref="FT3:FT4"/>
    <mergeCell ref="FU3:FU4"/>
    <mergeCell ref="FV3:FV4"/>
    <mergeCell ref="FW3:FW4"/>
    <mergeCell ref="FX3:FX4"/>
    <mergeCell ref="FY3:FY4"/>
    <mergeCell ref="HT1:HT4"/>
    <mergeCell ref="HU1:HU4"/>
    <mergeCell ref="HV1:HV4"/>
    <mergeCell ref="HN3:HN4"/>
    <mergeCell ref="HO3:HO4"/>
    <mergeCell ref="HP3:HP4"/>
    <mergeCell ref="HQ3:HQ4"/>
    <mergeCell ref="GP1:GT2"/>
    <mergeCell ref="GU1:GX2"/>
    <mergeCell ref="GY1:GY4"/>
    <mergeCell ref="GZ1:GZ4"/>
    <mergeCell ref="HA1:HH1"/>
    <mergeCell ref="HI1:HM2"/>
    <mergeCell ref="HA2:HA4"/>
    <mergeCell ref="HB2:HH2"/>
    <mergeCell ref="GP3:GP4"/>
    <mergeCell ref="GQ3:GQ4"/>
    <mergeCell ref="HN1:HQ2"/>
    <mergeCell ref="HR1:HR4"/>
    <mergeCell ref="HS1:HS4"/>
    <mergeCell ref="GR3:GR4"/>
    <mergeCell ref="GS3:GS4"/>
    <mergeCell ref="GT3:GT4"/>
    <mergeCell ref="GU3:GU4"/>
    <mergeCell ref="DJ1:DM2"/>
    <mergeCell ref="DN1:DU1"/>
    <mergeCell ref="DV1:DZ2"/>
    <mergeCell ref="EA1:ED2"/>
    <mergeCell ref="EE1:EL1"/>
    <mergeCell ref="EM1:EQ2"/>
    <mergeCell ref="DN2:DN4"/>
    <mergeCell ref="DO2:DU2"/>
    <mergeCell ref="EE2:EE4"/>
    <mergeCell ref="EF2:EL2"/>
    <mergeCell ref="DT3:DT4"/>
    <mergeCell ref="DU3:DU4"/>
    <mergeCell ref="DV3:DV4"/>
    <mergeCell ref="DW3:DW4"/>
    <mergeCell ref="DX3:DX4"/>
    <mergeCell ref="DY3:DY4"/>
    <mergeCell ref="DL3:DL4"/>
    <mergeCell ref="DM3:DM4"/>
    <mergeCell ref="DO3:DO4"/>
    <mergeCell ref="DP3:DP4"/>
    <mergeCell ref="DQ3:DR3"/>
    <mergeCell ref="DS3:DS4"/>
    <mergeCell ref="EG3:EG4"/>
    <mergeCell ref="EH3:EI3"/>
    <mergeCell ref="CB1:CE2"/>
    <mergeCell ref="CF1:CM1"/>
    <mergeCell ref="CN1:CR2"/>
    <mergeCell ref="CS1:CV2"/>
    <mergeCell ref="CW1:DD1"/>
    <mergeCell ref="DE1:DI2"/>
    <mergeCell ref="CF2:CF4"/>
    <mergeCell ref="CG2:CM2"/>
    <mergeCell ref="CW2:CW4"/>
    <mergeCell ref="CX2:DD2"/>
    <mergeCell ref="CR3:CR4"/>
    <mergeCell ref="CS3:CS4"/>
    <mergeCell ref="CT3:CT4"/>
    <mergeCell ref="CU3:CU4"/>
    <mergeCell ref="CV3:CV4"/>
    <mergeCell ref="CX3:CX4"/>
    <mergeCell ref="CL3:CL4"/>
    <mergeCell ref="CM3:CM4"/>
    <mergeCell ref="CN3:CN4"/>
    <mergeCell ref="CO3:CO4"/>
    <mergeCell ref="CP3:CP4"/>
    <mergeCell ref="CQ3:CQ4"/>
    <mergeCell ref="DF3:DF4"/>
    <mergeCell ref="DG3:DG4"/>
    <mergeCell ref="AT1:AW2"/>
    <mergeCell ref="AX1:BE1"/>
    <mergeCell ref="BF1:BJ2"/>
    <mergeCell ref="BK1:BN2"/>
    <mergeCell ref="BO1:BV1"/>
    <mergeCell ref="BW1:CA2"/>
    <mergeCell ref="AX2:AX4"/>
    <mergeCell ref="AY2:BE2"/>
    <mergeCell ref="BO2:BO4"/>
    <mergeCell ref="BP2:BV2"/>
    <mergeCell ref="AT3:AT4"/>
    <mergeCell ref="AU3:AU4"/>
    <mergeCell ref="BH3:BH4"/>
    <mergeCell ref="BI3:BI4"/>
    <mergeCell ref="BQ3:BQ4"/>
    <mergeCell ref="BR3:BS3"/>
    <mergeCell ref="BT3:BT4"/>
    <mergeCell ref="BU3:BU4"/>
    <mergeCell ref="BV3:BV4"/>
    <mergeCell ref="BW3:BW4"/>
    <mergeCell ref="BJ3:BJ4"/>
    <mergeCell ref="BK3:BK4"/>
    <mergeCell ref="BL3:BL4"/>
    <mergeCell ref="BM3:BM4"/>
    <mergeCell ref="A1:O1"/>
    <mergeCell ref="P1:W1"/>
    <mergeCell ref="X1:AB2"/>
    <mergeCell ref="AC1:AF2"/>
    <mergeCell ref="AG1:AN1"/>
    <mergeCell ref="AO1:AS2"/>
    <mergeCell ref="A2:A4"/>
    <mergeCell ref="B2:B4"/>
    <mergeCell ref="C2:C4"/>
    <mergeCell ref="D2:D4"/>
    <mergeCell ref="E2:E4"/>
    <mergeCell ref="F2:F4"/>
    <mergeCell ref="G2:G4"/>
    <mergeCell ref="H2:H4"/>
    <mergeCell ref="I2:I4"/>
    <mergeCell ref="J2:J4"/>
    <mergeCell ref="Y3:Y4"/>
    <mergeCell ref="Z3:Z4"/>
    <mergeCell ref="AA3:AA4"/>
    <mergeCell ref="AP3:AP4"/>
    <mergeCell ref="AQ3:AQ4"/>
    <mergeCell ref="AR3:AR4"/>
    <mergeCell ref="AS3:AS4"/>
    <mergeCell ref="AI3:AI4"/>
  </mergeCells>
  <dataValidations count="2">
    <dataValidation type="list" allowBlank="1" showInputMessage="1" showErrorMessage="1" sqref="F5:F8" xr:uid="{C543F1C8-9BCB-47A8-8585-B0266181AA78}">
      <formula1>MOMENTO</formula1>
    </dataValidation>
    <dataValidation type="list" allowBlank="1" showInputMessage="1" showErrorMessage="1" sqref="E5:E8" xr:uid="{00312DE1-C3B0-4B35-960F-C71A2E17CADB}">
      <formula1>nivel</formula1>
    </dataValidation>
  </dataValidations>
  <hyperlinks>
    <hyperlink ref="DU8" r:id="rId1" display="https://teams.microsoft.com/l/meetupjoin/19%3ameeting_MWE3NjJmMTAtNDYxMS00YTY0LWJiYjYtZDY1MD A4YTg2NDg2%40thread.v2/0?context=%7b%22Tid%22%3a%223d92a5f3bc7a-4a79-8c5e-5e483f7789bf%22%2c%22Oid%22%3a%22357025f5-279346b3-8861-e036d4365b9e%22%7d O a través del programa: https://www.facebook.com/arupacoma," xr:uid="{5A99D0D0-1FDD-4F5A-B752-9150D8EBF66B}"/>
  </hyperlinks>
  <pageMargins left="0.70866141732283472" right="0.70866141732283472" top="0.74803149606299213" bottom="0.74803149606299213" header="0.31496062992125984" footer="0.31496062992125984"/>
  <pageSetup paperSize="9" scale="29" orientation="landscape" r:id="rId2"/>
  <headerFooter>
    <oddHeader>&amp;L&amp;G&amp;RCLASIFICACIÓN DE LA INFORMACIÓN
PÚBLICA</oddHeader>
    <oddFooter>&amp;LRevisó: Yanira Villamil
Realizó: Elizabeth Castillo/Adriana Ocampo/Iván Lerma&amp;C&amp;G</oddFooter>
  </headerFooter>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628A-E02D-40B1-8D04-12943ADDC730}">
  <sheetPr>
    <pageSetUpPr fitToPage="1"/>
  </sheetPr>
  <dimension ref="A2:X27"/>
  <sheetViews>
    <sheetView zoomScale="70" zoomScaleNormal="70" zoomScalePageLayoutView="40" workbookViewId="0">
      <selection activeCell="U12" sqref="U12"/>
    </sheetView>
  </sheetViews>
  <sheetFormatPr baseColWidth="10" defaultColWidth="11.42578125" defaultRowHeight="15" x14ac:dyDescent="0.25"/>
  <cols>
    <col min="1" max="1" width="19" customWidth="1"/>
    <col min="2" max="2" width="6.7109375" customWidth="1"/>
    <col min="3" max="3" width="18.7109375" customWidth="1"/>
    <col min="4" max="4" width="19" customWidth="1"/>
    <col min="5" max="5" width="16.7109375" customWidth="1"/>
    <col min="6" max="6" width="12.85546875" customWidth="1"/>
    <col min="7" max="7" width="2.85546875" customWidth="1"/>
    <col min="8" max="8" width="13.5703125" hidden="1" customWidth="1"/>
    <col min="9" max="9" width="17.28515625" hidden="1" customWidth="1"/>
    <col min="10" max="10" width="14.28515625" hidden="1" customWidth="1"/>
    <col min="11" max="11" width="18.85546875" hidden="1" customWidth="1"/>
    <col min="12" max="12" width="87.5703125" hidden="1" customWidth="1"/>
    <col min="13" max="13" width="1.7109375" hidden="1" customWidth="1"/>
    <col min="14" max="14" width="13.5703125" hidden="1" customWidth="1"/>
    <col min="15" max="15" width="17.28515625" hidden="1" customWidth="1"/>
    <col min="16" max="16" width="16" hidden="1" customWidth="1"/>
    <col min="17" max="17" width="18.85546875" hidden="1" customWidth="1"/>
    <col min="18" max="18" width="87.5703125" hidden="1" customWidth="1"/>
    <col min="19" max="19" width="3.140625" customWidth="1"/>
    <col min="20" max="21" width="19.140625" customWidth="1"/>
    <col min="22" max="22" width="13.85546875" customWidth="1"/>
    <col min="23" max="23" width="15.85546875" customWidth="1"/>
    <col min="24" max="24" width="152.85546875" customWidth="1"/>
  </cols>
  <sheetData>
    <row r="2" spans="1:24" ht="15.75" x14ac:dyDescent="0.25">
      <c r="A2" s="36" t="s">
        <v>0</v>
      </c>
      <c r="B2" s="36"/>
      <c r="C2" s="37"/>
    </row>
    <row r="3" spans="1:24" ht="15.75" x14ac:dyDescent="0.25">
      <c r="A3" s="38"/>
      <c r="B3" s="39"/>
      <c r="C3" s="40"/>
    </row>
    <row r="4" spans="1:24" ht="15.75" x14ac:dyDescent="0.25">
      <c r="A4" s="39" t="s">
        <v>1</v>
      </c>
      <c r="B4" s="39"/>
      <c r="C4" s="41" t="s">
        <v>2</v>
      </c>
    </row>
    <row r="5" spans="1:24" ht="15.75" x14ac:dyDescent="0.25">
      <c r="A5" s="39" t="s">
        <v>3</v>
      </c>
      <c r="B5" s="39"/>
      <c r="C5" s="42">
        <v>2022</v>
      </c>
    </row>
    <row r="6" spans="1:24" ht="15.75" x14ac:dyDescent="0.25">
      <c r="A6" s="43" t="s">
        <v>4</v>
      </c>
      <c r="B6" s="43"/>
      <c r="C6" s="44" t="s">
        <v>480</v>
      </c>
    </row>
    <row r="7" spans="1:24" ht="15.75" thickBot="1" x14ac:dyDescent="0.3"/>
    <row r="8" spans="1:24" ht="63" customHeight="1" thickBot="1" x14ac:dyDescent="0.3">
      <c r="A8" s="1002" t="s">
        <v>15</v>
      </c>
      <c r="B8" s="1003"/>
      <c r="C8" s="1003"/>
      <c r="D8" s="1003"/>
      <c r="E8" s="1003"/>
      <c r="F8" s="1004"/>
      <c r="G8" s="1"/>
      <c r="H8" s="1005" t="s">
        <v>16</v>
      </c>
      <c r="I8" s="1006"/>
      <c r="J8" s="1006"/>
      <c r="K8" s="1006"/>
      <c r="L8" s="1007"/>
      <c r="M8" s="2"/>
      <c r="N8" s="1005" t="s">
        <v>380</v>
      </c>
      <c r="O8" s="1006"/>
      <c r="P8" s="1006"/>
      <c r="Q8" s="1006"/>
      <c r="R8" s="1007"/>
      <c r="T8" s="1008" t="s">
        <v>479</v>
      </c>
      <c r="U8" s="1009"/>
      <c r="V8" s="1009"/>
      <c r="W8" s="1009"/>
      <c r="X8" s="1009"/>
    </row>
    <row r="9" spans="1:24" ht="78" customHeight="1" thickBot="1" x14ac:dyDescent="0.3">
      <c r="A9" s="3" t="s">
        <v>17</v>
      </c>
      <c r="B9" s="1010" t="s">
        <v>18</v>
      </c>
      <c r="C9" s="1010"/>
      <c r="D9" s="1010"/>
      <c r="E9" s="1010"/>
      <c r="F9" s="1011"/>
      <c r="G9" s="4"/>
      <c r="H9" s="19" t="s">
        <v>19</v>
      </c>
      <c r="I9" s="20"/>
      <c r="J9" s="51">
        <v>44681</v>
      </c>
      <c r="K9" s="1012" t="s">
        <v>20</v>
      </c>
      <c r="L9" s="1012" t="s">
        <v>21</v>
      </c>
      <c r="M9" s="2"/>
      <c r="N9" s="19" t="s">
        <v>19</v>
      </c>
      <c r="O9" s="20"/>
      <c r="P9" s="51">
        <v>44804</v>
      </c>
      <c r="Q9" s="1012" t="s">
        <v>20</v>
      </c>
      <c r="R9" s="1012" t="s">
        <v>21</v>
      </c>
      <c r="T9" s="871" t="s">
        <v>19</v>
      </c>
      <c r="U9" s="870"/>
      <c r="V9" s="872">
        <v>44926</v>
      </c>
      <c r="W9" s="1008" t="s">
        <v>20</v>
      </c>
      <c r="X9" s="1008" t="s">
        <v>21</v>
      </c>
    </row>
    <row r="10" spans="1:24" ht="60.6" customHeight="1" thickBot="1" x14ac:dyDescent="0.3">
      <c r="A10" s="5" t="s">
        <v>22</v>
      </c>
      <c r="B10" s="1014" t="s">
        <v>23</v>
      </c>
      <c r="C10" s="1014"/>
      <c r="D10" s="5" t="s">
        <v>24</v>
      </c>
      <c r="E10" s="5" t="s">
        <v>25</v>
      </c>
      <c r="F10" s="6" t="s">
        <v>26</v>
      </c>
      <c r="G10" s="7"/>
      <c r="H10" s="22" t="s">
        <v>27</v>
      </c>
      <c r="I10" s="76" t="s">
        <v>28</v>
      </c>
      <c r="J10" s="76" t="s">
        <v>29</v>
      </c>
      <c r="K10" s="1013"/>
      <c r="L10" s="1013"/>
      <c r="M10" s="2"/>
      <c r="N10" s="22" t="s">
        <v>27</v>
      </c>
      <c r="O10" s="76" t="s">
        <v>28</v>
      </c>
      <c r="P10" s="76" t="s">
        <v>29</v>
      </c>
      <c r="Q10" s="1013"/>
      <c r="R10" s="1013"/>
      <c r="T10" s="873" t="s">
        <v>27</v>
      </c>
      <c r="U10" s="870" t="s">
        <v>28</v>
      </c>
      <c r="V10" s="870" t="s">
        <v>29</v>
      </c>
      <c r="W10" s="1008"/>
      <c r="X10" s="1008"/>
    </row>
    <row r="11" spans="1:24" ht="48.75" customHeight="1" thickBot="1" x14ac:dyDescent="0.3">
      <c r="A11" s="1015" t="s">
        <v>30</v>
      </c>
      <c r="B11" s="829"/>
      <c r="C11" s="1016" t="s">
        <v>31</v>
      </c>
      <c r="D11" s="1016"/>
      <c r="E11" s="1016"/>
      <c r="F11" s="1016"/>
      <c r="G11" s="4"/>
      <c r="H11" s="8">
        <v>1</v>
      </c>
      <c r="I11" s="9">
        <f>+COUNTIF(I12,"Cumplida "&amp;"*")</f>
        <v>0</v>
      </c>
      <c r="J11" s="12">
        <f>IFERROR(+I11/H11,"No se programaron actividades relacionadas con este objetivo")</f>
        <v>0</v>
      </c>
      <c r="K11" s="10"/>
      <c r="L11" s="11"/>
      <c r="M11" s="4"/>
      <c r="N11" s="8"/>
      <c r="O11" s="9"/>
      <c r="P11" s="12"/>
      <c r="Q11" s="10"/>
      <c r="R11" s="11"/>
      <c r="T11" s="814">
        <v>1</v>
      </c>
      <c r="U11" s="814">
        <f>+COUNTIF(U12:U12,"Cumplida "&amp;"*")</f>
        <v>1</v>
      </c>
      <c r="V11" s="12">
        <f>IFERROR(+U11/T11,"No se programaron actividades relacionadas con este objetivo")</f>
        <v>1</v>
      </c>
      <c r="W11" s="815"/>
      <c r="X11" s="816"/>
    </row>
    <row r="12" spans="1:24" ht="225" customHeight="1" thickBot="1" x14ac:dyDescent="0.3">
      <c r="A12" s="1015"/>
      <c r="B12" s="859" t="s">
        <v>32</v>
      </c>
      <c r="C12" s="835" t="s">
        <v>33</v>
      </c>
      <c r="D12" s="835" t="s">
        <v>34</v>
      </c>
      <c r="E12" s="847" t="s">
        <v>35</v>
      </c>
      <c r="F12" s="860" t="s">
        <v>36</v>
      </c>
      <c r="G12" s="2"/>
      <c r="H12" s="13"/>
      <c r="I12" s="52" t="s">
        <v>11</v>
      </c>
      <c r="J12" s="53"/>
      <c r="K12" s="54" t="s">
        <v>327</v>
      </c>
      <c r="L12" s="81" t="s">
        <v>326</v>
      </c>
      <c r="M12" s="2"/>
      <c r="N12" s="13"/>
      <c r="O12" s="52" t="s">
        <v>11</v>
      </c>
      <c r="P12" s="53"/>
      <c r="Q12" s="54" t="s">
        <v>327</v>
      </c>
      <c r="R12" s="58" t="s">
        <v>405</v>
      </c>
      <c r="T12" s="817"/>
      <c r="U12" s="818" t="s">
        <v>7</v>
      </c>
      <c r="V12" s="874"/>
      <c r="W12" s="819" t="s">
        <v>327</v>
      </c>
      <c r="X12" s="820" t="s">
        <v>2435</v>
      </c>
    </row>
    <row r="13" spans="1:24" ht="26.25" thickBot="1" x14ac:dyDescent="0.3">
      <c r="A13" s="1015" t="s">
        <v>37</v>
      </c>
      <c r="B13" s="829"/>
      <c r="C13" s="1016" t="s">
        <v>38</v>
      </c>
      <c r="D13" s="1016"/>
      <c r="E13" s="1016"/>
      <c r="F13" s="1016"/>
      <c r="G13" s="4"/>
      <c r="H13" s="8">
        <v>3</v>
      </c>
      <c r="I13" s="9">
        <f>+COUNTIF(I14:I16,"Cumplida "&amp;"*")</f>
        <v>2</v>
      </c>
      <c r="J13" s="12">
        <f>IFERROR(+I13/H13,"No se programaron actividades relacionadas con este objetivo")</f>
        <v>0.66666666666666663</v>
      </c>
      <c r="K13" s="10"/>
      <c r="L13" s="11"/>
      <c r="M13" s="4"/>
      <c r="N13" s="8"/>
      <c r="O13" s="9"/>
      <c r="P13" s="12"/>
      <c r="Q13" s="10"/>
      <c r="R13" s="11" t="s">
        <v>406</v>
      </c>
      <c r="T13" s="814">
        <v>3</v>
      </c>
      <c r="U13" s="814">
        <f>+COUNTIF(U14:U16,"Cumplida "&amp;"*")</f>
        <v>3</v>
      </c>
      <c r="V13" s="12">
        <f>IFERROR(+U13/T13,"No se programaron actividades relacionadas con este objetivo")</f>
        <v>1</v>
      </c>
      <c r="W13" s="815"/>
      <c r="X13" s="816"/>
    </row>
    <row r="14" spans="1:24" ht="119.25" customHeight="1" thickBot="1" x14ac:dyDescent="0.3">
      <c r="A14" s="1015"/>
      <c r="B14" s="817" t="s">
        <v>39</v>
      </c>
      <c r="C14" s="854" t="s">
        <v>40</v>
      </c>
      <c r="D14" s="819" t="s">
        <v>41</v>
      </c>
      <c r="E14" s="819" t="s">
        <v>42</v>
      </c>
      <c r="F14" s="836">
        <v>44592</v>
      </c>
      <c r="G14" s="2"/>
      <c r="H14" s="15"/>
      <c r="I14" s="52" t="s">
        <v>7</v>
      </c>
      <c r="J14" s="57"/>
      <c r="K14" s="54" t="s">
        <v>327</v>
      </c>
      <c r="L14" s="58" t="s">
        <v>328</v>
      </c>
      <c r="M14" s="2"/>
      <c r="N14" s="15"/>
      <c r="O14" s="52" t="s">
        <v>7</v>
      </c>
      <c r="P14" s="57"/>
      <c r="Q14" s="54" t="s">
        <v>327</v>
      </c>
      <c r="R14" s="58" t="s">
        <v>407</v>
      </c>
      <c r="T14" s="817"/>
      <c r="U14" s="818" t="s">
        <v>7</v>
      </c>
      <c r="V14" s="817"/>
      <c r="W14" s="819" t="s">
        <v>327</v>
      </c>
      <c r="X14" s="821" t="s">
        <v>407</v>
      </c>
    </row>
    <row r="15" spans="1:24" ht="132.75" customHeight="1" thickBot="1" x14ac:dyDescent="0.3">
      <c r="A15" s="1015"/>
      <c r="B15" s="817" t="s">
        <v>43</v>
      </c>
      <c r="C15" s="854" t="s">
        <v>44</v>
      </c>
      <c r="D15" s="847" t="s">
        <v>45</v>
      </c>
      <c r="E15" s="861" t="s">
        <v>46</v>
      </c>
      <c r="F15" s="836">
        <v>44592</v>
      </c>
      <c r="G15" s="2"/>
      <c r="H15" s="15"/>
      <c r="I15" s="52" t="s">
        <v>7</v>
      </c>
      <c r="J15" s="57"/>
      <c r="K15" s="54" t="s">
        <v>327</v>
      </c>
      <c r="L15" s="81" t="s">
        <v>329</v>
      </c>
      <c r="M15" s="2"/>
      <c r="N15" s="15"/>
      <c r="O15" s="52" t="s">
        <v>7</v>
      </c>
      <c r="P15" s="57"/>
      <c r="Q15" s="54" t="s">
        <v>327</v>
      </c>
      <c r="R15" s="58" t="s">
        <v>408</v>
      </c>
      <c r="T15" s="817"/>
      <c r="U15" s="818" t="s">
        <v>7</v>
      </c>
      <c r="V15" s="817"/>
      <c r="W15" s="819" t="s">
        <v>327</v>
      </c>
      <c r="X15" s="821" t="s">
        <v>408</v>
      </c>
    </row>
    <row r="16" spans="1:24" ht="379.5" customHeight="1" thickBot="1" x14ac:dyDescent="0.3">
      <c r="A16" s="1015"/>
      <c r="B16" s="817" t="s">
        <v>47</v>
      </c>
      <c r="C16" s="862" t="s">
        <v>48</v>
      </c>
      <c r="D16" s="819" t="s">
        <v>49</v>
      </c>
      <c r="E16" s="819" t="s">
        <v>35</v>
      </c>
      <c r="F16" s="836">
        <v>44925</v>
      </c>
      <c r="G16" s="2"/>
      <c r="H16" s="15"/>
      <c r="I16" s="52" t="s">
        <v>5</v>
      </c>
      <c r="J16" s="57"/>
      <c r="K16" s="54" t="s">
        <v>327</v>
      </c>
      <c r="L16" s="55" t="s">
        <v>330</v>
      </c>
      <c r="M16" s="2"/>
      <c r="N16" s="15"/>
      <c r="O16" s="52" t="s">
        <v>5</v>
      </c>
      <c r="P16" s="54"/>
      <c r="Q16" s="54" t="s">
        <v>327</v>
      </c>
      <c r="R16" s="55" t="s">
        <v>330</v>
      </c>
      <c r="T16" s="817"/>
      <c r="U16" s="818" t="s">
        <v>7</v>
      </c>
      <c r="V16" s="817"/>
      <c r="W16" s="819" t="s">
        <v>327</v>
      </c>
      <c r="X16" s="875" t="s">
        <v>2806</v>
      </c>
    </row>
    <row r="17" spans="1:24" ht="15.75" thickBot="1" x14ac:dyDescent="0.3">
      <c r="A17" s="1015" t="s">
        <v>50</v>
      </c>
      <c r="B17" s="829"/>
      <c r="C17" s="1016" t="s">
        <v>51</v>
      </c>
      <c r="D17" s="1016"/>
      <c r="E17" s="1016"/>
      <c r="F17" s="1016"/>
      <c r="G17" s="4"/>
      <c r="H17" s="8">
        <v>3</v>
      </c>
      <c r="I17" s="9">
        <f>+COUNTIF(I18:I19,"Cumplida "&amp;"*")</f>
        <v>1</v>
      </c>
      <c r="J17" s="12">
        <f>IFERROR(+I17/H17,"No se programaron actividades relacionadas con este objetivo")</f>
        <v>0.33333333333333331</v>
      </c>
      <c r="K17" s="10"/>
      <c r="L17" s="11"/>
      <c r="M17" s="4"/>
      <c r="N17" s="8"/>
      <c r="O17" s="9"/>
      <c r="P17" s="12"/>
      <c r="Q17" s="10"/>
      <c r="R17" s="11"/>
      <c r="T17" s="814">
        <v>2</v>
      </c>
      <c r="U17" s="814">
        <f>+COUNTIF(U18:U20,"Cumplida "&amp;"*")</f>
        <v>2</v>
      </c>
      <c r="V17" s="12">
        <f>IFERROR(+U17/T17,"No se programaron actividades relacionadas con este objetivo")</f>
        <v>1</v>
      </c>
      <c r="W17" s="815"/>
      <c r="X17" s="816"/>
    </row>
    <row r="18" spans="1:24" ht="168.75" customHeight="1" thickBot="1" x14ac:dyDescent="0.3">
      <c r="A18" s="1015"/>
      <c r="B18" s="817" t="s">
        <v>52</v>
      </c>
      <c r="C18" s="832" t="s">
        <v>53</v>
      </c>
      <c r="D18" s="835" t="s">
        <v>54</v>
      </c>
      <c r="E18" s="861" t="s">
        <v>42</v>
      </c>
      <c r="F18" s="836">
        <v>44620</v>
      </c>
      <c r="G18" s="2"/>
      <c r="H18" s="15"/>
      <c r="I18" s="52" t="s">
        <v>7</v>
      </c>
      <c r="J18" s="56"/>
      <c r="K18" s="54"/>
      <c r="L18" s="58" t="s">
        <v>331</v>
      </c>
      <c r="M18" s="2"/>
      <c r="N18" s="15"/>
      <c r="O18" s="52" t="s">
        <v>7</v>
      </c>
      <c r="P18" s="56"/>
      <c r="Q18" s="54"/>
      <c r="R18" s="58" t="s">
        <v>408</v>
      </c>
      <c r="T18" s="817"/>
      <c r="U18" s="818" t="s">
        <v>7</v>
      </c>
      <c r="V18" s="817"/>
      <c r="W18" s="819"/>
      <c r="X18" s="821" t="s">
        <v>408</v>
      </c>
    </row>
    <row r="19" spans="1:24" ht="251.45" customHeight="1" thickBot="1" x14ac:dyDescent="0.3">
      <c r="A19" s="1015"/>
      <c r="B19" s="817" t="s">
        <v>55</v>
      </c>
      <c r="C19" s="862" t="s">
        <v>56</v>
      </c>
      <c r="D19" s="819" t="s">
        <v>57</v>
      </c>
      <c r="E19" s="861" t="s">
        <v>58</v>
      </c>
      <c r="F19" s="836">
        <v>44925</v>
      </c>
      <c r="G19" s="2"/>
      <c r="H19" s="15"/>
      <c r="I19" s="52" t="s">
        <v>11</v>
      </c>
      <c r="J19" s="56"/>
      <c r="K19" s="54"/>
      <c r="L19" s="81" t="s">
        <v>374</v>
      </c>
      <c r="M19" s="2"/>
      <c r="N19" s="15"/>
      <c r="O19" s="52" t="s">
        <v>11</v>
      </c>
      <c r="P19" s="56"/>
      <c r="Q19" s="54"/>
      <c r="R19" s="55" t="s">
        <v>477</v>
      </c>
      <c r="T19" s="817"/>
      <c r="U19" s="818" t="s">
        <v>7</v>
      </c>
      <c r="V19" s="818"/>
      <c r="W19" s="819"/>
      <c r="X19" s="876" t="s">
        <v>2436</v>
      </c>
    </row>
    <row r="20" spans="1:24" ht="15.75" thickBot="1" x14ac:dyDescent="0.3">
      <c r="A20" s="1015" t="s">
        <v>59</v>
      </c>
      <c r="B20" s="829"/>
      <c r="C20" s="1016" t="s">
        <v>60</v>
      </c>
      <c r="D20" s="1016"/>
      <c r="E20" s="1016"/>
      <c r="F20" s="1016"/>
      <c r="G20" s="4"/>
      <c r="H20" s="8">
        <v>4</v>
      </c>
      <c r="I20" s="9">
        <f>+COUNTIF(I21:I24,"Cumplida "&amp;"*")</f>
        <v>0</v>
      </c>
      <c r="J20" s="12">
        <f>IFERROR(+I20/H20,"No se programaron actividades relacionadas con este objetivo")</f>
        <v>0</v>
      </c>
      <c r="K20" s="10"/>
      <c r="L20" s="11"/>
      <c r="M20" s="4"/>
      <c r="N20" s="8"/>
      <c r="O20" s="9"/>
      <c r="P20" s="12"/>
      <c r="Q20" s="10"/>
      <c r="R20" s="11"/>
      <c r="T20" s="814">
        <v>4</v>
      </c>
      <c r="U20" s="814">
        <f>+COUNTIF(U21:U24,"Cumplida "&amp;"*")</f>
        <v>4</v>
      </c>
      <c r="V20" s="12">
        <f>IFERROR(+U20/T20,"No se programaron actividades relacionadas con este objetivo")</f>
        <v>1</v>
      </c>
      <c r="W20" s="815"/>
      <c r="X20" s="816"/>
    </row>
    <row r="21" spans="1:24" ht="254.25" customHeight="1" thickBot="1" x14ac:dyDescent="0.3">
      <c r="A21" s="1015"/>
      <c r="B21" s="817" t="s">
        <v>61</v>
      </c>
      <c r="C21" s="862" t="s">
        <v>62</v>
      </c>
      <c r="D21" s="819" t="s">
        <v>63</v>
      </c>
      <c r="E21" s="819" t="s">
        <v>64</v>
      </c>
      <c r="F21" s="836">
        <v>44925</v>
      </c>
      <c r="G21" s="2"/>
      <c r="H21" s="15"/>
      <c r="I21" s="52" t="s">
        <v>11</v>
      </c>
      <c r="J21" s="56"/>
      <c r="K21" s="54"/>
      <c r="L21" s="59" t="s">
        <v>375</v>
      </c>
      <c r="M21" s="2"/>
      <c r="N21" s="15"/>
      <c r="O21" s="52" t="s">
        <v>11</v>
      </c>
      <c r="P21" s="56"/>
      <c r="Q21" s="54"/>
      <c r="R21" s="91" t="s">
        <v>471</v>
      </c>
      <c r="T21" s="817"/>
      <c r="U21" s="818" t="s">
        <v>7</v>
      </c>
      <c r="V21" s="817"/>
      <c r="W21" s="819"/>
      <c r="X21" s="824" t="s">
        <v>2807</v>
      </c>
    </row>
    <row r="22" spans="1:24" ht="255.95" customHeight="1" thickBot="1" x14ac:dyDescent="0.3">
      <c r="A22" s="1015"/>
      <c r="B22" s="817" t="s">
        <v>65</v>
      </c>
      <c r="C22" s="832" t="s">
        <v>66</v>
      </c>
      <c r="D22" s="835" t="s">
        <v>67</v>
      </c>
      <c r="E22" s="861" t="s">
        <v>35</v>
      </c>
      <c r="F22" s="860" t="s">
        <v>68</v>
      </c>
      <c r="G22" s="2"/>
      <c r="H22" s="15"/>
      <c r="I22" s="52" t="s">
        <v>11</v>
      </c>
      <c r="J22" s="56"/>
      <c r="K22" s="54"/>
      <c r="L22" s="49" t="s">
        <v>376</v>
      </c>
      <c r="M22" s="2"/>
      <c r="N22" s="15"/>
      <c r="O22" s="52" t="s">
        <v>11</v>
      </c>
      <c r="P22" s="56"/>
      <c r="Q22" s="54"/>
      <c r="R22" s="150" t="s">
        <v>473</v>
      </c>
      <c r="T22" s="817"/>
      <c r="U22" s="818" t="s">
        <v>7</v>
      </c>
      <c r="V22" s="817"/>
      <c r="W22" s="819"/>
      <c r="X22" s="877" t="s">
        <v>2808</v>
      </c>
    </row>
    <row r="23" spans="1:24" ht="264" customHeight="1" thickBot="1" x14ac:dyDescent="0.3">
      <c r="A23" s="1015"/>
      <c r="B23" s="817" t="s">
        <v>69</v>
      </c>
      <c r="C23" s="832" t="s">
        <v>70</v>
      </c>
      <c r="D23" s="835" t="s">
        <v>71</v>
      </c>
      <c r="E23" s="861" t="s">
        <v>35</v>
      </c>
      <c r="F23" s="860" t="s">
        <v>68</v>
      </c>
      <c r="G23" s="2"/>
      <c r="H23" s="15"/>
      <c r="I23" s="52" t="s">
        <v>11</v>
      </c>
      <c r="J23" s="56"/>
      <c r="K23" s="54"/>
      <c r="L23" s="61" t="s">
        <v>377</v>
      </c>
      <c r="M23" s="2"/>
      <c r="N23" s="15"/>
      <c r="O23" s="52" t="s">
        <v>11</v>
      </c>
      <c r="P23" s="56"/>
      <c r="Q23" s="54"/>
      <c r="R23" s="150" t="s">
        <v>474</v>
      </c>
      <c r="T23" s="817"/>
      <c r="U23" s="818" t="s">
        <v>7</v>
      </c>
      <c r="V23" s="817"/>
      <c r="W23" s="819"/>
      <c r="X23" s="839" t="s">
        <v>2826</v>
      </c>
    </row>
    <row r="24" spans="1:24" ht="114.75" customHeight="1" thickBot="1" x14ac:dyDescent="0.3">
      <c r="A24" s="1015"/>
      <c r="B24" s="817" t="s">
        <v>72</v>
      </c>
      <c r="C24" s="863" t="s">
        <v>73</v>
      </c>
      <c r="D24" s="864" t="s">
        <v>74</v>
      </c>
      <c r="E24" s="865" t="s">
        <v>35</v>
      </c>
      <c r="F24" s="866" t="s">
        <v>75</v>
      </c>
      <c r="G24" s="2"/>
      <c r="H24" s="15"/>
      <c r="I24" s="52" t="s">
        <v>5</v>
      </c>
      <c r="J24" s="56"/>
      <c r="K24" s="54"/>
      <c r="L24" s="26" t="s">
        <v>378</v>
      </c>
      <c r="M24" s="2"/>
      <c r="N24" s="15"/>
      <c r="O24" s="52" t="s">
        <v>11</v>
      </c>
      <c r="P24" s="56"/>
      <c r="Q24" s="54"/>
      <c r="R24" s="81" t="s">
        <v>475</v>
      </c>
      <c r="T24" s="817"/>
      <c r="U24" s="818" t="s">
        <v>7</v>
      </c>
      <c r="V24" s="817"/>
      <c r="W24" s="819"/>
      <c r="X24" s="878" t="s">
        <v>2809</v>
      </c>
    </row>
    <row r="25" spans="1:24" ht="15.75" thickBot="1" x14ac:dyDescent="0.3">
      <c r="A25" s="1015" t="s">
        <v>76</v>
      </c>
      <c r="B25" s="829"/>
      <c r="C25" s="1016" t="s">
        <v>77</v>
      </c>
      <c r="D25" s="1016"/>
      <c r="E25" s="1016"/>
      <c r="F25" s="1016"/>
      <c r="G25" s="4"/>
      <c r="H25" s="8">
        <v>2</v>
      </c>
      <c r="I25" s="9">
        <f>+COUNTIF(I26:I27,"Cumplida "&amp;"*")</f>
        <v>0</v>
      </c>
      <c r="J25" s="12">
        <f>IFERROR(+I25/H25,"No se programaron actividades relacionadas con este objetivo")</f>
        <v>0</v>
      </c>
      <c r="K25" s="10"/>
      <c r="L25" s="11"/>
      <c r="M25" s="4"/>
      <c r="N25" s="8"/>
      <c r="O25" s="9"/>
      <c r="P25" s="12"/>
      <c r="Q25" s="10"/>
      <c r="R25" s="11"/>
      <c r="T25" s="814">
        <v>2</v>
      </c>
      <c r="U25" s="814">
        <f>+COUNTIF(U26:U29,"Cumplida "&amp;"*")</f>
        <v>2</v>
      </c>
      <c r="V25" s="12">
        <f>IFERROR(+U25/T25,"No se programaron actividades relacionadas con este objetivo")</f>
        <v>1</v>
      </c>
      <c r="W25" s="815"/>
      <c r="X25" s="816"/>
    </row>
    <row r="26" spans="1:24" ht="288.75" customHeight="1" thickBot="1" x14ac:dyDescent="0.3">
      <c r="A26" s="1015"/>
      <c r="B26" s="867" t="s">
        <v>78</v>
      </c>
      <c r="C26" s="868" t="s">
        <v>79</v>
      </c>
      <c r="D26" s="1017" t="s">
        <v>80</v>
      </c>
      <c r="E26" s="869" t="s">
        <v>81</v>
      </c>
      <c r="F26" s="866" t="s">
        <v>82</v>
      </c>
      <c r="G26" s="2"/>
      <c r="H26" s="15"/>
      <c r="I26" s="52" t="s">
        <v>11</v>
      </c>
      <c r="J26" s="56"/>
      <c r="K26" s="54"/>
      <c r="L26" s="64" t="s">
        <v>332</v>
      </c>
      <c r="M26" s="2"/>
      <c r="N26" s="15"/>
      <c r="O26" s="52" t="s">
        <v>11</v>
      </c>
      <c r="P26" s="56"/>
      <c r="Q26" s="54"/>
      <c r="R26" s="80" t="s">
        <v>419</v>
      </c>
      <c r="T26" s="817"/>
      <c r="U26" s="818" t="s">
        <v>7</v>
      </c>
      <c r="V26" s="817"/>
      <c r="W26" s="819"/>
      <c r="X26" s="878" t="s">
        <v>2437</v>
      </c>
    </row>
    <row r="27" spans="1:24" ht="226.5" customHeight="1" thickBot="1" x14ac:dyDescent="0.3">
      <c r="A27" s="1015"/>
      <c r="B27" s="867" t="s">
        <v>83</v>
      </c>
      <c r="C27" s="868" t="s">
        <v>84</v>
      </c>
      <c r="D27" s="1017"/>
      <c r="E27" s="869" t="s">
        <v>81</v>
      </c>
      <c r="F27" s="866" t="s">
        <v>82</v>
      </c>
      <c r="G27" s="2"/>
      <c r="H27" s="15"/>
      <c r="I27" s="52" t="s">
        <v>11</v>
      </c>
      <c r="J27" s="56"/>
      <c r="K27" s="54"/>
      <c r="L27" s="65" t="s">
        <v>333</v>
      </c>
      <c r="M27" s="2"/>
      <c r="N27" s="15"/>
      <c r="O27" s="52" t="s">
        <v>11</v>
      </c>
      <c r="P27" s="56"/>
      <c r="Q27" s="54"/>
      <c r="R27" s="65" t="s">
        <v>420</v>
      </c>
      <c r="T27" s="817"/>
      <c r="U27" s="818" t="s">
        <v>7</v>
      </c>
      <c r="V27" s="817"/>
      <c r="W27" s="819"/>
      <c r="X27" s="878" t="s">
        <v>2437</v>
      </c>
    </row>
  </sheetData>
  <mergeCells count="23">
    <mergeCell ref="A20:A24"/>
    <mergeCell ref="C20:F20"/>
    <mergeCell ref="A25:A27"/>
    <mergeCell ref="C25:F25"/>
    <mergeCell ref="D26:D27"/>
    <mergeCell ref="A11:A12"/>
    <mergeCell ref="C11:F11"/>
    <mergeCell ref="A13:A16"/>
    <mergeCell ref="C13:F13"/>
    <mergeCell ref="A17:A19"/>
    <mergeCell ref="C17:F17"/>
    <mergeCell ref="A8:F8"/>
    <mergeCell ref="H8:L8"/>
    <mergeCell ref="N8:R8"/>
    <mergeCell ref="T8:X8"/>
    <mergeCell ref="B9:F9"/>
    <mergeCell ref="K9:K10"/>
    <mergeCell ref="L9:L10"/>
    <mergeCell ref="Q9:Q10"/>
    <mergeCell ref="R9:R10"/>
    <mergeCell ref="W9:W10"/>
    <mergeCell ref="X9:X10"/>
    <mergeCell ref="B10:C10"/>
  </mergeCells>
  <conditionalFormatting sqref="I11 I13 I17 I20 I25">
    <cfRule type="cellIs" dxfId="2009" priority="217" operator="equal">
      <formula>"Vencida"</formula>
    </cfRule>
    <cfRule type="cellIs" dxfId="2008" priority="218" operator="equal">
      <formula>"No Cumplida"</formula>
    </cfRule>
    <cfRule type="cellIs" dxfId="2007" priority="219" operator="equal">
      <formula>"En Avance"</formula>
    </cfRule>
    <cfRule type="cellIs" dxfId="2006" priority="220" operator="equal">
      <formula>"Cumplida (FT)"</formula>
    </cfRule>
    <cfRule type="cellIs" dxfId="2005" priority="221" operator="equal">
      <formula>"Cumplida (DT)"</formula>
    </cfRule>
    <cfRule type="cellIs" dxfId="2004" priority="222" operator="equal">
      <formula>"Sin Avance"</formula>
    </cfRule>
  </conditionalFormatting>
  <conditionalFormatting sqref="O11 O13 O17 O20 O25">
    <cfRule type="cellIs" dxfId="2003" priority="211" operator="equal">
      <formula>"Vencida"</formula>
    </cfRule>
    <cfRule type="cellIs" dxfId="2002" priority="212" operator="equal">
      <formula>"No Cumplida"</formula>
    </cfRule>
    <cfRule type="cellIs" dxfId="2001" priority="213" operator="equal">
      <formula>"En Avance"</formula>
    </cfRule>
    <cfRule type="cellIs" dxfId="2000" priority="214" operator="equal">
      <formula>"Cumplida (FT)"</formula>
    </cfRule>
    <cfRule type="cellIs" dxfId="1999" priority="215" operator="equal">
      <formula>"Cumplida (DT)"</formula>
    </cfRule>
    <cfRule type="cellIs" dxfId="1998" priority="216" operator="equal">
      <formula>"Sin Avance"</formula>
    </cfRule>
  </conditionalFormatting>
  <conditionalFormatting sqref="V19">
    <cfRule type="cellIs" dxfId="1997" priority="199" operator="equal">
      <formula>"Vencida"</formula>
    </cfRule>
    <cfRule type="cellIs" dxfId="1996" priority="200" operator="equal">
      <formula>"No Cumplida"</formula>
    </cfRule>
    <cfRule type="cellIs" dxfId="1995" priority="201" operator="equal">
      <formula>"En Avance"</formula>
    </cfRule>
    <cfRule type="cellIs" dxfId="1994" priority="202" operator="equal">
      <formula>"Cumplida (FT)"</formula>
    </cfRule>
    <cfRule type="cellIs" dxfId="1993" priority="203" operator="equal">
      <formula>"Cumplida (DT)"</formula>
    </cfRule>
    <cfRule type="cellIs" dxfId="1992" priority="204" operator="equal">
      <formula>"Sin Avance"</formula>
    </cfRule>
  </conditionalFormatting>
  <conditionalFormatting sqref="I12">
    <cfRule type="cellIs" dxfId="1991" priority="193" operator="equal">
      <formula>"Vencida"</formula>
    </cfRule>
    <cfRule type="cellIs" dxfId="1990" priority="194" operator="equal">
      <formula>"No Cumplida"</formula>
    </cfRule>
    <cfRule type="cellIs" dxfId="1989" priority="195" operator="equal">
      <formula>"En Avance"</formula>
    </cfRule>
    <cfRule type="cellIs" dxfId="1988" priority="196" operator="equal">
      <formula>"Cumplida (FT)"</formula>
    </cfRule>
    <cfRule type="cellIs" dxfId="1987" priority="197" operator="equal">
      <formula>"Cumplida (DT)"</formula>
    </cfRule>
    <cfRule type="cellIs" dxfId="1986" priority="198" operator="equal">
      <formula>"Sin Avance"</formula>
    </cfRule>
  </conditionalFormatting>
  <conditionalFormatting sqref="I14:I16">
    <cfRule type="cellIs" dxfId="1985" priority="187" operator="equal">
      <formula>"Vencida"</formula>
    </cfRule>
    <cfRule type="cellIs" dxfId="1984" priority="188" operator="equal">
      <formula>"No Cumplida"</formula>
    </cfRule>
    <cfRule type="cellIs" dxfId="1983" priority="189" operator="equal">
      <formula>"En Avance"</formula>
    </cfRule>
    <cfRule type="cellIs" dxfId="1982" priority="190" operator="equal">
      <formula>"Cumplida (FT)"</formula>
    </cfRule>
    <cfRule type="cellIs" dxfId="1981" priority="191" operator="equal">
      <formula>"Cumplida (DT)"</formula>
    </cfRule>
    <cfRule type="cellIs" dxfId="1980" priority="192" operator="equal">
      <formula>"Sin Avance"</formula>
    </cfRule>
  </conditionalFormatting>
  <conditionalFormatting sqref="I18">
    <cfRule type="cellIs" dxfId="1979" priority="181" operator="equal">
      <formula>"Vencida"</formula>
    </cfRule>
    <cfRule type="cellIs" dxfId="1978" priority="182" operator="equal">
      <formula>"No Cumplida"</formula>
    </cfRule>
    <cfRule type="cellIs" dxfId="1977" priority="183" operator="equal">
      <formula>"En Avance"</formula>
    </cfRule>
    <cfRule type="cellIs" dxfId="1976" priority="184" operator="equal">
      <formula>"Cumplida (FT)"</formula>
    </cfRule>
    <cfRule type="cellIs" dxfId="1975" priority="185" operator="equal">
      <formula>"Cumplida (DT)"</formula>
    </cfRule>
    <cfRule type="cellIs" dxfId="1974" priority="186" operator="equal">
      <formula>"Sin Avance"</formula>
    </cfRule>
  </conditionalFormatting>
  <conditionalFormatting sqref="I19">
    <cfRule type="cellIs" dxfId="1973" priority="175" operator="equal">
      <formula>"Vencida"</formula>
    </cfRule>
    <cfRule type="cellIs" dxfId="1972" priority="176" operator="equal">
      <formula>"No Cumplida"</formula>
    </cfRule>
    <cfRule type="cellIs" dxfId="1971" priority="177" operator="equal">
      <formula>"En Avance"</formula>
    </cfRule>
    <cfRule type="cellIs" dxfId="1970" priority="178" operator="equal">
      <formula>"Cumplida (FT)"</formula>
    </cfRule>
    <cfRule type="cellIs" dxfId="1969" priority="179" operator="equal">
      <formula>"Cumplida (DT)"</formula>
    </cfRule>
    <cfRule type="cellIs" dxfId="1968" priority="180" operator="equal">
      <formula>"Sin Avance"</formula>
    </cfRule>
  </conditionalFormatting>
  <conditionalFormatting sqref="I21:I24">
    <cfRule type="cellIs" dxfId="1967" priority="169" operator="equal">
      <formula>"Vencida"</formula>
    </cfRule>
    <cfRule type="cellIs" dxfId="1966" priority="170" operator="equal">
      <formula>"No Cumplida"</formula>
    </cfRule>
    <cfRule type="cellIs" dxfId="1965" priority="171" operator="equal">
      <formula>"En Avance"</formula>
    </cfRule>
    <cfRule type="cellIs" dxfId="1964" priority="172" operator="equal">
      <formula>"Cumplida (FT)"</formula>
    </cfRule>
    <cfRule type="cellIs" dxfId="1963" priority="173" operator="equal">
      <formula>"Cumplida (DT)"</formula>
    </cfRule>
    <cfRule type="cellIs" dxfId="1962" priority="174" operator="equal">
      <formula>"Sin Avance"</formula>
    </cfRule>
  </conditionalFormatting>
  <conditionalFormatting sqref="I26:I27">
    <cfRule type="cellIs" dxfId="1961" priority="163" operator="equal">
      <formula>"Vencida"</formula>
    </cfRule>
    <cfRule type="cellIs" dxfId="1960" priority="164" operator="equal">
      <formula>"No Cumplida"</formula>
    </cfRule>
    <cfRule type="cellIs" dxfId="1959" priority="165" operator="equal">
      <formula>"En Avance"</formula>
    </cfRule>
    <cfRule type="cellIs" dxfId="1958" priority="166" operator="equal">
      <formula>"Cumplida (FT)"</formula>
    </cfRule>
    <cfRule type="cellIs" dxfId="1957" priority="167" operator="equal">
      <formula>"Cumplida (DT)"</formula>
    </cfRule>
    <cfRule type="cellIs" dxfId="1956" priority="168" operator="equal">
      <formula>"Sin Avance"</formula>
    </cfRule>
  </conditionalFormatting>
  <conditionalFormatting sqref="O12">
    <cfRule type="cellIs" dxfId="1955" priority="157" operator="equal">
      <formula>"Vencida"</formula>
    </cfRule>
    <cfRule type="cellIs" dxfId="1954" priority="158" operator="equal">
      <formula>"No Cumplida"</formula>
    </cfRule>
    <cfRule type="cellIs" dxfId="1953" priority="159" operator="equal">
      <formula>"En Avance"</formula>
    </cfRule>
    <cfRule type="cellIs" dxfId="1952" priority="160" operator="equal">
      <formula>"Cumplida (FT)"</formula>
    </cfRule>
    <cfRule type="cellIs" dxfId="1951" priority="161" operator="equal">
      <formula>"Cumplida (DT)"</formula>
    </cfRule>
    <cfRule type="cellIs" dxfId="1950" priority="162" operator="equal">
      <formula>"Sin Avance"</formula>
    </cfRule>
  </conditionalFormatting>
  <conditionalFormatting sqref="O14">
    <cfRule type="cellIs" dxfId="1949" priority="151" operator="equal">
      <formula>"Vencida"</formula>
    </cfRule>
    <cfRule type="cellIs" dxfId="1948" priority="152" operator="equal">
      <formula>"No Cumplida"</formula>
    </cfRule>
    <cfRule type="cellIs" dxfId="1947" priority="153" operator="equal">
      <formula>"En Avance"</formula>
    </cfRule>
    <cfRule type="cellIs" dxfId="1946" priority="154" operator="equal">
      <formula>"Cumplida (FT)"</formula>
    </cfRule>
    <cfRule type="cellIs" dxfId="1945" priority="155" operator="equal">
      <formula>"Cumplida (DT)"</formula>
    </cfRule>
    <cfRule type="cellIs" dxfId="1944" priority="156" operator="equal">
      <formula>"Sin Avance"</formula>
    </cfRule>
  </conditionalFormatting>
  <conditionalFormatting sqref="O15">
    <cfRule type="cellIs" dxfId="1943" priority="145" operator="equal">
      <formula>"Vencida"</formula>
    </cfRule>
    <cfRule type="cellIs" dxfId="1942" priority="146" operator="equal">
      <formula>"No Cumplida"</formula>
    </cfRule>
    <cfRule type="cellIs" dxfId="1941" priority="147" operator="equal">
      <formula>"En Avance"</formula>
    </cfRule>
    <cfRule type="cellIs" dxfId="1940" priority="148" operator="equal">
      <formula>"Cumplida (FT)"</formula>
    </cfRule>
    <cfRule type="cellIs" dxfId="1939" priority="149" operator="equal">
      <formula>"Cumplida (DT)"</formula>
    </cfRule>
    <cfRule type="cellIs" dxfId="1938" priority="150" operator="equal">
      <formula>"Sin Avance"</formula>
    </cfRule>
  </conditionalFormatting>
  <conditionalFormatting sqref="O16">
    <cfRule type="cellIs" dxfId="1937" priority="139" operator="equal">
      <formula>"Vencida"</formula>
    </cfRule>
    <cfRule type="cellIs" dxfId="1936" priority="140" operator="equal">
      <formula>"No Cumplida"</formula>
    </cfRule>
    <cfRule type="cellIs" dxfId="1935" priority="141" operator="equal">
      <formula>"En Avance"</formula>
    </cfRule>
    <cfRule type="cellIs" dxfId="1934" priority="142" operator="equal">
      <formula>"Cumplida (FT)"</formula>
    </cfRule>
    <cfRule type="cellIs" dxfId="1933" priority="143" operator="equal">
      <formula>"Cumplida (DT)"</formula>
    </cfRule>
    <cfRule type="cellIs" dxfId="1932" priority="144" operator="equal">
      <formula>"Sin Avance"</formula>
    </cfRule>
  </conditionalFormatting>
  <conditionalFormatting sqref="O18">
    <cfRule type="cellIs" dxfId="1931" priority="133" operator="equal">
      <formula>"Vencida"</formula>
    </cfRule>
    <cfRule type="cellIs" dxfId="1930" priority="134" operator="equal">
      <formula>"No Cumplida"</formula>
    </cfRule>
    <cfRule type="cellIs" dxfId="1929" priority="135" operator="equal">
      <formula>"En Avance"</formula>
    </cfRule>
    <cfRule type="cellIs" dxfId="1928" priority="136" operator="equal">
      <formula>"Cumplida (FT)"</formula>
    </cfRule>
    <cfRule type="cellIs" dxfId="1927" priority="137" operator="equal">
      <formula>"Cumplida (DT)"</formula>
    </cfRule>
    <cfRule type="cellIs" dxfId="1926" priority="138" operator="equal">
      <formula>"Sin Avance"</formula>
    </cfRule>
  </conditionalFormatting>
  <conditionalFormatting sqref="O19">
    <cfRule type="cellIs" dxfId="1925" priority="127" operator="equal">
      <formula>"Vencida"</formula>
    </cfRule>
    <cfRule type="cellIs" dxfId="1924" priority="128" operator="equal">
      <formula>"No Cumplida"</formula>
    </cfRule>
    <cfRule type="cellIs" dxfId="1923" priority="129" operator="equal">
      <formula>"En Avance"</formula>
    </cfRule>
    <cfRule type="cellIs" dxfId="1922" priority="130" operator="equal">
      <formula>"Cumplida (FT)"</formula>
    </cfRule>
    <cfRule type="cellIs" dxfId="1921" priority="131" operator="equal">
      <formula>"Cumplida (DT)"</formula>
    </cfRule>
    <cfRule type="cellIs" dxfId="1920" priority="132" operator="equal">
      <formula>"Sin Avance"</formula>
    </cfRule>
  </conditionalFormatting>
  <conditionalFormatting sqref="O21">
    <cfRule type="cellIs" dxfId="1919" priority="121" operator="equal">
      <formula>"Vencida"</formula>
    </cfRule>
    <cfRule type="cellIs" dxfId="1918" priority="122" operator="equal">
      <formula>"No Cumplida"</formula>
    </cfRule>
    <cfRule type="cellIs" dxfId="1917" priority="123" operator="equal">
      <formula>"En Avance"</formula>
    </cfRule>
    <cfRule type="cellIs" dxfId="1916" priority="124" operator="equal">
      <formula>"Cumplida (FT)"</formula>
    </cfRule>
    <cfRule type="cellIs" dxfId="1915" priority="125" operator="equal">
      <formula>"Cumplida (DT)"</formula>
    </cfRule>
    <cfRule type="cellIs" dxfId="1914" priority="126" operator="equal">
      <formula>"Sin Avance"</formula>
    </cfRule>
  </conditionalFormatting>
  <conditionalFormatting sqref="O22:O24">
    <cfRule type="cellIs" dxfId="1913" priority="115" operator="equal">
      <formula>"Vencida"</formula>
    </cfRule>
    <cfRule type="cellIs" dxfId="1912" priority="116" operator="equal">
      <formula>"No Cumplida"</formula>
    </cfRule>
    <cfRule type="cellIs" dxfId="1911" priority="117" operator="equal">
      <formula>"En Avance"</formula>
    </cfRule>
    <cfRule type="cellIs" dxfId="1910" priority="118" operator="equal">
      <formula>"Cumplida (FT)"</formula>
    </cfRule>
    <cfRule type="cellIs" dxfId="1909" priority="119" operator="equal">
      <formula>"Cumplida (DT)"</formula>
    </cfRule>
    <cfRule type="cellIs" dxfId="1908" priority="120" operator="equal">
      <formula>"Sin Avance"</formula>
    </cfRule>
  </conditionalFormatting>
  <conditionalFormatting sqref="O26">
    <cfRule type="cellIs" dxfId="1907" priority="109" operator="equal">
      <formula>"Vencida"</formula>
    </cfRule>
    <cfRule type="cellIs" dxfId="1906" priority="110" operator="equal">
      <formula>"No Cumplida"</formula>
    </cfRule>
    <cfRule type="cellIs" dxfId="1905" priority="111" operator="equal">
      <formula>"En Avance"</formula>
    </cfRule>
    <cfRule type="cellIs" dxfId="1904" priority="112" operator="equal">
      <formula>"Cumplida (FT)"</formula>
    </cfRule>
    <cfRule type="cellIs" dxfId="1903" priority="113" operator="equal">
      <formula>"Cumplida (DT)"</formula>
    </cfRule>
    <cfRule type="cellIs" dxfId="1902" priority="114" operator="equal">
      <formula>"Sin Avance"</formula>
    </cfRule>
  </conditionalFormatting>
  <conditionalFormatting sqref="O27">
    <cfRule type="cellIs" dxfId="1901" priority="103" operator="equal">
      <formula>"Vencida"</formula>
    </cfRule>
    <cfRule type="cellIs" dxfId="1900" priority="104" operator="equal">
      <formula>"No Cumplida"</formula>
    </cfRule>
    <cfRule type="cellIs" dxfId="1899" priority="105" operator="equal">
      <formula>"En Avance"</formula>
    </cfRule>
    <cfRule type="cellIs" dxfId="1898" priority="106" operator="equal">
      <formula>"Cumplida (FT)"</formula>
    </cfRule>
    <cfRule type="cellIs" dxfId="1897" priority="107" operator="equal">
      <formula>"Cumplida (DT)"</formula>
    </cfRule>
    <cfRule type="cellIs" dxfId="1896" priority="108" operator="equal">
      <formula>"Sin Avance"</formula>
    </cfRule>
  </conditionalFormatting>
  <conditionalFormatting sqref="U14">
    <cfRule type="cellIs" dxfId="1895" priority="97" operator="equal">
      <formula>"Vencida"</formula>
    </cfRule>
    <cfRule type="cellIs" dxfId="1894" priority="98" operator="equal">
      <formula>"No Cumplida"</formula>
    </cfRule>
    <cfRule type="cellIs" dxfId="1893" priority="99" operator="equal">
      <formula>"En Avance"</formula>
    </cfRule>
    <cfRule type="cellIs" dxfId="1892" priority="100" operator="equal">
      <formula>"Cumplida (FT)"</formula>
    </cfRule>
    <cfRule type="cellIs" dxfId="1891" priority="101" operator="equal">
      <formula>"Cumplida (DT)"</formula>
    </cfRule>
    <cfRule type="cellIs" dxfId="1890" priority="102" operator="equal">
      <formula>"Sin Avance"</formula>
    </cfRule>
  </conditionalFormatting>
  <conditionalFormatting sqref="U15">
    <cfRule type="cellIs" dxfId="1889" priority="91" operator="equal">
      <formula>"Vencida"</formula>
    </cfRule>
    <cfRule type="cellIs" dxfId="1888" priority="92" operator="equal">
      <formula>"No Cumplida"</formula>
    </cfRule>
    <cfRule type="cellIs" dxfId="1887" priority="93" operator="equal">
      <formula>"En Avance"</formula>
    </cfRule>
    <cfRule type="cellIs" dxfId="1886" priority="94" operator="equal">
      <formula>"Cumplida (FT)"</formula>
    </cfRule>
    <cfRule type="cellIs" dxfId="1885" priority="95" operator="equal">
      <formula>"Cumplida (DT)"</formula>
    </cfRule>
    <cfRule type="cellIs" dxfId="1884" priority="96" operator="equal">
      <formula>"Sin Avance"</formula>
    </cfRule>
  </conditionalFormatting>
  <conditionalFormatting sqref="U18">
    <cfRule type="cellIs" dxfId="1883" priority="85" operator="equal">
      <formula>"Vencida"</formula>
    </cfRule>
    <cfRule type="cellIs" dxfId="1882" priority="86" operator="equal">
      <formula>"No Cumplida"</formula>
    </cfRule>
    <cfRule type="cellIs" dxfId="1881" priority="87" operator="equal">
      <formula>"En Avance"</formula>
    </cfRule>
    <cfRule type="cellIs" dxfId="1880" priority="88" operator="equal">
      <formula>"Cumplida (FT)"</formula>
    </cfRule>
    <cfRule type="cellIs" dxfId="1879" priority="89" operator="equal">
      <formula>"Cumplida (DT)"</formula>
    </cfRule>
    <cfRule type="cellIs" dxfId="1878" priority="90" operator="equal">
      <formula>"Sin Avance"</formula>
    </cfRule>
  </conditionalFormatting>
  <conditionalFormatting sqref="U19">
    <cfRule type="cellIs" dxfId="1877" priority="79" operator="equal">
      <formula>"Vencida"</formula>
    </cfRule>
    <cfRule type="cellIs" dxfId="1876" priority="80" operator="equal">
      <formula>"No Cumplida"</formula>
    </cfRule>
    <cfRule type="cellIs" dxfId="1875" priority="81" operator="equal">
      <formula>"En Avance"</formula>
    </cfRule>
    <cfRule type="cellIs" dxfId="1874" priority="82" operator="equal">
      <formula>"Cumplida (FT)"</formula>
    </cfRule>
    <cfRule type="cellIs" dxfId="1873" priority="83" operator="equal">
      <formula>"Cumplida (DT)"</formula>
    </cfRule>
    <cfRule type="cellIs" dxfId="1872" priority="84" operator="equal">
      <formula>"Sin Avance"</formula>
    </cfRule>
  </conditionalFormatting>
  <conditionalFormatting sqref="U22">
    <cfRule type="cellIs" dxfId="1871" priority="73" operator="equal">
      <formula>"Vencida"</formula>
    </cfRule>
    <cfRule type="cellIs" dxfId="1870" priority="74" operator="equal">
      <formula>"No Cumplida"</formula>
    </cfRule>
    <cfRule type="cellIs" dxfId="1869" priority="75" operator="equal">
      <formula>"En Avance"</formula>
    </cfRule>
    <cfRule type="cellIs" dxfId="1868" priority="76" operator="equal">
      <formula>"Cumplida (FT)"</formula>
    </cfRule>
    <cfRule type="cellIs" dxfId="1867" priority="77" operator="equal">
      <formula>"Cumplida (DT)"</formula>
    </cfRule>
    <cfRule type="cellIs" dxfId="1866" priority="78" operator="equal">
      <formula>"Sin Avance"</formula>
    </cfRule>
  </conditionalFormatting>
  <conditionalFormatting sqref="U23">
    <cfRule type="cellIs" dxfId="1865" priority="67" operator="equal">
      <formula>"Vencida"</formula>
    </cfRule>
    <cfRule type="cellIs" dxfId="1864" priority="68" operator="equal">
      <formula>"No Cumplida"</formula>
    </cfRule>
    <cfRule type="cellIs" dxfId="1863" priority="69" operator="equal">
      <formula>"En Avance"</formula>
    </cfRule>
    <cfRule type="cellIs" dxfId="1862" priority="70" operator="equal">
      <formula>"Cumplida (FT)"</formula>
    </cfRule>
    <cfRule type="cellIs" dxfId="1861" priority="71" operator="equal">
      <formula>"Cumplida (DT)"</formula>
    </cfRule>
    <cfRule type="cellIs" dxfId="1860" priority="72" operator="equal">
      <formula>"Sin Avance"</formula>
    </cfRule>
  </conditionalFormatting>
  <conditionalFormatting sqref="U26">
    <cfRule type="cellIs" dxfId="1859" priority="61" operator="equal">
      <formula>"Vencida"</formula>
    </cfRule>
    <cfRule type="cellIs" dxfId="1858" priority="62" operator="equal">
      <formula>"No Cumplida"</formula>
    </cfRule>
    <cfRule type="cellIs" dxfId="1857" priority="63" operator="equal">
      <formula>"En Avance"</formula>
    </cfRule>
    <cfRule type="cellIs" dxfId="1856" priority="64" operator="equal">
      <formula>"Cumplida (FT)"</formula>
    </cfRule>
    <cfRule type="cellIs" dxfId="1855" priority="65" operator="equal">
      <formula>"Cumplida (DT)"</formula>
    </cfRule>
    <cfRule type="cellIs" dxfId="1854" priority="66" operator="equal">
      <formula>"Sin Avance"</formula>
    </cfRule>
  </conditionalFormatting>
  <conditionalFormatting sqref="U27">
    <cfRule type="cellIs" dxfId="1853" priority="55" operator="equal">
      <formula>"Vencida"</formula>
    </cfRule>
    <cfRule type="cellIs" dxfId="1852" priority="56" operator="equal">
      <formula>"No Cumplida"</formula>
    </cfRule>
    <cfRule type="cellIs" dxfId="1851" priority="57" operator="equal">
      <formula>"En Avance"</formula>
    </cfRule>
    <cfRule type="cellIs" dxfId="1850" priority="58" operator="equal">
      <formula>"Cumplida (FT)"</formula>
    </cfRule>
    <cfRule type="cellIs" dxfId="1849" priority="59" operator="equal">
      <formula>"Cumplida (DT)"</formula>
    </cfRule>
    <cfRule type="cellIs" dxfId="1848" priority="60" operator="equal">
      <formula>"Sin Avance"</formula>
    </cfRule>
  </conditionalFormatting>
  <conditionalFormatting sqref="U12">
    <cfRule type="cellIs" dxfId="1847" priority="49" operator="equal">
      <formula>"Vencida"</formula>
    </cfRule>
    <cfRule type="cellIs" dxfId="1846" priority="50" operator="equal">
      <formula>"No Cumplida"</formula>
    </cfRule>
    <cfRule type="cellIs" dxfId="1845" priority="51" operator="equal">
      <formula>"En Avance"</formula>
    </cfRule>
    <cfRule type="cellIs" dxfId="1844" priority="52" operator="equal">
      <formula>"Cumplida (FT)"</formula>
    </cfRule>
    <cfRule type="cellIs" dxfId="1843" priority="53" operator="equal">
      <formula>"Cumplida (DT)"</formula>
    </cfRule>
    <cfRule type="cellIs" dxfId="1842" priority="54" operator="equal">
      <formula>"Sin Avance"</formula>
    </cfRule>
  </conditionalFormatting>
  <conditionalFormatting sqref="U16">
    <cfRule type="cellIs" dxfId="1841" priority="43" operator="equal">
      <formula>"Vencida"</formula>
    </cfRule>
    <cfRule type="cellIs" dxfId="1840" priority="44" operator="equal">
      <formula>"No Cumplida"</formula>
    </cfRule>
    <cfRule type="cellIs" dxfId="1839" priority="45" operator="equal">
      <formula>"En Avance"</formula>
    </cfRule>
    <cfRule type="cellIs" dxfId="1838" priority="46" operator="equal">
      <formula>"Cumplida (FT)"</formula>
    </cfRule>
    <cfRule type="cellIs" dxfId="1837" priority="47" operator="equal">
      <formula>"Cumplida (DT)"</formula>
    </cfRule>
    <cfRule type="cellIs" dxfId="1836" priority="48" operator="equal">
      <formula>"Sin Avance"</formula>
    </cfRule>
  </conditionalFormatting>
  <conditionalFormatting sqref="U21">
    <cfRule type="cellIs" dxfId="1835" priority="37" operator="equal">
      <formula>"Vencida"</formula>
    </cfRule>
    <cfRule type="cellIs" dxfId="1834" priority="38" operator="equal">
      <formula>"No Cumplida"</formula>
    </cfRule>
    <cfRule type="cellIs" dxfId="1833" priority="39" operator="equal">
      <formula>"En Avance"</formula>
    </cfRule>
    <cfRule type="cellIs" dxfId="1832" priority="40" operator="equal">
      <formula>"Cumplida (FT)"</formula>
    </cfRule>
    <cfRule type="cellIs" dxfId="1831" priority="41" operator="equal">
      <formula>"Cumplida (DT)"</formula>
    </cfRule>
    <cfRule type="cellIs" dxfId="1830" priority="42" operator="equal">
      <formula>"Sin Avance"</formula>
    </cfRule>
  </conditionalFormatting>
  <conditionalFormatting sqref="U24">
    <cfRule type="cellIs" dxfId="1829" priority="31" operator="equal">
      <formula>"Vencida"</formula>
    </cfRule>
    <cfRule type="cellIs" dxfId="1828" priority="32" operator="equal">
      <formula>"No Cumplida"</formula>
    </cfRule>
    <cfRule type="cellIs" dxfId="1827" priority="33" operator="equal">
      <formula>"En Avance"</formula>
    </cfRule>
    <cfRule type="cellIs" dxfId="1826" priority="34" operator="equal">
      <formula>"Cumplida (FT)"</formula>
    </cfRule>
    <cfRule type="cellIs" dxfId="1825" priority="35" operator="equal">
      <formula>"Cumplida (DT)"</formula>
    </cfRule>
    <cfRule type="cellIs" dxfId="1824" priority="36" operator="equal">
      <formula>"Sin Avance"</formula>
    </cfRule>
  </conditionalFormatting>
  <conditionalFormatting sqref="U11">
    <cfRule type="cellIs" dxfId="1823" priority="25" operator="equal">
      <formula>"Vencida"</formula>
    </cfRule>
    <cfRule type="cellIs" dxfId="1822" priority="26" operator="equal">
      <formula>"No Cumplida"</formula>
    </cfRule>
    <cfRule type="cellIs" dxfId="1821" priority="27" operator="equal">
      <formula>"En Avance"</formula>
    </cfRule>
    <cfRule type="cellIs" dxfId="1820" priority="28" operator="equal">
      <formula>"Cumplida (FT)"</formula>
    </cfRule>
    <cfRule type="cellIs" dxfId="1819" priority="29" operator="equal">
      <formula>"Cumplida (DT)"</formula>
    </cfRule>
    <cfRule type="cellIs" dxfId="1818" priority="30" operator="equal">
      <formula>"Sin Avance"</formula>
    </cfRule>
  </conditionalFormatting>
  <conditionalFormatting sqref="U13">
    <cfRule type="cellIs" dxfId="1817" priority="19" operator="equal">
      <formula>"Vencida"</formula>
    </cfRule>
    <cfRule type="cellIs" dxfId="1816" priority="20" operator="equal">
      <formula>"No Cumplida"</formula>
    </cfRule>
    <cfRule type="cellIs" dxfId="1815" priority="21" operator="equal">
      <formula>"En Avance"</formula>
    </cfRule>
    <cfRule type="cellIs" dxfId="1814" priority="22" operator="equal">
      <formula>"Cumplida (FT)"</formula>
    </cfRule>
    <cfRule type="cellIs" dxfId="1813" priority="23" operator="equal">
      <formula>"Cumplida (DT)"</formula>
    </cfRule>
    <cfRule type="cellIs" dxfId="1812" priority="24" operator="equal">
      <formula>"Sin Avance"</formula>
    </cfRule>
  </conditionalFormatting>
  <conditionalFormatting sqref="U17">
    <cfRule type="cellIs" dxfId="1811" priority="13" operator="equal">
      <formula>"Vencida"</formula>
    </cfRule>
    <cfRule type="cellIs" dxfId="1810" priority="14" operator="equal">
      <formula>"No Cumplida"</formula>
    </cfRule>
    <cfRule type="cellIs" dxfId="1809" priority="15" operator="equal">
      <formula>"En Avance"</formula>
    </cfRule>
    <cfRule type="cellIs" dxfId="1808" priority="16" operator="equal">
      <formula>"Cumplida (FT)"</formula>
    </cfRule>
    <cfRule type="cellIs" dxfId="1807" priority="17" operator="equal">
      <formula>"Cumplida (DT)"</formula>
    </cfRule>
    <cfRule type="cellIs" dxfId="1806" priority="18" operator="equal">
      <formula>"Sin Avance"</formula>
    </cfRule>
  </conditionalFormatting>
  <conditionalFormatting sqref="U20">
    <cfRule type="cellIs" dxfId="1805" priority="7" operator="equal">
      <formula>"Vencida"</formula>
    </cfRule>
    <cfRule type="cellIs" dxfId="1804" priority="8" operator="equal">
      <formula>"No Cumplida"</formula>
    </cfRule>
    <cfRule type="cellIs" dxfId="1803" priority="9" operator="equal">
      <formula>"En Avance"</formula>
    </cfRule>
    <cfRule type="cellIs" dxfId="1802" priority="10" operator="equal">
      <formula>"Cumplida (FT)"</formula>
    </cfRule>
    <cfRule type="cellIs" dxfId="1801" priority="11" operator="equal">
      <formula>"Cumplida (DT)"</formula>
    </cfRule>
    <cfRule type="cellIs" dxfId="1800" priority="12" operator="equal">
      <formula>"Sin Avance"</formula>
    </cfRule>
  </conditionalFormatting>
  <conditionalFormatting sqref="U25">
    <cfRule type="cellIs" dxfId="1799" priority="1" operator="equal">
      <formula>"Vencida"</formula>
    </cfRule>
    <cfRule type="cellIs" dxfId="1798" priority="2" operator="equal">
      <formula>"No Cumplida"</formula>
    </cfRule>
    <cfRule type="cellIs" dxfId="1797" priority="3" operator="equal">
      <formula>"En Avance"</formula>
    </cfRule>
    <cfRule type="cellIs" dxfId="1796" priority="4" operator="equal">
      <formula>"Cumplida (FT)"</formula>
    </cfRule>
    <cfRule type="cellIs" dxfId="1795" priority="5" operator="equal">
      <formula>"Cumplida (DT)"</formula>
    </cfRule>
    <cfRule type="cellIs" dxfId="1794" priority="6" operator="equal">
      <formula>"Sin Avance"</formula>
    </cfRule>
  </conditionalFormatting>
  <printOptions horizontalCentered="1" verticalCentered="1"/>
  <pageMargins left="0.70866141732283472" right="0.70866141732283472" top="0.74803149606299213" bottom="0.74803149606299213" header="0.31496062992125984" footer="0.31496062992125984"/>
  <pageSetup scale="38" fitToHeight="0" orientation="landscape" r:id="rId1"/>
  <headerFooter>
    <oddHeader>&amp;L&amp;G&amp;RCLASIFICACIÓN DE LA INFORMACIÓN
PÚBLICA</oddHeader>
    <oddFooter>&amp;LAprobó: Yanira Villamil
Realizó: Yaneth Burgos/Maritza Beltrán&amp;C&amp;G</oddFooter>
  </headerFooter>
  <legacy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84370-2ECE-4F26-BB57-2556749DA329}">
  <dimension ref="A1:C18"/>
  <sheetViews>
    <sheetView workbookViewId="0">
      <selection activeCell="F8" sqref="F8"/>
    </sheetView>
  </sheetViews>
  <sheetFormatPr baseColWidth="10" defaultRowHeight="15" x14ac:dyDescent="0.25"/>
  <cols>
    <col min="1" max="1" width="19.140625" customWidth="1"/>
    <col min="3" max="3" width="51.140625" customWidth="1"/>
  </cols>
  <sheetData>
    <row r="1" spans="1:3" x14ac:dyDescent="0.25">
      <c r="A1" t="s">
        <v>7</v>
      </c>
      <c r="B1" t="s">
        <v>384</v>
      </c>
      <c r="C1" t="s">
        <v>385</v>
      </c>
    </row>
    <row r="2" spans="1:3" x14ac:dyDescent="0.25">
      <c r="A2" t="s">
        <v>9</v>
      </c>
      <c r="B2" t="s">
        <v>384</v>
      </c>
      <c r="C2" t="s">
        <v>386</v>
      </c>
    </row>
    <row r="3" spans="1:3" x14ac:dyDescent="0.25">
      <c r="A3" t="s">
        <v>387</v>
      </c>
      <c r="B3" t="s">
        <v>388</v>
      </c>
      <c r="C3" t="s">
        <v>389</v>
      </c>
    </row>
    <row r="4" spans="1:3" x14ac:dyDescent="0.25">
      <c r="A4" t="s">
        <v>11</v>
      </c>
      <c r="B4" t="s">
        <v>390</v>
      </c>
      <c r="C4" t="s">
        <v>391</v>
      </c>
    </row>
    <row r="5" spans="1:3" x14ac:dyDescent="0.25">
      <c r="A5" t="s">
        <v>12</v>
      </c>
      <c r="B5" t="s">
        <v>392</v>
      </c>
      <c r="C5" t="s">
        <v>393</v>
      </c>
    </row>
    <row r="6" spans="1:3" x14ac:dyDescent="0.25">
      <c r="A6" t="s">
        <v>5</v>
      </c>
      <c r="B6" t="s">
        <v>394</v>
      </c>
      <c r="C6" t="s">
        <v>395</v>
      </c>
    </row>
    <row r="7" spans="1:3" x14ac:dyDescent="0.25">
      <c r="A7" t="s">
        <v>13</v>
      </c>
      <c r="B7" t="s">
        <v>396</v>
      </c>
      <c r="C7" t="s">
        <v>397</v>
      </c>
    </row>
    <row r="9" spans="1:3" x14ac:dyDescent="0.25">
      <c r="A9" t="s">
        <v>7</v>
      </c>
      <c r="B9" t="s">
        <v>384</v>
      </c>
      <c r="C9" t="s">
        <v>385</v>
      </c>
    </row>
    <row r="10" spans="1:3" x14ac:dyDescent="0.25">
      <c r="A10" t="s">
        <v>9</v>
      </c>
      <c r="B10" t="s">
        <v>384</v>
      </c>
      <c r="C10" t="s">
        <v>386</v>
      </c>
    </row>
    <row r="11" spans="1:3" x14ac:dyDescent="0.25">
      <c r="A11" t="s">
        <v>13</v>
      </c>
      <c r="B11" t="s">
        <v>396</v>
      </c>
      <c r="C11" t="s">
        <v>397</v>
      </c>
    </row>
    <row r="13" spans="1:3" x14ac:dyDescent="0.25">
      <c r="A13" t="s">
        <v>353</v>
      </c>
    </row>
    <row r="14" spans="1:3" x14ac:dyDescent="0.25">
      <c r="A14" t="s">
        <v>354</v>
      </c>
    </row>
    <row r="16" spans="1:3" x14ac:dyDescent="0.25">
      <c r="A16" t="s">
        <v>282</v>
      </c>
    </row>
    <row r="17" spans="1:1" x14ac:dyDescent="0.25">
      <c r="A17" t="s">
        <v>398</v>
      </c>
    </row>
    <row r="18" spans="1:1" x14ac:dyDescent="0.25">
      <c r="A18" t="s">
        <v>287</v>
      </c>
    </row>
  </sheetData>
  <dataValidations count="1">
    <dataValidation type="list" allowBlank="1" showInputMessage="1" showErrorMessage="1" sqref="A1:A7" xr:uid="{CEEDE31B-B922-4338-98AF-5D90C3FA4985}">
      <formula1>$A$1:$A$7</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2:N35"/>
  <sheetViews>
    <sheetView workbookViewId="0">
      <selection activeCell="H8" sqref="H8"/>
    </sheetView>
  </sheetViews>
  <sheetFormatPr baseColWidth="10" defaultColWidth="11.42578125" defaultRowHeight="15" x14ac:dyDescent="0.25"/>
  <cols>
    <col min="5" max="5" width="17.7109375" customWidth="1"/>
    <col min="11" max="11" width="16.140625" customWidth="1"/>
  </cols>
  <sheetData>
    <row r="2" spans="3:14" ht="15.75" thickBot="1" x14ac:dyDescent="0.3">
      <c r="C2" t="s">
        <v>282</v>
      </c>
      <c r="E2" t="s">
        <v>283</v>
      </c>
    </row>
    <row r="3" spans="3:14" ht="15.75" thickBot="1" x14ac:dyDescent="0.3">
      <c r="C3" t="s">
        <v>284</v>
      </c>
      <c r="E3" t="s">
        <v>285</v>
      </c>
      <c r="G3" s="29">
        <v>1</v>
      </c>
      <c r="H3" s="30" t="s">
        <v>286</v>
      </c>
    </row>
    <row r="4" spans="3:14" ht="15.75" thickBot="1" x14ac:dyDescent="0.3">
      <c r="C4" t="s">
        <v>287</v>
      </c>
      <c r="E4" t="s">
        <v>288</v>
      </c>
      <c r="G4" s="31">
        <v>2</v>
      </c>
      <c r="H4" s="30" t="s">
        <v>289</v>
      </c>
      <c r="K4" t="s">
        <v>290</v>
      </c>
    </row>
    <row r="5" spans="3:14" ht="36" customHeight="1" thickBot="1" x14ac:dyDescent="0.3">
      <c r="G5" s="31">
        <v>3</v>
      </c>
      <c r="H5" s="30" t="s">
        <v>291</v>
      </c>
      <c r="K5" t="s">
        <v>9</v>
      </c>
    </row>
    <row r="6" spans="3:14" ht="30.75" customHeight="1" thickBot="1" x14ac:dyDescent="0.3">
      <c r="G6" s="31">
        <v>4</v>
      </c>
      <c r="H6" s="30" t="s">
        <v>292</v>
      </c>
      <c r="K6" t="s">
        <v>293</v>
      </c>
    </row>
    <row r="7" spans="3:14" ht="15.75" thickBot="1" x14ac:dyDescent="0.3">
      <c r="G7" s="31">
        <v>5</v>
      </c>
      <c r="H7" s="30" t="s">
        <v>294</v>
      </c>
      <c r="K7" t="s">
        <v>295</v>
      </c>
    </row>
    <row r="8" spans="3:14" ht="15.75" thickBot="1" x14ac:dyDescent="0.3">
      <c r="G8" s="31">
        <v>6</v>
      </c>
      <c r="H8" s="30" t="s">
        <v>296</v>
      </c>
      <c r="K8" t="s">
        <v>297</v>
      </c>
    </row>
    <row r="9" spans="3:14" ht="15.75" thickBot="1" x14ac:dyDescent="0.3">
      <c r="G9" s="31">
        <v>7</v>
      </c>
      <c r="H9" s="30" t="s">
        <v>298</v>
      </c>
    </row>
    <row r="10" spans="3:14" ht="15.75" thickBot="1" x14ac:dyDescent="0.3">
      <c r="G10" s="31">
        <v>8</v>
      </c>
      <c r="H10" s="32" t="s">
        <v>299</v>
      </c>
      <c r="N10" t="s">
        <v>300</v>
      </c>
    </row>
    <row r="11" spans="3:14" ht="15.75" thickBot="1" x14ac:dyDescent="0.3">
      <c r="G11" s="31">
        <v>9</v>
      </c>
      <c r="H11" s="32" t="s">
        <v>301</v>
      </c>
      <c r="N11" t="s">
        <v>302</v>
      </c>
    </row>
    <row r="12" spans="3:14" ht="15.75" thickBot="1" x14ac:dyDescent="0.3">
      <c r="G12" s="31">
        <v>10</v>
      </c>
      <c r="H12" s="32" t="s">
        <v>303</v>
      </c>
    </row>
    <row r="13" spans="3:14" ht="15.75" thickBot="1" x14ac:dyDescent="0.3">
      <c r="G13" s="31">
        <v>11</v>
      </c>
      <c r="H13" s="32" t="s">
        <v>304</v>
      </c>
    </row>
    <row r="14" spans="3:14" ht="15.75" thickBot="1" x14ac:dyDescent="0.3">
      <c r="G14" s="31">
        <v>12</v>
      </c>
      <c r="H14" s="32" t="s">
        <v>305</v>
      </c>
    </row>
    <row r="15" spans="3:14" ht="15.75" thickBot="1" x14ac:dyDescent="0.3">
      <c r="G15" s="31">
        <v>13</v>
      </c>
      <c r="H15" s="32" t="s">
        <v>306</v>
      </c>
    </row>
    <row r="16" spans="3:14" ht="15.75" thickBot="1" x14ac:dyDescent="0.3">
      <c r="G16" s="31">
        <v>14</v>
      </c>
      <c r="H16" s="32" t="s">
        <v>307</v>
      </c>
    </row>
    <row r="17" spans="7:8" ht="15.75" thickBot="1" x14ac:dyDescent="0.3">
      <c r="G17" s="31">
        <v>15</v>
      </c>
      <c r="H17" s="32" t="s">
        <v>308</v>
      </c>
    </row>
    <row r="18" spans="7:8" ht="27" thickBot="1" x14ac:dyDescent="0.3">
      <c r="G18" s="31">
        <v>16</v>
      </c>
      <c r="H18" s="32" t="s">
        <v>309</v>
      </c>
    </row>
    <row r="19" spans="7:8" ht="15.75" thickBot="1" x14ac:dyDescent="0.3">
      <c r="G19" s="31">
        <v>17</v>
      </c>
      <c r="H19" s="32" t="s">
        <v>310</v>
      </c>
    </row>
    <row r="20" spans="7:8" ht="15.75" thickBot="1" x14ac:dyDescent="0.3">
      <c r="G20" s="31">
        <v>18</v>
      </c>
      <c r="H20" s="32" t="s">
        <v>311</v>
      </c>
    </row>
    <row r="21" spans="7:8" ht="15.75" thickBot="1" x14ac:dyDescent="0.3">
      <c r="G21" s="31">
        <v>19</v>
      </c>
      <c r="H21" s="32" t="s">
        <v>312</v>
      </c>
    </row>
    <row r="22" spans="7:8" ht="15.75" thickBot="1" x14ac:dyDescent="0.3">
      <c r="G22" s="31">
        <v>20</v>
      </c>
      <c r="H22" s="32" t="s">
        <v>281</v>
      </c>
    </row>
    <row r="23" spans="7:8" ht="15.75" thickBot="1" x14ac:dyDescent="0.3">
      <c r="G23" s="31">
        <v>21</v>
      </c>
      <c r="H23" s="32" t="s">
        <v>313</v>
      </c>
    </row>
    <row r="24" spans="7:8" ht="15.75" thickBot="1" x14ac:dyDescent="0.3">
      <c r="G24" s="31">
        <v>22</v>
      </c>
      <c r="H24" s="32" t="s">
        <v>314</v>
      </c>
    </row>
    <row r="25" spans="7:8" ht="15.75" thickBot="1" x14ac:dyDescent="0.3">
      <c r="G25" s="31">
        <v>23</v>
      </c>
      <c r="H25" s="32" t="s">
        <v>315</v>
      </c>
    </row>
    <row r="26" spans="7:8" ht="15.75" thickBot="1" x14ac:dyDescent="0.3">
      <c r="G26" s="31">
        <v>24</v>
      </c>
      <c r="H26" s="32" t="s">
        <v>316</v>
      </c>
    </row>
    <row r="27" spans="7:8" ht="15.75" thickBot="1" x14ac:dyDescent="0.3">
      <c r="G27" s="31">
        <v>25</v>
      </c>
      <c r="H27" s="32" t="s">
        <v>317</v>
      </c>
    </row>
    <row r="28" spans="7:8" ht="15.75" thickBot="1" x14ac:dyDescent="0.3">
      <c r="G28" s="31">
        <v>26</v>
      </c>
      <c r="H28" s="32" t="s">
        <v>318</v>
      </c>
    </row>
    <row r="29" spans="7:8" ht="15.75" thickBot="1" x14ac:dyDescent="0.3">
      <c r="G29" s="31">
        <v>27</v>
      </c>
      <c r="H29" s="32" t="s">
        <v>319</v>
      </c>
    </row>
    <row r="30" spans="7:8" ht="15.75" thickBot="1" x14ac:dyDescent="0.3">
      <c r="G30" s="31">
        <v>28</v>
      </c>
      <c r="H30" s="32" t="s">
        <v>320</v>
      </c>
    </row>
    <row r="31" spans="7:8" ht="15.75" thickBot="1" x14ac:dyDescent="0.3">
      <c r="G31" s="31">
        <v>29</v>
      </c>
      <c r="H31" s="32" t="s">
        <v>321</v>
      </c>
    </row>
    <row r="32" spans="7:8" ht="15.75" thickBot="1" x14ac:dyDescent="0.3">
      <c r="G32" s="31">
        <v>30</v>
      </c>
      <c r="H32" s="32" t="s">
        <v>322</v>
      </c>
    </row>
    <row r="33" spans="7:8" ht="15.75" thickBot="1" x14ac:dyDescent="0.3">
      <c r="G33" s="31">
        <v>31</v>
      </c>
      <c r="H33" s="32" t="s">
        <v>323</v>
      </c>
    </row>
    <row r="34" spans="7:8" ht="15.75" thickBot="1" x14ac:dyDescent="0.3">
      <c r="G34" s="31">
        <v>32</v>
      </c>
      <c r="H34" s="33" t="s">
        <v>324</v>
      </c>
    </row>
    <row r="35" spans="7:8" ht="15.75" thickBot="1" x14ac:dyDescent="0.3">
      <c r="G35" s="34">
        <v>33</v>
      </c>
      <c r="H35" s="35" t="s">
        <v>325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93268-FA93-400D-880E-17BBC7B8D969}">
  <sheetPr filterMode="1"/>
  <dimension ref="C1:S154"/>
  <sheetViews>
    <sheetView tabSelected="1" view="pageBreakPreview" zoomScale="55" zoomScaleNormal="60" zoomScaleSheetLayoutView="55" zoomScalePageLayoutView="70" workbookViewId="0">
      <pane ySplit="2" topLeftCell="A3" activePane="bottomLeft" state="frozen"/>
      <selection activeCell="U12" sqref="U12"/>
      <selection pane="bottomLeft" activeCell="G120" sqref="G120"/>
    </sheetView>
  </sheetViews>
  <sheetFormatPr baseColWidth="10" defaultRowHeight="15" x14ac:dyDescent="0.25"/>
  <cols>
    <col min="1" max="2" width="3.7109375" customWidth="1"/>
    <col min="3" max="3" width="23.85546875" style="431" customWidth="1"/>
    <col min="4" max="4" width="37.85546875" customWidth="1"/>
    <col min="5" max="5" width="16.42578125" customWidth="1"/>
    <col min="6" max="6" width="48.140625" customWidth="1"/>
    <col min="7" max="7" width="38.85546875" customWidth="1"/>
    <col min="8" max="8" width="24.28515625" customWidth="1"/>
    <col min="9" max="9" width="14.85546875" customWidth="1"/>
    <col min="10" max="10" width="18.42578125" customWidth="1"/>
    <col min="11" max="11" width="18.140625" customWidth="1"/>
    <col min="12" max="12" width="19.28515625" customWidth="1"/>
    <col min="13" max="13" width="15.7109375" customWidth="1"/>
    <col min="14" max="14" width="16.5703125" customWidth="1"/>
    <col min="15" max="15" width="72.28515625" customWidth="1"/>
    <col min="16" max="16" width="31" customWidth="1"/>
    <col min="17" max="17" width="21" customWidth="1"/>
    <col min="18" max="18" width="30.42578125" customWidth="1"/>
    <col min="19" max="19" width="0" hidden="1" customWidth="1"/>
  </cols>
  <sheetData>
    <row r="1" spans="3:18" ht="56.25" customHeight="1" x14ac:dyDescent="0.25">
      <c r="M1" s="1018" t="s">
        <v>2441</v>
      </c>
      <c r="N1" s="1018"/>
      <c r="O1" s="1018"/>
      <c r="P1" s="1018"/>
      <c r="Q1" s="1018"/>
      <c r="R1" s="1018"/>
    </row>
    <row r="2" spans="3:18" ht="84" customHeight="1" x14ac:dyDescent="0.25">
      <c r="C2" s="998" t="s">
        <v>2438</v>
      </c>
      <c r="D2" s="998" t="s">
        <v>2439</v>
      </c>
      <c r="E2" s="998" t="s">
        <v>2440</v>
      </c>
      <c r="F2" s="997" t="s">
        <v>2442</v>
      </c>
      <c r="G2" s="997" t="s">
        <v>2443</v>
      </c>
      <c r="H2" s="997" t="s">
        <v>2444</v>
      </c>
      <c r="I2" s="997" t="s">
        <v>2445</v>
      </c>
      <c r="J2" s="997" t="s">
        <v>2446</v>
      </c>
      <c r="K2" s="997" t="s">
        <v>528</v>
      </c>
      <c r="L2" s="997" t="s">
        <v>2447</v>
      </c>
      <c r="M2" s="809" t="s">
        <v>2448</v>
      </c>
      <c r="N2" s="809" t="s">
        <v>2449</v>
      </c>
      <c r="O2" s="809" t="s">
        <v>2450</v>
      </c>
      <c r="P2" s="809" t="s">
        <v>2451</v>
      </c>
      <c r="Q2" s="809" t="s">
        <v>2452</v>
      </c>
      <c r="R2" s="809" t="s">
        <v>2453</v>
      </c>
    </row>
    <row r="3" spans="3:18" ht="243" hidden="1" customHeight="1" x14ac:dyDescent="0.25">
      <c r="C3" s="78" t="s">
        <v>2454</v>
      </c>
      <c r="D3" s="78" t="s">
        <v>2455</v>
      </c>
      <c r="E3" s="78" t="s">
        <v>2456</v>
      </c>
      <c r="F3" s="78" t="s">
        <v>2457</v>
      </c>
      <c r="G3" s="78" t="s">
        <v>2458</v>
      </c>
      <c r="H3" s="78" t="s">
        <v>2459</v>
      </c>
      <c r="I3" s="78" t="s">
        <v>88</v>
      </c>
      <c r="J3" s="78" t="s">
        <v>2460</v>
      </c>
      <c r="K3" s="266">
        <v>44621</v>
      </c>
      <c r="L3" s="266">
        <v>44834</v>
      </c>
      <c r="M3" s="418" t="s">
        <v>2461</v>
      </c>
      <c r="N3" s="400" t="s">
        <v>1099</v>
      </c>
      <c r="O3" s="999" t="s">
        <v>2857</v>
      </c>
      <c r="P3" s="89" t="s">
        <v>7</v>
      </c>
      <c r="Q3" s="295" t="s">
        <v>354</v>
      </c>
      <c r="R3" s="295" t="s">
        <v>983</v>
      </c>
    </row>
    <row r="4" spans="3:18" ht="220.5" hidden="1" customHeight="1" x14ac:dyDescent="0.25">
      <c r="C4" s="78" t="s">
        <v>2454</v>
      </c>
      <c r="D4" s="78" t="s">
        <v>2455</v>
      </c>
      <c r="E4" s="78" t="s">
        <v>2456</v>
      </c>
      <c r="F4" s="78" t="s">
        <v>2462</v>
      </c>
      <c r="G4" s="78" t="s">
        <v>2463</v>
      </c>
      <c r="H4" s="78" t="s">
        <v>2464</v>
      </c>
      <c r="I4" s="78" t="s">
        <v>1147</v>
      </c>
      <c r="J4" s="78" t="s">
        <v>2460</v>
      </c>
      <c r="K4" s="266">
        <v>44621</v>
      </c>
      <c r="L4" s="266">
        <v>44834</v>
      </c>
      <c r="M4" s="418" t="s">
        <v>2465</v>
      </c>
      <c r="N4" s="400"/>
      <c r="O4" s="1000" t="s">
        <v>2858</v>
      </c>
      <c r="P4" s="89" t="s">
        <v>13</v>
      </c>
      <c r="Q4" s="295"/>
      <c r="R4" s="615"/>
    </row>
    <row r="5" spans="3:18" ht="186" hidden="1" customHeight="1" x14ac:dyDescent="0.25">
      <c r="C5" s="78" t="s">
        <v>2454</v>
      </c>
      <c r="D5" s="78" t="s">
        <v>2455</v>
      </c>
      <c r="E5" s="78" t="s">
        <v>2456</v>
      </c>
      <c r="F5" s="78" t="s">
        <v>2466</v>
      </c>
      <c r="G5" s="78" t="s">
        <v>2463</v>
      </c>
      <c r="H5" s="78" t="s">
        <v>2467</v>
      </c>
      <c r="I5" s="78" t="s">
        <v>2468</v>
      </c>
      <c r="J5" s="78" t="s">
        <v>2460</v>
      </c>
      <c r="K5" s="266">
        <v>44621</v>
      </c>
      <c r="L5" s="266">
        <v>44834</v>
      </c>
      <c r="M5" s="418" t="s">
        <v>2465</v>
      </c>
      <c r="N5" s="418" t="s">
        <v>2469</v>
      </c>
      <c r="O5" s="1000" t="s">
        <v>2859</v>
      </c>
      <c r="P5" s="89" t="s">
        <v>13</v>
      </c>
      <c r="Q5" s="295"/>
      <c r="R5" s="615"/>
    </row>
    <row r="6" spans="3:18" ht="281.25" hidden="1" customHeight="1" x14ac:dyDescent="0.25">
      <c r="C6" s="78" t="s">
        <v>2454</v>
      </c>
      <c r="D6" s="78" t="s">
        <v>2455</v>
      </c>
      <c r="E6" s="78" t="s">
        <v>2456</v>
      </c>
      <c r="F6" s="78" t="s">
        <v>2466</v>
      </c>
      <c r="G6" s="78" t="s">
        <v>2463</v>
      </c>
      <c r="H6" s="78" t="s">
        <v>2467</v>
      </c>
      <c r="I6" s="78" t="s">
        <v>2468</v>
      </c>
      <c r="J6" s="78" t="s">
        <v>2460</v>
      </c>
      <c r="K6" s="266">
        <v>44621</v>
      </c>
      <c r="L6" s="266">
        <v>44834</v>
      </c>
      <c r="M6" s="418" t="s">
        <v>2465</v>
      </c>
      <c r="N6" s="418" t="s">
        <v>2470</v>
      </c>
      <c r="O6" s="1000" t="s">
        <v>2860</v>
      </c>
      <c r="P6" s="89" t="s">
        <v>13</v>
      </c>
      <c r="Q6" s="295"/>
      <c r="R6" s="615"/>
    </row>
    <row r="7" spans="3:18" ht="141" hidden="1" customHeight="1" x14ac:dyDescent="0.25">
      <c r="C7" s="78" t="s">
        <v>2454</v>
      </c>
      <c r="D7" s="78" t="s">
        <v>2455</v>
      </c>
      <c r="E7" s="78" t="s">
        <v>2456</v>
      </c>
      <c r="F7" s="78" t="s">
        <v>2466</v>
      </c>
      <c r="G7" s="78" t="s">
        <v>2463</v>
      </c>
      <c r="H7" s="78" t="s">
        <v>2467</v>
      </c>
      <c r="I7" s="78" t="s">
        <v>2468</v>
      </c>
      <c r="J7" s="78" t="s">
        <v>2460</v>
      </c>
      <c r="K7" s="266">
        <v>44621</v>
      </c>
      <c r="L7" s="266">
        <v>44834</v>
      </c>
      <c r="M7" s="418" t="s">
        <v>2465</v>
      </c>
      <c r="N7" s="418" t="s">
        <v>2471</v>
      </c>
      <c r="O7" s="1000" t="s">
        <v>2861</v>
      </c>
      <c r="P7" s="89" t="s">
        <v>13</v>
      </c>
      <c r="Q7" s="295"/>
      <c r="R7" s="615"/>
    </row>
    <row r="8" spans="3:18" ht="169.5" hidden="1" customHeight="1" x14ac:dyDescent="0.25">
      <c r="C8" s="78" t="s">
        <v>2454</v>
      </c>
      <c r="D8" s="78" t="s">
        <v>2455</v>
      </c>
      <c r="E8" s="78" t="s">
        <v>2456</v>
      </c>
      <c r="F8" s="78" t="s">
        <v>2462</v>
      </c>
      <c r="G8" s="78" t="s">
        <v>2463</v>
      </c>
      <c r="H8" s="78" t="s">
        <v>2464</v>
      </c>
      <c r="I8" s="78" t="s">
        <v>1147</v>
      </c>
      <c r="J8" s="78" t="s">
        <v>2460</v>
      </c>
      <c r="K8" s="266">
        <v>44621</v>
      </c>
      <c r="L8" s="266">
        <v>44834</v>
      </c>
      <c r="M8" s="418" t="s">
        <v>2472</v>
      </c>
      <c r="N8" s="400"/>
      <c r="O8" s="1000" t="s">
        <v>2862</v>
      </c>
      <c r="P8" s="89" t="s">
        <v>13</v>
      </c>
      <c r="Q8" s="295"/>
      <c r="R8" s="615"/>
    </row>
    <row r="9" spans="3:18" ht="264.75" hidden="1" customHeight="1" x14ac:dyDescent="0.25">
      <c r="C9" s="78" t="s">
        <v>2454</v>
      </c>
      <c r="D9" s="78" t="s">
        <v>2455</v>
      </c>
      <c r="E9" s="78" t="s">
        <v>2456</v>
      </c>
      <c r="F9" s="78" t="s">
        <v>2466</v>
      </c>
      <c r="G9" s="78" t="s">
        <v>2463</v>
      </c>
      <c r="H9" s="78" t="s">
        <v>2467</v>
      </c>
      <c r="I9" s="78" t="s">
        <v>2468</v>
      </c>
      <c r="J9" s="78" t="s">
        <v>2460</v>
      </c>
      <c r="K9" s="266">
        <v>44621</v>
      </c>
      <c r="L9" s="266">
        <v>44834</v>
      </c>
      <c r="M9" s="418" t="s">
        <v>2472</v>
      </c>
      <c r="N9" s="418" t="s">
        <v>2473</v>
      </c>
      <c r="O9" s="1000" t="s">
        <v>2863</v>
      </c>
      <c r="P9" s="89" t="s">
        <v>13</v>
      </c>
      <c r="Q9" s="295"/>
      <c r="R9" s="615"/>
    </row>
    <row r="10" spans="3:18" ht="240" hidden="1" customHeight="1" x14ac:dyDescent="0.25">
      <c r="C10" s="78" t="s">
        <v>2454</v>
      </c>
      <c r="D10" s="78" t="s">
        <v>2455</v>
      </c>
      <c r="E10" s="78" t="s">
        <v>2456</v>
      </c>
      <c r="F10" s="78" t="s">
        <v>2466</v>
      </c>
      <c r="G10" s="78" t="s">
        <v>2463</v>
      </c>
      <c r="H10" s="78" t="s">
        <v>2467</v>
      </c>
      <c r="I10" s="78" t="s">
        <v>2468</v>
      </c>
      <c r="J10" s="78" t="s">
        <v>2460</v>
      </c>
      <c r="K10" s="266">
        <v>44621</v>
      </c>
      <c r="L10" s="266">
        <v>44834</v>
      </c>
      <c r="M10" s="418" t="s">
        <v>2472</v>
      </c>
      <c r="N10" s="418" t="s">
        <v>2474</v>
      </c>
      <c r="O10" s="1000" t="s">
        <v>2864</v>
      </c>
      <c r="P10" s="89" t="s">
        <v>13</v>
      </c>
      <c r="Q10" s="295"/>
      <c r="R10" s="615"/>
    </row>
    <row r="11" spans="3:18" ht="409.5" hidden="1" customHeight="1" x14ac:dyDescent="0.25">
      <c r="C11" s="78" t="s">
        <v>2454</v>
      </c>
      <c r="D11" s="78" t="s">
        <v>2455</v>
      </c>
      <c r="E11" s="78" t="s">
        <v>2456</v>
      </c>
      <c r="F11" s="78" t="s">
        <v>2475</v>
      </c>
      <c r="G11" s="78" t="s">
        <v>2476</v>
      </c>
      <c r="H11" s="78" t="s">
        <v>2477</v>
      </c>
      <c r="I11" s="78" t="s">
        <v>88</v>
      </c>
      <c r="J11" s="78" t="s">
        <v>2478</v>
      </c>
      <c r="K11" s="266">
        <v>44562</v>
      </c>
      <c r="L11" s="266">
        <v>44910</v>
      </c>
      <c r="M11" s="418" t="s">
        <v>2461</v>
      </c>
      <c r="N11" s="400"/>
      <c r="O11" s="1000" t="s">
        <v>2865</v>
      </c>
      <c r="P11" s="89" t="s">
        <v>7</v>
      </c>
      <c r="Q11" s="295"/>
      <c r="R11" s="615"/>
    </row>
    <row r="12" spans="3:18" ht="246" hidden="1" customHeight="1" x14ac:dyDescent="0.25">
      <c r="C12" s="78" t="s">
        <v>2454</v>
      </c>
      <c r="D12" s="78" t="s">
        <v>2455</v>
      </c>
      <c r="E12" s="78" t="s">
        <v>2456</v>
      </c>
      <c r="F12" s="78" t="s">
        <v>2479</v>
      </c>
      <c r="G12" s="78" t="s">
        <v>2480</v>
      </c>
      <c r="H12" s="78" t="s">
        <v>2481</v>
      </c>
      <c r="I12" s="78" t="s">
        <v>1147</v>
      </c>
      <c r="J12" s="78" t="s">
        <v>2478</v>
      </c>
      <c r="K12" s="266">
        <v>44562</v>
      </c>
      <c r="L12" s="266">
        <v>44910</v>
      </c>
      <c r="M12" s="418" t="s">
        <v>2465</v>
      </c>
      <c r="N12" s="89" t="s">
        <v>5</v>
      </c>
      <c r="O12" s="999" t="s">
        <v>2866</v>
      </c>
      <c r="P12" s="89" t="s">
        <v>2856</v>
      </c>
      <c r="Q12" s="295"/>
      <c r="R12" s="615"/>
    </row>
    <row r="13" spans="3:18" ht="246" hidden="1" customHeight="1" x14ac:dyDescent="0.25">
      <c r="C13" s="78" t="s">
        <v>2454</v>
      </c>
      <c r="D13" s="78" t="s">
        <v>2455</v>
      </c>
      <c r="E13" s="78" t="s">
        <v>2456</v>
      </c>
      <c r="F13" s="78" t="s">
        <v>2479</v>
      </c>
      <c r="G13" s="78" t="s">
        <v>2480</v>
      </c>
      <c r="H13" s="78" t="s">
        <v>2482</v>
      </c>
      <c r="I13" s="78" t="s">
        <v>2468</v>
      </c>
      <c r="J13" s="78" t="s">
        <v>2478</v>
      </c>
      <c r="K13" s="266">
        <v>44562</v>
      </c>
      <c r="L13" s="266">
        <v>44910</v>
      </c>
      <c r="M13" s="418" t="s">
        <v>2465</v>
      </c>
      <c r="N13" s="418" t="s">
        <v>2469</v>
      </c>
      <c r="O13" s="999" t="s">
        <v>2867</v>
      </c>
      <c r="P13" s="89" t="s">
        <v>13</v>
      </c>
      <c r="Q13" s="295"/>
      <c r="R13" s="615"/>
    </row>
    <row r="14" spans="3:18" ht="246" hidden="1" customHeight="1" x14ac:dyDescent="0.25">
      <c r="C14" s="78" t="s">
        <v>2454</v>
      </c>
      <c r="D14" s="78" t="s">
        <v>2455</v>
      </c>
      <c r="E14" s="78" t="s">
        <v>2456</v>
      </c>
      <c r="F14" s="78" t="s">
        <v>2479</v>
      </c>
      <c r="G14" s="78" t="s">
        <v>2480</v>
      </c>
      <c r="H14" s="78" t="s">
        <v>2482</v>
      </c>
      <c r="I14" s="78" t="s">
        <v>2468</v>
      </c>
      <c r="J14" s="78" t="s">
        <v>2478</v>
      </c>
      <c r="K14" s="266">
        <v>44562</v>
      </c>
      <c r="L14" s="266">
        <v>44910</v>
      </c>
      <c r="M14" s="418" t="s">
        <v>2465</v>
      </c>
      <c r="N14" s="418" t="s">
        <v>2470</v>
      </c>
      <c r="O14" s="999" t="s">
        <v>2867</v>
      </c>
      <c r="P14" s="89" t="s">
        <v>13</v>
      </c>
      <c r="Q14" s="295"/>
      <c r="R14" s="615"/>
    </row>
    <row r="15" spans="3:18" ht="246" hidden="1" customHeight="1" x14ac:dyDescent="0.25">
      <c r="C15" s="78" t="s">
        <v>2454</v>
      </c>
      <c r="D15" s="78" t="s">
        <v>2455</v>
      </c>
      <c r="E15" s="78" t="s">
        <v>2456</v>
      </c>
      <c r="F15" s="78" t="s">
        <v>2479</v>
      </c>
      <c r="G15" s="78" t="s">
        <v>2480</v>
      </c>
      <c r="H15" s="78" t="s">
        <v>2482</v>
      </c>
      <c r="I15" s="78" t="s">
        <v>2468</v>
      </c>
      <c r="J15" s="78" t="s">
        <v>2478</v>
      </c>
      <c r="K15" s="266">
        <v>44562</v>
      </c>
      <c r="L15" s="266">
        <v>44910</v>
      </c>
      <c r="M15" s="418" t="s">
        <v>2465</v>
      </c>
      <c r="N15" s="418" t="s">
        <v>2471</v>
      </c>
      <c r="O15" s="999" t="s">
        <v>2868</v>
      </c>
      <c r="P15" s="89" t="s">
        <v>13</v>
      </c>
      <c r="Q15" s="295"/>
      <c r="R15" s="615"/>
    </row>
    <row r="16" spans="3:18" ht="246" hidden="1" customHeight="1" x14ac:dyDescent="0.25">
      <c r="C16" s="78" t="s">
        <v>2454</v>
      </c>
      <c r="D16" s="78" t="s">
        <v>2455</v>
      </c>
      <c r="E16" s="78" t="s">
        <v>2456</v>
      </c>
      <c r="F16" s="78" t="s">
        <v>2479</v>
      </c>
      <c r="G16" s="78" t="s">
        <v>2480</v>
      </c>
      <c r="H16" s="78" t="s">
        <v>2481</v>
      </c>
      <c r="I16" s="78" t="s">
        <v>1147</v>
      </c>
      <c r="J16" s="78" t="s">
        <v>2478</v>
      </c>
      <c r="K16" s="266">
        <v>44562</v>
      </c>
      <c r="L16" s="266">
        <v>44910</v>
      </c>
      <c r="M16" s="418" t="s">
        <v>2472</v>
      </c>
      <c r="N16" s="400"/>
      <c r="O16" s="999" t="s">
        <v>2869</v>
      </c>
      <c r="P16" s="89" t="s">
        <v>13</v>
      </c>
      <c r="Q16" s="295"/>
      <c r="R16" s="615"/>
    </row>
    <row r="17" spans="3:18" ht="246" hidden="1" customHeight="1" x14ac:dyDescent="0.25">
      <c r="C17" s="78" t="s">
        <v>2454</v>
      </c>
      <c r="D17" s="78" t="s">
        <v>2455</v>
      </c>
      <c r="E17" s="78" t="s">
        <v>2456</v>
      </c>
      <c r="F17" s="78" t="s">
        <v>2479</v>
      </c>
      <c r="G17" s="78" t="s">
        <v>2480</v>
      </c>
      <c r="H17" s="78" t="s">
        <v>2482</v>
      </c>
      <c r="I17" s="78" t="s">
        <v>2468</v>
      </c>
      <c r="J17" s="78" t="s">
        <v>2478</v>
      </c>
      <c r="K17" s="266">
        <v>44562</v>
      </c>
      <c r="L17" s="266">
        <v>44910</v>
      </c>
      <c r="M17" s="418" t="s">
        <v>2472</v>
      </c>
      <c r="N17" s="418" t="s">
        <v>2473</v>
      </c>
      <c r="O17" s="999" t="s">
        <v>2870</v>
      </c>
      <c r="P17" s="89" t="s">
        <v>13</v>
      </c>
      <c r="Q17" s="295"/>
      <c r="R17" s="615"/>
    </row>
    <row r="18" spans="3:18" ht="246" hidden="1" customHeight="1" x14ac:dyDescent="0.25">
      <c r="C18" s="78" t="s">
        <v>2454</v>
      </c>
      <c r="D18" s="78" t="s">
        <v>2455</v>
      </c>
      <c r="E18" s="78" t="s">
        <v>2456</v>
      </c>
      <c r="F18" s="78" t="s">
        <v>2479</v>
      </c>
      <c r="G18" s="78" t="s">
        <v>2480</v>
      </c>
      <c r="H18" s="78" t="s">
        <v>2482</v>
      </c>
      <c r="I18" s="78" t="s">
        <v>2468</v>
      </c>
      <c r="J18" s="78" t="s">
        <v>2478</v>
      </c>
      <c r="K18" s="266">
        <v>44562</v>
      </c>
      <c r="L18" s="266">
        <v>44910</v>
      </c>
      <c r="M18" s="418" t="s">
        <v>2472</v>
      </c>
      <c r="N18" s="418" t="s">
        <v>2474</v>
      </c>
      <c r="O18" s="999" t="s">
        <v>2871</v>
      </c>
      <c r="P18" s="89" t="s">
        <v>13</v>
      </c>
      <c r="Q18" s="295"/>
      <c r="R18" s="615"/>
    </row>
    <row r="19" spans="3:18" ht="169.5" hidden="1" customHeight="1" x14ac:dyDescent="0.25">
      <c r="C19" s="78" t="s">
        <v>2483</v>
      </c>
      <c r="D19" s="78" t="s">
        <v>2484</v>
      </c>
      <c r="E19" s="78" t="s">
        <v>2485</v>
      </c>
      <c r="F19" s="78" t="s">
        <v>2486</v>
      </c>
      <c r="G19" s="78" t="s">
        <v>2487</v>
      </c>
      <c r="H19" s="78" t="s">
        <v>2488</v>
      </c>
      <c r="I19" s="78" t="s">
        <v>88</v>
      </c>
      <c r="J19" s="78" t="s">
        <v>2489</v>
      </c>
      <c r="K19" s="266">
        <v>44607</v>
      </c>
      <c r="L19" s="266">
        <v>44910</v>
      </c>
      <c r="M19" s="400" t="s">
        <v>282</v>
      </c>
      <c r="N19" s="400" t="s">
        <v>2490</v>
      </c>
      <c r="O19" s="812" t="s">
        <v>2491</v>
      </c>
      <c r="P19" s="89" t="s">
        <v>7</v>
      </c>
      <c r="Q19" s="295" t="s">
        <v>354</v>
      </c>
      <c r="R19" s="295" t="s">
        <v>983</v>
      </c>
    </row>
    <row r="20" spans="3:18" ht="126" hidden="1" customHeight="1" x14ac:dyDescent="0.25">
      <c r="C20" s="78" t="s">
        <v>2483</v>
      </c>
      <c r="D20" s="78" t="s">
        <v>2484</v>
      </c>
      <c r="E20" s="78" t="s">
        <v>2485</v>
      </c>
      <c r="F20" s="78" t="s">
        <v>2492</v>
      </c>
      <c r="G20" s="78" t="s">
        <v>2493</v>
      </c>
      <c r="H20" s="78" t="s">
        <v>2494</v>
      </c>
      <c r="I20" s="78" t="s">
        <v>88</v>
      </c>
      <c r="J20" s="78" t="s">
        <v>2478</v>
      </c>
      <c r="K20" s="266">
        <v>44594</v>
      </c>
      <c r="L20" s="266">
        <v>44910</v>
      </c>
      <c r="M20" s="400" t="s">
        <v>282</v>
      </c>
      <c r="N20" s="400" t="s">
        <v>2490</v>
      </c>
      <c r="O20" s="813" t="s">
        <v>2495</v>
      </c>
      <c r="P20" s="89" t="s">
        <v>7</v>
      </c>
      <c r="Q20" s="295"/>
      <c r="R20" s="615"/>
    </row>
    <row r="21" spans="3:18" ht="126" hidden="1" customHeight="1" x14ac:dyDescent="0.25">
      <c r="C21" s="78" t="s">
        <v>2483</v>
      </c>
      <c r="D21" s="78" t="s">
        <v>2484</v>
      </c>
      <c r="E21" s="78" t="s">
        <v>2485</v>
      </c>
      <c r="F21" s="78" t="s">
        <v>2496</v>
      </c>
      <c r="G21" s="78" t="s">
        <v>2487</v>
      </c>
      <c r="H21" s="78" t="s">
        <v>2494</v>
      </c>
      <c r="I21" s="78" t="s">
        <v>88</v>
      </c>
      <c r="J21" s="78" t="s">
        <v>2489</v>
      </c>
      <c r="K21" s="266">
        <v>44607</v>
      </c>
      <c r="L21" s="266">
        <v>44910</v>
      </c>
      <c r="M21" s="400" t="s">
        <v>282</v>
      </c>
      <c r="N21" s="400" t="s">
        <v>2490</v>
      </c>
      <c r="O21" s="812" t="s">
        <v>2497</v>
      </c>
      <c r="P21" s="89" t="s">
        <v>7</v>
      </c>
      <c r="Q21" s="295"/>
      <c r="R21" s="615"/>
    </row>
    <row r="22" spans="3:18" ht="126" hidden="1" customHeight="1" x14ac:dyDescent="0.25">
      <c r="C22" s="78" t="s">
        <v>2483</v>
      </c>
      <c r="D22" s="78" t="s">
        <v>2484</v>
      </c>
      <c r="E22" s="78" t="s">
        <v>2485</v>
      </c>
      <c r="F22" s="78" t="s">
        <v>2486</v>
      </c>
      <c r="G22" s="78" t="s">
        <v>2487</v>
      </c>
      <c r="H22" s="78" t="s">
        <v>2498</v>
      </c>
      <c r="I22" s="78" t="s">
        <v>1147</v>
      </c>
      <c r="J22" s="78" t="s">
        <v>2489</v>
      </c>
      <c r="K22" s="266">
        <v>44607</v>
      </c>
      <c r="L22" s="266">
        <v>44910</v>
      </c>
      <c r="M22" s="400" t="s">
        <v>2499</v>
      </c>
      <c r="N22" s="400" t="s">
        <v>1835</v>
      </c>
      <c r="O22" s="812" t="s">
        <v>2500</v>
      </c>
      <c r="P22" s="89" t="s">
        <v>7</v>
      </c>
      <c r="Q22" s="295"/>
      <c r="R22" s="615"/>
    </row>
    <row r="23" spans="3:18" ht="126" hidden="1" customHeight="1" x14ac:dyDescent="0.25">
      <c r="C23" s="78" t="s">
        <v>2483</v>
      </c>
      <c r="D23" s="78" t="s">
        <v>2484</v>
      </c>
      <c r="E23" s="78" t="s">
        <v>2485</v>
      </c>
      <c r="F23" s="78" t="s">
        <v>2501</v>
      </c>
      <c r="G23" s="78" t="s">
        <v>2487</v>
      </c>
      <c r="H23" s="78" t="s">
        <v>2498</v>
      </c>
      <c r="I23" s="78" t="s">
        <v>1147</v>
      </c>
      <c r="J23" s="78" t="s">
        <v>2489</v>
      </c>
      <c r="K23" s="266">
        <v>44607</v>
      </c>
      <c r="L23" s="266">
        <v>44910</v>
      </c>
      <c r="M23" s="400" t="s">
        <v>2499</v>
      </c>
      <c r="N23" s="400" t="s">
        <v>1835</v>
      </c>
      <c r="O23" s="813" t="s">
        <v>2502</v>
      </c>
      <c r="P23" s="89" t="s">
        <v>7</v>
      </c>
      <c r="Q23" s="295"/>
      <c r="R23" s="615"/>
    </row>
    <row r="24" spans="3:18" ht="126" hidden="1" customHeight="1" x14ac:dyDescent="0.25">
      <c r="C24" s="78" t="s">
        <v>2483</v>
      </c>
      <c r="D24" s="78" t="s">
        <v>2484</v>
      </c>
      <c r="E24" s="78" t="s">
        <v>2485</v>
      </c>
      <c r="F24" s="78" t="s">
        <v>2503</v>
      </c>
      <c r="G24" s="78" t="s">
        <v>1889</v>
      </c>
      <c r="H24" s="78" t="s">
        <v>2504</v>
      </c>
      <c r="I24" s="78" t="s">
        <v>2468</v>
      </c>
      <c r="J24" s="78" t="s">
        <v>2489</v>
      </c>
      <c r="K24" s="266">
        <v>44607</v>
      </c>
      <c r="L24" s="266">
        <v>44910</v>
      </c>
      <c r="M24" s="400" t="s">
        <v>2505</v>
      </c>
      <c r="N24" s="400" t="s">
        <v>2506</v>
      </c>
      <c r="O24" s="813" t="s">
        <v>2507</v>
      </c>
      <c r="P24" s="89" t="s">
        <v>13</v>
      </c>
      <c r="Q24" s="295"/>
      <c r="R24" s="615"/>
    </row>
    <row r="25" spans="3:18" ht="194.25" hidden="1" customHeight="1" x14ac:dyDescent="0.25">
      <c r="C25" s="78" t="s">
        <v>2483</v>
      </c>
      <c r="D25" s="78" t="s">
        <v>2484</v>
      </c>
      <c r="E25" s="78" t="s">
        <v>2485</v>
      </c>
      <c r="F25" s="78" t="s">
        <v>2508</v>
      </c>
      <c r="G25" s="78" t="s">
        <v>1889</v>
      </c>
      <c r="H25" s="78" t="s">
        <v>2504</v>
      </c>
      <c r="I25" s="78" t="s">
        <v>2468</v>
      </c>
      <c r="J25" s="78" t="s">
        <v>2489</v>
      </c>
      <c r="K25" s="266">
        <v>44607</v>
      </c>
      <c r="L25" s="266">
        <v>44910</v>
      </c>
      <c r="M25" s="400" t="s">
        <v>2505</v>
      </c>
      <c r="N25" s="400" t="s">
        <v>2506</v>
      </c>
      <c r="O25" s="813" t="s">
        <v>2509</v>
      </c>
      <c r="P25" s="89" t="s">
        <v>13</v>
      </c>
      <c r="Q25" s="295"/>
      <c r="R25" s="615"/>
    </row>
    <row r="26" spans="3:18" ht="194.25" hidden="1" customHeight="1" x14ac:dyDescent="0.25">
      <c r="C26" s="78" t="s">
        <v>2510</v>
      </c>
      <c r="D26" s="78" t="s">
        <v>2511</v>
      </c>
      <c r="E26" s="78" t="s">
        <v>2512</v>
      </c>
      <c r="F26" s="78" t="s">
        <v>2513</v>
      </c>
      <c r="G26" s="78" t="s">
        <v>2514</v>
      </c>
      <c r="H26" s="78" t="s">
        <v>2515</v>
      </c>
      <c r="I26" s="78" t="s">
        <v>88</v>
      </c>
      <c r="J26" s="78" t="s">
        <v>2516</v>
      </c>
      <c r="K26" s="266">
        <v>44593</v>
      </c>
      <c r="L26" s="266">
        <v>44910</v>
      </c>
      <c r="M26" s="400" t="s">
        <v>282</v>
      </c>
      <c r="N26" s="400" t="s">
        <v>2490</v>
      </c>
      <c r="O26" s="812" t="s">
        <v>2517</v>
      </c>
      <c r="P26" s="89" t="s">
        <v>7</v>
      </c>
      <c r="Q26" s="295" t="s">
        <v>354</v>
      </c>
      <c r="R26" s="295" t="s">
        <v>983</v>
      </c>
    </row>
    <row r="27" spans="3:18" ht="194.25" hidden="1" customHeight="1" x14ac:dyDescent="0.25">
      <c r="C27" s="78" t="s">
        <v>2510</v>
      </c>
      <c r="D27" s="78" t="s">
        <v>2511</v>
      </c>
      <c r="E27" s="78" t="s">
        <v>2512</v>
      </c>
      <c r="F27" s="78" t="s">
        <v>2518</v>
      </c>
      <c r="G27" s="78" t="s">
        <v>2519</v>
      </c>
      <c r="H27" s="78" t="s">
        <v>2515</v>
      </c>
      <c r="I27" s="78" t="s">
        <v>88</v>
      </c>
      <c r="J27" s="78" t="s">
        <v>2520</v>
      </c>
      <c r="K27" s="266">
        <v>44593</v>
      </c>
      <c r="L27" s="266">
        <v>44681</v>
      </c>
      <c r="M27" s="400" t="s">
        <v>282</v>
      </c>
      <c r="N27" s="400" t="s">
        <v>2490</v>
      </c>
      <c r="O27" s="1001" t="s">
        <v>2521</v>
      </c>
      <c r="P27" s="89" t="s">
        <v>7</v>
      </c>
      <c r="Q27" s="295"/>
      <c r="R27" s="615"/>
    </row>
    <row r="28" spans="3:18" ht="194.25" hidden="1" customHeight="1" x14ac:dyDescent="0.25">
      <c r="C28" s="78" t="s">
        <v>2510</v>
      </c>
      <c r="D28" s="78" t="s">
        <v>2522</v>
      </c>
      <c r="E28" s="78" t="s">
        <v>2523</v>
      </c>
      <c r="F28" s="78" t="s">
        <v>2524</v>
      </c>
      <c r="G28" s="78" t="s">
        <v>2514</v>
      </c>
      <c r="H28" s="78" t="s">
        <v>2515</v>
      </c>
      <c r="I28" s="78" t="s">
        <v>88</v>
      </c>
      <c r="J28" s="78" t="s">
        <v>2516</v>
      </c>
      <c r="K28" s="266">
        <v>44593</v>
      </c>
      <c r="L28" s="266">
        <v>44910</v>
      </c>
      <c r="M28" s="400" t="s">
        <v>282</v>
      </c>
      <c r="N28" s="400" t="s">
        <v>2490</v>
      </c>
      <c r="O28" s="999" t="s">
        <v>2525</v>
      </c>
      <c r="P28" s="89" t="s">
        <v>7</v>
      </c>
      <c r="Q28" s="295" t="s">
        <v>354</v>
      </c>
      <c r="R28" s="295" t="s">
        <v>983</v>
      </c>
    </row>
    <row r="29" spans="3:18" ht="124.5" hidden="1" customHeight="1" x14ac:dyDescent="0.25">
      <c r="C29" s="78" t="s">
        <v>2526</v>
      </c>
      <c r="D29" s="78" t="s">
        <v>2527</v>
      </c>
      <c r="E29" s="78" t="s">
        <v>2528</v>
      </c>
      <c r="F29" s="78" t="s">
        <v>2529</v>
      </c>
      <c r="G29" s="418" t="s">
        <v>2530</v>
      </c>
      <c r="H29" s="811" t="s">
        <v>2531</v>
      </c>
      <c r="I29" s="78" t="s">
        <v>88</v>
      </c>
      <c r="J29" s="78" t="s">
        <v>2489</v>
      </c>
      <c r="K29" s="266">
        <v>44593</v>
      </c>
      <c r="L29" s="266">
        <v>44910</v>
      </c>
      <c r="M29" s="400" t="s">
        <v>282</v>
      </c>
      <c r="N29" s="400" t="s">
        <v>2490</v>
      </c>
      <c r="O29" s="999" t="s">
        <v>2532</v>
      </c>
      <c r="P29" s="89" t="s">
        <v>7</v>
      </c>
      <c r="Q29" s="295" t="s">
        <v>354</v>
      </c>
      <c r="R29" s="295" t="s">
        <v>983</v>
      </c>
    </row>
    <row r="30" spans="3:18" ht="106.5" hidden="1" customHeight="1" x14ac:dyDescent="0.25">
      <c r="C30" s="78" t="s">
        <v>2526</v>
      </c>
      <c r="D30" s="78" t="s">
        <v>2527</v>
      </c>
      <c r="E30" s="78" t="s">
        <v>2528</v>
      </c>
      <c r="F30" s="78" t="s">
        <v>2533</v>
      </c>
      <c r="G30" s="418" t="s">
        <v>2534</v>
      </c>
      <c r="H30" s="811" t="s">
        <v>2531</v>
      </c>
      <c r="I30" s="78" t="s">
        <v>88</v>
      </c>
      <c r="J30" s="78" t="s">
        <v>2489</v>
      </c>
      <c r="K30" s="266">
        <v>44593</v>
      </c>
      <c r="L30" s="266">
        <v>44910</v>
      </c>
      <c r="M30" s="400" t="s">
        <v>282</v>
      </c>
      <c r="N30" s="400" t="s">
        <v>2490</v>
      </c>
      <c r="O30" s="999" t="s">
        <v>2535</v>
      </c>
      <c r="P30" s="89" t="s">
        <v>7</v>
      </c>
      <c r="Q30" s="295"/>
      <c r="R30" s="615"/>
    </row>
    <row r="31" spans="3:18" ht="106.5" hidden="1" customHeight="1" x14ac:dyDescent="0.25">
      <c r="C31" s="78" t="s">
        <v>2483</v>
      </c>
      <c r="D31" s="78" t="s">
        <v>2484</v>
      </c>
      <c r="E31" s="78" t="s">
        <v>2485</v>
      </c>
      <c r="F31" s="78" t="s">
        <v>2503</v>
      </c>
      <c r="G31" s="78" t="s">
        <v>1889</v>
      </c>
      <c r="H31" s="78" t="s">
        <v>2504</v>
      </c>
      <c r="I31" s="78" t="s">
        <v>2468</v>
      </c>
      <c r="J31" s="78" t="s">
        <v>2489</v>
      </c>
      <c r="K31" s="266">
        <v>44607</v>
      </c>
      <c r="L31" s="266">
        <v>44910</v>
      </c>
      <c r="M31" s="400" t="s">
        <v>2505</v>
      </c>
      <c r="N31" s="400" t="s">
        <v>2536</v>
      </c>
      <c r="O31" s="999" t="s">
        <v>2537</v>
      </c>
      <c r="P31" s="89" t="s">
        <v>13</v>
      </c>
      <c r="Q31" s="295"/>
      <c r="R31" s="615"/>
    </row>
    <row r="32" spans="3:18" ht="106.5" hidden="1" customHeight="1" x14ac:dyDescent="0.25">
      <c r="C32" s="78" t="s">
        <v>2483</v>
      </c>
      <c r="D32" s="78" t="s">
        <v>2484</v>
      </c>
      <c r="E32" s="78" t="s">
        <v>2485</v>
      </c>
      <c r="F32" s="78" t="s">
        <v>2508</v>
      </c>
      <c r="G32" s="78" t="s">
        <v>1889</v>
      </c>
      <c r="H32" s="78" t="s">
        <v>2504</v>
      </c>
      <c r="I32" s="78" t="s">
        <v>2468</v>
      </c>
      <c r="J32" s="78" t="s">
        <v>2489</v>
      </c>
      <c r="K32" s="266">
        <v>44607</v>
      </c>
      <c r="L32" s="266">
        <v>44910</v>
      </c>
      <c r="M32" s="400" t="s">
        <v>2505</v>
      </c>
      <c r="N32" s="400" t="s">
        <v>2536</v>
      </c>
      <c r="O32" s="999" t="s">
        <v>2538</v>
      </c>
      <c r="P32" s="89" t="s">
        <v>13</v>
      </c>
      <c r="Q32" s="295"/>
      <c r="R32" s="615"/>
    </row>
    <row r="33" spans="3:18" ht="106.5" hidden="1" customHeight="1" x14ac:dyDescent="0.25">
      <c r="C33" s="78" t="s">
        <v>2483</v>
      </c>
      <c r="D33" s="78" t="s">
        <v>2484</v>
      </c>
      <c r="E33" s="78" t="s">
        <v>2485</v>
      </c>
      <c r="F33" s="78" t="s">
        <v>2486</v>
      </c>
      <c r="G33" s="78" t="s">
        <v>2487</v>
      </c>
      <c r="H33" s="78" t="s">
        <v>2498</v>
      </c>
      <c r="I33" s="78" t="s">
        <v>1147</v>
      </c>
      <c r="J33" s="78" t="s">
        <v>2489</v>
      </c>
      <c r="K33" s="266">
        <v>44607</v>
      </c>
      <c r="L33" s="266">
        <v>44910</v>
      </c>
      <c r="M33" s="400" t="s">
        <v>2539</v>
      </c>
      <c r="N33" s="400" t="s">
        <v>1835</v>
      </c>
      <c r="O33" s="999" t="s">
        <v>2540</v>
      </c>
      <c r="P33" s="89" t="s">
        <v>7</v>
      </c>
      <c r="Q33" s="295"/>
      <c r="R33" s="615"/>
    </row>
    <row r="34" spans="3:18" ht="106.5" hidden="1" customHeight="1" x14ac:dyDescent="0.25">
      <c r="C34" s="78" t="s">
        <v>2483</v>
      </c>
      <c r="D34" s="78" t="s">
        <v>2484</v>
      </c>
      <c r="E34" s="78" t="s">
        <v>2485</v>
      </c>
      <c r="F34" s="78" t="s">
        <v>2501</v>
      </c>
      <c r="G34" s="78" t="s">
        <v>2487</v>
      </c>
      <c r="H34" s="78" t="s">
        <v>2498</v>
      </c>
      <c r="I34" s="78" t="s">
        <v>1147</v>
      </c>
      <c r="J34" s="78" t="s">
        <v>2489</v>
      </c>
      <c r="K34" s="266">
        <v>44607</v>
      </c>
      <c r="L34" s="266">
        <v>44910</v>
      </c>
      <c r="M34" s="400" t="s">
        <v>2539</v>
      </c>
      <c r="N34" s="400" t="s">
        <v>1835</v>
      </c>
      <c r="O34" s="999" t="s">
        <v>2541</v>
      </c>
      <c r="P34" s="89" t="s">
        <v>7</v>
      </c>
      <c r="Q34" s="295"/>
      <c r="R34" s="615"/>
    </row>
    <row r="35" spans="3:18" ht="106.5" hidden="1" customHeight="1" x14ac:dyDescent="0.25">
      <c r="C35" s="78" t="s">
        <v>2483</v>
      </c>
      <c r="D35" s="78" t="s">
        <v>2484</v>
      </c>
      <c r="E35" s="78" t="s">
        <v>2485</v>
      </c>
      <c r="F35" s="78" t="s">
        <v>2503</v>
      </c>
      <c r="G35" s="78" t="s">
        <v>1889</v>
      </c>
      <c r="H35" s="78" t="s">
        <v>2504</v>
      </c>
      <c r="I35" s="78" t="s">
        <v>2468</v>
      </c>
      <c r="J35" s="78" t="s">
        <v>2489</v>
      </c>
      <c r="K35" s="266">
        <v>44607</v>
      </c>
      <c r="L35" s="266">
        <v>44910</v>
      </c>
      <c r="M35" s="400" t="s">
        <v>2539</v>
      </c>
      <c r="N35" s="400" t="s">
        <v>2542</v>
      </c>
      <c r="O35" s="999" t="s">
        <v>2543</v>
      </c>
      <c r="P35" s="89" t="s">
        <v>7</v>
      </c>
      <c r="Q35" s="295"/>
      <c r="R35" s="615"/>
    </row>
    <row r="36" spans="3:18" ht="106.5" hidden="1" customHeight="1" x14ac:dyDescent="0.25">
      <c r="C36" s="78" t="s">
        <v>2483</v>
      </c>
      <c r="D36" s="78" t="s">
        <v>2484</v>
      </c>
      <c r="E36" s="78" t="s">
        <v>2485</v>
      </c>
      <c r="F36" s="78" t="s">
        <v>2508</v>
      </c>
      <c r="G36" s="78" t="s">
        <v>1889</v>
      </c>
      <c r="H36" s="78" t="s">
        <v>2504</v>
      </c>
      <c r="I36" s="78" t="s">
        <v>2468</v>
      </c>
      <c r="J36" s="78" t="s">
        <v>2489</v>
      </c>
      <c r="K36" s="266">
        <v>44607</v>
      </c>
      <c r="L36" s="266">
        <v>44910</v>
      </c>
      <c r="M36" s="400" t="s">
        <v>2539</v>
      </c>
      <c r="N36" s="400" t="s">
        <v>2542</v>
      </c>
      <c r="O36" s="999" t="s">
        <v>2543</v>
      </c>
      <c r="P36" s="89" t="s">
        <v>7</v>
      </c>
      <c r="Q36" s="295"/>
      <c r="R36" s="615"/>
    </row>
    <row r="37" spans="3:18" ht="106.5" hidden="1" customHeight="1" x14ac:dyDescent="0.25">
      <c r="C37" s="78" t="s">
        <v>2526</v>
      </c>
      <c r="D37" s="78" t="s">
        <v>2527</v>
      </c>
      <c r="E37" s="78" t="s">
        <v>2528</v>
      </c>
      <c r="F37" s="78" t="s">
        <v>2544</v>
      </c>
      <c r="G37" s="418" t="s">
        <v>2545</v>
      </c>
      <c r="H37" s="811" t="s">
        <v>2546</v>
      </c>
      <c r="I37" s="78" t="s">
        <v>1147</v>
      </c>
      <c r="J37" s="78" t="s">
        <v>2489</v>
      </c>
      <c r="K37" s="266">
        <v>44593</v>
      </c>
      <c r="L37" s="266">
        <v>44910</v>
      </c>
      <c r="M37" s="400" t="s">
        <v>2499</v>
      </c>
      <c r="N37" s="400" t="s">
        <v>1835</v>
      </c>
      <c r="O37" s="999" t="s">
        <v>2547</v>
      </c>
      <c r="P37" s="89" t="s">
        <v>13</v>
      </c>
      <c r="Q37" s="295"/>
      <c r="R37" s="615"/>
    </row>
    <row r="38" spans="3:18" ht="106.5" hidden="1" customHeight="1" x14ac:dyDescent="0.25">
      <c r="C38" s="78" t="s">
        <v>2526</v>
      </c>
      <c r="D38" s="78" t="s">
        <v>2527</v>
      </c>
      <c r="E38" s="78" t="s">
        <v>2528</v>
      </c>
      <c r="F38" s="78" t="s">
        <v>2548</v>
      </c>
      <c r="G38" s="418" t="s">
        <v>2534</v>
      </c>
      <c r="H38" s="811" t="s">
        <v>2546</v>
      </c>
      <c r="I38" s="78" t="s">
        <v>1147</v>
      </c>
      <c r="J38" s="78" t="s">
        <v>2489</v>
      </c>
      <c r="K38" s="266">
        <v>44593</v>
      </c>
      <c r="L38" s="266">
        <v>44910</v>
      </c>
      <c r="M38" s="400" t="s">
        <v>2499</v>
      </c>
      <c r="N38" s="400" t="s">
        <v>1835</v>
      </c>
      <c r="O38" s="999" t="s">
        <v>2549</v>
      </c>
      <c r="P38" s="89" t="s">
        <v>7</v>
      </c>
      <c r="Q38" s="295"/>
      <c r="R38" s="615"/>
    </row>
    <row r="39" spans="3:18" ht="106.5" hidden="1" customHeight="1" x14ac:dyDescent="0.25">
      <c r="C39" s="78" t="s">
        <v>2526</v>
      </c>
      <c r="D39" s="78" t="s">
        <v>2527</v>
      </c>
      <c r="E39" s="78" t="s">
        <v>2528</v>
      </c>
      <c r="F39" s="78" t="s">
        <v>2550</v>
      </c>
      <c r="G39" s="418" t="s">
        <v>2551</v>
      </c>
      <c r="H39" s="811" t="s">
        <v>2546</v>
      </c>
      <c r="I39" s="78" t="s">
        <v>1147</v>
      </c>
      <c r="J39" s="78" t="s">
        <v>2489</v>
      </c>
      <c r="K39" s="266">
        <v>44593</v>
      </c>
      <c r="L39" s="266">
        <v>44910</v>
      </c>
      <c r="M39" s="400" t="s">
        <v>2499</v>
      </c>
      <c r="N39" s="400" t="s">
        <v>1835</v>
      </c>
      <c r="O39" s="999" t="s">
        <v>2552</v>
      </c>
      <c r="P39" s="89" t="s">
        <v>7</v>
      </c>
      <c r="Q39" s="295"/>
      <c r="R39" s="615"/>
    </row>
    <row r="40" spans="3:18" ht="106.5" hidden="1" customHeight="1" x14ac:dyDescent="0.25">
      <c r="C40" s="78" t="s">
        <v>2526</v>
      </c>
      <c r="D40" s="78" t="s">
        <v>2553</v>
      </c>
      <c r="E40" s="78" t="s">
        <v>2554</v>
      </c>
      <c r="F40" s="78" t="s">
        <v>2555</v>
      </c>
      <c r="G40" s="78" t="s">
        <v>2556</v>
      </c>
      <c r="H40" s="151" t="s">
        <v>2557</v>
      </c>
      <c r="I40" s="78" t="s">
        <v>88</v>
      </c>
      <c r="J40" s="78" t="s">
        <v>2489</v>
      </c>
      <c r="K40" s="266">
        <v>44593</v>
      </c>
      <c r="L40" s="266">
        <v>44910</v>
      </c>
      <c r="M40" s="400" t="s">
        <v>282</v>
      </c>
      <c r="N40" s="400" t="s">
        <v>2490</v>
      </c>
      <c r="O40" s="999" t="s">
        <v>2558</v>
      </c>
      <c r="P40" s="89" t="s">
        <v>13</v>
      </c>
      <c r="Q40" s="295" t="s">
        <v>354</v>
      </c>
      <c r="R40" s="295" t="s">
        <v>983</v>
      </c>
    </row>
    <row r="41" spans="3:18" ht="183" hidden="1" customHeight="1" x14ac:dyDescent="0.25">
      <c r="C41" s="78" t="s">
        <v>2526</v>
      </c>
      <c r="D41" s="78" t="s">
        <v>2527</v>
      </c>
      <c r="E41" s="78" t="s">
        <v>2554</v>
      </c>
      <c r="F41" s="78" t="s">
        <v>2559</v>
      </c>
      <c r="G41" s="78" t="s">
        <v>2560</v>
      </c>
      <c r="H41" s="78" t="s">
        <v>2561</v>
      </c>
      <c r="I41" s="78" t="s">
        <v>88</v>
      </c>
      <c r="J41" s="78" t="s">
        <v>2516</v>
      </c>
      <c r="K41" s="266">
        <v>44593</v>
      </c>
      <c r="L41" s="266">
        <v>44910</v>
      </c>
      <c r="M41" s="400" t="s">
        <v>282</v>
      </c>
      <c r="N41" s="400" t="s">
        <v>2490</v>
      </c>
      <c r="O41" s="999" t="s">
        <v>2562</v>
      </c>
      <c r="P41" s="89" t="s">
        <v>7</v>
      </c>
      <c r="Q41" s="295"/>
      <c r="R41" s="615"/>
    </row>
    <row r="42" spans="3:18" ht="183" hidden="1" customHeight="1" x14ac:dyDescent="0.25">
      <c r="C42" s="78" t="s">
        <v>2526</v>
      </c>
      <c r="D42" s="78" t="s">
        <v>2527</v>
      </c>
      <c r="E42" s="78" t="s">
        <v>2528</v>
      </c>
      <c r="F42" s="78" t="s">
        <v>2544</v>
      </c>
      <c r="G42" s="418" t="s">
        <v>2545</v>
      </c>
      <c r="H42" s="811" t="s">
        <v>2546</v>
      </c>
      <c r="I42" s="78" t="s">
        <v>1147</v>
      </c>
      <c r="J42" s="205" t="s">
        <v>2489</v>
      </c>
      <c r="K42" s="266">
        <v>44593</v>
      </c>
      <c r="L42" s="266">
        <v>44910</v>
      </c>
      <c r="M42" s="400" t="s">
        <v>2539</v>
      </c>
      <c r="N42" s="400" t="s">
        <v>1835</v>
      </c>
      <c r="O42" s="999" t="s">
        <v>2563</v>
      </c>
      <c r="P42" s="89" t="s">
        <v>13</v>
      </c>
      <c r="Q42" s="295"/>
      <c r="R42" s="615"/>
    </row>
    <row r="43" spans="3:18" ht="183" hidden="1" customHeight="1" x14ac:dyDescent="0.25">
      <c r="C43" s="78" t="s">
        <v>2526</v>
      </c>
      <c r="D43" s="78" t="s">
        <v>2527</v>
      </c>
      <c r="E43" s="78" t="s">
        <v>2528</v>
      </c>
      <c r="F43" s="78" t="s">
        <v>2548</v>
      </c>
      <c r="G43" s="418" t="s">
        <v>2534</v>
      </c>
      <c r="H43" s="811" t="s">
        <v>2546</v>
      </c>
      <c r="I43" s="78" t="s">
        <v>1147</v>
      </c>
      <c r="J43" s="78" t="s">
        <v>2489</v>
      </c>
      <c r="K43" s="266">
        <v>44593</v>
      </c>
      <c r="L43" s="266">
        <v>44910</v>
      </c>
      <c r="M43" s="400" t="s">
        <v>2539</v>
      </c>
      <c r="N43" s="400" t="s">
        <v>1835</v>
      </c>
      <c r="O43" s="999" t="s">
        <v>2564</v>
      </c>
      <c r="P43" s="89" t="s">
        <v>13</v>
      </c>
      <c r="Q43" s="295"/>
      <c r="R43" s="615"/>
    </row>
    <row r="44" spans="3:18" ht="183" hidden="1" customHeight="1" x14ac:dyDescent="0.25">
      <c r="C44" s="78" t="s">
        <v>2526</v>
      </c>
      <c r="D44" s="78" t="s">
        <v>2527</v>
      </c>
      <c r="E44" s="78" t="s">
        <v>2528</v>
      </c>
      <c r="F44" s="78" t="s">
        <v>2550</v>
      </c>
      <c r="G44" s="418" t="s">
        <v>2551</v>
      </c>
      <c r="H44" s="811" t="s">
        <v>2546</v>
      </c>
      <c r="I44" s="78" t="s">
        <v>1147</v>
      </c>
      <c r="J44" s="78" t="s">
        <v>2489</v>
      </c>
      <c r="K44" s="266">
        <v>44593</v>
      </c>
      <c r="L44" s="266">
        <v>44910</v>
      </c>
      <c r="M44" s="400" t="s">
        <v>2539</v>
      </c>
      <c r="N44" s="400" t="s">
        <v>1835</v>
      </c>
      <c r="O44" s="999" t="s">
        <v>2565</v>
      </c>
      <c r="P44" s="89" t="s">
        <v>13</v>
      </c>
      <c r="Q44" s="295"/>
      <c r="R44" s="615"/>
    </row>
    <row r="45" spans="3:18" ht="95.25" hidden="1" customHeight="1" x14ac:dyDescent="0.25">
      <c r="C45" s="78" t="s">
        <v>2526</v>
      </c>
      <c r="D45" s="78" t="s">
        <v>2527</v>
      </c>
      <c r="E45" s="78" t="s">
        <v>2554</v>
      </c>
      <c r="F45" s="78" t="s">
        <v>2566</v>
      </c>
      <c r="G45" s="78" t="s">
        <v>2567</v>
      </c>
      <c r="H45" s="78" t="s">
        <v>2568</v>
      </c>
      <c r="I45" s="78" t="s">
        <v>1147</v>
      </c>
      <c r="J45" s="78" t="s">
        <v>2489</v>
      </c>
      <c r="K45" s="266">
        <v>44593</v>
      </c>
      <c r="L45" s="266">
        <v>44910</v>
      </c>
      <c r="M45" s="400" t="s">
        <v>2499</v>
      </c>
      <c r="N45" s="400" t="s">
        <v>1835</v>
      </c>
      <c r="O45" s="999" t="s">
        <v>2569</v>
      </c>
      <c r="P45" s="89" t="s">
        <v>7</v>
      </c>
      <c r="Q45" s="295"/>
      <c r="R45" s="615"/>
    </row>
    <row r="46" spans="3:18" ht="74.25" hidden="1" customHeight="1" x14ac:dyDescent="0.25">
      <c r="C46" s="78" t="s">
        <v>2526</v>
      </c>
      <c r="D46" s="78" t="s">
        <v>2527</v>
      </c>
      <c r="E46" s="78" t="s">
        <v>2554</v>
      </c>
      <c r="F46" s="78" t="s">
        <v>2570</v>
      </c>
      <c r="G46" s="78" t="s">
        <v>2534</v>
      </c>
      <c r="H46" s="78" t="s">
        <v>2546</v>
      </c>
      <c r="I46" s="78" t="s">
        <v>1147</v>
      </c>
      <c r="J46" s="78" t="s">
        <v>2460</v>
      </c>
      <c r="K46" s="266">
        <v>44593</v>
      </c>
      <c r="L46" s="266">
        <v>44910</v>
      </c>
      <c r="M46" s="400" t="s">
        <v>2499</v>
      </c>
      <c r="N46" s="400" t="s">
        <v>1835</v>
      </c>
      <c r="O46" s="813" t="s">
        <v>2839</v>
      </c>
      <c r="P46" s="89" t="s">
        <v>7</v>
      </c>
      <c r="Q46" s="295"/>
      <c r="R46" s="615"/>
    </row>
    <row r="47" spans="3:18" ht="74.25" hidden="1" customHeight="1" x14ac:dyDescent="0.25">
      <c r="C47" s="78" t="s">
        <v>2526</v>
      </c>
      <c r="D47" s="78" t="s">
        <v>2527</v>
      </c>
      <c r="E47" s="78" t="s">
        <v>2554</v>
      </c>
      <c r="F47" s="78" t="s">
        <v>2571</v>
      </c>
      <c r="G47" s="78" t="s">
        <v>2572</v>
      </c>
      <c r="H47" s="78" t="s">
        <v>2546</v>
      </c>
      <c r="I47" s="78" t="s">
        <v>1147</v>
      </c>
      <c r="J47" s="78" t="s">
        <v>2460</v>
      </c>
      <c r="K47" s="266">
        <v>44593</v>
      </c>
      <c r="L47" s="266">
        <v>44910</v>
      </c>
      <c r="M47" s="400" t="s">
        <v>2499</v>
      </c>
      <c r="N47" s="400" t="s">
        <v>1835</v>
      </c>
      <c r="O47" s="813" t="s">
        <v>2839</v>
      </c>
      <c r="P47" s="89" t="s">
        <v>7</v>
      </c>
      <c r="Q47" s="295"/>
      <c r="R47" s="615"/>
    </row>
    <row r="48" spans="3:18" ht="173.25" hidden="1" customHeight="1" x14ac:dyDescent="0.25">
      <c r="C48" s="78" t="s">
        <v>2573</v>
      </c>
      <c r="D48" s="78" t="s">
        <v>2574</v>
      </c>
      <c r="E48" s="78" t="s">
        <v>2575</v>
      </c>
      <c r="F48" s="78" t="s">
        <v>2576</v>
      </c>
      <c r="G48" s="78" t="s">
        <v>2577</v>
      </c>
      <c r="H48" s="78" t="s">
        <v>2578</v>
      </c>
      <c r="I48" s="78" t="s">
        <v>88</v>
      </c>
      <c r="J48" s="78" t="s">
        <v>2489</v>
      </c>
      <c r="K48" s="266">
        <v>44576</v>
      </c>
      <c r="L48" s="266">
        <v>44925</v>
      </c>
      <c r="M48" s="418" t="s">
        <v>2579</v>
      </c>
      <c r="N48" s="418" t="s">
        <v>568</v>
      </c>
      <c r="O48" s="999" t="s">
        <v>2872</v>
      </c>
      <c r="P48" s="89" t="s">
        <v>7</v>
      </c>
      <c r="Q48" s="295" t="s">
        <v>354</v>
      </c>
      <c r="R48" s="295" t="s">
        <v>983</v>
      </c>
    </row>
    <row r="49" spans="3:19" ht="74.25" hidden="1" customHeight="1" x14ac:dyDescent="0.25">
      <c r="C49" s="78" t="s">
        <v>2573</v>
      </c>
      <c r="D49" s="78" t="s">
        <v>2574</v>
      </c>
      <c r="E49" s="78" t="s">
        <v>2575</v>
      </c>
      <c r="F49" s="78" t="s">
        <v>2580</v>
      </c>
      <c r="G49" s="78" t="s">
        <v>2581</v>
      </c>
      <c r="H49" s="78" t="s">
        <v>2578</v>
      </c>
      <c r="I49" s="78" t="s">
        <v>88</v>
      </c>
      <c r="J49" s="78" t="s">
        <v>2489</v>
      </c>
      <c r="K49" s="266">
        <v>44576</v>
      </c>
      <c r="L49" s="266">
        <v>44925</v>
      </c>
      <c r="M49" s="418" t="s">
        <v>2579</v>
      </c>
      <c r="N49" s="418" t="s">
        <v>568</v>
      </c>
      <c r="O49" s="999" t="s">
        <v>2873</v>
      </c>
      <c r="P49" s="89" t="s">
        <v>7</v>
      </c>
      <c r="Q49" s="295"/>
      <c r="R49" s="615"/>
    </row>
    <row r="50" spans="3:19" ht="74.25" hidden="1" customHeight="1" x14ac:dyDescent="0.25">
      <c r="C50" s="78" t="s">
        <v>2573</v>
      </c>
      <c r="D50" s="78" t="s">
        <v>2574</v>
      </c>
      <c r="E50" s="78" t="s">
        <v>2575</v>
      </c>
      <c r="F50" s="78" t="s">
        <v>2582</v>
      </c>
      <c r="G50" s="78" t="s">
        <v>2583</v>
      </c>
      <c r="H50" s="78" t="s">
        <v>2584</v>
      </c>
      <c r="I50" s="78" t="s">
        <v>1147</v>
      </c>
      <c r="J50" s="78" t="s">
        <v>2489</v>
      </c>
      <c r="K50" s="266">
        <v>44576</v>
      </c>
      <c r="L50" s="266">
        <v>44925</v>
      </c>
      <c r="M50" s="418" t="s">
        <v>2465</v>
      </c>
      <c r="N50" s="418"/>
      <c r="O50" s="999" t="s">
        <v>2874</v>
      </c>
      <c r="P50" s="89" t="s">
        <v>7</v>
      </c>
      <c r="Q50" s="295"/>
      <c r="R50" s="615"/>
    </row>
    <row r="51" spans="3:19" ht="74.25" hidden="1" customHeight="1" x14ac:dyDescent="0.25">
      <c r="C51" s="78" t="s">
        <v>2573</v>
      </c>
      <c r="D51" s="78" t="s">
        <v>2574</v>
      </c>
      <c r="E51" s="78" t="s">
        <v>2575</v>
      </c>
      <c r="F51" s="78" t="s">
        <v>2582</v>
      </c>
      <c r="G51" s="78" t="s">
        <v>2583</v>
      </c>
      <c r="H51" s="78" t="s">
        <v>2584</v>
      </c>
      <c r="I51" s="78" t="s">
        <v>1147</v>
      </c>
      <c r="J51" s="78" t="s">
        <v>2489</v>
      </c>
      <c r="K51" s="266">
        <v>44576</v>
      </c>
      <c r="L51" s="266">
        <v>44925</v>
      </c>
      <c r="M51" s="418" t="s">
        <v>2472</v>
      </c>
      <c r="N51" s="418"/>
      <c r="O51" s="999" t="s">
        <v>2875</v>
      </c>
      <c r="P51" s="89" t="s">
        <v>13</v>
      </c>
      <c r="Q51" s="295"/>
      <c r="R51" s="615"/>
    </row>
    <row r="52" spans="3:19" ht="74.25" hidden="1" customHeight="1" x14ac:dyDescent="0.25">
      <c r="C52" s="78" t="s">
        <v>2573</v>
      </c>
      <c r="D52" s="78" t="s">
        <v>2574</v>
      </c>
      <c r="E52" s="78" t="s">
        <v>2575</v>
      </c>
      <c r="F52" s="78" t="s">
        <v>2580</v>
      </c>
      <c r="G52" s="78" t="s">
        <v>2585</v>
      </c>
      <c r="H52" s="78" t="s">
        <v>2584</v>
      </c>
      <c r="I52" s="78" t="s">
        <v>1147</v>
      </c>
      <c r="J52" s="78" t="s">
        <v>2489</v>
      </c>
      <c r="K52" s="266">
        <v>44576</v>
      </c>
      <c r="L52" s="266">
        <v>44925</v>
      </c>
      <c r="M52" s="418" t="s">
        <v>2465</v>
      </c>
      <c r="N52" s="418"/>
      <c r="O52" s="999" t="s">
        <v>2876</v>
      </c>
      <c r="P52" s="89" t="s">
        <v>7</v>
      </c>
      <c r="Q52" s="295"/>
      <c r="R52" s="615"/>
    </row>
    <row r="53" spans="3:19" ht="74.25" hidden="1" customHeight="1" x14ac:dyDescent="0.25">
      <c r="C53" s="78" t="s">
        <v>2573</v>
      </c>
      <c r="D53" s="78" t="s">
        <v>2574</v>
      </c>
      <c r="E53" s="78" t="s">
        <v>2575</v>
      </c>
      <c r="F53" s="78" t="s">
        <v>2580</v>
      </c>
      <c r="G53" s="78" t="s">
        <v>2585</v>
      </c>
      <c r="H53" s="78" t="s">
        <v>2584</v>
      </c>
      <c r="I53" s="78" t="s">
        <v>1147</v>
      </c>
      <c r="J53" s="78" t="s">
        <v>2489</v>
      </c>
      <c r="K53" s="266">
        <v>44576</v>
      </c>
      <c r="L53" s="266">
        <v>44925</v>
      </c>
      <c r="M53" s="418" t="s">
        <v>2472</v>
      </c>
      <c r="N53" s="418"/>
      <c r="O53" s="999" t="s">
        <v>2875</v>
      </c>
      <c r="P53" s="89" t="s">
        <v>13</v>
      </c>
      <c r="Q53" s="295"/>
      <c r="R53" s="615"/>
    </row>
    <row r="54" spans="3:19" ht="74.25" hidden="1" customHeight="1" x14ac:dyDescent="0.25">
      <c r="C54" s="78" t="s">
        <v>2526</v>
      </c>
      <c r="D54" s="78" t="s">
        <v>2527</v>
      </c>
      <c r="E54" s="78" t="s">
        <v>2554</v>
      </c>
      <c r="F54" s="78" t="s">
        <v>2566</v>
      </c>
      <c r="G54" s="78" t="s">
        <v>2567</v>
      </c>
      <c r="H54" s="78" t="s">
        <v>2568</v>
      </c>
      <c r="I54" s="78" t="s">
        <v>1147</v>
      </c>
      <c r="J54" s="78" t="s">
        <v>2489</v>
      </c>
      <c r="K54" s="266">
        <v>44593</v>
      </c>
      <c r="L54" s="266">
        <v>44910</v>
      </c>
      <c r="M54" s="400" t="s">
        <v>2539</v>
      </c>
      <c r="N54" s="400" t="s">
        <v>1835</v>
      </c>
      <c r="O54" s="999" t="s">
        <v>2586</v>
      </c>
      <c r="P54" s="89" t="s">
        <v>7</v>
      </c>
      <c r="Q54" s="295"/>
      <c r="R54" s="615"/>
    </row>
    <row r="55" spans="3:19" ht="129" hidden="1" customHeight="1" x14ac:dyDescent="0.25">
      <c r="C55" s="78" t="s">
        <v>2526</v>
      </c>
      <c r="D55" s="78" t="s">
        <v>2527</v>
      </c>
      <c r="E55" s="78" t="s">
        <v>2554</v>
      </c>
      <c r="F55" s="78" t="s">
        <v>2570</v>
      </c>
      <c r="G55" s="205" t="s">
        <v>2534</v>
      </c>
      <c r="H55" s="205" t="s">
        <v>2546</v>
      </c>
      <c r="I55" s="205" t="s">
        <v>1147</v>
      </c>
      <c r="J55" s="205" t="s">
        <v>2460</v>
      </c>
      <c r="K55" s="266">
        <v>44593</v>
      </c>
      <c r="L55" s="266">
        <v>44910</v>
      </c>
      <c r="M55" s="400" t="s">
        <v>2539</v>
      </c>
      <c r="N55" s="400" t="s">
        <v>1835</v>
      </c>
      <c r="O55" s="999" t="s">
        <v>2587</v>
      </c>
      <c r="P55" s="89" t="s">
        <v>7</v>
      </c>
      <c r="Q55" s="295"/>
      <c r="R55" s="615"/>
    </row>
    <row r="56" spans="3:19" ht="117" hidden="1" customHeight="1" x14ac:dyDescent="0.25">
      <c r="C56" s="78" t="s">
        <v>2526</v>
      </c>
      <c r="D56" s="78" t="s">
        <v>2527</v>
      </c>
      <c r="E56" s="78" t="s">
        <v>2554</v>
      </c>
      <c r="F56" s="78" t="s">
        <v>2571</v>
      </c>
      <c r="G56" s="78" t="s">
        <v>2572</v>
      </c>
      <c r="H56" s="78" t="s">
        <v>2546</v>
      </c>
      <c r="I56" s="78" t="s">
        <v>1147</v>
      </c>
      <c r="J56" s="78" t="s">
        <v>2460</v>
      </c>
      <c r="K56" s="266">
        <v>44593</v>
      </c>
      <c r="L56" s="266">
        <v>44910</v>
      </c>
      <c r="M56" s="400" t="s">
        <v>2539</v>
      </c>
      <c r="N56" s="400" t="s">
        <v>1835</v>
      </c>
      <c r="O56" s="999" t="s">
        <v>2588</v>
      </c>
      <c r="P56" s="89" t="s">
        <v>7</v>
      </c>
      <c r="Q56" s="295"/>
      <c r="R56" s="615"/>
    </row>
    <row r="57" spans="3:19" ht="149.25" hidden="1" customHeight="1" x14ac:dyDescent="0.25">
      <c r="C57" s="78" t="s">
        <v>2589</v>
      </c>
      <c r="D57" s="78" t="s">
        <v>2590</v>
      </c>
      <c r="E57" s="78" t="s">
        <v>2591</v>
      </c>
      <c r="F57" s="78" t="s">
        <v>2592</v>
      </c>
      <c r="G57" s="78" t="s">
        <v>2593</v>
      </c>
      <c r="H57" s="78" t="s">
        <v>2594</v>
      </c>
      <c r="I57" s="78" t="s">
        <v>88</v>
      </c>
      <c r="J57" s="78" t="s">
        <v>2489</v>
      </c>
      <c r="K57" s="266">
        <v>44578</v>
      </c>
      <c r="L57" s="266">
        <v>44910</v>
      </c>
      <c r="M57" s="418" t="s">
        <v>2595</v>
      </c>
      <c r="N57" s="418" t="s">
        <v>568</v>
      </c>
      <c r="O57" s="810" t="s">
        <v>2596</v>
      </c>
      <c r="P57" s="89" t="s">
        <v>7</v>
      </c>
      <c r="Q57" s="295" t="s">
        <v>354</v>
      </c>
      <c r="R57" s="295" t="s">
        <v>983</v>
      </c>
    </row>
    <row r="58" spans="3:19" ht="118.5" hidden="1" customHeight="1" x14ac:dyDescent="0.25">
      <c r="C58" s="78" t="s">
        <v>2589</v>
      </c>
      <c r="D58" s="78" t="s">
        <v>2590</v>
      </c>
      <c r="E58" s="78" t="s">
        <v>2591</v>
      </c>
      <c r="F58" s="78" t="s">
        <v>2597</v>
      </c>
      <c r="G58" s="78" t="s">
        <v>2598</v>
      </c>
      <c r="H58" s="78" t="s">
        <v>2594</v>
      </c>
      <c r="I58" s="78" t="s">
        <v>88</v>
      </c>
      <c r="J58" s="78" t="s">
        <v>2460</v>
      </c>
      <c r="K58" s="266">
        <v>44652</v>
      </c>
      <c r="L58" s="266">
        <v>44910</v>
      </c>
      <c r="M58" s="418" t="s">
        <v>2595</v>
      </c>
      <c r="N58" s="418" t="s">
        <v>568</v>
      </c>
      <c r="O58" s="810" t="s">
        <v>2599</v>
      </c>
      <c r="P58" s="89" t="s">
        <v>7</v>
      </c>
      <c r="Q58" s="295"/>
      <c r="R58" s="615"/>
      <c r="S58" s="615"/>
    </row>
    <row r="59" spans="3:19" ht="87" hidden="1" customHeight="1" x14ac:dyDescent="0.25">
      <c r="C59" s="78" t="s">
        <v>2589</v>
      </c>
      <c r="D59" s="78" t="s">
        <v>2590</v>
      </c>
      <c r="E59" s="78" t="s">
        <v>2591</v>
      </c>
      <c r="F59" s="78" t="s">
        <v>2600</v>
      </c>
      <c r="G59" s="78" t="s">
        <v>1825</v>
      </c>
      <c r="H59" s="78" t="s">
        <v>2594</v>
      </c>
      <c r="I59" s="78" t="s">
        <v>88</v>
      </c>
      <c r="J59" s="78" t="s">
        <v>2489</v>
      </c>
      <c r="K59" s="266">
        <v>44743</v>
      </c>
      <c r="L59" s="266">
        <v>44910</v>
      </c>
      <c r="M59" s="418" t="s">
        <v>2595</v>
      </c>
      <c r="N59" s="418" t="s">
        <v>568</v>
      </c>
      <c r="O59" s="810" t="s">
        <v>2601</v>
      </c>
      <c r="P59" s="89" t="s">
        <v>7</v>
      </c>
      <c r="Q59" s="295"/>
      <c r="R59" s="615"/>
      <c r="S59" s="615"/>
    </row>
    <row r="60" spans="3:19" ht="87" hidden="1" customHeight="1" x14ac:dyDescent="0.25">
      <c r="C60" s="78" t="s">
        <v>2589</v>
      </c>
      <c r="D60" s="78" t="s">
        <v>2590</v>
      </c>
      <c r="E60" s="78" t="s">
        <v>2591</v>
      </c>
      <c r="F60" s="78" t="s">
        <v>2602</v>
      </c>
      <c r="G60" s="78" t="s">
        <v>2603</v>
      </c>
      <c r="H60" s="78" t="s">
        <v>2594</v>
      </c>
      <c r="I60" s="78" t="s">
        <v>88</v>
      </c>
      <c r="J60" s="78" t="s">
        <v>2489</v>
      </c>
      <c r="K60" s="266">
        <v>44652</v>
      </c>
      <c r="L60" s="266">
        <v>44804</v>
      </c>
      <c r="M60" s="418" t="s">
        <v>2595</v>
      </c>
      <c r="N60" s="418" t="s">
        <v>568</v>
      </c>
      <c r="O60" s="810" t="s">
        <v>2877</v>
      </c>
      <c r="P60" s="89" t="s">
        <v>13</v>
      </c>
      <c r="Q60" s="447"/>
      <c r="R60" s="615"/>
      <c r="S60" s="615"/>
    </row>
    <row r="61" spans="3:19" ht="87" hidden="1" customHeight="1" x14ac:dyDescent="0.25">
      <c r="C61" s="78" t="s">
        <v>2604</v>
      </c>
      <c r="D61" s="78" t="s">
        <v>2590</v>
      </c>
      <c r="E61" s="78" t="s">
        <v>2591</v>
      </c>
      <c r="F61" s="78" t="s">
        <v>2605</v>
      </c>
      <c r="G61" s="78" t="s">
        <v>2606</v>
      </c>
      <c r="H61" s="78" t="s">
        <v>2607</v>
      </c>
      <c r="I61" s="78" t="s">
        <v>1147</v>
      </c>
      <c r="J61" s="78" t="s">
        <v>2489</v>
      </c>
      <c r="K61" s="266">
        <v>44743</v>
      </c>
      <c r="L61" s="266">
        <v>44910</v>
      </c>
      <c r="M61" s="418" t="s">
        <v>2465</v>
      </c>
      <c r="N61" s="418" t="s">
        <v>568</v>
      </c>
      <c r="O61" s="810" t="s">
        <v>2878</v>
      </c>
      <c r="P61" s="89" t="s">
        <v>13</v>
      </c>
      <c r="Q61" s="295"/>
      <c r="R61" s="615"/>
      <c r="S61" s="615"/>
    </row>
    <row r="62" spans="3:19" ht="87" hidden="1" customHeight="1" x14ac:dyDescent="0.25">
      <c r="C62" s="78" t="s">
        <v>2604</v>
      </c>
      <c r="D62" s="78" t="s">
        <v>2590</v>
      </c>
      <c r="E62" s="78" t="s">
        <v>2591</v>
      </c>
      <c r="F62" s="78" t="s">
        <v>2605</v>
      </c>
      <c r="G62" s="78" t="s">
        <v>2606</v>
      </c>
      <c r="H62" s="78" t="s">
        <v>2607</v>
      </c>
      <c r="I62" s="78" t="s">
        <v>1147</v>
      </c>
      <c r="J62" s="78" t="s">
        <v>2489</v>
      </c>
      <c r="K62" s="266">
        <v>44743</v>
      </c>
      <c r="L62" s="266">
        <v>44910</v>
      </c>
      <c r="M62" s="418" t="s">
        <v>2472</v>
      </c>
      <c r="N62" s="418" t="s">
        <v>568</v>
      </c>
      <c r="O62" s="810" t="s">
        <v>2608</v>
      </c>
      <c r="P62" s="89" t="s">
        <v>13</v>
      </c>
      <c r="Q62" s="295"/>
      <c r="R62" s="615"/>
      <c r="S62" s="615"/>
    </row>
    <row r="63" spans="3:19" ht="87" hidden="1" customHeight="1" x14ac:dyDescent="0.25">
      <c r="C63" s="78" t="s">
        <v>2609</v>
      </c>
      <c r="D63" s="78" t="s">
        <v>2610</v>
      </c>
      <c r="E63" s="78" t="s">
        <v>2611</v>
      </c>
      <c r="F63" s="78" t="s">
        <v>2612</v>
      </c>
      <c r="G63" s="78" t="s">
        <v>2613</v>
      </c>
      <c r="H63" s="78" t="s">
        <v>2614</v>
      </c>
      <c r="I63" s="78" t="s">
        <v>88</v>
      </c>
      <c r="J63" s="78" t="s">
        <v>2460</v>
      </c>
      <c r="K63" s="266">
        <v>44576</v>
      </c>
      <c r="L63" s="266">
        <v>44910</v>
      </c>
      <c r="M63" s="400" t="s">
        <v>282</v>
      </c>
      <c r="N63" s="400" t="s">
        <v>2490</v>
      </c>
      <c r="O63" s="999" t="s">
        <v>2615</v>
      </c>
      <c r="P63" s="89" t="s">
        <v>7</v>
      </c>
      <c r="Q63" s="295" t="s">
        <v>354</v>
      </c>
      <c r="R63" s="295" t="s">
        <v>983</v>
      </c>
      <c r="S63" s="615"/>
    </row>
    <row r="64" spans="3:19" ht="87" hidden="1" customHeight="1" x14ac:dyDescent="0.25">
      <c r="C64" s="78" t="s">
        <v>2609</v>
      </c>
      <c r="D64" s="78" t="s">
        <v>2610</v>
      </c>
      <c r="E64" s="78" t="s">
        <v>2611</v>
      </c>
      <c r="F64" s="78" t="s">
        <v>2616</v>
      </c>
      <c r="G64" s="78" t="s">
        <v>2617</v>
      </c>
      <c r="H64" s="78" t="s">
        <v>2614</v>
      </c>
      <c r="I64" s="78" t="s">
        <v>88</v>
      </c>
      <c r="J64" s="78" t="s">
        <v>2460</v>
      </c>
      <c r="K64" s="266">
        <v>44682</v>
      </c>
      <c r="L64" s="266">
        <v>44910</v>
      </c>
      <c r="M64" s="400" t="s">
        <v>282</v>
      </c>
      <c r="N64" s="400" t="s">
        <v>2490</v>
      </c>
      <c r="O64" s="999" t="s">
        <v>2618</v>
      </c>
      <c r="P64" s="89" t="s">
        <v>7</v>
      </c>
      <c r="Q64" s="295"/>
      <c r="R64" s="615"/>
      <c r="S64" s="615"/>
    </row>
    <row r="65" spans="3:19" ht="87" hidden="1" customHeight="1" x14ac:dyDescent="0.25">
      <c r="C65" s="78" t="s">
        <v>2619</v>
      </c>
      <c r="D65" s="78" t="s">
        <v>2620</v>
      </c>
      <c r="E65" s="78" t="s">
        <v>2621</v>
      </c>
      <c r="F65" s="78" t="s">
        <v>2622</v>
      </c>
      <c r="G65" s="78" t="s">
        <v>2623</v>
      </c>
      <c r="H65" s="78" t="s">
        <v>2624</v>
      </c>
      <c r="I65" s="78" t="s">
        <v>88</v>
      </c>
      <c r="J65" s="78" t="s">
        <v>2478</v>
      </c>
      <c r="K65" s="266">
        <v>44593</v>
      </c>
      <c r="L65" s="266">
        <v>44915</v>
      </c>
      <c r="M65" s="400" t="s">
        <v>282</v>
      </c>
      <c r="N65" s="400" t="s">
        <v>2490</v>
      </c>
      <c r="O65" s="999" t="s">
        <v>2625</v>
      </c>
      <c r="P65" s="89" t="s">
        <v>7</v>
      </c>
      <c r="Q65" s="295" t="s">
        <v>354</v>
      </c>
      <c r="R65" s="295" t="s">
        <v>983</v>
      </c>
      <c r="S65" s="615"/>
    </row>
    <row r="66" spans="3:19" ht="87" hidden="1" customHeight="1" x14ac:dyDescent="0.25">
      <c r="C66" s="78" t="s">
        <v>2619</v>
      </c>
      <c r="D66" s="78" t="s">
        <v>2620</v>
      </c>
      <c r="E66" s="78" t="s">
        <v>2621</v>
      </c>
      <c r="F66" s="78" t="s">
        <v>2626</v>
      </c>
      <c r="G66" s="78" t="s">
        <v>2627</v>
      </c>
      <c r="H66" s="78" t="s">
        <v>2624</v>
      </c>
      <c r="I66" s="78" t="s">
        <v>88</v>
      </c>
      <c r="J66" s="78" t="s">
        <v>2478</v>
      </c>
      <c r="K66" s="266">
        <v>44593</v>
      </c>
      <c r="L66" s="266">
        <v>44915</v>
      </c>
      <c r="M66" s="400" t="s">
        <v>282</v>
      </c>
      <c r="N66" s="400" t="s">
        <v>2490</v>
      </c>
      <c r="O66" s="999" t="s">
        <v>2628</v>
      </c>
      <c r="P66" s="89" t="s">
        <v>7</v>
      </c>
      <c r="Q66" s="295"/>
      <c r="R66" s="615"/>
      <c r="S66" s="615"/>
    </row>
    <row r="67" spans="3:19" ht="87" hidden="1" customHeight="1" x14ac:dyDescent="0.25">
      <c r="C67" s="78" t="s">
        <v>2619</v>
      </c>
      <c r="D67" s="78" t="s">
        <v>2620</v>
      </c>
      <c r="E67" s="78" t="s">
        <v>2621</v>
      </c>
      <c r="F67" s="78" t="s">
        <v>2629</v>
      </c>
      <c r="G67" s="78" t="s">
        <v>2630</v>
      </c>
      <c r="H67" s="78" t="s">
        <v>2624</v>
      </c>
      <c r="I67" s="78" t="s">
        <v>88</v>
      </c>
      <c r="J67" s="78" t="s">
        <v>2478</v>
      </c>
      <c r="K67" s="266">
        <v>44593</v>
      </c>
      <c r="L67" s="266">
        <v>44915</v>
      </c>
      <c r="M67" s="400" t="s">
        <v>282</v>
      </c>
      <c r="N67" s="400" t="s">
        <v>2490</v>
      </c>
      <c r="O67" s="999" t="s">
        <v>2631</v>
      </c>
      <c r="P67" s="89" t="s">
        <v>7</v>
      </c>
      <c r="Q67" s="295"/>
      <c r="R67" s="295"/>
      <c r="S67" s="615"/>
    </row>
    <row r="68" spans="3:19" ht="87" hidden="1" customHeight="1" x14ac:dyDescent="0.25">
      <c r="C68" s="78" t="s">
        <v>2619</v>
      </c>
      <c r="D68" s="78" t="s">
        <v>2620</v>
      </c>
      <c r="E68" s="78" t="s">
        <v>2621</v>
      </c>
      <c r="F68" s="78" t="s">
        <v>2632</v>
      </c>
      <c r="G68" s="78" t="s">
        <v>2630</v>
      </c>
      <c r="H68" s="78" t="s">
        <v>2633</v>
      </c>
      <c r="I68" s="78" t="s">
        <v>1147</v>
      </c>
      <c r="J68" s="78" t="s">
        <v>2478</v>
      </c>
      <c r="K68" s="266">
        <v>44593</v>
      </c>
      <c r="L68" s="266">
        <v>44915</v>
      </c>
      <c r="M68" s="400" t="s">
        <v>2499</v>
      </c>
      <c r="N68" s="400" t="s">
        <v>1835</v>
      </c>
      <c r="O68" s="999" t="s">
        <v>2634</v>
      </c>
      <c r="P68" s="89" t="s">
        <v>7</v>
      </c>
      <c r="Q68" s="295"/>
      <c r="R68" s="295"/>
      <c r="S68" s="615"/>
    </row>
    <row r="69" spans="3:19" ht="87" hidden="1" customHeight="1" x14ac:dyDescent="0.25">
      <c r="C69" s="78" t="s">
        <v>2483</v>
      </c>
      <c r="D69" s="78" t="s">
        <v>2484</v>
      </c>
      <c r="E69" s="78" t="s">
        <v>2485</v>
      </c>
      <c r="F69" s="78" t="s">
        <v>2503</v>
      </c>
      <c r="G69" s="78" t="s">
        <v>1889</v>
      </c>
      <c r="H69" s="78" t="s">
        <v>2504</v>
      </c>
      <c r="I69" s="78" t="s">
        <v>2468</v>
      </c>
      <c r="J69" s="78" t="s">
        <v>2489</v>
      </c>
      <c r="K69" s="266">
        <v>44607</v>
      </c>
      <c r="L69" s="266">
        <v>44910</v>
      </c>
      <c r="M69" s="400" t="s">
        <v>2505</v>
      </c>
      <c r="N69" s="400" t="s">
        <v>2635</v>
      </c>
      <c r="O69" s="999" t="s">
        <v>2636</v>
      </c>
      <c r="P69" s="89" t="s">
        <v>7</v>
      </c>
      <c r="Q69" s="295"/>
      <c r="R69" s="295"/>
      <c r="S69" s="615"/>
    </row>
    <row r="70" spans="3:19" ht="87" hidden="1" customHeight="1" x14ac:dyDescent="0.25">
      <c r="C70" s="78" t="s">
        <v>2483</v>
      </c>
      <c r="D70" s="78" t="s">
        <v>2484</v>
      </c>
      <c r="E70" s="78" t="s">
        <v>2485</v>
      </c>
      <c r="F70" s="78" t="s">
        <v>2508</v>
      </c>
      <c r="G70" s="78" t="s">
        <v>1889</v>
      </c>
      <c r="H70" s="78" t="s">
        <v>2504</v>
      </c>
      <c r="I70" s="78" t="s">
        <v>2468</v>
      </c>
      <c r="J70" s="78" t="s">
        <v>2489</v>
      </c>
      <c r="K70" s="266">
        <v>44607</v>
      </c>
      <c r="L70" s="266">
        <v>44910</v>
      </c>
      <c r="M70" s="400" t="s">
        <v>2505</v>
      </c>
      <c r="N70" s="400" t="s">
        <v>2635</v>
      </c>
      <c r="O70" s="999" t="s">
        <v>2637</v>
      </c>
      <c r="P70" s="89" t="s">
        <v>7</v>
      </c>
      <c r="Q70" s="295"/>
      <c r="R70" s="295"/>
      <c r="S70" s="615"/>
    </row>
    <row r="71" spans="3:19" ht="75.75" hidden="1" customHeight="1" x14ac:dyDescent="0.25">
      <c r="C71" s="78" t="s">
        <v>2619</v>
      </c>
      <c r="D71" s="78" t="s">
        <v>2620</v>
      </c>
      <c r="E71" s="78" t="s">
        <v>2621</v>
      </c>
      <c r="F71" s="78" t="s">
        <v>2632</v>
      </c>
      <c r="G71" s="78" t="s">
        <v>2630</v>
      </c>
      <c r="H71" s="78" t="s">
        <v>2638</v>
      </c>
      <c r="I71" s="78" t="s">
        <v>2468</v>
      </c>
      <c r="J71" s="78" t="s">
        <v>2478</v>
      </c>
      <c r="K71" s="266">
        <v>44593</v>
      </c>
      <c r="L71" s="266">
        <v>44915</v>
      </c>
      <c r="M71" s="400" t="s">
        <v>2505</v>
      </c>
      <c r="N71" s="400" t="s">
        <v>2506</v>
      </c>
      <c r="O71" s="999" t="s">
        <v>2840</v>
      </c>
      <c r="P71" s="89" t="s">
        <v>2856</v>
      </c>
      <c r="Q71" s="295"/>
      <c r="R71" s="295"/>
      <c r="S71" s="615"/>
    </row>
    <row r="72" spans="3:19" ht="200.25" hidden="1" customHeight="1" x14ac:dyDescent="0.25">
      <c r="C72" s="78" t="s">
        <v>2619</v>
      </c>
      <c r="D72" s="78" t="s">
        <v>2620</v>
      </c>
      <c r="E72" s="78" t="s">
        <v>2621</v>
      </c>
      <c r="F72" s="78" t="s">
        <v>2639</v>
      </c>
      <c r="G72" s="78" t="s">
        <v>2640</v>
      </c>
      <c r="H72" s="78" t="s">
        <v>2641</v>
      </c>
      <c r="I72" s="78" t="s">
        <v>88</v>
      </c>
      <c r="J72" s="78" t="s">
        <v>2489</v>
      </c>
      <c r="K72" s="266">
        <v>44576</v>
      </c>
      <c r="L72" s="266">
        <v>44910</v>
      </c>
      <c r="M72" s="400" t="s">
        <v>282</v>
      </c>
      <c r="N72" s="400" t="s">
        <v>2490</v>
      </c>
      <c r="O72" s="999" t="s">
        <v>2642</v>
      </c>
      <c r="P72" s="89" t="s">
        <v>7</v>
      </c>
      <c r="Q72" s="295"/>
      <c r="R72" s="295"/>
      <c r="S72" s="615"/>
    </row>
    <row r="73" spans="3:19" ht="133.5" hidden="1" customHeight="1" x14ac:dyDescent="0.25">
      <c r="C73" s="78" t="s">
        <v>2619</v>
      </c>
      <c r="D73" s="78" t="s">
        <v>2620</v>
      </c>
      <c r="E73" s="78" t="s">
        <v>2621</v>
      </c>
      <c r="F73" s="78" t="s">
        <v>2643</v>
      </c>
      <c r="G73" s="78" t="s">
        <v>2644</v>
      </c>
      <c r="H73" s="78" t="s">
        <v>2645</v>
      </c>
      <c r="I73" s="78" t="s">
        <v>88</v>
      </c>
      <c r="J73" s="78" t="s">
        <v>2489</v>
      </c>
      <c r="K73" s="266">
        <v>44576</v>
      </c>
      <c r="L73" s="266">
        <v>44910</v>
      </c>
      <c r="M73" s="400" t="s">
        <v>282</v>
      </c>
      <c r="N73" s="400" t="s">
        <v>2490</v>
      </c>
      <c r="O73" s="813" t="s">
        <v>2646</v>
      </c>
      <c r="P73" s="89" t="s">
        <v>7</v>
      </c>
      <c r="Q73" s="295"/>
      <c r="R73" s="295"/>
      <c r="S73" s="615"/>
    </row>
    <row r="74" spans="3:19" ht="75.75" hidden="1" customHeight="1" x14ac:dyDescent="0.25">
      <c r="C74" s="78" t="s">
        <v>2619</v>
      </c>
      <c r="D74" s="78" t="s">
        <v>2620</v>
      </c>
      <c r="E74" s="78" t="s">
        <v>2621</v>
      </c>
      <c r="F74" s="78" t="s">
        <v>2647</v>
      </c>
      <c r="G74" s="78" t="s">
        <v>2648</v>
      </c>
      <c r="H74" s="78" t="s">
        <v>2649</v>
      </c>
      <c r="I74" s="78" t="s">
        <v>1147</v>
      </c>
      <c r="J74" s="78" t="s">
        <v>2460</v>
      </c>
      <c r="K74" s="266">
        <v>44576</v>
      </c>
      <c r="L74" s="266">
        <v>44910</v>
      </c>
      <c r="M74" s="400" t="s">
        <v>2499</v>
      </c>
      <c r="N74" s="400" t="s">
        <v>1835</v>
      </c>
      <c r="O74" s="812" t="s">
        <v>2650</v>
      </c>
      <c r="P74" s="89" t="s">
        <v>7</v>
      </c>
      <c r="Q74" s="295"/>
      <c r="R74" s="295"/>
      <c r="S74" s="615"/>
    </row>
    <row r="75" spans="3:19" ht="75.75" hidden="1" customHeight="1" x14ac:dyDescent="0.25">
      <c r="C75" s="78" t="s">
        <v>2619</v>
      </c>
      <c r="D75" s="78" t="s">
        <v>2620</v>
      </c>
      <c r="E75" s="78" t="s">
        <v>2621</v>
      </c>
      <c r="F75" s="78" t="s">
        <v>2651</v>
      </c>
      <c r="G75" s="78" t="s">
        <v>2652</v>
      </c>
      <c r="H75" s="78" t="s">
        <v>2653</v>
      </c>
      <c r="I75" s="78" t="s">
        <v>2468</v>
      </c>
      <c r="J75" s="78" t="s">
        <v>2489</v>
      </c>
      <c r="K75" s="266">
        <v>44576</v>
      </c>
      <c r="L75" s="266">
        <v>44910</v>
      </c>
      <c r="M75" s="400" t="s">
        <v>2505</v>
      </c>
      <c r="N75" s="400" t="s">
        <v>2506</v>
      </c>
      <c r="O75" s="812" t="s">
        <v>2654</v>
      </c>
      <c r="P75" s="89" t="s">
        <v>13</v>
      </c>
      <c r="Q75" s="295"/>
      <c r="R75" s="295"/>
      <c r="S75" s="615"/>
    </row>
    <row r="76" spans="3:19" ht="165" hidden="1" x14ac:dyDescent="0.25">
      <c r="C76" s="78" t="s">
        <v>2619</v>
      </c>
      <c r="D76" s="78" t="s">
        <v>2620</v>
      </c>
      <c r="E76" s="78" t="s">
        <v>2621</v>
      </c>
      <c r="F76" s="78" t="s">
        <v>2655</v>
      </c>
      <c r="G76" s="78" t="s">
        <v>2656</v>
      </c>
      <c r="H76" s="78" t="s">
        <v>2657</v>
      </c>
      <c r="I76" s="78" t="s">
        <v>88</v>
      </c>
      <c r="J76" s="78" t="s">
        <v>2516</v>
      </c>
      <c r="K76" s="266">
        <v>44593</v>
      </c>
      <c r="L76" s="266">
        <v>44895</v>
      </c>
      <c r="M76" s="400" t="s">
        <v>282</v>
      </c>
      <c r="N76" s="400" t="s">
        <v>2490</v>
      </c>
      <c r="O76" s="812" t="s">
        <v>2841</v>
      </c>
      <c r="P76" s="89" t="s">
        <v>7</v>
      </c>
      <c r="Q76" s="295"/>
      <c r="R76" s="295"/>
      <c r="S76" s="615"/>
    </row>
    <row r="77" spans="3:19" ht="94.5" hidden="1" x14ac:dyDescent="0.25">
      <c r="C77" s="78" t="s">
        <v>2619</v>
      </c>
      <c r="D77" s="78" t="s">
        <v>2620</v>
      </c>
      <c r="E77" s="78" t="s">
        <v>2621</v>
      </c>
      <c r="F77" s="78" t="s">
        <v>2658</v>
      </c>
      <c r="G77" s="400" t="s">
        <v>282</v>
      </c>
      <c r="H77" s="400" t="s">
        <v>2490</v>
      </c>
      <c r="I77" s="78" t="s">
        <v>88</v>
      </c>
      <c r="J77" s="78" t="s">
        <v>2659</v>
      </c>
      <c r="K77" s="266">
        <v>44621</v>
      </c>
      <c r="L77" s="266">
        <v>44895</v>
      </c>
      <c r="M77" s="400" t="s">
        <v>282</v>
      </c>
      <c r="N77" s="400" t="s">
        <v>2490</v>
      </c>
      <c r="O77" s="812" t="s">
        <v>2660</v>
      </c>
      <c r="P77" s="89" t="s">
        <v>7</v>
      </c>
      <c r="Q77" s="295"/>
      <c r="R77" s="295"/>
      <c r="S77" s="615"/>
    </row>
    <row r="78" spans="3:19" ht="94.5" hidden="1" x14ac:dyDescent="0.25">
      <c r="C78" s="78" t="s">
        <v>2619</v>
      </c>
      <c r="D78" s="78" t="s">
        <v>2620</v>
      </c>
      <c r="E78" s="78" t="s">
        <v>2621</v>
      </c>
      <c r="F78" s="78" t="s">
        <v>2661</v>
      </c>
      <c r="G78" s="78" t="s">
        <v>2656</v>
      </c>
      <c r="H78" s="78" t="s">
        <v>2662</v>
      </c>
      <c r="I78" s="78" t="s">
        <v>1147</v>
      </c>
      <c r="J78" s="78" t="s">
        <v>2478</v>
      </c>
      <c r="K78" s="266">
        <v>44621</v>
      </c>
      <c r="L78" s="266">
        <v>44895</v>
      </c>
      <c r="M78" s="400" t="s">
        <v>2499</v>
      </c>
      <c r="N78" s="400" t="s">
        <v>1835</v>
      </c>
      <c r="O78" s="812" t="s">
        <v>2663</v>
      </c>
      <c r="P78" s="89" t="s">
        <v>2856</v>
      </c>
      <c r="Q78" s="295"/>
      <c r="R78" s="295"/>
      <c r="S78" s="615"/>
    </row>
    <row r="79" spans="3:19" ht="110.25" hidden="1" customHeight="1" x14ac:dyDescent="0.25">
      <c r="C79" s="78" t="s">
        <v>2619</v>
      </c>
      <c r="D79" s="78" t="s">
        <v>2620</v>
      </c>
      <c r="E79" s="78" t="s">
        <v>2621</v>
      </c>
      <c r="F79" s="78" t="s">
        <v>2664</v>
      </c>
      <c r="G79" s="78" t="s">
        <v>2665</v>
      </c>
      <c r="H79" s="78" t="s">
        <v>2662</v>
      </c>
      <c r="I79" s="78" t="s">
        <v>1147</v>
      </c>
      <c r="J79" s="78" t="s">
        <v>2478</v>
      </c>
      <c r="K79" s="266">
        <v>44621</v>
      </c>
      <c r="L79" s="266">
        <v>44895</v>
      </c>
      <c r="M79" s="400" t="s">
        <v>2499</v>
      </c>
      <c r="N79" s="400" t="s">
        <v>1835</v>
      </c>
      <c r="O79" s="812" t="s">
        <v>2663</v>
      </c>
      <c r="P79" s="89" t="s">
        <v>2856</v>
      </c>
      <c r="Q79" s="295"/>
      <c r="R79" s="295"/>
      <c r="S79" s="615"/>
    </row>
    <row r="80" spans="3:19" ht="94.5" hidden="1" x14ac:dyDescent="0.25">
      <c r="C80" s="78" t="s">
        <v>2619</v>
      </c>
      <c r="D80" s="78" t="s">
        <v>2620</v>
      </c>
      <c r="E80" s="78" t="s">
        <v>2621</v>
      </c>
      <c r="F80" s="78" t="s">
        <v>2666</v>
      </c>
      <c r="G80" s="78" t="s">
        <v>2667</v>
      </c>
      <c r="H80" s="78" t="s">
        <v>2668</v>
      </c>
      <c r="I80" s="78" t="s">
        <v>2468</v>
      </c>
      <c r="J80" s="78" t="s">
        <v>2478</v>
      </c>
      <c r="K80" s="266">
        <v>44621</v>
      </c>
      <c r="L80" s="266">
        <v>44895</v>
      </c>
      <c r="M80" s="400" t="s">
        <v>2505</v>
      </c>
      <c r="N80" s="400" t="s">
        <v>2506</v>
      </c>
      <c r="O80" s="813" t="s">
        <v>2669</v>
      </c>
      <c r="P80" s="89" t="s">
        <v>2856</v>
      </c>
      <c r="Q80" s="295"/>
      <c r="R80" s="295"/>
      <c r="S80" s="615"/>
    </row>
    <row r="81" spans="3:19" ht="106.5" hidden="1" customHeight="1" x14ac:dyDescent="0.25">
      <c r="C81" s="78" t="s">
        <v>2619</v>
      </c>
      <c r="D81" s="78" t="s">
        <v>2620</v>
      </c>
      <c r="E81" s="78" t="s">
        <v>2621</v>
      </c>
      <c r="F81" s="78" t="s">
        <v>2670</v>
      </c>
      <c r="G81" s="78" t="s">
        <v>2671</v>
      </c>
      <c r="H81" s="78" t="s">
        <v>2672</v>
      </c>
      <c r="I81" s="78" t="s">
        <v>88</v>
      </c>
      <c r="J81" s="78" t="s">
        <v>2516</v>
      </c>
      <c r="K81" s="266">
        <v>44593</v>
      </c>
      <c r="L81" s="266">
        <v>44711</v>
      </c>
      <c r="M81" s="400" t="s">
        <v>282</v>
      </c>
      <c r="N81" s="400" t="s">
        <v>2490</v>
      </c>
      <c r="O81" s="812" t="s">
        <v>2673</v>
      </c>
      <c r="P81" s="89" t="s">
        <v>13</v>
      </c>
      <c r="Q81" s="295"/>
      <c r="R81" s="295"/>
      <c r="S81" s="615"/>
    </row>
    <row r="82" spans="3:19" ht="240" hidden="1" x14ac:dyDescent="0.25">
      <c r="C82" s="78" t="s">
        <v>2619</v>
      </c>
      <c r="D82" s="78" t="s">
        <v>2620</v>
      </c>
      <c r="E82" s="78" t="s">
        <v>2621</v>
      </c>
      <c r="F82" s="78" t="s">
        <v>2674</v>
      </c>
      <c r="G82" s="78" t="s">
        <v>2675</v>
      </c>
      <c r="H82" s="78" t="s">
        <v>2676</v>
      </c>
      <c r="I82" s="78" t="s">
        <v>88</v>
      </c>
      <c r="J82" s="78" t="s">
        <v>2460</v>
      </c>
      <c r="K82" s="266">
        <v>44621</v>
      </c>
      <c r="L82" s="266">
        <v>44895</v>
      </c>
      <c r="M82" s="400" t="s">
        <v>282</v>
      </c>
      <c r="N82" s="400" t="s">
        <v>2490</v>
      </c>
      <c r="O82" s="812" t="s">
        <v>2677</v>
      </c>
      <c r="P82" s="89" t="s">
        <v>13</v>
      </c>
      <c r="Q82" s="295"/>
      <c r="R82" s="295"/>
      <c r="S82" s="615"/>
    </row>
    <row r="83" spans="3:19" ht="82.5" hidden="1" customHeight="1" x14ac:dyDescent="0.25">
      <c r="C83" s="78" t="s">
        <v>2619</v>
      </c>
      <c r="D83" s="78" t="s">
        <v>2620</v>
      </c>
      <c r="E83" s="78" t="s">
        <v>2621</v>
      </c>
      <c r="F83" s="78" t="s">
        <v>2678</v>
      </c>
      <c r="G83" s="78" t="s">
        <v>2679</v>
      </c>
      <c r="H83" s="205" t="s">
        <v>2680</v>
      </c>
      <c r="I83" s="78" t="s">
        <v>1147</v>
      </c>
      <c r="J83" s="78" t="s">
        <v>2478</v>
      </c>
      <c r="K83" s="266">
        <v>44621</v>
      </c>
      <c r="L83" s="266">
        <v>44895</v>
      </c>
      <c r="M83" s="400" t="s">
        <v>2499</v>
      </c>
      <c r="N83" s="400" t="s">
        <v>1835</v>
      </c>
      <c r="O83" s="812" t="s">
        <v>2681</v>
      </c>
      <c r="P83" s="89" t="s">
        <v>2856</v>
      </c>
      <c r="Q83" s="295"/>
      <c r="R83" s="295"/>
      <c r="S83" s="615"/>
    </row>
    <row r="84" spans="3:19" ht="157.5" hidden="1" customHeight="1" x14ac:dyDescent="0.25">
      <c r="C84" s="78" t="s">
        <v>2619</v>
      </c>
      <c r="D84" s="78" t="s">
        <v>2620</v>
      </c>
      <c r="E84" s="78" t="s">
        <v>2621</v>
      </c>
      <c r="F84" s="78" t="s">
        <v>2682</v>
      </c>
      <c r="G84" s="78" t="s">
        <v>2665</v>
      </c>
      <c r="H84" s="205" t="s">
        <v>2680</v>
      </c>
      <c r="I84" s="78" t="s">
        <v>1147</v>
      </c>
      <c r="J84" s="78" t="s">
        <v>2478</v>
      </c>
      <c r="K84" s="266">
        <v>44621</v>
      </c>
      <c r="L84" s="266">
        <v>44895</v>
      </c>
      <c r="M84" s="400" t="s">
        <v>2499</v>
      </c>
      <c r="N84" s="400" t="s">
        <v>1835</v>
      </c>
      <c r="O84" s="812" t="s">
        <v>2683</v>
      </c>
      <c r="P84" s="89" t="s">
        <v>2856</v>
      </c>
      <c r="Q84" s="295"/>
      <c r="R84" s="295"/>
      <c r="S84" s="615"/>
    </row>
    <row r="85" spans="3:19" ht="110.25" hidden="1" customHeight="1" x14ac:dyDescent="0.25">
      <c r="C85" s="78" t="s">
        <v>2619</v>
      </c>
      <c r="D85" s="78" t="s">
        <v>2620</v>
      </c>
      <c r="E85" s="78" t="s">
        <v>2621</v>
      </c>
      <c r="F85" s="78" t="s">
        <v>2684</v>
      </c>
      <c r="G85" s="78" t="s">
        <v>2667</v>
      </c>
      <c r="H85" s="205" t="s">
        <v>2685</v>
      </c>
      <c r="I85" s="78" t="s">
        <v>2468</v>
      </c>
      <c r="J85" s="78" t="s">
        <v>2478</v>
      </c>
      <c r="K85" s="266">
        <v>44621</v>
      </c>
      <c r="L85" s="266">
        <v>44895</v>
      </c>
      <c r="M85" s="400" t="s">
        <v>2505</v>
      </c>
      <c r="N85" s="400" t="s">
        <v>2506</v>
      </c>
      <c r="O85" s="813" t="s">
        <v>2669</v>
      </c>
      <c r="P85" s="89" t="s">
        <v>2856</v>
      </c>
      <c r="Q85" s="295"/>
      <c r="R85" s="295"/>
      <c r="S85" s="615"/>
    </row>
    <row r="86" spans="3:19" ht="94.5" hidden="1" x14ac:dyDescent="0.25">
      <c r="C86" s="78" t="s">
        <v>2619</v>
      </c>
      <c r="D86" s="78" t="s">
        <v>2620</v>
      </c>
      <c r="E86" s="78" t="s">
        <v>2621</v>
      </c>
      <c r="F86" s="78" t="s">
        <v>2686</v>
      </c>
      <c r="G86" s="78" t="s">
        <v>2687</v>
      </c>
      <c r="H86" s="78" t="s">
        <v>1092</v>
      </c>
      <c r="I86" s="78" t="s">
        <v>88</v>
      </c>
      <c r="J86" s="78" t="s">
        <v>2520</v>
      </c>
      <c r="K86" s="266">
        <v>44563</v>
      </c>
      <c r="L86" s="266">
        <v>44592</v>
      </c>
      <c r="M86" s="400" t="s">
        <v>282</v>
      </c>
      <c r="N86" s="400" t="s">
        <v>2490</v>
      </c>
      <c r="O86" s="813" t="s">
        <v>2521</v>
      </c>
      <c r="P86" s="89" t="s">
        <v>7</v>
      </c>
      <c r="Q86" s="295"/>
      <c r="R86" s="295"/>
      <c r="S86" s="615"/>
    </row>
    <row r="87" spans="3:19" ht="116.25" hidden="1" customHeight="1" x14ac:dyDescent="0.25">
      <c r="C87" s="78" t="s">
        <v>2619</v>
      </c>
      <c r="D87" s="78" t="s">
        <v>2620</v>
      </c>
      <c r="E87" s="78" t="s">
        <v>2621</v>
      </c>
      <c r="F87" s="78" t="s">
        <v>2688</v>
      </c>
      <c r="G87" s="78" t="s">
        <v>2689</v>
      </c>
      <c r="H87" s="78" t="s">
        <v>1092</v>
      </c>
      <c r="I87" s="78" t="s">
        <v>88</v>
      </c>
      <c r="J87" s="78" t="s">
        <v>2520</v>
      </c>
      <c r="K87" s="266">
        <v>44593</v>
      </c>
      <c r="L87" s="266">
        <v>44865</v>
      </c>
      <c r="M87" s="400" t="s">
        <v>282</v>
      </c>
      <c r="N87" s="400" t="s">
        <v>2490</v>
      </c>
      <c r="O87" s="813" t="s">
        <v>2690</v>
      </c>
      <c r="P87" s="89" t="s">
        <v>7</v>
      </c>
      <c r="Q87" s="295"/>
      <c r="R87" s="295"/>
      <c r="S87" s="615"/>
    </row>
    <row r="88" spans="3:19" ht="129" hidden="1" customHeight="1" x14ac:dyDescent="0.25">
      <c r="C88" s="78" t="s">
        <v>2619</v>
      </c>
      <c r="D88" s="78" t="s">
        <v>2620</v>
      </c>
      <c r="E88" s="78" t="s">
        <v>2621</v>
      </c>
      <c r="F88" s="78" t="s">
        <v>2691</v>
      </c>
      <c r="G88" s="78" t="s">
        <v>1889</v>
      </c>
      <c r="H88" s="78" t="s">
        <v>1092</v>
      </c>
      <c r="I88" s="78" t="s">
        <v>88</v>
      </c>
      <c r="J88" s="78" t="s">
        <v>2659</v>
      </c>
      <c r="K88" s="266">
        <v>44593</v>
      </c>
      <c r="L88" s="266">
        <v>44865</v>
      </c>
      <c r="M88" s="400" t="s">
        <v>282</v>
      </c>
      <c r="N88" s="400" t="s">
        <v>2490</v>
      </c>
      <c r="O88" s="813" t="s">
        <v>2692</v>
      </c>
      <c r="P88" s="89" t="s">
        <v>7</v>
      </c>
      <c r="Q88" s="295"/>
      <c r="R88" s="295"/>
      <c r="S88" s="605"/>
    </row>
    <row r="89" spans="3:19" ht="75" hidden="1" customHeight="1" x14ac:dyDescent="0.25">
      <c r="C89" s="78" t="s">
        <v>2619</v>
      </c>
      <c r="D89" s="78" t="s">
        <v>2620</v>
      </c>
      <c r="E89" s="78" t="s">
        <v>2621</v>
      </c>
      <c r="F89" s="151" t="s">
        <v>2693</v>
      </c>
      <c r="G89" s="78" t="s">
        <v>2694</v>
      </c>
      <c r="H89" s="78" t="s">
        <v>2695</v>
      </c>
      <c r="I89" s="78" t="s">
        <v>1147</v>
      </c>
      <c r="J89" s="78" t="s">
        <v>2659</v>
      </c>
      <c r="K89" s="266">
        <v>44593</v>
      </c>
      <c r="L89" s="266">
        <v>44865</v>
      </c>
      <c r="M89" s="400" t="s">
        <v>2499</v>
      </c>
      <c r="N89" s="400" t="s">
        <v>1835</v>
      </c>
      <c r="O89" s="812" t="s">
        <v>2696</v>
      </c>
      <c r="P89" s="89" t="s">
        <v>2856</v>
      </c>
      <c r="Q89" s="295"/>
      <c r="R89" s="295"/>
      <c r="S89" s="605"/>
    </row>
    <row r="90" spans="3:19" ht="75" hidden="1" customHeight="1" x14ac:dyDescent="0.25">
      <c r="C90" s="78" t="s">
        <v>2619</v>
      </c>
      <c r="D90" s="78" t="s">
        <v>2620</v>
      </c>
      <c r="E90" s="78" t="s">
        <v>2621</v>
      </c>
      <c r="F90" s="151" t="s">
        <v>2693</v>
      </c>
      <c r="G90" s="78" t="s">
        <v>2694</v>
      </c>
      <c r="H90" s="78" t="s">
        <v>2695</v>
      </c>
      <c r="I90" s="78" t="s">
        <v>2468</v>
      </c>
      <c r="J90" s="78" t="s">
        <v>2659</v>
      </c>
      <c r="K90" s="266">
        <v>44593</v>
      </c>
      <c r="L90" s="266">
        <v>44865</v>
      </c>
      <c r="M90" s="400" t="s">
        <v>2505</v>
      </c>
      <c r="N90" s="400" t="s">
        <v>2506</v>
      </c>
      <c r="O90" s="813" t="s">
        <v>2697</v>
      </c>
      <c r="P90" s="89" t="s">
        <v>13</v>
      </c>
      <c r="Q90" s="295"/>
      <c r="R90" s="295"/>
      <c r="S90" s="605"/>
    </row>
    <row r="91" spans="3:19" ht="154.5" hidden="1" customHeight="1" x14ac:dyDescent="0.25">
      <c r="C91" s="78" t="s">
        <v>2698</v>
      </c>
      <c r="D91" s="78" t="s">
        <v>2699</v>
      </c>
      <c r="E91" s="78" t="s">
        <v>2700</v>
      </c>
      <c r="F91" s="78" t="s">
        <v>2701</v>
      </c>
      <c r="G91" s="78" t="s">
        <v>2702</v>
      </c>
      <c r="H91" s="78" t="s">
        <v>2703</v>
      </c>
      <c r="I91" s="78" t="s">
        <v>88</v>
      </c>
      <c r="J91" s="78" t="s">
        <v>2489</v>
      </c>
      <c r="K91" s="266">
        <v>44593</v>
      </c>
      <c r="L91" s="266">
        <v>44910</v>
      </c>
      <c r="M91" s="400" t="s">
        <v>282</v>
      </c>
      <c r="N91" s="400" t="s">
        <v>2490</v>
      </c>
      <c r="O91" s="813" t="s">
        <v>2704</v>
      </c>
      <c r="P91" s="89" t="s">
        <v>7</v>
      </c>
      <c r="Q91" s="295" t="s">
        <v>354</v>
      </c>
      <c r="R91" s="295" t="s">
        <v>983</v>
      </c>
      <c r="S91" s="605"/>
    </row>
    <row r="92" spans="3:19" ht="75" hidden="1" customHeight="1" x14ac:dyDescent="0.25">
      <c r="C92" s="78" t="s">
        <v>2698</v>
      </c>
      <c r="D92" s="78" t="s">
        <v>2699</v>
      </c>
      <c r="E92" s="78" t="s">
        <v>2700</v>
      </c>
      <c r="F92" s="78" t="s">
        <v>2705</v>
      </c>
      <c r="G92" s="78" t="s">
        <v>2706</v>
      </c>
      <c r="H92" s="78" t="s">
        <v>2703</v>
      </c>
      <c r="I92" s="78" t="s">
        <v>88</v>
      </c>
      <c r="J92" s="78" t="s">
        <v>2489</v>
      </c>
      <c r="K92" s="266">
        <v>44576</v>
      </c>
      <c r="L92" s="266">
        <v>44910</v>
      </c>
      <c r="M92" s="400" t="s">
        <v>282</v>
      </c>
      <c r="N92" s="400" t="s">
        <v>2490</v>
      </c>
      <c r="O92" s="813" t="s">
        <v>2707</v>
      </c>
      <c r="P92" s="89" t="s">
        <v>7</v>
      </c>
      <c r="Q92" s="295"/>
      <c r="R92" s="295"/>
      <c r="S92" s="605"/>
    </row>
    <row r="93" spans="3:19" ht="75" hidden="1" customHeight="1" x14ac:dyDescent="0.25">
      <c r="C93" s="78" t="s">
        <v>2619</v>
      </c>
      <c r="D93" s="78" t="s">
        <v>2620</v>
      </c>
      <c r="E93" s="78" t="s">
        <v>2621</v>
      </c>
      <c r="F93" s="78" t="s">
        <v>2632</v>
      </c>
      <c r="G93" s="78" t="s">
        <v>2630</v>
      </c>
      <c r="H93" s="78" t="s">
        <v>2633</v>
      </c>
      <c r="I93" s="78" t="s">
        <v>1147</v>
      </c>
      <c r="J93" s="78" t="s">
        <v>2478</v>
      </c>
      <c r="K93" s="266">
        <v>44593</v>
      </c>
      <c r="L93" s="266">
        <v>44915</v>
      </c>
      <c r="M93" s="400" t="s">
        <v>2708</v>
      </c>
      <c r="N93" s="400" t="s">
        <v>1835</v>
      </c>
      <c r="O93" s="813" t="s">
        <v>2709</v>
      </c>
      <c r="P93" s="89" t="s">
        <v>7</v>
      </c>
      <c r="Q93" s="295"/>
      <c r="R93" s="295"/>
      <c r="S93" s="605"/>
    </row>
    <row r="94" spans="3:19" ht="102.75" hidden="1" customHeight="1" x14ac:dyDescent="0.25">
      <c r="C94" s="78" t="s">
        <v>2619</v>
      </c>
      <c r="D94" s="78" t="s">
        <v>2620</v>
      </c>
      <c r="E94" s="78" t="s">
        <v>2621</v>
      </c>
      <c r="F94" s="78" t="s">
        <v>2647</v>
      </c>
      <c r="G94" s="78" t="s">
        <v>2648</v>
      </c>
      <c r="H94" s="78" t="s">
        <v>2649</v>
      </c>
      <c r="I94" s="78" t="s">
        <v>1147</v>
      </c>
      <c r="J94" s="78" t="s">
        <v>2460</v>
      </c>
      <c r="K94" s="266">
        <v>44576</v>
      </c>
      <c r="L94" s="266">
        <v>44910</v>
      </c>
      <c r="M94" s="400" t="s">
        <v>2708</v>
      </c>
      <c r="N94" s="400" t="s">
        <v>1835</v>
      </c>
      <c r="O94" s="813" t="s">
        <v>2710</v>
      </c>
      <c r="P94" s="89" t="s">
        <v>7</v>
      </c>
      <c r="Q94" s="295"/>
      <c r="R94" s="295"/>
      <c r="S94" s="605"/>
    </row>
    <row r="95" spans="3:19" ht="75" hidden="1" customHeight="1" x14ac:dyDescent="0.25">
      <c r="C95" s="78" t="s">
        <v>2619</v>
      </c>
      <c r="D95" s="78" t="s">
        <v>2620</v>
      </c>
      <c r="E95" s="78" t="s">
        <v>2621</v>
      </c>
      <c r="F95" s="78" t="s">
        <v>2661</v>
      </c>
      <c r="G95" s="78" t="s">
        <v>2656</v>
      </c>
      <c r="H95" s="78" t="s">
        <v>2662</v>
      </c>
      <c r="I95" s="78" t="s">
        <v>1147</v>
      </c>
      <c r="J95" s="78" t="s">
        <v>2478</v>
      </c>
      <c r="K95" s="266">
        <v>44621</v>
      </c>
      <c r="L95" s="266">
        <v>44895</v>
      </c>
      <c r="M95" s="400" t="s">
        <v>2708</v>
      </c>
      <c r="N95" s="400" t="s">
        <v>1835</v>
      </c>
      <c r="O95" s="813" t="s">
        <v>2711</v>
      </c>
      <c r="P95" s="89" t="s">
        <v>2856</v>
      </c>
      <c r="Q95" s="295"/>
      <c r="R95" s="295"/>
      <c r="S95" s="605"/>
    </row>
    <row r="96" spans="3:19" ht="75" hidden="1" customHeight="1" x14ac:dyDescent="0.25">
      <c r="C96" s="78" t="s">
        <v>2619</v>
      </c>
      <c r="D96" s="78" t="s">
        <v>2620</v>
      </c>
      <c r="E96" s="78" t="s">
        <v>2621</v>
      </c>
      <c r="F96" s="78" t="s">
        <v>2664</v>
      </c>
      <c r="G96" s="78" t="s">
        <v>2665</v>
      </c>
      <c r="H96" s="78" t="s">
        <v>2662</v>
      </c>
      <c r="I96" s="78" t="s">
        <v>1147</v>
      </c>
      <c r="J96" s="78" t="s">
        <v>2478</v>
      </c>
      <c r="K96" s="266">
        <v>44621</v>
      </c>
      <c r="L96" s="266">
        <v>44895</v>
      </c>
      <c r="M96" s="400" t="s">
        <v>2708</v>
      </c>
      <c r="N96" s="400" t="s">
        <v>1835</v>
      </c>
      <c r="O96" s="813" t="s">
        <v>2711</v>
      </c>
      <c r="P96" s="89" t="s">
        <v>2856</v>
      </c>
      <c r="Q96" s="295"/>
      <c r="R96" s="295"/>
      <c r="S96" s="605"/>
    </row>
    <row r="97" spans="3:19" ht="75" hidden="1" customHeight="1" x14ac:dyDescent="0.25">
      <c r="C97" s="78" t="s">
        <v>2619</v>
      </c>
      <c r="D97" s="78" t="s">
        <v>2620</v>
      </c>
      <c r="E97" s="78" t="s">
        <v>2621</v>
      </c>
      <c r="F97" s="78" t="s">
        <v>2678</v>
      </c>
      <c r="G97" s="78" t="s">
        <v>2679</v>
      </c>
      <c r="H97" s="205" t="s">
        <v>2680</v>
      </c>
      <c r="I97" s="78" t="s">
        <v>1147</v>
      </c>
      <c r="J97" s="78" t="s">
        <v>2478</v>
      </c>
      <c r="K97" s="266">
        <v>44621</v>
      </c>
      <c r="L97" s="266">
        <v>44895</v>
      </c>
      <c r="M97" s="400" t="s">
        <v>2708</v>
      </c>
      <c r="N97" s="400" t="s">
        <v>1835</v>
      </c>
      <c r="O97" s="813" t="s">
        <v>2712</v>
      </c>
      <c r="P97" s="89" t="s">
        <v>2856</v>
      </c>
      <c r="Q97" s="295"/>
      <c r="R97" s="295"/>
      <c r="S97" s="605"/>
    </row>
    <row r="98" spans="3:19" ht="84" hidden="1" customHeight="1" x14ac:dyDescent="0.25">
      <c r="C98" s="78" t="s">
        <v>2619</v>
      </c>
      <c r="D98" s="78" t="s">
        <v>2620</v>
      </c>
      <c r="E98" s="78" t="s">
        <v>2621</v>
      </c>
      <c r="F98" s="78" t="s">
        <v>2682</v>
      </c>
      <c r="G98" s="78" t="s">
        <v>2665</v>
      </c>
      <c r="H98" s="205" t="s">
        <v>2680</v>
      </c>
      <c r="I98" s="78" t="s">
        <v>1147</v>
      </c>
      <c r="J98" s="78" t="s">
        <v>2478</v>
      </c>
      <c r="K98" s="266">
        <v>44621</v>
      </c>
      <c r="L98" s="266">
        <v>44895</v>
      </c>
      <c r="M98" s="400" t="s">
        <v>2708</v>
      </c>
      <c r="N98" s="400" t="s">
        <v>1835</v>
      </c>
      <c r="O98" s="813" t="s">
        <v>2712</v>
      </c>
      <c r="P98" s="89" t="s">
        <v>2856</v>
      </c>
      <c r="Q98" s="295"/>
      <c r="R98" s="295"/>
      <c r="S98" s="605"/>
    </row>
    <row r="99" spans="3:19" ht="84" hidden="1" customHeight="1" x14ac:dyDescent="0.25">
      <c r="C99" s="78" t="s">
        <v>2619</v>
      </c>
      <c r="D99" s="78" t="s">
        <v>2620</v>
      </c>
      <c r="E99" s="78" t="s">
        <v>2621</v>
      </c>
      <c r="F99" s="151" t="s">
        <v>2693</v>
      </c>
      <c r="G99" s="78" t="s">
        <v>2694</v>
      </c>
      <c r="H99" s="78" t="s">
        <v>2695</v>
      </c>
      <c r="I99" s="78" t="s">
        <v>1147</v>
      </c>
      <c r="J99" s="78" t="s">
        <v>2659</v>
      </c>
      <c r="K99" s="266">
        <v>44593</v>
      </c>
      <c r="L99" s="266">
        <v>44865</v>
      </c>
      <c r="M99" s="400" t="s">
        <v>2708</v>
      </c>
      <c r="N99" s="400" t="s">
        <v>1835</v>
      </c>
      <c r="O99" s="813" t="s">
        <v>2712</v>
      </c>
      <c r="P99" s="89" t="s">
        <v>2856</v>
      </c>
      <c r="Q99" s="295"/>
      <c r="R99" s="295"/>
      <c r="S99" s="605"/>
    </row>
    <row r="100" spans="3:19" ht="75" hidden="1" customHeight="1" x14ac:dyDescent="0.25">
      <c r="C100" s="78" t="s">
        <v>2698</v>
      </c>
      <c r="D100" s="78" t="s">
        <v>2699</v>
      </c>
      <c r="E100" s="78" t="s">
        <v>2700</v>
      </c>
      <c r="F100" s="78" t="s">
        <v>2713</v>
      </c>
      <c r="G100" s="78" t="s">
        <v>2714</v>
      </c>
      <c r="H100" s="78" t="s">
        <v>2715</v>
      </c>
      <c r="I100" s="78" t="s">
        <v>1147</v>
      </c>
      <c r="J100" s="78" t="s">
        <v>2478</v>
      </c>
      <c r="K100" s="266">
        <v>44593</v>
      </c>
      <c r="L100" s="266">
        <v>44910</v>
      </c>
      <c r="M100" s="400" t="s">
        <v>2499</v>
      </c>
      <c r="N100" s="400" t="s">
        <v>1835</v>
      </c>
      <c r="O100" s="813" t="s">
        <v>2716</v>
      </c>
      <c r="P100" s="89" t="s">
        <v>7</v>
      </c>
      <c r="Q100" s="295"/>
      <c r="R100" s="295"/>
      <c r="S100" s="605"/>
    </row>
    <row r="101" spans="3:19" ht="75" hidden="1" customHeight="1" x14ac:dyDescent="0.25">
      <c r="C101" s="78" t="s">
        <v>2698</v>
      </c>
      <c r="D101" s="78" t="s">
        <v>2717</v>
      </c>
      <c r="E101" s="78" t="s">
        <v>2718</v>
      </c>
      <c r="F101" s="78" t="s">
        <v>2719</v>
      </c>
      <c r="G101" s="78" t="s">
        <v>2720</v>
      </c>
      <c r="H101" s="78" t="s">
        <v>2721</v>
      </c>
      <c r="I101" s="78" t="s">
        <v>88</v>
      </c>
      <c r="J101" s="78" t="s">
        <v>2478</v>
      </c>
      <c r="K101" s="266">
        <v>44593</v>
      </c>
      <c r="L101" s="266">
        <v>41258</v>
      </c>
      <c r="M101" s="400" t="s">
        <v>282</v>
      </c>
      <c r="N101" s="400" t="s">
        <v>2490</v>
      </c>
      <c r="O101" s="813" t="s">
        <v>2722</v>
      </c>
      <c r="P101" s="89" t="s">
        <v>7</v>
      </c>
      <c r="Q101" s="295" t="s">
        <v>354</v>
      </c>
      <c r="R101" s="295" t="s">
        <v>983</v>
      </c>
      <c r="S101" s="605"/>
    </row>
    <row r="102" spans="3:19" ht="75" hidden="1" customHeight="1" x14ac:dyDescent="0.25">
      <c r="C102" s="78" t="s">
        <v>2698</v>
      </c>
      <c r="D102" s="78" t="s">
        <v>2717</v>
      </c>
      <c r="E102" s="78" t="s">
        <v>2718</v>
      </c>
      <c r="F102" s="78" t="s">
        <v>2723</v>
      </c>
      <c r="G102" s="78" t="s">
        <v>2724</v>
      </c>
      <c r="H102" s="78" t="s">
        <v>2721</v>
      </c>
      <c r="I102" s="78" t="s">
        <v>88</v>
      </c>
      <c r="J102" s="78" t="s">
        <v>2489</v>
      </c>
      <c r="K102" s="266">
        <v>44593</v>
      </c>
      <c r="L102" s="266">
        <v>41258</v>
      </c>
      <c r="M102" s="400" t="s">
        <v>282</v>
      </c>
      <c r="N102" s="400" t="s">
        <v>2490</v>
      </c>
      <c r="O102" s="118" t="s">
        <v>2725</v>
      </c>
      <c r="P102" s="89" t="s">
        <v>7</v>
      </c>
      <c r="Q102" s="295"/>
      <c r="R102" s="295"/>
      <c r="S102" s="605"/>
    </row>
    <row r="103" spans="3:19" ht="75" hidden="1" customHeight="1" x14ac:dyDescent="0.25">
      <c r="C103" s="78" t="s">
        <v>2698</v>
      </c>
      <c r="D103" s="78" t="s">
        <v>2699</v>
      </c>
      <c r="E103" s="78" t="s">
        <v>2700</v>
      </c>
      <c r="F103" s="78" t="s">
        <v>2713</v>
      </c>
      <c r="G103" s="78" t="s">
        <v>2714</v>
      </c>
      <c r="H103" s="78" t="s">
        <v>2715</v>
      </c>
      <c r="I103" s="78" t="s">
        <v>1147</v>
      </c>
      <c r="J103" s="78" t="s">
        <v>2478</v>
      </c>
      <c r="K103" s="266">
        <v>44593</v>
      </c>
      <c r="L103" s="266">
        <v>44910</v>
      </c>
      <c r="M103" s="400" t="s">
        <v>2708</v>
      </c>
      <c r="N103" s="400" t="s">
        <v>1835</v>
      </c>
      <c r="O103" s="118" t="s">
        <v>2726</v>
      </c>
      <c r="P103" s="89" t="s">
        <v>7</v>
      </c>
      <c r="Q103" s="295"/>
      <c r="R103" s="295"/>
      <c r="S103" s="605"/>
    </row>
    <row r="104" spans="3:19" ht="102.75" hidden="1" customHeight="1" x14ac:dyDescent="0.25">
      <c r="C104" s="78" t="s">
        <v>2698</v>
      </c>
      <c r="D104" s="78" t="s">
        <v>2717</v>
      </c>
      <c r="E104" s="78" t="s">
        <v>2718</v>
      </c>
      <c r="F104" s="78" t="s">
        <v>2727</v>
      </c>
      <c r="G104" s="78" t="s">
        <v>2724</v>
      </c>
      <c r="H104" s="78" t="s">
        <v>2728</v>
      </c>
      <c r="I104" s="78" t="s">
        <v>1147</v>
      </c>
      <c r="J104" s="78" t="s">
        <v>2489</v>
      </c>
      <c r="K104" s="266">
        <v>44593</v>
      </c>
      <c r="L104" s="266">
        <v>41258</v>
      </c>
      <c r="M104" s="400" t="s">
        <v>2499</v>
      </c>
      <c r="N104" s="400" t="s">
        <v>1835</v>
      </c>
      <c r="O104" s="118" t="s">
        <v>2842</v>
      </c>
      <c r="P104" s="89" t="s">
        <v>7</v>
      </c>
      <c r="Q104" s="295"/>
      <c r="R104" s="295"/>
      <c r="S104" s="605"/>
    </row>
    <row r="105" spans="3:19" ht="75" hidden="1" customHeight="1" x14ac:dyDescent="0.25">
      <c r="C105" s="78" t="s">
        <v>2698</v>
      </c>
      <c r="D105" s="78" t="s">
        <v>2729</v>
      </c>
      <c r="E105" s="78" t="s">
        <v>2730</v>
      </c>
      <c r="F105" s="78" t="s">
        <v>2731</v>
      </c>
      <c r="G105" s="78" t="s">
        <v>2732</v>
      </c>
      <c r="H105" s="78" t="s">
        <v>2721</v>
      </c>
      <c r="I105" s="78" t="s">
        <v>88</v>
      </c>
      <c r="J105" s="78" t="s">
        <v>2478</v>
      </c>
      <c r="K105" s="266">
        <v>44593</v>
      </c>
      <c r="L105" s="266">
        <v>44910</v>
      </c>
      <c r="M105" s="400" t="s">
        <v>282</v>
      </c>
      <c r="N105" s="400" t="s">
        <v>2490</v>
      </c>
      <c r="O105" s="813" t="s">
        <v>2733</v>
      </c>
      <c r="P105" s="89" t="s">
        <v>7</v>
      </c>
      <c r="Q105" s="295" t="s">
        <v>354</v>
      </c>
      <c r="R105" s="295" t="s">
        <v>983</v>
      </c>
      <c r="S105" s="605"/>
    </row>
    <row r="106" spans="3:19" ht="105" hidden="1" customHeight="1" x14ac:dyDescent="0.25">
      <c r="C106" s="78" t="s">
        <v>2698</v>
      </c>
      <c r="D106" s="78" t="s">
        <v>2717</v>
      </c>
      <c r="E106" s="78" t="s">
        <v>2718</v>
      </c>
      <c r="F106" s="78" t="s">
        <v>2727</v>
      </c>
      <c r="G106" s="78" t="s">
        <v>2724</v>
      </c>
      <c r="H106" s="78" t="s">
        <v>2728</v>
      </c>
      <c r="I106" s="78" t="s">
        <v>1147</v>
      </c>
      <c r="J106" s="78" t="s">
        <v>2489</v>
      </c>
      <c r="K106" s="266">
        <v>44593</v>
      </c>
      <c r="L106" s="266">
        <v>41258</v>
      </c>
      <c r="M106" s="400" t="s">
        <v>2708</v>
      </c>
      <c r="N106" s="400" t="s">
        <v>1835</v>
      </c>
      <c r="O106" s="813" t="s">
        <v>2734</v>
      </c>
      <c r="P106" s="89" t="s">
        <v>13</v>
      </c>
      <c r="Q106" s="295"/>
      <c r="R106" s="295"/>
      <c r="S106" s="605"/>
    </row>
    <row r="107" spans="3:19" ht="110.25" hidden="1" x14ac:dyDescent="0.25">
      <c r="C107" s="78" t="s">
        <v>2698</v>
      </c>
      <c r="D107" s="78" t="s">
        <v>2729</v>
      </c>
      <c r="E107" s="78" t="s">
        <v>2730</v>
      </c>
      <c r="F107" s="78" t="s">
        <v>2735</v>
      </c>
      <c r="G107" s="78" t="s">
        <v>2732</v>
      </c>
      <c r="H107" s="78" t="s">
        <v>2736</v>
      </c>
      <c r="I107" s="78" t="s">
        <v>1147</v>
      </c>
      <c r="J107" s="78" t="s">
        <v>2478</v>
      </c>
      <c r="K107" s="266">
        <v>44593</v>
      </c>
      <c r="L107" s="266">
        <v>44910</v>
      </c>
      <c r="M107" s="400" t="s">
        <v>2499</v>
      </c>
      <c r="N107" s="400" t="s">
        <v>1835</v>
      </c>
      <c r="O107" s="813" t="s">
        <v>2737</v>
      </c>
      <c r="P107" s="89" t="s">
        <v>7</v>
      </c>
      <c r="Q107" s="295"/>
      <c r="R107" s="295"/>
    </row>
    <row r="108" spans="3:19" ht="110.25" hidden="1" x14ac:dyDescent="0.25">
      <c r="C108" s="78" t="s">
        <v>2738</v>
      </c>
      <c r="D108" s="78" t="s">
        <v>2739</v>
      </c>
      <c r="E108" s="78" t="s">
        <v>2740</v>
      </c>
      <c r="F108" s="78" t="s">
        <v>2741</v>
      </c>
      <c r="G108" s="78" t="s">
        <v>2742</v>
      </c>
      <c r="H108" s="78" t="s">
        <v>2743</v>
      </c>
      <c r="I108" s="78" t="s">
        <v>88</v>
      </c>
      <c r="J108" s="78" t="s">
        <v>2489</v>
      </c>
      <c r="K108" s="266">
        <v>44593</v>
      </c>
      <c r="L108" s="266">
        <v>44910</v>
      </c>
      <c r="M108" s="400" t="s">
        <v>282</v>
      </c>
      <c r="N108" s="400" t="s">
        <v>2490</v>
      </c>
      <c r="O108" s="813" t="s">
        <v>2744</v>
      </c>
      <c r="P108" s="89" t="s">
        <v>7</v>
      </c>
      <c r="Q108" s="295" t="s">
        <v>354</v>
      </c>
      <c r="R108" s="295" t="s">
        <v>983</v>
      </c>
    </row>
    <row r="109" spans="3:19" ht="110.25" hidden="1" x14ac:dyDescent="0.25">
      <c r="C109" s="78" t="s">
        <v>2698</v>
      </c>
      <c r="D109" s="78" t="s">
        <v>2729</v>
      </c>
      <c r="E109" s="78" t="s">
        <v>2730</v>
      </c>
      <c r="F109" s="78" t="s">
        <v>2735</v>
      </c>
      <c r="G109" s="78" t="s">
        <v>2732</v>
      </c>
      <c r="H109" s="78" t="s">
        <v>2736</v>
      </c>
      <c r="I109" s="78" t="s">
        <v>1147</v>
      </c>
      <c r="J109" s="78" t="s">
        <v>2478</v>
      </c>
      <c r="K109" s="266">
        <v>44593</v>
      </c>
      <c r="L109" s="266">
        <v>44910</v>
      </c>
      <c r="M109" s="400" t="s">
        <v>2708</v>
      </c>
      <c r="N109" s="400" t="s">
        <v>1835</v>
      </c>
      <c r="O109" s="813" t="s">
        <v>2745</v>
      </c>
      <c r="P109" s="89" t="s">
        <v>7</v>
      </c>
      <c r="Q109" s="295"/>
      <c r="R109" s="295"/>
    </row>
    <row r="110" spans="3:19" ht="94.5" hidden="1" x14ac:dyDescent="0.25">
      <c r="C110" s="78" t="s">
        <v>2738</v>
      </c>
      <c r="D110" s="78" t="s">
        <v>2739</v>
      </c>
      <c r="E110" s="78" t="s">
        <v>2740</v>
      </c>
      <c r="F110" s="78" t="s">
        <v>2746</v>
      </c>
      <c r="G110" s="78" t="s">
        <v>2742</v>
      </c>
      <c r="H110" s="78" t="s">
        <v>2747</v>
      </c>
      <c r="I110" s="78" t="s">
        <v>1147</v>
      </c>
      <c r="J110" s="78" t="s">
        <v>2489</v>
      </c>
      <c r="K110" s="266">
        <v>44593</v>
      </c>
      <c r="L110" s="266">
        <v>44910</v>
      </c>
      <c r="M110" s="400" t="s">
        <v>2499</v>
      </c>
      <c r="N110" s="400" t="s">
        <v>1835</v>
      </c>
      <c r="O110" s="813" t="s">
        <v>2748</v>
      </c>
      <c r="P110" s="89" t="s">
        <v>7</v>
      </c>
      <c r="Q110" s="295"/>
      <c r="R110" s="295"/>
    </row>
    <row r="111" spans="3:19" ht="78.75" hidden="1" x14ac:dyDescent="0.25">
      <c r="C111" s="78" t="s">
        <v>2749</v>
      </c>
      <c r="D111" s="78" t="s">
        <v>2750</v>
      </c>
      <c r="E111" s="78" t="s">
        <v>2751</v>
      </c>
      <c r="F111" s="78" t="s">
        <v>2752</v>
      </c>
      <c r="G111" s="78" t="s">
        <v>2753</v>
      </c>
      <c r="H111" s="151" t="s">
        <v>2754</v>
      </c>
      <c r="I111" s="78" t="s">
        <v>88</v>
      </c>
      <c r="J111" s="78" t="s">
        <v>2520</v>
      </c>
      <c r="K111" s="266">
        <v>44621</v>
      </c>
      <c r="L111" s="266">
        <v>44742</v>
      </c>
      <c r="M111" s="400" t="s">
        <v>282</v>
      </c>
      <c r="N111" s="400" t="s">
        <v>2490</v>
      </c>
      <c r="O111" s="813" t="s">
        <v>2690</v>
      </c>
      <c r="P111" s="89" t="s">
        <v>7</v>
      </c>
      <c r="Q111" s="295" t="s">
        <v>354</v>
      </c>
      <c r="R111" s="295" t="s">
        <v>983</v>
      </c>
    </row>
    <row r="112" spans="3:19" ht="78.75" hidden="1" x14ac:dyDescent="0.25">
      <c r="C112" s="78" t="s">
        <v>2749</v>
      </c>
      <c r="D112" s="78" t="s">
        <v>2750</v>
      </c>
      <c r="E112" s="78" t="s">
        <v>2751</v>
      </c>
      <c r="F112" s="78" t="s">
        <v>2755</v>
      </c>
      <c r="G112" s="78" t="s">
        <v>2756</v>
      </c>
      <c r="H112" s="151" t="s">
        <v>2754</v>
      </c>
      <c r="I112" s="78" t="s">
        <v>88</v>
      </c>
      <c r="J112" s="78" t="s">
        <v>2489</v>
      </c>
      <c r="K112" s="266">
        <v>44621</v>
      </c>
      <c r="L112" s="266">
        <v>44910</v>
      </c>
      <c r="M112" s="400" t="s">
        <v>282</v>
      </c>
      <c r="N112" s="400" t="s">
        <v>2490</v>
      </c>
      <c r="O112" s="813" t="s">
        <v>2757</v>
      </c>
      <c r="P112" s="89" t="s">
        <v>7</v>
      </c>
      <c r="Q112" s="295"/>
      <c r="R112" s="615"/>
    </row>
    <row r="113" spans="3:18" ht="136.5" hidden="1" customHeight="1" x14ac:dyDescent="0.25">
      <c r="C113" s="78" t="s">
        <v>2749</v>
      </c>
      <c r="D113" s="78" t="s">
        <v>2750</v>
      </c>
      <c r="E113" s="78" t="s">
        <v>2751</v>
      </c>
      <c r="F113" s="78" t="s">
        <v>2758</v>
      </c>
      <c r="G113" s="78" t="s">
        <v>2759</v>
      </c>
      <c r="H113" s="151" t="s">
        <v>2754</v>
      </c>
      <c r="I113" s="78" t="s">
        <v>88</v>
      </c>
      <c r="J113" s="78" t="s">
        <v>2489</v>
      </c>
      <c r="K113" s="266">
        <v>44621</v>
      </c>
      <c r="L113" s="266">
        <v>44910</v>
      </c>
      <c r="M113" s="400" t="s">
        <v>282</v>
      </c>
      <c r="N113" s="400" t="s">
        <v>2490</v>
      </c>
      <c r="O113" s="813" t="s">
        <v>2760</v>
      </c>
      <c r="P113" s="89" t="s">
        <v>13</v>
      </c>
      <c r="Q113" s="295"/>
      <c r="R113" s="615"/>
    </row>
    <row r="114" spans="3:18" ht="136.5" hidden="1" customHeight="1" x14ac:dyDescent="0.25">
      <c r="C114" s="78" t="s">
        <v>2738</v>
      </c>
      <c r="D114" s="78" t="s">
        <v>2739</v>
      </c>
      <c r="E114" s="78" t="s">
        <v>2740</v>
      </c>
      <c r="F114" s="78" t="s">
        <v>2746</v>
      </c>
      <c r="G114" s="78" t="s">
        <v>2742</v>
      </c>
      <c r="H114" s="78" t="s">
        <v>2747</v>
      </c>
      <c r="I114" s="78" t="s">
        <v>1147</v>
      </c>
      <c r="J114" s="78" t="s">
        <v>2489</v>
      </c>
      <c r="K114" s="266">
        <v>44593</v>
      </c>
      <c r="L114" s="266">
        <v>44910</v>
      </c>
      <c r="M114" s="400" t="s">
        <v>2708</v>
      </c>
      <c r="N114" s="400" t="s">
        <v>1835</v>
      </c>
      <c r="O114" s="813" t="s">
        <v>2761</v>
      </c>
      <c r="P114" s="89" t="s">
        <v>7</v>
      </c>
      <c r="Q114" s="295"/>
      <c r="R114" s="615"/>
    </row>
    <row r="115" spans="3:18" ht="90" hidden="1" x14ac:dyDescent="0.25">
      <c r="C115" s="78" t="s">
        <v>2749</v>
      </c>
      <c r="D115" s="78" t="s">
        <v>2750</v>
      </c>
      <c r="E115" s="78" t="s">
        <v>2751</v>
      </c>
      <c r="F115" s="78" t="s">
        <v>2762</v>
      </c>
      <c r="G115" s="78" t="s">
        <v>2753</v>
      </c>
      <c r="H115" s="151" t="s">
        <v>2763</v>
      </c>
      <c r="I115" s="78" t="s">
        <v>1147</v>
      </c>
      <c r="J115" s="78" t="s">
        <v>2489</v>
      </c>
      <c r="K115" s="266">
        <v>44621</v>
      </c>
      <c r="L115" s="266">
        <v>44742</v>
      </c>
      <c r="M115" s="400" t="s">
        <v>2499</v>
      </c>
      <c r="N115" s="400" t="s">
        <v>1835</v>
      </c>
      <c r="O115" s="813" t="s">
        <v>2764</v>
      </c>
      <c r="P115" s="89" t="s">
        <v>7</v>
      </c>
      <c r="Q115" s="295"/>
      <c r="R115" s="615"/>
    </row>
    <row r="116" spans="3:18" ht="78.75" hidden="1" x14ac:dyDescent="0.25">
      <c r="C116" s="78" t="s">
        <v>2749</v>
      </c>
      <c r="D116" s="78" t="s">
        <v>2750</v>
      </c>
      <c r="E116" s="78" t="s">
        <v>2751</v>
      </c>
      <c r="F116" s="78" t="s">
        <v>2755</v>
      </c>
      <c r="G116" s="78" t="s">
        <v>2756</v>
      </c>
      <c r="H116" s="151" t="s">
        <v>2763</v>
      </c>
      <c r="I116" s="78" t="s">
        <v>1147</v>
      </c>
      <c r="J116" s="78" t="s">
        <v>2489</v>
      </c>
      <c r="K116" s="266">
        <v>44621</v>
      </c>
      <c r="L116" s="266">
        <v>44910</v>
      </c>
      <c r="M116" s="400" t="s">
        <v>2499</v>
      </c>
      <c r="N116" s="400" t="s">
        <v>1835</v>
      </c>
      <c r="O116" s="813" t="s">
        <v>2765</v>
      </c>
      <c r="P116" s="89" t="s">
        <v>7</v>
      </c>
      <c r="Q116" s="295"/>
      <c r="R116" s="615"/>
    </row>
    <row r="117" spans="3:18" ht="124.5" hidden="1" customHeight="1" x14ac:dyDescent="0.25">
      <c r="C117" s="78" t="s">
        <v>2749</v>
      </c>
      <c r="D117" s="78" t="s">
        <v>2750</v>
      </c>
      <c r="E117" s="78" t="s">
        <v>2751</v>
      </c>
      <c r="F117" s="78" t="s">
        <v>2758</v>
      </c>
      <c r="G117" s="78" t="s">
        <v>2759</v>
      </c>
      <c r="H117" s="151" t="s">
        <v>2763</v>
      </c>
      <c r="I117" s="78" t="s">
        <v>1147</v>
      </c>
      <c r="J117" s="78" t="s">
        <v>2489</v>
      </c>
      <c r="K117" s="266">
        <v>44621</v>
      </c>
      <c r="L117" s="266">
        <v>44910</v>
      </c>
      <c r="M117" s="400" t="s">
        <v>2499</v>
      </c>
      <c r="N117" s="400" t="s">
        <v>1835</v>
      </c>
      <c r="O117" s="812" t="s">
        <v>2766</v>
      </c>
      <c r="P117" s="89" t="s">
        <v>13</v>
      </c>
      <c r="Q117" s="295"/>
      <c r="R117" s="615"/>
    </row>
    <row r="118" spans="3:18" ht="94.5" hidden="1" x14ac:dyDescent="0.25">
      <c r="C118" s="78" t="s">
        <v>2749</v>
      </c>
      <c r="D118" s="78" t="s">
        <v>2750</v>
      </c>
      <c r="E118" s="78" t="s">
        <v>2751</v>
      </c>
      <c r="F118" s="78" t="s">
        <v>2767</v>
      </c>
      <c r="G118" s="78" t="s">
        <v>2759</v>
      </c>
      <c r="H118" s="78" t="s">
        <v>2768</v>
      </c>
      <c r="I118" s="78" t="s">
        <v>2468</v>
      </c>
      <c r="J118" s="78" t="s">
        <v>2489</v>
      </c>
      <c r="K118" s="266">
        <v>44621</v>
      </c>
      <c r="L118" s="266">
        <v>44910</v>
      </c>
      <c r="M118" s="400" t="s">
        <v>2505</v>
      </c>
      <c r="N118" s="400" t="s">
        <v>2506</v>
      </c>
      <c r="O118" s="812" t="s">
        <v>2769</v>
      </c>
      <c r="P118" s="89" t="s">
        <v>13</v>
      </c>
      <c r="Q118" s="295"/>
      <c r="R118" s="615"/>
    </row>
    <row r="119" spans="3:18" ht="56.25" hidden="1" customHeight="1" x14ac:dyDescent="0.25">
      <c r="C119" s="78" t="s">
        <v>2749</v>
      </c>
      <c r="D119" s="78" t="s">
        <v>2750</v>
      </c>
      <c r="E119" s="78" t="s">
        <v>2751</v>
      </c>
      <c r="F119" s="78" t="s">
        <v>2770</v>
      </c>
      <c r="G119" s="78" t="s">
        <v>2756</v>
      </c>
      <c r="H119" s="151" t="s">
        <v>2768</v>
      </c>
      <c r="I119" s="78" t="s">
        <v>2468</v>
      </c>
      <c r="J119" s="78" t="s">
        <v>2489</v>
      </c>
      <c r="K119" s="266">
        <v>44621</v>
      </c>
      <c r="L119" s="266">
        <v>44910</v>
      </c>
      <c r="M119" s="400" t="s">
        <v>2505</v>
      </c>
      <c r="N119" s="400" t="s">
        <v>2506</v>
      </c>
      <c r="O119" s="812" t="s">
        <v>2771</v>
      </c>
      <c r="P119" s="89" t="s">
        <v>13</v>
      </c>
      <c r="Q119" s="295"/>
      <c r="R119" s="615"/>
    </row>
    <row r="120" spans="3:18" ht="408.75" customHeight="1" x14ac:dyDescent="0.25">
      <c r="C120" s="78" t="s">
        <v>2772</v>
      </c>
      <c r="D120" s="78" t="s">
        <v>2773</v>
      </c>
      <c r="E120" s="78" t="s">
        <v>2774</v>
      </c>
      <c r="F120" s="78" t="s">
        <v>2775</v>
      </c>
      <c r="G120" s="78" t="s">
        <v>2514</v>
      </c>
      <c r="H120" s="78" t="s">
        <v>2776</v>
      </c>
      <c r="I120" s="78" t="s">
        <v>88</v>
      </c>
      <c r="J120" s="78" t="s">
        <v>2478</v>
      </c>
      <c r="K120" s="266">
        <v>44593</v>
      </c>
      <c r="L120" s="266">
        <v>44910</v>
      </c>
      <c r="M120" s="418" t="s">
        <v>274</v>
      </c>
      <c r="N120" s="418" t="s">
        <v>568</v>
      </c>
      <c r="O120" s="812" t="s">
        <v>2879</v>
      </c>
      <c r="P120" s="89" t="s">
        <v>7</v>
      </c>
      <c r="Q120" s="295" t="s">
        <v>354</v>
      </c>
      <c r="R120" s="295" t="s">
        <v>983</v>
      </c>
    </row>
    <row r="121" spans="3:18" ht="345" customHeight="1" x14ac:dyDescent="0.25">
      <c r="C121" s="78" t="s">
        <v>2772</v>
      </c>
      <c r="D121" s="78" t="s">
        <v>2773</v>
      </c>
      <c r="E121" s="78" t="s">
        <v>2774</v>
      </c>
      <c r="F121" s="78" t="s">
        <v>2777</v>
      </c>
      <c r="G121" s="78" t="s">
        <v>2514</v>
      </c>
      <c r="H121" s="78" t="s">
        <v>2778</v>
      </c>
      <c r="I121" s="78" t="s">
        <v>88</v>
      </c>
      <c r="J121" s="78" t="s">
        <v>2460</v>
      </c>
      <c r="K121" s="266">
        <v>44652</v>
      </c>
      <c r="L121" s="266">
        <v>44910</v>
      </c>
      <c r="M121" s="418" t="s">
        <v>274</v>
      </c>
      <c r="N121" s="418" t="s">
        <v>568</v>
      </c>
      <c r="O121" s="812" t="s">
        <v>2880</v>
      </c>
      <c r="P121" s="89" t="s">
        <v>7</v>
      </c>
      <c r="Q121" s="295"/>
      <c r="R121" s="295"/>
    </row>
    <row r="122" spans="3:18" ht="150" hidden="1" x14ac:dyDescent="0.25">
      <c r="C122" s="78" t="s">
        <v>2749</v>
      </c>
      <c r="D122" s="78" t="s">
        <v>2750</v>
      </c>
      <c r="E122" s="78" t="s">
        <v>2751</v>
      </c>
      <c r="F122" s="78" t="s">
        <v>2762</v>
      </c>
      <c r="G122" s="78" t="s">
        <v>2753</v>
      </c>
      <c r="H122" s="151" t="s">
        <v>2763</v>
      </c>
      <c r="I122" s="78" t="s">
        <v>1147</v>
      </c>
      <c r="J122" s="78" t="s">
        <v>2489</v>
      </c>
      <c r="K122" s="266">
        <v>44621</v>
      </c>
      <c r="L122" s="266">
        <v>44742</v>
      </c>
      <c r="M122" s="400" t="s">
        <v>2708</v>
      </c>
      <c r="N122" s="400" t="s">
        <v>1835</v>
      </c>
      <c r="O122" s="813" t="s">
        <v>2779</v>
      </c>
      <c r="P122" s="89" t="s">
        <v>7</v>
      </c>
      <c r="Q122" s="295"/>
      <c r="R122" s="615"/>
    </row>
    <row r="123" spans="3:18" ht="78.75" hidden="1" x14ac:dyDescent="0.25">
      <c r="C123" s="78" t="s">
        <v>2749</v>
      </c>
      <c r="D123" s="78" t="s">
        <v>2750</v>
      </c>
      <c r="E123" s="78" t="s">
        <v>2751</v>
      </c>
      <c r="F123" s="78" t="s">
        <v>2755</v>
      </c>
      <c r="G123" s="78" t="s">
        <v>2756</v>
      </c>
      <c r="H123" s="151" t="s">
        <v>2763</v>
      </c>
      <c r="I123" s="78" t="s">
        <v>1147</v>
      </c>
      <c r="J123" s="78" t="s">
        <v>2489</v>
      </c>
      <c r="K123" s="266">
        <v>44621</v>
      </c>
      <c r="L123" s="266">
        <v>44910</v>
      </c>
      <c r="M123" s="400" t="s">
        <v>2708</v>
      </c>
      <c r="N123" s="400" t="s">
        <v>1835</v>
      </c>
      <c r="O123" s="813" t="s">
        <v>2780</v>
      </c>
      <c r="P123" s="89" t="s">
        <v>7</v>
      </c>
      <c r="Q123" s="295"/>
      <c r="R123" s="615"/>
    </row>
    <row r="124" spans="3:18" ht="94.5" hidden="1" x14ac:dyDescent="0.25">
      <c r="C124" s="78" t="s">
        <v>2749</v>
      </c>
      <c r="D124" s="78" t="s">
        <v>2750</v>
      </c>
      <c r="E124" s="78" t="s">
        <v>2751</v>
      </c>
      <c r="F124" s="78" t="s">
        <v>2758</v>
      </c>
      <c r="G124" s="78" t="s">
        <v>2759</v>
      </c>
      <c r="H124" s="151" t="s">
        <v>2763</v>
      </c>
      <c r="I124" s="78" t="s">
        <v>1147</v>
      </c>
      <c r="J124" s="78" t="s">
        <v>2489</v>
      </c>
      <c r="K124" s="266">
        <v>44621</v>
      </c>
      <c r="L124" s="266">
        <v>44910</v>
      </c>
      <c r="M124" s="400" t="s">
        <v>2708</v>
      </c>
      <c r="N124" s="400" t="s">
        <v>1835</v>
      </c>
      <c r="O124" s="813" t="s">
        <v>2781</v>
      </c>
      <c r="P124" s="89" t="s">
        <v>7</v>
      </c>
      <c r="Q124" s="295"/>
      <c r="R124" s="615"/>
    </row>
    <row r="125" spans="3:18" ht="94.5" hidden="1" x14ac:dyDescent="0.25">
      <c r="C125" s="78" t="s">
        <v>2483</v>
      </c>
      <c r="D125" s="78" t="s">
        <v>2484</v>
      </c>
      <c r="E125" s="78" t="s">
        <v>2485</v>
      </c>
      <c r="F125" s="78" t="s">
        <v>2503</v>
      </c>
      <c r="G125" s="78" t="s">
        <v>1889</v>
      </c>
      <c r="H125" s="78" t="s">
        <v>2504</v>
      </c>
      <c r="I125" s="78" t="s">
        <v>2468</v>
      </c>
      <c r="J125" s="78" t="s">
        <v>2489</v>
      </c>
      <c r="K125" s="266">
        <v>44607</v>
      </c>
      <c r="L125" s="266">
        <v>44910</v>
      </c>
      <c r="M125" s="400" t="s">
        <v>2539</v>
      </c>
      <c r="N125" s="418" t="s">
        <v>2782</v>
      </c>
      <c r="O125" s="813" t="s">
        <v>2783</v>
      </c>
      <c r="P125" s="89" t="s">
        <v>7</v>
      </c>
      <c r="Q125" s="295"/>
      <c r="R125" s="615"/>
    </row>
    <row r="126" spans="3:18" ht="94.5" hidden="1" x14ac:dyDescent="0.25">
      <c r="C126" s="78" t="s">
        <v>2483</v>
      </c>
      <c r="D126" s="78" t="s">
        <v>2484</v>
      </c>
      <c r="E126" s="78" t="s">
        <v>2485</v>
      </c>
      <c r="F126" s="78" t="s">
        <v>2508</v>
      </c>
      <c r="G126" s="78" t="s">
        <v>1889</v>
      </c>
      <c r="H126" s="78" t="s">
        <v>2504</v>
      </c>
      <c r="I126" s="78" t="s">
        <v>2468</v>
      </c>
      <c r="J126" s="78" t="s">
        <v>2489</v>
      </c>
      <c r="K126" s="266">
        <v>44607</v>
      </c>
      <c r="L126" s="266">
        <v>44910</v>
      </c>
      <c r="M126" s="400" t="s">
        <v>2539</v>
      </c>
      <c r="N126" s="418" t="s">
        <v>2782</v>
      </c>
      <c r="O126" s="813" t="s">
        <v>2783</v>
      </c>
      <c r="P126" s="89" t="s">
        <v>7</v>
      </c>
      <c r="Q126" s="295"/>
      <c r="R126" s="615"/>
    </row>
    <row r="127" spans="3:18" ht="94.5" hidden="1" x14ac:dyDescent="0.25">
      <c r="C127" s="78" t="s">
        <v>2619</v>
      </c>
      <c r="D127" s="78" t="s">
        <v>2620</v>
      </c>
      <c r="E127" s="78" t="s">
        <v>2621</v>
      </c>
      <c r="F127" s="78" t="s">
        <v>2632</v>
      </c>
      <c r="G127" s="78" t="s">
        <v>2630</v>
      </c>
      <c r="H127" s="78" t="s">
        <v>2638</v>
      </c>
      <c r="I127" s="78" t="s">
        <v>2468</v>
      </c>
      <c r="J127" s="78" t="s">
        <v>2478</v>
      </c>
      <c r="K127" s="266">
        <v>44593</v>
      </c>
      <c r="L127" s="266">
        <v>44915</v>
      </c>
      <c r="M127" s="400" t="s">
        <v>2539</v>
      </c>
      <c r="N127" s="400" t="s">
        <v>2542</v>
      </c>
      <c r="O127" s="813" t="s">
        <v>2784</v>
      </c>
      <c r="P127" s="89" t="s">
        <v>7</v>
      </c>
      <c r="Q127" s="295"/>
      <c r="R127" s="615"/>
    </row>
    <row r="128" spans="3:18" ht="94.5" hidden="1" x14ac:dyDescent="0.25">
      <c r="C128" s="78" t="s">
        <v>2619</v>
      </c>
      <c r="D128" s="78" t="s">
        <v>2620</v>
      </c>
      <c r="E128" s="78" t="s">
        <v>2621</v>
      </c>
      <c r="F128" s="78" t="s">
        <v>2651</v>
      </c>
      <c r="G128" s="78" t="s">
        <v>2652</v>
      </c>
      <c r="H128" s="78" t="s">
        <v>2653</v>
      </c>
      <c r="I128" s="78" t="s">
        <v>2468</v>
      </c>
      <c r="J128" s="78" t="s">
        <v>2489</v>
      </c>
      <c r="K128" s="266">
        <v>44576</v>
      </c>
      <c r="L128" s="266">
        <v>44910</v>
      </c>
      <c r="M128" s="400" t="s">
        <v>2539</v>
      </c>
      <c r="N128" s="400" t="s">
        <v>2542</v>
      </c>
      <c r="O128" s="813" t="s">
        <v>2785</v>
      </c>
      <c r="P128" s="89" t="s">
        <v>7</v>
      </c>
      <c r="Q128" s="295"/>
      <c r="R128" s="615"/>
    </row>
    <row r="129" spans="3:18" ht="94.5" hidden="1" x14ac:dyDescent="0.25">
      <c r="C129" s="78" t="s">
        <v>2619</v>
      </c>
      <c r="D129" s="78" t="s">
        <v>2620</v>
      </c>
      <c r="E129" s="78" t="s">
        <v>2621</v>
      </c>
      <c r="F129" s="78" t="s">
        <v>2666</v>
      </c>
      <c r="G129" s="78" t="s">
        <v>2667</v>
      </c>
      <c r="H129" s="78" t="s">
        <v>2668</v>
      </c>
      <c r="I129" s="78" t="s">
        <v>2468</v>
      </c>
      <c r="J129" s="78" t="s">
        <v>2478</v>
      </c>
      <c r="K129" s="266">
        <v>44621</v>
      </c>
      <c r="L129" s="266">
        <v>44895</v>
      </c>
      <c r="M129" s="400" t="s">
        <v>2539</v>
      </c>
      <c r="N129" s="400" t="s">
        <v>2542</v>
      </c>
      <c r="O129" s="813" t="s">
        <v>2712</v>
      </c>
      <c r="P129" s="89" t="s">
        <v>2856</v>
      </c>
      <c r="Q129" s="295"/>
      <c r="R129" s="615"/>
    </row>
    <row r="130" spans="3:18" ht="94.5" hidden="1" x14ac:dyDescent="0.25">
      <c r="C130" s="78" t="s">
        <v>2619</v>
      </c>
      <c r="D130" s="78" t="s">
        <v>2620</v>
      </c>
      <c r="E130" s="78" t="s">
        <v>2621</v>
      </c>
      <c r="F130" s="78" t="s">
        <v>2684</v>
      </c>
      <c r="G130" s="78" t="s">
        <v>2667</v>
      </c>
      <c r="H130" s="205" t="s">
        <v>2685</v>
      </c>
      <c r="I130" s="78" t="s">
        <v>2468</v>
      </c>
      <c r="J130" s="78" t="s">
        <v>2478</v>
      </c>
      <c r="K130" s="266">
        <v>44621</v>
      </c>
      <c r="L130" s="266">
        <v>44895</v>
      </c>
      <c r="M130" s="400" t="s">
        <v>2539</v>
      </c>
      <c r="N130" s="400" t="s">
        <v>2542</v>
      </c>
      <c r="O130" s="813" t="s">
        <v>2712</v>
      </c>
      <c r="P130" s="89" t="s">
        <v>2856</v>
      </c>
      <c r="Q130" s="295"/>
      <c r="R130" s="615"/>
    </row>
    <row r="131" spans="3:18" ht="94.5" hidden="1" x14ac:dyDescent="0.25">
      <c r="C131" s="78" t="s">
        <v>2619</v>
      </c>
      <c r="D131" s="78" t="s">
        <v>2620</v>
      </c>
      <c r="E131" s="78" t="s">
        <v>2621</v>
      </c>
      <c r="F131" s="151" t="s">
        <v>2693</v>
      </c>
      <c r="G131" s="78" t="s">
        <v>2694</v>
      </c>
      <c r="H131" s="78" t="s">
        <v>2695</v>
      </c>
      <c r="I131" s="78" t="s">
        <v>2468</v>
      </c>
      <c r="J131" s="78" t="s">
        <v>2659</v>
      </c>
      <c r="K131" s="266">
        <v>44593</v>
      </c>
      <c r="L131" s="266">
        <v>44865</v>
      </c>
      <c r="M131" s="400" t="s">
        <v>2539</v>
      </c>
      <c r="N131" s="400" t="s">
        <v>2542</v>
      </c>
      <c r="O131" s="813" t="s">
        <v>2712</v>
      </c>
      <c r="P131" s="89" t="s">
        <v>2856</v>
      </c>
      <c r="Q131" s="295"/>
      <c r="R131" s="615"/>
    </row>
    <row r="132" spans="3:18" ht="105" hidden="1" x14ac:dyDescent="0.25">
      <c r="C132" s="78" t="s">
        <v>2619</v>
      </c>
      <c r="D132" s="78" t="s">
        <v>2620</v>
      </c>
      <c r="E132" s="78" t="s">
        <v>2621</v>
      </c>
      <c r="F132" s="78" t="s">
        <v>2632</v>
      </c>
      <c r="G132" s="78" t="s">
        <v>2630</v>
      </c>
      <c r="H132" s="78" t="s">
        <v>2638</v>
      </c>
      <c r="I132" s="78" t="s">
        <v>2468</v>
      </c>
      <c r="J132" s="78" t="s">
        <v>2478</v>
      </c>
      <c r="K132" s="266">
        <v>44593</v>
      </c>
      <c r="L132" s="266">
        <v>44915</v>
      </c>
      <c r="M132" s="400" t="s">
        <v>2505</v>
      </c>
      <c r="N132" s="400" t="s">
        <v>2536</v>
      </c>
      <c r="O132" s="813" t="s">
        <v>2786</v>
      </c>
      <c r="P132" s="89" t="s">
        <v>13</v>
      </c>
      <c r="Q132" s="295"/>
      <c r="R132" s="615"/>
    </row>
    <row r="133" spans="3:18" ht="94.5" hidden="1" x14ac:dyDescent="0.25">
      <c r="C133" s="78" t="s">
        <v>2619</v>
      </c>
      <c r="D133" s="78" t="s">
        <v>2620</v>
      </c>
      <c r="E133" s="78" t="s">
        <v>2621</v>
      </c>
      <c r="F133" s="78" t="s">
        <v>2651</v>
      </c>
      <c r="G133" s="78" t="s">
        <v>2652</v>
      </c>
      <c r="H133" s="78" t="s">
        <v>2653</v>
      </c>
      <c r="I133" s="78" t="s">
        <v>2468</v>
      </c>
      <c r="J133" s="78" t="s">
        <v>2489</v>
      </c>
      <c r="K133" s="266">
        <v>44576</v>
      </c>
      <c r="L133" s="266">
        <v>44910</v>
      </c>
      <c r="M133" s="400" t="s">
        <v>2505</v>
      </c>
      <c r="N133" s="400" t="s">
        <v>2536</v>
      </c>
      <c r="O133" s="813" t="s">
        <v>2787</v>
      </c>
      <c r="P133" s="89" t="s">
        <v>13</v>
      </c>
      <c r="Q133" s="295"/>
      <c r="R133" s="615"/>
    </row>
    <row r="134" spans="3:18" ht="94.5" hidden="1" x14ac:dyDescent="0.25">
      <c r="C134" s="78" t="s">
        <v>2619</v>
      </c>
      <c r="D134" s="78" t="s">
        <v>2620</v>
      </c>
      <c r="E134" s="78" t="s">
        <v>2621</v>
      </c>
      <c r="F134" s="78" t="s">
        <v>2666</v>
      </c>
      <c r="G134" s="78" t="s">
        <v>2667</v>
      </c>
      <c r="H134" s="78" t="s">
        <v>2668</v>
      </c>
      <c r="I134" s="78" t="s">
        <v>2468</v>
      </c>
      <c r="J134" s="78" t="s">
        <v>2478</v>
      </c>
      <c r="K134" s="266">
        <v>44621</v>
      </c>
      <c r="L134" s="266">
        <v>44895</v>
      </c>
      <c r="M134" s="400" t="s">
        <v>2505</v>
      </c>
      <c r="N134" s="400" t="s">
        <v>2536</v>
      </c>
      <c r="O134" s="813" t="s">
        <v>2788</v>
      </c>
      <c r="P134" s="89" t="s">
        <v>2856</v>
      </c>
      <c r="Q134" s="295"/>
      <c r="R134" s="615"/>
    </row>
    <row r="135" spans="3:18" ht="94.5" hidden="1" x14ac:dyDescent="0.25">
      <c r="C135" s="78" t="s">
        <v>2619</v>
      </c>
      <c r="D135" s="78" t="s">
        <v>2620</v>
      </c>
      <c r="E135" s="78" t="s">
        <v>2621</v>
      </c>
      <c r="F135" s="78" t="s">
        <v>2684</v>
      </c>
      <c r="G135" s="78" t="s">
        <v>2667</v>
      </c>
      <c r="H135" s="205" t="s">
        <v>2685</v>
      </c>
      <c r="I135" s="78" t="s">
        <v>2468</v>
      </c>
      <c r="J135" s="78" t="s">
        <v>2478</v>
      </c>
      <c r="K135" s="266">
        <v>44621</v>
      </c>
      <c r="L135" s="266">
        <v>44895</v>
      </c>
      <c r="M135" s="400" t="s">
        <v>2505</v>
      </c>
      <c r="N135" s="400" t="s">
        <v>2536</v>
      </c>
      <c r="O135" s="813" t="s">
        <v>2789</v>
      </c>
      <c r="P135" s="89" t="s">
        <v>2856</v>
      </c>
      <c r="Q135" s="295"/>
      <c r="R135" s="615"/>
    </row>
    <row r="136" spans="3:18" ht="105" hidden="1" x14ac:dyDescent="0.25">
      <c r="C136" s="78" t="s">
        <v>2619</v>
      </c>
      <c r="D136" s="78" t="s">
        <v>2620</v>
      </c>
      <c r="E136" s="78" t="s">
        <v>2621</v>
      </c>
      <c r="F136" s="151" t="s">
        <v>2693</v>
      </c>
      <c r="G136" s="78" t="s">
        <v>2694</v>
      </c>
      <c r="H136" s="78" t="s">
        <v>2695</v>
      </c>
      <c r="I136" s="78" t="s">
        <v>2468</v>
      </c>
      <c r="J136" s="78" t="s">
        <v>2659</v>
      </c>
      <c r="K136" s="266">
        <v>44593</v>
      </c>
      <c r="L136" s="266">
        <v>44865</v>
      </c>
      <c r="M136" s="400" t="s">
        <v>2505</v>
      </c>
      <c r="N136" s="400" t="s">
        <v>2536</v>
      </c>
      <c r="O136" s="813" t="s">
        <v>2790</v>
      </c>
      <c r="P136" s="89" t="s">
        <v>13</v>
      </c>
      <c r="Q136" s="295"/>
      <c r="R136" s="615"/>
    </row>
    <row r="137" spans="3:18" ht="94.5" hidden="1" x14ac:dyDescent="0.25">
      <c r="C137" s="78" t="s">
        <v>2619</v>
      </c>
      <c r="D137" s="78" t="s">
        <v>2620</v>
      </c>
      <c r="E137" s="78" t="s">
        <v>2621</v>
      </c>
      <c r="F137" s="78" t="s">
        <v>2632</v>
      </c>
      <c r="G137" s="78" t="s">
        <v>2630</v>
      </c>
      <c r="H137" s="78" t="s">
        <v>2638</v>
      </c>
      <c r="I137" s="78" t="s">
        <v>2468</v>
      </c>
      <c r="J137" s="78" t="s">
        <v>2478</v>
      </c>
      <c r="K137" s="266">
        <v>44593</v>
      </c>
      <c r="L137" s="266">
        <v>44915</v>
      </c>
      <c r="M137" s="400" t="s">
        <v>2505</v>
      </c>
      <c r="N137" s="400" t="s">
        <v>2635</v>
      </c>
      <c r="O137" s="813" t="s">
        <v>2791</v>
      </c>
      <c r="P137" s="89" t="s">
        <v>2856</v>
      </c>
      <c r="Q137" s="295"/>
      <c r="R137" s="615"/>
    </row>
    <row r="138" spans="3:18" ht="94.5" hidden="1" x14ac:dyDescent="0.25">
      <c r="C138" s="78" t="s">
        <v>2619</v>
      </c>
      <c r="D138" s="78" t="s">
        <v>2620</v>
      </c>
      <c r="E138" s="78" t="s">
        <v>2621</v>
      </c>
      <c r="F138" s="78" t="s">
        <v>2651</v>
      </c>
      <c r="G138" s="78" t="s">
        <v>2652</v>
      </c>
      <c r="H138" s="78" t="s">
        <v>2653</v>
      </c>
      <c r="I138" s="78" t="s">
        <v>2468</v>
      </c>
      <c r="J138" s="78" t="s">
        <v>2489</v>
      </c>
      <c r="K138" s="266">
        <v>44576</v>
      </c>
      <c r="L138" s="266">
        <v>44910</v>
      </c>
      <c r="M138" s="400" t="s">
        <v>2505</v>
      </c>
      <c r="N138" s="400" t="s">
        <v>2635</v>
      </c>
      <c r="O138" s="813" t="s">
        <v>2792</v>
      </c>
      <c r="P138" s="89" t="s">
        <v>7</v>
      </c>
      <c r="Q138" s="295"/>
      <c r="R138" s="615"/>
    </row>
    <row r="139" spans="3:18" ht="94.5" hidden="1" x14ac:dyDescent="0.25">
      <c r="C139" s="78" t="s">
        <v>2619</v>
      </c>
      <c r="D139" s="78" t="s">
        <v>2620</v>
      </c>
      <c r="E139" s="78" t="s">
        <v>2621</v>
      </c>
      <c r="F139" s="78" t="s">
        <v>2666</v>
      </c>
      <c r="G139" s="78" t="s">
        <v>2667</v>
      </c>
      <c r="H139" s="78" t="s">
        <v>2668</v>
      </c>
      <c r="I139" s="78" t="s">
        <v>2468</v>
      </c>
      <c r="J139" s="78" t="s">
        <v>2478</v>
      </c>
      <c r="K139" s="266">
        <v>44621</v>
      </c>
      <c r="L139" s="266">
        <v>44895</v>
      </c>
      <c r="M139" s="400" t="s">
        <v>2505</v>
      </c>
      <c r="N139" s="400" t="s">
        <v>2635</v>
      </c>
      <c r="O139" s="813" t="s">
        <v>2793</v>
      </c>
      <c r="P139" s="89" t="s">
        <v>7</v>
      </c>
      <c r="Q139" s="295"/>
      <c r="R139" s="615"/>
    </row>
    <row r="140" spans="3:18" ht="94.5" hidden="1" x14ac:dyDescent="0.25">
      <c r="C140" s="78" t="s">
        <v>2619</v>
      </c>
      <c r="D140" s="78" t="s">
        <v>2620</v>
      </c>
      <c r="E140" s="78" t="s">
        <v>2621</v>
      </c>
      <c r="F140" s="78" t="s">
        <v>2684</v>
      </c>
      <c r="G140" s="78" t="s">
        <v>2667</v>
      </c>
      <c r="H140" s="205" t="s">
        <v>2685</v>
      </c>
      <c r="I140" s="78" t="s">
        <v>2468</v>
      </c>
      <c r="J140" s="78" t="s">
        <v>2478</v>
      </c>
      <c r="K140" s="266">
        <v>44621</v>
      </c>
      <c r="L140" s="266">
        <v>44895</v>
      </c>
      <c r="M140" s="400" t="s">
        <v>2505</v>
      </c>
      <c r="N140" s="400" t="s">
        <v>2635</v>
      </c>
      <c r="O140" s="813" t="s">
        <v>2793</v>
      </c>
      <c r="P140" s="89" t="s">
        <v>7</v>
      </c>
      <c r="Q140" s="295"/>
      <c r="R140" s="615"/>
    </row>
    <row r="141" spans="3:18" ht="94.5" hidden="1" x14ac:dyDescent="0.25">
      <c r="C141" s="78" t="s">
        <v>2619</v>
      </c>
      <c r="D141" s="78" t="s">
        <v>2620</v>
      </c>
      <c r="E141" s="78" t="s">
        <v>2621</v>
      </c>
      <c r="F141" s="151" t="s">
        <v>2693</v>
      </c>
      <c r="G141" s="78" t="s">
        <v>2694</v>
      </c>
      <c r="H141" s="78" t="s">
        <v>2695</v>
      </c>
      <c r="I141" s="78" t="s">
        <v>2468</v>
      </c>
      <c r="J141" s="78" t="s">
        <v>2659</v>
      </c>
      <c r="K141" s="266">
        <v>44593</v>
      </c>
      <c r="L141" s="266">
        <v>44865</v>
      </c>
      <c r="M141" s="400" t="s">
        <v>2505</v>
      </c>
      <c r="N141" s="400" t="s">
        <v>2635</v>
      </c>
      <c r="O141" s="813" t="s">
        <v>2794</v>
      </c>
      <c r="P141" s="89" t="s">
        <v>7</v>
      </c>
      <c r="Q141" s="295"/>
      <c r="R141" s="615"/>
    </row>
    <row r="142" spans="3:18" ht="94.5" hidden="1" x14ac:dyDescent="0.25">
      <c r="C142" s="78" t="s">
        <v>2749</v>
      </c>
      <c r="D142" s="78" t="s">
        <v>2750</v>
      </c>
      <c r="E142" s="78" t="s">
        <v>2751</v>
      </c>
      <c r="F142" s="78" t="s">
        <v>2767</v>
      </c>
      <c r="G142" s="78" t="s">
        <v>2759</v>
      </c>
      <c r="H142" s="78" t="s">
        <v>2768</v>
      </c>
      <c r="I142" s="78" t="s">
        <v>2468</v>
      </c>
      <c r="J142" s="78" t="s">
        <v>2489</v>
      </c>
      <c r="K142" s="266">
        <v>44621</v>
      </c>
      <c r="L142" s="266">
        <v>44910</v>
      </c>
      <c r="M142" s="400" t="s">
        <v>2505</v>
      </c>
      <c r="N142" s="400" t="s">
        <v>2536</v>
      </c>
      <c r="O142" s="813" t="s">
        <v>2795</v>
      </c>
      <c r="P142" s="89" t="s">
        <v>13</v>
      </c>
      <c r="Q142" s="295"/>
      <c r="R142" s="615"/>
    </row>
    <row r="143" spans="3:18" ht="63" hidden="1" x14ac:dyDescent="0.25">
      <c r="C143" s="78" t="s">
        <v>2749</v>
      </c>
      <c r="D143" s="78" t="s">
        <v>2750</v>
      </c>
      <c r="E143" s="78" t="s">
        <v>2751</v>
      </c>
      <c r="F143" s="78" t="s">
        <v>2770</v>
      </c>
      <c r="G143" s="78" t="s">
        <v>2756</v>
      </c>
      <c r="H143" s="151" t="s">
        <v>2768</v>
      </c>
      <c r="I143" s="78" t="s">
        <v>2468</v>
      </c>
      <c r="J143" s="78" t="s">
        <v>2489</v>
      </c>
      <c r="K143" s="266">
        <v>44621</v>
      </c>
      <c r="L143" s="266">
        <v>44910</v>
      </c>
      <c r="M143" s="400" t="s">
        <v>2505</v>
      </c>
      <c r="N143" s="400" t="s">
        <v>2536</v>
      </c>
      <c r="O143" s="813" t="s">
        <v>2796</v>
      </c>
      <c r="P143" s="89" t="s">
        <v>7</v>
      </c>
      <c r="Q143" s="295"/>
      <c r="R143" s="615"/>
    </row>
    <row r="144" spans="3:18" ht="94.5" hidden="1" x14ac:dyDescent="0.25">
      <c r="C144" s="78" t="s">
        <v>2749</v>
      </c>
      <c r="D144" s="78" t="s">
        <v>2750</v>
      </c>
      <c r="E144" s="78" t="s">
        <v>2751</v>
      </c>
      <c r="F144" s="78" t="s">
        <v>2767</v>
      </c>
      <c r="G144" s="78" t="s">
        <v>2759</v>
      </c>
      <c r="H144" s="78" t="s">
        <v>2768</v>
      </c>
      <c r="I144" s="78" t="s">
        <v>2468</v>
      </c>
      <c r="J144" s="78" t="s">
        <v>2489</v>
      </c>
      <c r="K144" s="266">
        <v>44621</v>
      </c>
      <c r="L144" s="266">
        <v>44910</v>
      </c>
      <c r="M144" s="400" t="s">
        <v>2505</v>
      </c>
      <c r="N144" s="400" t="s">
        <v>2635</v>
      </c>
      <c r="O144" s="813" t="s">
        <v>2797</v>
      </c>
      <c r="P144" s="89" t="s">
        <v>13</v>
      </c>
      <c r="Q144" s="295"/>
      <c r="R144" s="615"/>
    </row>
    <row r="145" spans="3:18" ht="63" hidden="1" x14ac:dyDescent="0.25">
      <c r="C145" s="78" t="s">
        <v>2749</v>
      </c>
      <c r="D145" s="78" t="s">
        <v>2750</v>
      </c>
      <c r="E145" s="78" t="s">
        <v>2751</v>
      </c>
      <c r="F145" s="78" t="s">
        <v>2770</v>
      </c>
      <c r="G145" s="78" t="s">
        <v>2756</v>
      </c>
      <c r="H145" s="151" t="s">
        <v>2768</v>
      </c>
      <c r="I145" s="78" t="s">
        <v>2468</v>
      </c>
      <c r="J145" s="78" t="s">
        <v>2489</v>
      </c>
      <c r="K145" s="266">
        <v>44621</v>
      </c>
      <c r="L145" s="266">
        <v>44910</v>
      </c>
      <c r="M145" s="400" t="s">
        <v>2505</v>
      </c>
      <c r="N145" s="400" t="s">
        <v>2635</v>
      </c>
      <c r="O145" s="813" t="s">
        <v>2798</v>
      </c>
      <c r="P145" s="89" t="s">
        <v>7</v>
      </c>
      <c r="Q145" s="295"/>
      <c r="R145" s="615"/>
    </row>
    <row r="146" spans="3:18" ht="94.5" hidden="1" x14ac:dyDescent="0.25">
      <c r="C146" s="78" t="s">
        <v>2619</v>
      </c>
      <c r="D146" s="78" t="s">
        <v>2620</v>
      </c>
      <c r="E146" s="78" t="s">
        <v>2621</v>
      </c>
      <c r="F146" s="78" t="s">
        <v>2632</v>
      </c>
      <c r="G146" s="78" t="s">
        <v>2630</v>
      </c>
      <c r="H146" s="78" t="s">
        <v>2638</v>
      </c>
      <c r="I146" s="78" t="s">
        <v>2468</v>
      </c>
      <c r="J146" s="78" t="s">
        <v>2478</v>
      </c>
      <c r="K146" s="266">
        <v>44593</v>
      </c>
      <c r="L146" s="266">
        <v>44915</v>
      </c>
      <c r="M146" s="400" t="s">
        <v>2539</v>
      </c>
      <c r="N146" s="418" t="s">
        <v>2782</v>
      </c>
      <c r="O146" s="813" t="s">
        <v>2799</v>
      </c>
      <c r="P146" s="89" t="s">
        <v>7</v>
      </c>
      <c r="Q146" s="295"/>
      <c r="R146" s="615"/>
    </row>
    <row r="147" spans="3:18" ht="94.5" hidden="1" x14ac:dyDescent="0.25">
      <c r="C147" s="78" t="s">
        <v>2619</v>
      </c>
      <c r="D147" s="78" t="s">
        <v>2620</v>
      </c>
      <c r="E147" s="78" t="s">
        <v>2621</v>
      </c>
      <c r="F147" s="78" t="s">
        <v>2651</v>
      </c>
      <c r="G147" s="78" t="s">
        <v>2652</v>
      </c>
      <c r="H147" s="78" t="s">
        <v>2653</v>
      </c>
      <c r="I147" s="78" t="s">
        <v>2468</v>
      </c>
      <c r="J147" s="78" t="s">
        <v>2489</v>
      </c>
      <c r="K147" s="266">
        <v>44576</v>
      </c>
      <c r="L147" s="266">
        <v>44910</v>
      </c>
      <c r="M147" s="400" t="s">
        <v>2539</v>
      </c>
      <c r="N147" s="418" t="s">
        <v>2782</v>
      </c>
      <c r="O147" s="813" t="s">
        <v>2800</v>
      </c>
      <c r="P147" s="89" t="s">
        <v>7</v>
      </c>
      <c r="Q147" s="295"/>
      <c r="R147" s="615"/>
    </row>
    <row r="148" spans="3:18" ht="94.5" hidden="1" x14ac:dyDescent="0.25">
      <c r="C148" s="78" t="s">
        <v>2619</v>
      </c>
      <c r="D148" s="78" t="s">
        <v>2620</v>
      </c>
      <c r="E148" s="78" t="s">
        <v>2621</v>
      </c>
      <c r="F148" s="78" t="s">
        <v>2666</v>
      </c>
      <c r="G148" s="78" t="s">
        <v>2667</v>
      </c>
      <c r="H148" s="78" t="s">
        <v>2668</v>
      </c>
      <c r="I148" s="78" t="s">
        <v>2468</v>
      </c>
      <c r="J148" s="78" t="s">
        <v>2478</v>
      </c>
      <c r="K148" s="266">
        <v>44621</v>
      </c>
      <c r="L148" s="266">
        <v>44895</v>
      </c>
      <c r="M148" s="400" t="s">
        <v>2539</v>
      </c>
      <c r="N148" s="418" t="s">
        <v>2782</v>
      </c>
      <c r="O148" s="813" t="s">
        <v>2712</v>
      </c>
      <c r="P148" s="89" t="s">
        <v>2856</v>
      </c>
      <c r="Q148" s="295"/>
      <c r="R148" s="615"/>
    </row>
    <row r="149" spans="3:18" ht="94.5" hidden="1" x14ac:dyDescent="0.25">
      <c r="C149" s="78" t="s">
        <v>2619</v>
      </c>
      <c r="D149" s="78" t="s">
        <v>2620</v>
      </c>
      <c r="E149" s="78" t="s">
        <v>2621</v>
      </c>
      <c r="F149" s="78" t="s">
        <v>2684</v>
      </c>
      <c r="G149" s="78" t="s">
        <v>2667</v>
      </c>
      <c r="H149" s="205" t="s">
        <v>2685</v>
      </c>
      <c r="I149" s="78" t="s">
        <v>2468</v>
      </c>
      <c r="J149" s="78" t="s">
        <v>2478</v>
      </c>
      <c r="K149" s="266">
        <v>44621</v>
      </c>
      <c r="L149" s="266">
        <v>44895</v>
      </c>
      <c r="M149" s="400" t="s">
        <v>2539</v>
      </c>
      <c r="N149" s="418" t="s">
        <v>2782</v>
      </c>
      <c r="O149" s="813" t="s">
        <v>2712</v>
      </c>
      <c r="P149" s="89" t="s">
        <v>2856</v>
      </c>
      <c r="Q149" s="295"/>
      <c r="R149" s="615"/>
    </row>
    <row r="150" spans="3:18" ht="94.5" hidden="1" x14ac:dyDescent="0.25">
      <c r="C150" s="78" t="s">
        <v>2619</v>
      </c>
      <c r="D150" s="78" t="s">
        <v>2620</v>
      </c>
      <c r="E150" s="78" t="s">
        <v>2621</v>
      </c>
      <c r="F150" s="151" t="s">
        <v>2693</v>
      </c>
      <c r="G150" s="78" t="s">
        <v>2694</v>
      </c>
      <c r="H150" s="78" t="s">
        <v>2695</v>
      </c>
      <c r="I150" s="78" t="s">
        <v>2468</v>
      </c>
      <c r="J150" s="78" t="s">
        <v>2659</v>
      </c>
      <c r="K150" s="266">
        <v>44593</v>
      </c>
      <c r="L150" s="266">
        <v>44865</v>
      </c>
      <c r="M150" s="400" t="s">
        <v>2539</v>
      </c>
      <c r="N150" s="418" t="s">
        <v>2782</v>
      </c>
      <c r="O150" s="813" t="s">
        <v>2712</v>
      </c>
      <c r="P150" s="89" t="s">
        <v>2856</v>
      </c>
      <c r="Q150" s="295"/>
      <c r="R150" s="615"/>
    </row>
    <row r="151" spans="3:18" ht="94.5" hidden="1" x14ac:dyDescent="0.25">
      <c r="C151" s="78" t="s">
        <v>2749</v>
      </c>
      <c r="D151" s="78" t="s">
        <v>2750</v>
      </c>
      <c r="E151" s="78" t="s">
        <v>2751</v>
      </c>
      <c r="F151" s="78" t="s">
        <v>2767</v>
      </c>
      <c r="G151" s="78" t="s">
        <v>2759</v>
      </c>
      <c r="H151" s="78" t="s">
        <v>2768</v>
      </c>
      <c r="I151" s="78" t="s">
        <v>2468</v>
      </c>
      <c r="J151" s="78" t="s">
        <v>2489</v>
      </c>
      <c r="K151" s="266">
        <v>44621</v>
      </c>
      <c r="L151" s="266">
        <v>44910</v>
      </c>
      <c r="M151" s="400" t="s">
        <v>2539</v>
      </c>
      <c r="N151" s="400" t="s">
        <v>2542</v>
      </c>
      <c r="O151" s="813" t="s">
        <v>2801</v>
      </c>
      <c r="P151" s="89" t="s">
        <v>13</v>
      </c>
      <c r="Q151" s="295"/>
      <c r="R151" s="615"/>
    </row>
    <row r="152" spans="3:18" ht="90" hidden="1" x14ac:dyDescent="0.25">
      <c r="C152" s="78" t="s">
        <v>2749</v>
      </c>
      <c r="D152" s="78" t="s">
        <v>2750</v>
      </c>
      <c r="E152" s="78" t="s">
        <v>2751</v>
      </c>
      <c r="F152" s="78" t="s">
        <v>2770</v>
      </c>
      <c r="G152" s="78" t="s">
        <v>2756</v>
      </c>
      <c r="H152" s="151" t="s">
        <v>2768</v>
      </c>
      <c r="I152" s="78" t="s">
        <v>2468</v>
      </c>
      <c r="J152" s="78" t="s">
        <v>2489</v>
      </c>
      <c r="K152" s="266">
        <v>44621</v>
      </c>
      <c r="L152" s="266">
        <v>44910</v>
      </c>
      <c r="M152" s="400" t="s">
        <v>2539</v>
      </c>
      <c r="N152" s="400" t="s">
        <v>2542</v>
      </c>
      <c r="O152" s="813" t="s">
        <v>2802</v>
      </c>
      <c r="P152" s="89" t="s">
        <v>7</v>
      </c>
      <c r="Q152" s="295"/>
      <c r="R152" s="615"/>
    </row>
    <row r="153" spans="3:18" ht="111" hidden="1" customHeight="1" x14ac:dyDescent="0.25">
      <c r="C153" s="78" t="s">
        <v>2749</v>
      </c>
      <c r="D153" s="78" t="s">
        <v>2750</v>
      </c>
      <c r="E153" s="78" t="s">
        <v>2751</v>
      </c>
      <c r="F153" s="78" t="s">
        <v>2767</v>
      </c>
      <c r="G153" s="78" t="s">
        <v>2759</v>
      </c>
      <c r="H153" s="78" t="s">
        <v>2768</v>
      </c>
      <c r="I153" s="78" t="s">
        <v>2468</v>
      </c>
      <c r="J153" s="78" t="s">
        <v>2489</v>
      </c>
      <c r="K153" s="266">
        <v>44621</v>
      </c>
      <c r="L153" s="266">
        <v>44910</v>
      </c>
      <c r="M153" s="400" t="s">
        <v>2539</v>
      </c>
      <c r="N153" s="418" t="s">
        <v>2782</v>
      </c>
      <c r="O153" s="813" t="s">
        <v>2803</v>
      </c>
      <c r="P153" s="89" t="s">
        <v>2856</v>
      </c>
      <c r="Q153" s="295"/>
      <c r="R153" s="615"/>
    </row>
    <row r="154" spans="3:18" ht="89.25" hidden="1" customHeight="1" x14ac:dyDescent="0.25">
      <c r="C154" s="78" t="s">
        <v>2749</v>
      </c>
      <c r="D154" s="78" t="s">
        <v>2750</v>
      </c>
      <c r="E154" s="78" t="s">
        <v>2751</v>
      </c>
      <c r="F154" s="78" t="s">
        <v>2770</v>
      </c>
      <c r="G154" s="78" t="s">
        <v>2756</v>
      </c>
      <c r="H154" s="151" t="s">
        <v>2768</v>
      </c>
      <c r="I154" s="78" t="s">
        <v>2468</v>
      </c>
      <c r="J154" s="78" t="s">
        <v>2489</v>
      </c>
      <c r="K154" s="266">
        <v>44621</v>
      </c>
      <c r="L154" s="266">
        <v>44910</v>
      </c>
      <c r="M154" s="400" t="s">
        <v>2539</v>
      </c>
      <c r="N154" s="418" t="s">
        <v>2782</v>
      </c>
      <c r="O154" s="813" t="s">
        <v>2804</v>
      </c>
      <c r="P154" s="89" t="s">
        <v>7</v>
      </c>
      <c r="Q154" s="295"/>
      <c r="R154" s="615"/>
    </row>
  </sheetData>
  <autoFilter ref="C2:R154" xr:uid="{2428A4F2-B8B0-4388-A2BA-738C094FD985}">
    <filterColumn colId="2">
      <filters>
        <filter val="TH6+"/>
      </filters>
    </filterColumn>
  </autoFilter>
  <mergeCells count="1">
    <mergeCell ref="M1:R1"/>
  </mergeCells>
  <conditionalFormatting sqref="P75 P113 P86:P88 P136 P31:P37 P142:P147 P151:P152 P154 P19:P23">
    <cfRule type="cellIs" dxfId="1793" priority="769" operator="equal">
      <formula>"Vencida"</formula>
    </cfRule>
    <cfRule type="cellIs" dxfId="1792" priority="770" operator="equal">
      <formula>"No Cumplida"</formula>
    </cfRule>
    <cfRule type="cellIs" dxfId="1791" priority="771" operator="equal">
      <formula>"En Avance"</formula>
    </cfRule>
    <cfRule type="cellIs" dxfId="1790" priority="772" operator="equal">
      <formula>"Cumplida (FT)"</formula>
    </cfRule>
    <cfRule type="cellIs" dxfId="1789" priority="773" operator="equal">
      <formula>"Cumplida (DT)"</formula>
    </cfRule>
    <cfRule type="cellIs" dxfId="1788" priority="774" operator="equal">
      <formula>"Sin Avance"</formula>
    </cfRule>
  </conditionalFormatting>
  <conditionalFormatting sqref="P108">
    <cfRule type="cellIs" dxfId="1787" priority="751" operator="equal">
      <formula>"Vencida"</formula>
    </cfRule>
    <cfRule type="cellIs" dxfId="1786" priority="752" operator="equal">
      <formula>"No Cumplida"</formula>
    </cfRule>
    <cfRule type="cellIs" dxfId="1785" priority="753" operator="equal">
      <formula>"En Avance"</formula>
    </cfRule>
    <cfRule type="cellIs" dxfId="1784" priority="754" operator="equal">
      <formula>"Cumplida (FT)"</formula>
    </cfRule>
    <cfRule type="cellIs" dxfId="1783" priority="755" operator="equal">
      <formula>"Cumplida (DT)"</formula>
    </cfRule>
    <cfRule type="cellIs" dxfId="1782" priority="756" operator="equal">
      <formula>"Sin Avance"</formula>
    </cfRule>
  </conditionalFormatting>
  <conditionalFormatting sqref="P82">
    <cfRule type="cellIs" dxfId="1781" priority="745" operator="equal">
      <formula>"Vencida"</formula>
    </cfRule>
    <cfRule type="cellIs" dxfId="1780" priority="746" operator="equal">
      <formula>"No Cumplida"</formula>
    </cfRule>
    <cfRule type="cellIs" dxfId="1779" priority="747" operator="equal">
      <formula>"En Avance"</formula>
    </cfRule>
    <cfRule type="cellIs" dxfId="1778" priority="748" operator="equal">
      <formula>"Cumplida (FT)"</formula>
    </cfRule>
    <cfRule type="cellIs" dxfId="1777" priority="749" operator="equal">
      <formula>"Cumplida (DT)"</formula>
    </cfRule>
    <cfRule type="cellIs" dxfId="1776" priority="750" operator="equal">
      <formula>"Sin Avance"</formula>
    </cfRule>
  </conditionalFormatting>
  <conditionalFormatting sqref="P25">
    <cfRule type="cellIs" dxfId="1775" priority="739" operator="equal">
      <formula>"Vencida"</formula>
    </cfRule>
    <cfRule type="cellIs" dxfId="1774" priority="740" operator="equal">
      <formula>"No Cumplida"</formula>
    </cfRule>
    <cfRule type="cellIs" dxfId="1773" priority="741" operator="equal">
      <formula>"En Avance"</formula>
    </cfRule>
    <cfRule type="cellIs" dxfId="1772" priority="742" operator="equal">
      <formula>"Cumplida (FT)"</formula>
    </cfRule>
    <cfRule type="cellIs" dxfId="1771" priority="743" operator="equal">
      <formula>"Cumplida (DT)"</formula>
    </cfRule>
    <cfRule type="cellIs" dxfId="1770" priority="744" operator="equal">
      <formula>"Sin Avance"</formula>
    </cfRule>
  </conditionalFormatting>
  <conditionalFormatting sqref="P100:P101 P91:P92">
    <cfRule type="cellIs" dxfId="1769" priority="733" operator="equal">
      <formula>"Vencida"</formula>
    </cfRule>
    <cfRule type="cellIs" dxfId="1768" priority="734" operator="equal">
      <formula>"No Cumplida"</formula>
    </cfRule>
    <cfRule type="cellIs" dxfId="1767" priority="735" operator="equal">
      <formula>"En Avance"</formula>
    </cfRule>
    <cfRule type="cellIs" dxfId="1766" priority="736" operator="equal">
      <formula>"Cumplida (FT)"</formula>
    </cfRule>
    <cfRule type="cellIs" dxfId="1765" priority="737" operator="equal">
      <formula>"Cumplida (DT)"</formula>
    </cfRule>
    <cfRule type="cellIs" dxfId="1764" priority="738" operator="equal">
      <formula>"Sin Avance"</formula>
    </cfRule>
  </conditionalFormatting>
  <conditionalFormatting sqref="P63">
    <cfRule type="cellIs" dxfId="1763" priority="727" operator="equal">
      <formula>"Vencida"</formula>
    </cfRule>
    <cfRule type="cellIs" dxfId="1762" priority="728" operator="equal">
      <formula>"No Cumplida"</formula>
    </cfRule>
    <cfRule type="cellIs" dxfId="1761" priority="729" operator="equal">
      <formula>"En Avance"</formula>
    </cfRule>
    <cfRule type="cellIs" dxfId="1760" priority="730" operator="equal">
      <formula>"Cumplida (FT)"</formula>
    </cfRule>
    <cfRule type="cellIs" dxfId="1759" priority="731" operator="equal">
      <formula>"Cumplida (DT)"</formula>
    </cfRule>
    <cfRule type="cellIs" dxfId="1758" priority="732" operator="equal">
      <formula>"Sin Avance"</formula>
    </cfRule>
  </conditionalFormatting>
  <conditionalFormatting sqref="P68:P70">
    <cfRule type="cellIs" dxfId="1757" priority="721" operator="equal">
      <formula>"Vencida"</formula>
    </cfRule>
    <cfRule type="cellIs" dxfId="1756" priority="722" operator="equal">
      <formula>"No Cumplida"</formula>
    </cfRule>
    <cfRule type="cellIs" dxfId="1755" priority="723" operator="equal">
      <formula>"En Avance"</formula>
    </cfRule>
    <cfRule type="cellIs" dxfId="1754" priority="724" operator="equal">
      <formula>"Cumplida (FT)"</formula>
    </cfRule>
    <cfRule type="cellIs" dxfId="1753" priority="725" operator="equal">
      <formula>"Cumplida (DT)"</formula>
    </cfRule>
    <cfRule type="cellIs" dxfId="1752" priority="726" operator="equal">
      <formula>"Sin Avance"</formula>
    </cfRule>
  </conditionalFormatting>
  <conditionalFormatting sqref="P118:P119">
    <cfRule type="cellIs" dxfId="1751" priority="709" operator="equal">
      <formula>"Vencida"</formula>
    </cfRule>
    <cfRule type="cellIs" dxfId="1750" priority="710" operator="equal">
      <formula>"No Cumplida"</formula>
    </cfRule>
    <cfRule type="cellIs" dxfId="1749" priority="711" operator="equal">
      <formula>"En Avance"</formula>
    </cfRule>
    <cfRule type="cellIs" dxfId="1748" priority="712" operator="equal">
      <formula>"Cumplida (FT)"</formula>
    </cfRule>
    <cfRule type="cellIs" dxfId="1747" priority="713" operator="equal">
      <formula>"Cumplida (DT)"</formula>
    </cfRule>
    <cfRule type="cellIs" dxfId="1746" priority="714" operator="equal">
      <formula>"Sin Avance"</formula>
    </cfRule>
  </conditionalFormatting>
  <conditionalFormatting sqref="P26">
    <cfRule type="cellIs" dxfId="1745" priority="703" operator="equal">
      <formula>"Vencida"</formula>
    </cfRule>
    <cfRule type="cellIs" dxfId="1744" priority="704" operator="equal">
      <formula>"No Cumplida"</formula>
    </cfRule>
    <cfRule type="cellIs" dxfId="1743" priority="705" operator="equal">
      <formula>"En Avance"</formula>
    </cfRule>
    <cfRule type="cellIs" dxfId="1742" priority="706" operator="equal">
      <formula>"Cumplida (FT)"</formula>
    </cfRule>
    <cfRule type="cellIs" dxfId="1741" priority="707" operator="equal">
      <formula>"Cumplida (DT)"</formula>
    </cfRule>
    <cfRule type="cellIs" dxfId="1740" priority="708" operator="equal">
      <formula>"Sin Avance"</formula>
    </cfRule>
  </conditionalFormatting>
  <conditionalFormatting sqref="P28">
    <cfRule type="cellIs" dxfId="1739" priority="697" operator="equal">
      <formula>"Vencida"</formula>
    </cfRule>
    <cfRule type="cellIs" dxfId="1738" priority="698" operator="equal">
      <formula>"No Cumplida"</formula>
    </cfRule>
    <cfRule type="cellIs" dxfId="1737" priority="699" operator="equal">
      <formula>"En Avance"</formula>
    </cfRule>
    <cfRule type="cellIs" dxfId="1736" priority="700" operator="equal">
      <formula>"Cumplida (FT)"</formula>
    </cfRule>
    <cfRule type="cellIs" dxfId="1735" priority="701" operator="equal">
      <formula>"Cumplida (DT)"</formula>
    </cfRule>
    <cfRule type="cellIs" dxfId="1734" priority="702" operator="equal">
      <formula>"Sin Avance"</formula>
    </cfRule>
  </conditionalFormatting>
  <conditionalFormatting sqref="P27">
    <cfRule type="cellIs" dxfId="1733" priority="691" operator="equal">
      <formula>"Vencida"</formula>
    </cfRule>
    <cfRule type="cellIs" dxfId="1732" priority="692" operator="equal">
      <formula>"No Cumplida"</formula>
    </cfRule>
    <cfRule type="cellIs" dxfId="1731" priority="693" operator="equal">
      <formula>"En Avance"</formula>
    </cfRule>
    <cfRule type="cellIs" dxfId="1730" priority="694" operator="equal">
      <formula>"Cumplida (FT)"</formula>
    </cfRule>
    <cfRule type="cellIs" dxfId="1729" priority="695" operator="equal">
      <formula>"Cumplida (DT)"</formula>
    </cfRule>
    <cfRule type="cellIs" dxfId="1728" priority="696" operator="equal">
      <formula>"Sin Avance"</formula>
    </cfRule>
  </conditionalFormatting>
  <conditionalFormatting sqref="P29">
    <cfRule type="cellIs" dxfId="1727" priority="685" operator="equal">
      <formula>"Vencida"</formula>
    </cfRule>
    <cfRule type="cellIs" dxfId="1726" priority="686" operator="equal">
      <formula>"No Cumplida"</formula>
    </cfRule>
    <cfRule type="cellIs" dxfId="1725" priority="687" operator="equal">
      <formula>"En Avance"</formula>
    </cfRule>
    <cfRule type="cellIs" dxfId="1724" priority="688" operator="equal">
      <formula>"Cumplida (FT)"</formula>
    </cfRule>
    <cfRule type="cellIs" dxfId="1723" priority="689" operator="equal">
      <formula>"Cumplida (DT)"</formula>
    </cfRule>
    <cfRule type="cellIs" dxfId="1722" priority="690" operator="equal">
      <formula>"Sin Avance"</formula>
    </cfRule>
  </conditionalFormatting>
  <conditionalFormatting sqref="P30">
    <cfRule type="cellIs" dxfId="1721" priority="679" operator="equal">
      <formula>"Vencida"</formula>
    </cfRule>
    <cfRule type="cellIs" dxfId="1720" priority="680" operator="equal">
      <formula>"No Cumplida"</formula>
    </cfRule>
    <cfRule type="cellIs" dxfId="1719" priority="681" operator="equal">
      <formula>"En Avance"</formula>
    </cfRule>
    <cfRule type="cellIs" dxfId="1718" priority="682" operator="equal">
      <formula>"Cumplida (FT)"</formula>
    </cfRule>
    <cfRule type="cellIs" dxfId="1717" priority="683" operator="equal">
      <formula>"Cumplida (DT)"</formula>
    </cfRule>
    <cfRule type="cellIs" dxfId="1716" priority="684" operator="equal">
      <formula>"Sin Avance"</formula>
    </cfRule>
  </conditionalFormatting>
  <conditionalFormatting sqref="P40">
    <cfRule type="cellIs" dxfId="1715" priority="673" operator="equal">
      <formula>"Vencida"</formula>
    </cfRule>
    <cfRule type="cellIs" dxfId="1714" priority="674" operator="equal">
      <formula>"No Cumplida"</formula>
    </cfRule>
    <cfRule type="cellIs" dxfId="1713" priority="675" operator="equal">
      <formula>"En Avance"</formula>
    </cfRule>
    <cfRule type="cellIs" dxfId="1712" priority="676" operator="equal">
      <formula>"Cumplida (FT)"</formula>
    </cfRule>
    <cfRule type="cellIs" dxfId="1711" priority="677" operator="equal">
      <formula>"Cumplida (DT)"</formula>
    </cfRule>
    <cfRule type="cellIs" dxfId="1710" priority="678" operator="equal">
      <formula>"Sin Avance"</formula>
    </cfRule>
  </conditionalFormatting>
  <conditionalFormatting sqref="P41:P44">
    <cfRule type="cellIs" dxfId="1709" priority="667" operator="equal">
      <formula>"Vencida"</formula>
    </cfRule>
    <cfRule type="cellIs" dxfId="1708" priority="668" operator="equal">
      <formula>"No Cumplida"</formula>
    </cfRule>
    <cfRule type="cellIs" dxfId="1707" priority="669" operator="equal">
      <formula>"En Avance"</formula>
    </cfRule>
    <cfRule type="cellIs" dxfId="1706" priority="670" operator="equal">
      <formula>"Cumplida (FT)"</formula>
    </cfRule>
    <cfRule type="cellIs" dxfId="1705" priority="671" operator="equal">
      <formula>"Cumplida (DT)"</formula>
    </cfRule>
    <cfRule type="cellIs" dxfId="1704" priority="672" operator="equal">
      <formula>"Sin Avance"</formula>
    </cfRule>
  </conditionalFormatting>
  <conditionalFormatting sqref="P64">
    <cfRule type="cellIs" dxfId="1703" priority="661" operator="equal">
      <formula>"Vencida"</formula>
    </cfRule>
    <cfRule type="cellIs" dxfId="1702" priority="662" operator="equal">
      <formula>"No Cumplida"</formula>
    </cfRule>
    <cfRule type="cellIs" dxfId="1701" priority="663" operator="equal">
      <formula>"En Avance"</formula>
    </cfRule>
    <cfRule type="cellIs" dxfId="1700" priority="664" operator="equal">
      <formula>"Cumplida (FT)"</formula>
    </cfRule>
    <cfRule type="cellIs" dxfId="1699" priority="665" operator="equal">
      <formula>"Cumplida (DT)"</formula>
    </cfRule>
    <cfRule type="cellIs" dxfId="1698" priority="666" operator="equal">
      <formula>"Sin Avance"</formula>
    </cfRule>
  </conditionalFormatting>
  <conditionalFormatting sqref="P65">
    <cfRule type="cellIs" dxfId="1697" priority="655" operator="equal">
      <formula>"Vencida"</formula>
    </cfRule>
    <cfRule type="cellIs" dxfId="1696" priority="656" operator="equal">
      <formula>"No Cumplida"</formula>
    </cfRule>
    <cfRule type="cellIs" dxfId="1695" priority="657" operator="equal">
      <formula>"En Avance"</formula>
    </cfRule>
    <cfRule type="cellIs" dxfId="1694" priority="658" operator="equal">
      <formula>"Cumplida (FT)"</formula>
    </cfRule>
    <cfRule type="cellIs" dxfId="1693" priority="659" operator="equal">
      <formula>"Cumplida (DT)"</formula>
    </cfRule>
    <cfRule type="cellIs" dxfId="1692" priority="660" operator="equal">
      <formula>"Sin Avance"</formula>
    </cfRule>
  </conditionalFormatting>
  <conditionalFormatting sqref="P66">
    <cfRule type="cellIs" dxfId="1691" priority="649" operator="equal">
      <formula>"Vencida"</formula>
    </cfRule>
    <cfRule type="cellIs" dxfId="1690" priority="650" operator="equal">
      <formula>"No Cumplida"</formula>
    </cfRule>
    <cfRule type="cellIs" dxfId="1689" priority="651" operator="equal">
      <formula>"En Avance"</formula>
    </cfRule>
    <cfRule type="cellIs" dxfId="1688" priority="652" operator="equal">
      <formula>"Cumplida (FT)"</formula>
    </cfRule>
    <cfRule type="cellIs" dxfId="1687" priority="653" operator="equal">
      <formula>"Cumplida (DT)"</formula>
    </cfRule>
    <cfRule type="cellIs" dxfId="1686" priority="654" operator="equal">
      <formula>"Sin Avance"</formula>
    </cfRule>
  </conditionalFormatting>
  <conditionalFormatting sqref="P67">
    <cfRule type="cellIs" dxfId="1685" priority="643" operator="equal">
      <formula>"Vencida"</formula>
    </cfRule>
    <cfRule type="cellIs" dxfId="1684" priority="644" operator="equal">
      <formula>"No Cumplida"</formula>
    </cfRule>
    <cfRule type="cellIs" dxfId="1683" priority="645" operator="equal">
      <formula>"En Avance"</formula>
    </cfRule>
    <cfRule type="cellIs" dxfId="1682" priority="646" operator="equal">
      <formula>"Cumplida (FT)"</formula>
    </cfRule>
    <cfRule type="cellIs" dxfId="1681" priority="647" operator="equal">
      <formula>"Cumplida (DT)"</formula>
    </cfRule>
    <cfRule type="cellIs" dxfId="1680" priority="648" operator="equal">
      <formula>"Sin Avance"</formula>
    </cfRule>
  </conditionalFormatting>
  <conditionalFormatting sqref="P72">
    <cfRule type="cellIs" dxfId="1679" priority="637" operator="equal">
      <formula>"Vencida"</formula>
    </cfRule>
    <cfRule type="cellIs" dxfId="1678" priority="638" operator="equal">
      <formula>"No Cumplida"</formula>
    </cfRule>
    <cfRule type="cellIs" dxfId="1677" priority="639" operator="equal">
      <formula>"En Avance"</formula>
    </cfRule>
    <cfRule type="cellIs" dxfId="1676" priority="640" operator="equal">
      <formula>"Cumplida (FT)"</formula>
    </cfRule>
    <cfRule type="cellIs" dxfId="1675" priority="641" operator="equal">
      <formula>"Cumplida (DT)"</formula>
    </cfRule>
    <cfRule type="cellIs" dxfId="1674" priority="642" operator="equal">
      <formula>"Sin Avance"</formula>
    </cfRule>
  </conditionalFormatting>
  <conditionalFormatting sqref="P73">
    <cfRule type="cellIs" dxfId="1673" priority="631" operator="equal">
      <formula>"Vencida"</formula>
    </cfRule>
    <cfRule type="cellIs" dxfId="1672" priority="632" operator="equal">
      <formula>"No Cumplida"</formula>
    </cfRule>
    <cfRule type="cellIs" dxfId="1671" priority="633" operator="equal">
      <formula>"En Avance"</formula>
    </cfRule>
    <cfRule type="cellIs" dxfId="1670" priority="634" operator="equal">
      <formula>"Cumplida (FT)"</formula>
    </cfRule>
    <cfRule type="cellIs" dxfId="1669" priority="635" operator="equal">
      <formula>"Cumplida (DT)"</formula>
    </cfRule>
    <cfRule type="cellIs" dxfId="1668" priority="636" operator="equal">
      <formula>"Sin Avance"</formula>
    </cfRule>
  </conditionalFormatting>
  <conditionalFormatting sqref="P77">
    <cfRule type="cellIs" dxfId="1667" priority="625" operator="equal">
      <formula>"Vencida"</formula>
    </cfRule>
    <cfRule type="cellIs" dxfId="1666" priority="626" operator="equal">
      <formula>"No Cumplida"</formula>
    </cfRule>
    <cfRule type="cellIs" dxfId="1665" priority="627" operator="equal">
      <formula>"En Avance"</formula>
    </cfRule>
    <cfRule type="cellIs" dxfId="1664" priority="628" operator="equal">
      <formula>"Cumplida (FT)"</formula>
    </cfRule>
    <cfRule type="cellIs" dxfId="1663" priority="629" operator="equal">
      <formula>"Cumplida (DT)"</formula>
    </cfRule>
    <cfRule type="cellIs" dxfId="1662" priority="630" operator="equal">
      <formula>"Sin Avance"</formula>
    </cfRule>
  </conditionalFormatting>
  <conditionalFormatting sqref="P81">
    <cfRule type="cellIs" dxfId="1661" priority="619" operator="equal">
      <formula>"Vencida"</formula>
    </cfRule>
    <cfRule type="cellIs" dxfId="1660" priority="620" operator="equal">
      <formula>"No Cumplida"</formula>
    </cfRule>
    <cfRule type="cellIs" dxfId="1659" priority="621" operator="equal">
      <formula>"En Avance"</formula>
    </cfRule>
    <cfRule type="cellIs" dxfId="1658" priority="622" operator="equal">
      <formula>"Cumplida (FT)"</formula>
    </cfRule>
    <cfRule type="cellIs" dxfId="1657" priority="623" operator="equal">
      <formula>"Cumplida (DT)"</formula>
    </cfRule>
    <cfRule type="cellIs" dxfId="1656" priority="624" operator="equal">
      <formula>"Sin Avance"</formula>
    </cfRule>
  </conditionalFormatting>
  <conditionalFormatting sqref="P102">
    <cfRule type="cellIs" dxfId="1655" priority="613" operator="equal">
      <formula>"Vencida"</formula>
    </cfRule>
    <cfRule type="cellIs" dxfId="1654" priority="614" operator="equal">
      <formula>"No Cumplida"</formula>
    </cfRule>
    <cfRule type="cellIs" dxfId="1653" priority="615" operator="equal">
      <formula>"En Avance"</formula>
    </cfRule>
    <cfRule type="cellIs" dxfId="1652" priority="616" operator="equal">
      <formula>"Cumplida (FT)"</formula>
    </cfRule>
    <cfRule type="cellIs" dxfId="1651" priority="617" operator="equal">
      <formula>"Cumplida (DT)"</formula>
    </cfRule>
    <cfRule type="cellIs" dxfId="1650" priority="618" operator="equal">
      <formula>"Sin Avance"</formula>
    </cfRule>
  </conditionalFormatting>
  <conditionalFormatting sqref="P111">
    <cfRule type="cellIs" dxfId="1649" priority="607" operator="equal">
      <formula>"Vencida"</formula>
    </cfRule>
    <cfRule type="cellIs" dxfId="1648" priority="608" operator="equal">
      <formula>"No Cumplida"</formula>
    </cfRule>
    <cfRule type="cellIs" dxfId="1647" priority="609" operator="equal">
      <formula>"En Avance"</formula>
    </cfRule>
    <cfRule type="cellIs" dxfId="1646" priority="610" operator="equal">
      <formula>"Cumplida (FT)"</formula>
    </cfRule>
    <cfRule type="cellIs" dxfId="1645" priority="611" operator="equal">
      <formula>"Cumplida (DT)"</formula>
    </cfRule>
    <cfRule type="cellIs" dxfId="1644" priority="612" operator="equal">
      <formula>"Sin Avance"</formula>
    </cfRule>
  </conditionalFormatting>
  <conditionalFormatting sqref="P112">
    <cfRule type="cellIs" dxfId="1643" priority="601" operator="equal">
      <formula>"Vencida"</formula>
    </cfRule>
    <cfRule type="cellIs" dxfId="1642" priority="602" operator="equal">
      <formula>"No Cumplida"</formula>
    </cfRule>
    <cfRule type="cellIs" dxfId="1641" priority="603" operator="equal">
      <formula>"En Avance"</formula>
    </cfRule>
    <cfRule type="cellIs" dxfId="1640" priority="604" operator="equal">
      <formula>"Cumplida (FT)"</formula>
    </cfRule>
    <cfRule type="cellIs" dxfId="1639" priority="605" operator="equal">
      <formula>"Cumplida (DT)"</formula>
    </cfRule>
    <cfRule type="cellIs" dxfId="1638" priority="606" operator="equal">
      <formula>"Sin Avance"</formula>
    </cfRule>
  </conditionalFormatting>
  <conditionalFormatting sqref="P38">
    <cfRule type="cellIs" dxfId="1637" priority="595" operator="equal">
      <formula>"Vencida"</formula>
    </cfRule>
    <cfRule type="cellIs" dxfId="1636" priority="596" operator="equal">
      <formula>"No Cumplida"</formula>
    </cfRule>
    <cfRule type="cellIs" dxfId="1635" priority="597" operator="equal">
      <formula>"En Avance"</formula>
    </cfRule>
    <cfRule type="cellIs" dxfId="1634" priority="598" operator="equal">
      <formula>"Cumplida (FT)"</formula>
    </cfRule>
    <cfRule type="cellIs" dxfId="1633" priority="599" operator="equal">
      <formula>"Cumplida (DT)"</formula>
    </cfRule>
    <cfRule type="cellIs" dxfId="1632" priority="600" operator="equal">
      <formula>"Sin Avance"</formula>
    </cfRule>
  </conditionalFormatting>
  <conditionalFormatting sqref="P39">
    <cfRule type="cellIs" dxfId="1631" priority="589" operator="equal">
      <formula>"Vencida"</formula>
    </cfRule>
    <cfRule type="cellIs" dxfId="1630" priority="590" operator="equal">
      <formula>"No Cumplida"</formula>
    </cfRule>
    <cfRule type="cellIs" dxfId="1629" priority="591" operator="equal">
      <formula>"En Avance"</formula>
    </cfRule>
    <cfRule type="cellIs" dxfId="1628" priority="592" operator="equal">
      <formula>"Cumplida (FT)"</formula>
    </cfRule>
    <cfRule type="cellIs" dxfId="1627" priority="593" operator="equal">
      <formula>"Cumplida (DT)"</formula>
    </cfRule>
    <cfRule type="cellIs" dxfId="1626" priority="594" operator="equal">
      <formula>"Sin Avance"</formula>
    </cfRule>
  </conditionalFormatting>
  <conditionalFormatting sqref="P45">
    <cfRule type="cellIs" dxfId="1625" priority="583" operator="equal">
      <formula>"Vencida"</formula>
    </cfRule>
    <cfRule type="cellIs" dxfId="1624" priority="584" operator="equal">
      <formula>"No Cumplida"</formula>
    </cfRule>
    <cfRule type="cellIs" dxfId="1623" priority="585" operator="equal">
      <formula>"En Avance"</formula>
    </cfRule>
    <cfRule type="cellIs" dxfId="1622" priority="586" operator="equal">
      <formula>"Cumplida (FT)"</formula>
    </cfRule>
    <cfRule type="cellIs" dxfId="1621" priority="587" operator="equal">
      <formula>"Cumplida (DT)"</formula>
    </cfRule>
    <cfRule type="cellIs" dxfId="1620" priority="588" operator="equal">
      <formula>"Sin Avance"</formula>
    </cfRule>
  </conditionalFormatting>
  <conditionalFormatting sqref="P68:P70">
    <cfRule type="cellIs" dxfId="1619" priority="577" operator="equal">
      <formula>"Vencida"</formula>
    </cfRule>
    <cfRule type="cellIs" dxfId="1618" priority="578" operator="equal">
      <formula>"No Cumplida"</formula>
    </cfRule>
    <cfRule type="cellIs" dxfId="1617" priority="579" operator="equal">
      <formula>"En Avance"</formula>
    </cfRule>
    <cfRule type="cellIs" dxfId="1616" priority="580" operator="equal">
      <formula>"Cumplida (FT)"</formula>
    </cfRule>
    <cfRule type="cellIs" dxfId="1615" priority="581" operator="equal">
      <formula>"Cumplida (DT)"</formula>
    </cfRule>
    <cfRule type="cellIs" dxfId="1614" priority="582" operator="equal">
      <formula>"Sin Avance"</formula>
    </cfRule>
  </conditionalFormatting>
  <conditionalFormatting sqref="P74">
    <cfRule type="cellIs" dxfId="1613" priority="571" operator="equal">
      <formula>"Vencida"</formula>
    </cfRule>
    <cfRule type="cellIs" dxfId="1612" priority="572" operator="equal">
      <formula>"No Cumplida"</formula>
    </cfRule>
    <cfRule type="cellIs" dxfId="1611" priority="573" operator="equal">
      <formula>"En Avance"</formula>
    </cfRule>
    <cfRule type="cellIs" dxfId="1610" priority="574" operator="equal">
      <formula>"Cumplida (FT)"</formula>
    </cfRule>
    <cfRule type="cellIs" dxfId="1609" priority="575" operator="equal">
      <formula>"Cumplida (DT)"</formula>
    </cfRule>
    <cfRule type="cellIs" dxfId="1608" priority="576" operator="equal">
      <formula>"Sin Avance"</formula>
    </cfRule>
  </conditionalFormatting>
  <conditionalFormatting sqref="P74">
    <cfRule type="cellIs" dxfId="1607" priority="565" operator="equal">
      <formula>"Vencida"</formula>
    </cfRule>
    <cfRule type="cellIs" dxfId="1606" priority="566" operator="equal">
      <formula>"No Cumplida"</formula>
    </cfRule>
    <cfRule type="cellIs" dxfId="1605" priority="567" operator="equal">
      <formula>"En Avance"</formula>
    </cfRule>
    <cfRule type="cellIs" dxfId="1604" priority="568" operator="equal">
      <formula>"Cumplida (FT)"</formula>
    </cfRule>
    <cfRule type="cellIs" dxfId="1603" priority="569" operator="equal">
      <formula>"Cumplida (DT)"</formula>
    </cfRule>
    <cfRule type="cellIs" dxfId="1602" priority="570" operator="equal">
      <formula>"Sin Avance"</formula>
    </cfRule>
  </conditionalFormatting>
  <conditionalFormatting sqref="P107">
    <cfRule type="cellIs" dxfId="1601" priority="511" operator="equal">
      <formula>"Vencida"</formula>
    </cfRule>
    <cfRule type="cellIs" dxfId="1600" priority="512" operator="equal">
      <formula>"No Cumplida"</formula>
    </cfRule>
    <cfRule type="cellIs" dxfId="1599" priority="513" operator="equal">
      <formula>"En Avance"</formula>
    </cfRule>
    <cfRule type="cellIs" dxfId="1598" priority="514" operator="equal">
      <formula>"Cumplida (FT)"</formula>
    </cfRule>
    <cfRule type="cellIs" dxfId="1597" priority="515" operator="equal">
      <formula>"Cumplida (DT)"</formula>
    </cfRule>
    <cfRule type="cellIs" dxfId="1596" priority="516" operator="equal">
      <formula>"Sin Avance"</formula>
    </cfRule>
  </conditionalFormatting>
  <conditionalFormatting sqref="P110">
    <cfRule type="cellIs" dxfId="1595" priority="505" operator="equal">
      <formula>"Vencida"</formula>
    </cfRule>
    <cfRule type="cellIs" dxfId="1594" priority="506" operator="equal">
      <formula>"No Cumplida"</formula>
    </cfRule>
    <cfRule type="cellIs" dxfId="1593" priority="507" operator="equal">
      <formula>"En Avance"</formula>
    </cfRule>
    <cfRule type="cellIs" dxfId="1592" priority="508" operator="equal">
      <formula>"Cumplida (FT)"</formula>
    </cfRule>
    <cfRule type="cellIs" dxfId="1591" priority="509" operator="equal">
      <formula>"Cumplida (DT)"</formula>
    </cfRule>
    <cfRule type="cellIs" dxfId="1590" priority="510" operator="equal">
      <formula>"Sin Avance"</formula>
    </cfRule>
  </conditionalFormatting>
  <conditionalFormatting sqref="P115">
    <cfRule type="cellIs" dxfId="1589" priority="499" operator="equal">
      <formula>"Vencida"</formula>
    </cfRule>
    <cfRule type="cellIs" dxfId="1588" priority="500" operator="equal">
      <formula>"No Cumplida"</formula>
    </cfRule>
    <cfRule type="cellIs" dxfId="1587" priority="501" operator="equal">
      <formula>"En Avance"</formula>
    </cfRule>
    <cfRule type="cellIs" dxfId="1586" priority="502" operator="equal">
      <formula>"Cumplida (FT)"</formula>
    </cfRule>
    <cfRule type="cellIs" dxfId="1585" priority="503" operator="equal">
      <formula>"Cumplida (DT)"</formula>
    </cfRule>
    <cfRule type="cellIs" dxfId="1584" priority="504" operator="equal">
      <formula>"Sin Avance"</formula>
    </cfRule>
  </conditionalFormatting>
  <conditionalFormatting sqref="P116">
    <cfRule type="cellIs" dxfId="1583" priority="493" operator="equal">
      <formula>"Vencida"</formula>
    </cfRule>
    <cfRule type="cellIs" dxfId="1582" priority="494" operator="equal">
      <formula>"No Cumplida"</formula>
    </cfRule>
    <cfRule type="cellIs" dxfId="1581" priority="495" operator="equal">
      <formula>"En Avance"</formula>
    </cfRule>
    <cfRule type="cellIs" dxfId="1580" priority="496" operator="equal">
      <formula>"Cumplida (FT)"</formula>
    </cfRule>
    <cfRule type="cellIs" dxfId="1579" priority="497" operator="equal">
      <formula>"Cumplida (DT)"</formula>
    </cfRule>
    <cfRule type="cellIs" dxfId="1578" priority="498" operator="equal">
      <formula>"Sin Avance"</formula>
    </cfRule>
  </conditionalFormatting>
  <conditionalFormatting sqref="P117">
    <cfRule type="cellIs" dxfId="1577" priority="487" operator="equal">
      <formula>"Vencida"</formula>
    </cfRule>
    <cfRule type="cellIs" dxfId="1576" priority="488" operator="equal">
      <formula>"No Cumplida"</formula>
    </cfRule>
    <cfRule type="cellIs" dxfId="1575" priority="489" operator="equal">
      <formula>"En Avance"</formula>
    </cfRule>
    <cfRule type="cellIs" dxfId="1574" priority="490" operator="equal">
      <formula>"Cumplida (FT)"</formula>
    </cfRule>
    <cfRule type="cellIs" dxfId="1573" priority="491" operator="equal">
      <formula>"Cumplida (DT)"</formula>
    </cfRule>
    <cfRule type="cellIs" dxfId="1572" priority="492" operator="equal">
      <formula>"Sin Avance"</formula>
    </cfRule>
  </conditionalFormatting>
  <conditionalFormatting sqref="P24">
    <cfRule type="cellIs" dxfId="1571" priority="481" operator="equal">
      <formula>"Vencida"</formula>
    </cfRule>
    <cfRule type="cellIs" dxfId="1570" priority="482" operator="equal">
      <formula>"No Cumplida"</formula>
    </cfRule>
    <cfRule type="cellIs" dxfId="1569" priority="483" operator="equal">
      <formula>"En Avance"</formula>
    </cfRule>
    <cfRule type="cellIs" dxfId="1568" priority="484" operator="equal">
      <formula>"Cumplida (FT)"</formula>
    </cfRule>
    <cfRule type="cellIs" dxfId="1567" priority="485" operator="equal">
      <formula>"Cumplida (DT)"</formula>
    </cfRule>
    <cfRule type="cellIs" dxfId="1566" priority="486" operator="equal">
      <formula>"Sin Avance"</formula>
    </cfRule>
  </conditionalFormatting>
  <conditionalFormatting sqref="P90">
    <cfRule type="cellIs" dxfId="1565" priority="469" operator="equal">
      <formula>"Vencida"</formula>
    </cfRule>
    <cfRule type="cellIs" dxfId="1564" priority="470" operator="equal">
      <formula>"No Cumplida"</formula>
    </cfRule>
    <cfRule type="cellIs" dxfId="1563" priority="471" operator="equal">
      <formula>"En Avance"</formula>
    </cfRule>
    <cfRule type="cellIs" dxfId="1562" priority="472" operator="equal">
      <formula>"Cumplida (FT)"</formula>
    </cfRule>
    <cfRule type="cellIs" dxfId="1561" priority="473" operator="equal">
      <formula>"Cumplida (DT)"</formula>
    </cfRule>
    <cfRule type="cellIs" dxfId="1560" priority="474" operator="equal">
      <formula>"Sin Avance"</formula>
    </cfRule>
  </conditionalFormatting>
  <conditionalFormatting sqref="P54">
    <cfRule type="cellIs" dxfId="1559" priority="463" operator="equal">
      <formula>"Vencida"</formula>
    </cfRule>
    <cfRule type="cellIs" dxfId="1558" priority="464" operator="equal">
      <formula>"No Cumplida"</formula>
    </cfRule>
    <cfRule type="cellIs" dxfId="1557" priority="465" operator="equal">
      <formula>"En Avance"</formula>
    </cfRule>
    <cfRule type="cellIs" dxfId="1556" priority="466" operator="equal">
      <formula>"Cumplida (FT)"</formula>
    </cfRule>
    <cfRule type="cellIs" dxfId="1555" priority="467" operator="equal">
      <formula>"Cumplida (DT)"</formula>
    </cfRule>
    <cfRule type="cellIs" dxfId="1554" priority="468" operator="equal">
      <formula>"Sin Avance"</formula>
    </cfRule>
  </conditionalFormatting>
  <conditionalFormatting sqref="P54">
    <cfRule type="cellIs" dxfId="1553" priority="457" operator="equal">
      <formula>"Vencida"</formula>
    </cfRule>
    <cfRule type="cellIs" dxfId="1552" priority="458" operator="equal">
      <formula>"No Cumplida"</formula>
    </cfRule>
    <cfRule type="cellIs" dxfId="1551" priority="459" operator="equal">
      <formula>"En Avance"</formula>
    </cfRule>
    <cfRule type="cellIs" dxfId="1550" priority="460" operator="equal">
      <formula>"Cumplida (FT)"</formula>
    </cfRule>
    <cfRule type="cellIs" dxfId="1549" priority="461" operator="equal">
      <formula>"Cumplida (DT)"</formula>
    </cfRule>
    <cfRule type="cellIs" dxfId="1548" priority="462" operator="equal">
      <formula>"Sin Avance"</formula>
    </cfRule>
  </conditionalFormatting>
  <conditionalFormatting sqref="P93">
    <cfRule type="cellIs" dxfId="1547" priority="451" operator="equal">
      <formula>"Vencida"</formula>
    </cfRule>
    <cfRule type="cellIs" dxfId="1546" priority="452" operator="equal">
      <formula>"No Cumplida"</formula>
    </cfRule>
    <cfRule type="cellIs" dxfId="1545" priority="453" operator="equal">
      <formula>"En Avance"</formula>
    </cfRule>
    <cfRule type="cellIs" dxfId="1544" priority="454" operator="equal">
      <formula>"Cumplida (FT)"</formula>
    </cfRule>
    <cfRule type="cellIs" dxfId="1543" priority="455" operator="equal">
      <formula>"Cumplida (DT)"</formula>
    </cfRule>
    <cfRule type="cellIs" dxfId="1542" priority="456" operator="equal">
      <formula>"Sin Avance"</formula>
    </cfRule>
  </conditionalFormatting>
  <conditionalFormatting sqref="P93">
    <cfRule type="cellIs" dxfId="1541" priority="445" operator="equal">
      <formula>"Vencida"</formula>
    </cfRule>
    <cfRule type="cellIs" dxfId="1540" priority="446" operator="equal">
      <formula>"No Cumplida"</formula>
    </cfRule>
    <cfRule type="cellIs" dxfId="1539" priority="447" operator="equal">
      <formula>"En Avance"</formula>
    </cfRule>
    <cfRule type="cellIs" dxfId="1538" priority="448" operator="equal">
      <formula>"Cumplida (FT)"</formula>
    </cfRule>
    <cfRule type="cellIs" dxfId="1537" priority="449" operator="equal">
      <formula>"Cumplida (DT)"</formula>
    </cfRule>
    <cfRule type="cellIs" dxfId="1536" priority="450" operator="equal">
      <formula>"Sin Avance"</formula>
    </cfRule>
  </conditionalFormatting>
  <conditionalFormatting sqref="P94">
    <cfRule type="cellIs" dxfId="1535" priority="439" operator="equal">
      <formula>"Vencida"</formula>
    </cfRule>
    <cfRule type="cellIs" dxfId="1534" priority="440" operator="equal">
      <formula>"No Cumplida"</formula>
    </cfRule>
    <cfRule type="cellIs" dxfId="1533" priority="441" operator="equal">
      <formula>"En Avance"</formula>
    </cfRule>
    <cfRule type="cellIs" dxfId="1532" priority="442" operator="equal">
      <formula>"Cumplida (FT)"</formula>
    </cfRule>
    <cfRule type="cellIs" dxfId="1531" priority="443" operator="equal">
      <formula>"Cumplida (DT)"</formula>
    </cfRule>
    <cfRule type="cellIs" dxfId="1530" priority="444" operator="equal">
      <formula>"Sin Avance"</formula>
    </cfRule>
  </conditionalFormatting>
  <conditionalFormatting sqref="P94">
    <cfRule type="cellIs" dxfId="1529" priority="433" operator="equal">
      <formula>"Vencida"</formula>
    </cfRule>
    <cfRule type="cellIs" dxfId="1528" priority="434" operator="equal">
      <formula>"No Cumplida"</formula>
    </cfRule>
    <cfRule type="cellIs" dxfId="1527" priority="435" operator="equal">
      <formula>"En Avance"</formula>
    </cfRule>
    <cfRule type="cellIs" dxfId="1526" priority="436" operator="equal">
      <formula>"Cumplida (FT)"</formula>
    </cfRule>
    <cfRule type="cellIs" dxfId="1525" priority="437" operator="equal">
      <formula>"Cumplida (DT)"</formula>
    </cfRule>
    <cfRule type="cellIs" dxfId="1524" priority="438" operator="equal">
      <formula>"Sin Avance"</formula>
    </cfRule>
  </conditionalFormatting>
  <conditionalFormatting sqref="P103">
    <cfRule type="cellIs" dxfId="1523" priority="421" operator="equal">
      <formula>"Vencida"</formula>
    </cfRule>
    <cfRule type="cellIs" dxfId="1522" priority="422" operator="equal">
      <formula>"No Cumplida"</formula>
    </cfRule>
    <cfRule type="cellIs" dxfId="1521" priority="423" operator="equal">
      <formula>"En Avance"</formula>
    </cfRule>
    <cfRule type="cellIs" dxfId="1520" priority="424" operator="equal">
      <formula>"Cumplida (FT)"</formula>
    </cfRule>
    <cfRule type="cellIs" dxfId="1519" priority="425" operator="equal">
      <formula>"Cumplida (DT)"</formula>
    </cfRule>
    <cfRule type="cellIs" dxfId="1518" priority="426" operator="equal">
      <formula>"Sin Avance"</formula>
    </cfRule>
  </conditionalFormatting>
  <conditionalFormatting sqref="P106">
    <cfRule type="cellIs" dxfId="1517" priority="415" operator="equal">
      <formula>"Vencida"</formula>
    </cfRule>
    <cfRule type="cellIs" dxfId="1516" priority="416" operator="equal">
      <formula>"No Cumplida"</formula>
    </cfRule>
    <cfRule type="cellIs" dxfId="1515" priority="417" operator="equal">
      <formula>"En Avance"</formula>
    </cfRule>
    <cfRule type="cellIs" dxfId="1514" priority="418" operator="equal">
      <formula>"Cumplida (FT)"</formula>
    </cfRule>
    <cfRule type="cellIs" dxfId="1513" priority="419" operator="equal">
      <formula>"Cumplida (DT)"</formula>
    </cfRule>
    <cfRule type="cellIs" dxfId="1512" priority="420" operator="equal">
      <formula>"Sin Avance"</formula>
    </cfRule>
  </conditionalFormatting>
  <conditionalFormatting sqref="P109">
    <cfRule type="cellIs" dxfId="1511" priority="409" operator="equal">
      <formula>"Vencida"</formula>
    </cfRule>
    <cfRule type="cellIs" dxfId="1510" priority="410" operator="equal">
      <formula>"No Cumplida"</formula>
    </cfRule>
    <cfRule type="cellIs" dxfId="1509" priority="411" operator="equal">
      <formula>"En Avance"</formula>
    </cfRule>
    <cfRule type="cellIs" dxfId="1508" priority="412" operator="equal">
      <formula>"Cumplida (FT)"</formula>
    </cfRule>
    <cfRule type="cellIs" dxfId="1507" priority="413" operator="equal">
      <formula>"Cumplida (DT)"</formula>
    </cfRule>
    <cfRule type="cellIs" dxfId="1506" priority="414" operator="equal">
      <formula>"Sin Avance"</formula>
    </cfRule>
  </conditionalFormatting>
  <conditionalFormatting sqref="P124">
    <cfRule type="cellIs" dxfId="1505" priority="397" operator="equal">
      <formula>"Vencida"</formula>
    </cfRule>
    <cfRule type="cellIs" dxfId="1504" priority="398" operator="equal">
      <formula>"No Cumplida"</formula>
    </cfRule>
    <cfRule type="cellIs" dxfId="1503" priority="399" operator="equal">
      <formula>"En Avance"</formula>
    </cfRule>
    <cfRule type="cellIs" dxfId="1502" priority="400" operator="equal">
      <formula>"Cumplida (FT)"</formula>
    </cfRule>
    <cfRule type="cellIs" dxfId="1501" priority="401" operator="equal">
      <formula>"Cumplida (DT)"</formula>
    </cfRule>
    <cfRule type="cellIs" dxfId="1500" priority="402" operator="equal">
      <formula>"Sin Avance"</formula>
    </cfRule>
  </conditionalFormatting>
  <conditionalFormatting sqref="P114">
    <cfRule type="cellIs" dxfId="1499" priority="403" operator="equal">
      <formula>"Vencida"</formula>
    </cfRule>
    <cfRule type="cellIs" dxfId="1498" priority="404" operator="equal">
      <formula>"No Cumplida"</formula>
    </cfRule>
    <cfRule type="cellIs" dxfId="1497" priority="405" operator="equal">
      <formula>"En Avance"</formula>
    </cfRule>
    <cfRule type="cellIs" dxfId="1496" priority="406" operator="equal">
      <formula>"Cumplida (FT)"</formula>
    </cfRule>
    <cfRule type="cellIs" dxfId="1495" priority="407" operator="equal">
      <formula>"Cumplida (DT)"</formula>
    </cfRule>
    <cfRule type="cellIs" dxfId="1494" priority="408" operator="equal">
      <formula>"Sin Avance"</formula>
    </cfRule>
  </conditionalFormatting>
  <conditionalFormatting sqref="P132:P133">
    <cfRule type="cellIs" dxfId="1493" priority="391" operator="equal">
      <formula>"Vencida"</formula>
    </cfRule>
    <cfRule type="cellIs" dxfId="1492" priority="392" operator="equal">
      <formula>"No Cumplida"</formula>
    </cfRule>
    <cfRule type="cellIs" dxfId="1491" priority="393" operator="equal">
      <formula>"En Avance"</formula>
    </cfRule>
    <cfRule type="cellIs" dxfId="1490" priority="394" operator="equal">
      <formula>"Cumplida (FT)"</formula>
    </cfRule>
    <cfRule type="cellIs" dxfId="1489" priority="395" operator="equal">
      <formula>"Cumplida (DT)"</formula>
    </cfRule>
    <cfRule type="cellIs" dxfId="1488" priority="396" operator="equal">
      <formula>"Sin Avance"</formula>
    </cfRule>
  </conditionalFormatting>
  <conditionalFormatting sqref="P138:P141">
    <cfRule type="cellIs" dxfId="1487" priority="385" operator="equal">
      <formula>"Vencida"</formula>
    </cfRule>
    <cfRule type="cellIs" dxfId="1486" priority="386" operator="equal">
      <formula>"No Cumplida"</formula>
    </cfRule>
    <cfRule type="cellIs" dxfId="1485" priority="387" operator="equal">
      <formula>"En Avance"</formula>
    </cfRule>
    <cfRule type="cellIs" dxfId="1484" priority="388" operator="equal">
      <formula>"Cumplida (FT)"</formula>
    </cfRule>
    <cfRule type="cellIs" dxfId="1483" priority="389" operator="equal">
      <formula>"Cumplida (DT)"</formula>
    </cfRule>
    <cfRule type="cellIs" dxfId="1482" priority="390" operator="equal">
      <formula>"Sin Avance"</formula>
    </cfRule>
  </conditionalFormatting>
  <conditionalFormatting sqref="P138:P141">
    <cfRule type="cellIs" dxfId="1481" priority="379" operator="equal">
      <formula>"Vencida"</formula>
    </cfRule>
    <cfRule type="cellIs" dxfId="1480" priority="380" operator="equal">
      <formula>"No Cumplida"</formula>
    </cfRule>
    <cfRule type="cellIs" dxfId="1479" priority="381" operator="equal">
      <formula>"En Avance"</formula>
    </cfRule>
    <cfRule type="cellIs" dxfId="1478" priority="382" operator="equal">
      <formula>"Cumplida (FT)"</formula>
    </cfRule>
    <cfRule type="cellIs" dxfId="1477" priority="383" operator="equal">
      <formula>"Cumplida (DT)"</formula>
    </cfRule>
    <cfRule type="cellIs" dxfId="1476" priority="384" operator="equal">
      <formula>"Sin Avance"</formula>
    </cfRule>
  </conditionalFormatting>
  <conditionalFormatting sqref="P127">
    <cfRule type="cellIs" dxfId="1475" priority="373" operator="equal">
      <formula>"Vencida"</formula>
    </cfRule>
    <cfRule type="cellIs" dxfId="1474" priority="374" operator="equal">
      <formula>"No Cumplida"</formula>
    </cfRule>
    <cfRule type="cellIs" dxfId="1473" priority="375" operator="equal">
      <formula>"En Avance"</formula>
    </cfRule>
    <cfRule type="cellIs" dxfId="1472" priority="376" operator="equal">
      <formula>"Cumplida (FT)"</formula>
    </cfRule>
    <cfRule type="cellIs" dxfId="1471" priority="377" operator="equal">
      <formula>"Cumplida (DT)"</formula>
    </cfRule>
    <cfRule type="cellIs" dxfId="1470" priority="378" operator="equal">
      <formula>"Sin Avance"</formula>
    </cfRule>
  </conditionalFormatting>
  <conditionalFormatting sqref="P127">
    <cfRule type="cellIs" dxfId="1469" priority="367" operator="equal">
      <formula>"Vencida"</formula>
    </cfRule>
    <cfRule type="cellIs" dxfId="1468" priority="368" operator="equal">
      <formula>"No Cumplida"</formula>
    </cfRule>
    <cfRule type="cellIs" dxfId="1467" priority="369" operator="equal">
      <formula>"En Avance"</formula>
    </cfRule>
    <cfRule type="cellIs" dxfId="1466" priority="370" operator="equal">
      <formula>"Cumplida (FT)"</formula>
    </cfRule>
    <cfRule type="cellIs" dxfId="1465" priority="371" operator="equal">
      <formula>"Cumplida (DT)"</formula>
    </cfRule>
    <cfRule type="cellIs" dxfId="1464" priority="372" operator="equal">
      <formula>"Sin Avance"</formula>
    </cfRule>
  </conditionalFormatting>
  <conditionalFormatting sqref="P128">
    <cfRule type="cellIs" dxfId="1463" priority="361" operator="equal">
      <formula>"Vencida"</formula>
    </cfRule>
    <cfRule type="cellIs" dxfId="1462" priority="362" operator="equal">
      <formula>"No Cumplida"</formula>
    </cfRule>
    <cfRule type="cellIs" dxfId="1461" priority="363" operator="equal">
      <formula>"En Avance"</formula>
    </cfRule>
    <cfRule type="cellIs" dxfId="1460" priority="364" operator="equal">
      <formula>"Cumplida (FT)"</formula>
    </cfRule>
    <cfRule type="cellIs" dxfId="1459" priority="365" operator="equal">
      <formula>"Cumplida (DT)"</formula>
    </cfRule>
    <cfRule type="cellIs" dxfId="1458" priority="366" operator="equal">
      <formula>"Sin Avance"</formula>
    </cfRule>
  </conditionalFormatting>
  <conditionalFormatting sqref="P128">
    <cfRule type="cellIs" dxfId="1457" priority="355" operator="equal">
      <formula>"Vencida"</formula>
    </cfRule>
    <cfRule type="cellIs" dxfId="1456" priority="356" operator="equal">
      <formula>"No Cumplida"</formula>
    </cfRule>
    <cfRule type="cellIs" dxfId="1455" priority="357" operator="equal">
      <formula>"En Avance"</formula>
    </cfRule>
    <cfRule type="cellIs" dxfId="1454" priority="358" operator="equal">
      <formula>"Cumplida (FT)"</formula>
    </cfRule>
    <cfRule type="cellIs" dxfId="1453" priority="359" operator="equal">
      <formula>"Cumplida (DT)"</formula>
    </cfRule>
    <cfRule type="cellIs" dxfId="1452" priority="360" operator="equal">
      <formula>"Sin Avance"</formula>
    </cfRule>
  </conditionalFormatting>
  <conditionalFormatting sqref="P125">
    <cfRule type="cellIs" dxfId="1451" priority="337" operator="equal">
      <formula>"Vencida"</formula>
    </cfRule>
    <cfRule type="cellIs" dxfId="1450" priority="338" operator="equal">
      <formula>"No Cumplida"</formula>
    </cfRule>
    <cfRule type="cellIs" dxfId="1449" priority="339" operator="equal">
      <formula>"En Avance"</formula>
    </cfRule>
    <cfRule type="cellIs" dxfId="1448" priority="340" operator="equal">
      <formula>"Cumplida (FT)"</formula>
    </cfRule>
    <cfRule type="cellIs" dxfId="1447" priority="341" operator="equal">
      <formula>"Cumplida (DT)"</formula>
    </cfRule>
    <cfRule type="cellIs" dxfId="1446" priority="342" operator="equal">
      <formula>"Sin Avance"</formula>
    </cfRule>
  </conditionalFormatting>
  <conditionalFormatting sqref="P126">
    <cfRule type="cellIs" dxfId="1445" priority="331" operator="equal">
      <formula>"Vencida"</formula>
    </cfRule>
    <cfRule type="cellIs" dxfId="1444" priority="332" operator="equal">
      <formula>"No Cumplida"</formula>
    </cfRule>
    <cfRule type="cellIs" dxfId="1443" priority="333" operator="equal">
      <formula>"En Avance"</formula>
    </cfRule>
    <cfRule type="cellIs" dxfId="1442" priority="334" operator="equal">
      <formula>"Cumplida (FT)"</formula>
    </cfRule>
    <cfRule type="cellIs" dxfId="1441" priority="335" operator="equal">
      <formula>"Cumplida (DT)"</formula>
    </cfRule>
    <cfRule type="cellIs" dxfId="1440" priority="336" operator="equal">
      <formula>"Sin Avance"</formula>
    </cfRule>
  </conditionalFormatting>
  <conditionalFormatting sqref="P55">
    <cfRule type="cellIs" dxfId="1427" priority="223" operator="equal">
      <formula>"Vencida"</formula>
    </cfRule>
    <cfRule type="cellIs" dxfId="1426" priority="224" operator="equal">
      <formula>"No Cumplida"</formula>
    </cfRule>
    <cfRule type="cellIs" dxfId="1425" priority="225" operator="equal">
      <formula>"En Avance"</formula>
    </cfRule>
    <cfRule type="cellIs" dxfId="1424" priority="226" operator="equal">
      <formula>"Cumplida (FT)"</formula>
    </cfRule>
    <cfRule type="cellIs" dxfId="1423" priority="227" operator="equal">
      <formula>"Cumplida (DT)"</formula>
    </cfRule>
    <cfRule type="cellIs" dxfId="1422" priority="228" operator="equal">
      <formula>"Sin Avance"</formula>
    </cfRule>
  </conditionalFormatting>
  <conditionalFormatting sqref="P55">
    <cfRule type="cellIs" dxfId="1421" priority="217" operator="equal">
      <formula>"Vencida"</formula>
    </cfRule>
    <cfRule type="cellIs" dxfId="1420" priority="218" operator="equal">
      <formula>"No Cumplida"</formula>
    </cfRule>
    <cfRule type="cellIs" dxfId="1419" priority="219" operator="equal">
      <formula>"En Avance"</formula>
    </cfRule>
    <cfRule type="cellIs" dxfId="1418" priority="220" operator="equal">
      <formula>"Cumplida (FT)"</formula>
    </cfRule>
    <cfRule type="cellIs" dxfId="1417" priority="221" operator="equal">
      <formula>"Cumplida (DT)"</formula>
    </cfRule>
    <cfRule type="cellIs" dxfId="1416" priority="222" operator="equal">
      <formula>"Sin Avance"</formula>
    </cfRule>
  </conditionalFormatting>
  <conditionalFormatting sqref="P56">
    <cfRule type="cellIs" dxfId="1415" priority="211" operator="equal">
      <formula>"Vencida"</formula>
    </cfRule>
    <cfRule type="cellIs" dxfId="1414" priority="212" operator="equal">
      <formula>"No Cumplida"</formula>
    </cfRule>
    <cfRule type="cellIs" dxfId="1413" priority="213" operator="equal">
      <formula>"En Avance"</formula>
    </cfRule>
    <cfRule type="cellIs" dxfId="1412" priority="214" operator="equal">
      <formula>"Cumplida (FT)"</formula>
    </cfRule>
    <cfRule type="cellIs" dxfId="1411" priority="215" operator="equal">
      <formula>"Cumplida (DT)"</formula>
    </cfRule>
    <cfRule type="cellIs" dxfId="1410" priority="216" operator="equal">
      <formula>"Sin Avance"</formula>
    </cfRule>
  </conditionalFormatting>
  <conditionalFormatting sqref="P56">
    <cfRule type="cellIs" dxfId="1409" priority="205" operator="equal">
      <formula>"Vencida"</formula>
    </cfRule>
    <cfRule type="cellIs" dxfId="1408" priority="206" operator="equal">
      <formula>"No Cumplida"</formula>
    </cfRule>
    <cfRule type="cellIs" dxfId="1407" priority="207" operator="equal">
      <formula>"En Avance"</formula>
    </cfRule>
    <cfRule type="cellIs" dxfId="1406" priority="208" operator="equal">
      <formula>"Cumplida (FT)"</formula>
    </cfRule>
    <cfRule type="cellIs" dxfId="1405" priority="209" operator="equal">
      <formula>"Cumplida (DT)"</formula>
    </cfRule>
    <cfRule type="cellIs" dxfId="1404" priority="210" operator="equal">
      <formula>"Sin Avance"</formula>
    </cfRule>
  </conditionalFormatting>
  <conditionalFormatting sqref="P122">
    <cfRule type="cellIs" dxfId="1403" priority="199" operator="equal">
      <formula>"Vencida"</formula>
    </cfRule>
    <cfRule type="cellIs" dxfId="1402" priority="200" operator="equal">
      <formula>"No Cumplida"</formula>
    </cfRule>
    <cfRule type="cellIs" dxfId="1401" priority="201" operator="equal">
      <formula>"En Avance"</formula>
    </cfRule>
    <cfRule type="cellIs" dxfId="1400" priority="202" operator="equal">
      <formula>"Cumplida (FT)"</formula>
    </cfRule>
    <cfRule type="cellIs" dxfId="1399" priority="203" operator="equal">
      <formula>"Cumplida (DT)"</formula>
    </cfRule>
    <cfRule type="cellIs" dxfId="1398" priority="204" operator="equal">
      <formula>"Sin Avance"</formula>
    </cfRule>
  </conditionalFormatting>
  <conditionalFormatting sqref="P123">
    <cfRule type="cellIs" dxfId="1397" priority="193" operator="equal">
      <formula>"Vencida"</formula>
    </cfRule>
    <cfRule type="cellIs" dxfId="1396" priority="194" operator="equal">
      <formula>"No Cumplida"</formula>
    </cfRule>
    <cfRule type="cellIs" dxfId="1395" priority="195" operator="equal">
      <formula>"En Avance"</formula>
    </cfRule>
    <cfRule type="cellIs" dxfId="1394" priority="196" operator="equal">
      <formula>"Cumplida (FT)"</formula>
    </cfRule>
    <cfRule type="cellIs" dxfId="1393" priority="197" operator="equal">
      <formula>"Cumplida (DT)"</formula>
    </cfRule>
    <cfRule type="cellIs" dxfId="1392" priority="198" operator="equal">
      <formula>"Sin Avance"</formula>
    </cfRule>
  </conditionalFormatting>
  <conditionalFormatting sqref="P46">
    <cfRule type="cellIs" dxfId="1391" priority="181" operator="equal">
      <formula>"Vencida"</formula>
    </cfRule>
    <cfRule type="cellIs" dxfId="1390" priority="182" operator="equal">
      <formula>"No Cumplida"</formula>
    </cfRule>
    <cfRule type="cellIs" dxfId="1389" priority="183" operator="equal">
      <formula>"En Avance"</formula>
    </cfRule>
    <cfRule type="cellIs" dxfId="1388" priority="184" operator="equal">
      <formula>"Cumplida (FT)"</formula>
    </cfRule>
    <cfRule type="cellIs" dxfId="1387" priority="185" operator="equal">
      <formula>"Cumplida (DT)"</formula>
    </cfRule>
    <cfRule type="cellIs" dxfId="1386" priority="186" operator="equal">
      <formula>"Sin Avance"</formula>
    </cfRule>
  </conditionalFormatting>
  <conditionalFormatting sqref="P47">
    <cfRule type="cellIs" dxfId="1385" priority="175" operator="equal">
      <formula>"Vencida"</formula>
    </cfRule>
    <cfRule type="cellIs" dxfId="1384" priority="176" operator="equal">
      <formula>"No Cumplida"</formula>
    </cfRule>
    <cfRule type="cellIs" dxfId="1383" priority="177" operator="equal">
      <formula>"En Avance"</formula>
    </cfRule>
    <cfRule type="cellIs" dxfId="1382" priority="178" operator="equal">
      <formula>"Cumplida (FT)"</formula>
    </cfRule>
    <cfRule type="cellIs" dxfId="1381" priority="179" operator="equal">
      <formula>"Cumplida (DT)"</formula>
    </cfRule>
    <cfRule type="cellIs" dxfId="1380" priority="180" operator="equal">
      <formula>"Sin Avance"</formula>
    </cfRule>
  </conditionalFormatting>
  <conditionalFormatting sqref="P104">
    <cfRule type="cellIs" dxfId="1379" priority="157" operator="equal">
      <formula>"Vencida"</formula>
    </cfRule>
    <cfRule type="cellIs" dxfId="1378" priority="158" operator="equal">
      <formula>"No Cumplida"</formula>
    </cfRule>
    <cfRule type="cellIs" dxfId="1377" priority="159" operator="equal">
      <formula>"En Avance"</formula>
    </cfRule>
    <cfRule type="cellIs" dxfId="1376" priority="160" operator="equal">
      <formula>"Cumplida (FT)"</formula>
    </cfRule>
    <cfRule type="cellIs" dxfId="1375" priority="161" operator="equal">
      <formula>"Cumplida (DT)"</formula>
    </cfRule>
    <cfRule type="cellIs" dxfId="1374" priority="162" operator="equal">
      <formula>"Sin Avance"</formula>
    </cfRule>
  </conditionalFormatting>
  <conditionalFormatting sqref="P76">
    <cfRule type="cellIs" dxfId="1373" priority="151" operator="equal">
      <formula>"Vencida"</formula>
    </cfRule>
    <cfRule type="cellIs" dxfId="1372" priority="152" operator="equal">
      <formula>"No Cumplida"</formula>
    </cfRule>
    <cfRule type="cellIs" dxfId="1371" priority="153" operator="equal">
      <formula>"En Avance"</formula>
    </cfRule>
    <cfRule type="cellIs" dxfId="1370" priority="154" operator="equal">
      <formula>"Cumplida (FT)"</formula>
    </cfRule>
    <cfRule type="cellIs" dxfId="1369" priority="155" operator="equal">
      <formula>"Cumplida (DT)"</formula>
    </cfRule>
    <cfRule type="cellIs" dxfId="1368" priority="156" operator="equal">
      <formula>"Sin Avance"</formula>
    </cfRule>
  </conditionalFormatting>
  <conditionalFormatting sqref="P105">
    <cfRule type="cellIs" dxfId="1367" priority="145" operator="equal">
      <formula>"Vencida"</formula>
    </cfRule>
    <cfRule type="cellIs" dxfId="1366" priority="146" operator="equal">
      <formula>"No Cumplida"</formula>
    </cfRule>
    <cfRule type="cellIs" dxfId="1365" priority="147" operator="equal">
      <formula>"En Avance"</formula>
    </cfRule>
    <cfRule type="cellIs" dxfId="1364" priority="148" operator="equal">
      <formula>"Cumplida (FT)"</formula>
    </cfRule>
    <cfRule type="cellIs" dxfId="1363" priority="149" operator="equal">
      <formula>"Cumplida (DT)"</formula>
    </cfRule>
    <cfRule type="cellIs" dxfId="1362" priority="150" operator="equal">
      <formula>"Sin Avance"</formula>
    </cfRule>
  </conditionalFormatting>
  <conditionalFormatting sqref="P12:P14 P4:P7">
    <cfRule type="cellIs" dxfId="1361" priority="139" operator="equal">
      <formula>"Vencida"</formula>
    </cfRule>
    <cfRule type="cellIs" dxfId="1360" priority="140" operator="equal">
      <formula>"No Cumplida"</formula>
    </cfRule>
    <cfRule type="cellIs" dxfId="1359" priority="141" operator="equal">
      <formula>"En Avance"</formula>
    </cfRule>
    <cfRule type="cellIs" dxfId="1358" priority="142" operator="equal">
      <formula>"Cumplida (FT)"</formula>
    </cfRule>
    <cfRule type="cellIs" dxfId="1357" priority="143" operator="equal">
      <formula>"Cumplida (DT)"</formula>
    </cfRule>
    <cfRule type="cellIs" dxfId="1356" priority="144" operator="equal">
      <formula>"Sin Avance"</formula>
    </cfRule>
  </conditionalFormatting>
  <conditionalFormatting sqref="P8:P9">
    <cfRule type="cellIs" dxfId="1355" priority="133" operator="equal">
      <formula>"Vencida"</formula>
    </cfRule>
    <cfRule type="cellIs" dxfId="1354" priority="134" operator="equal">
      <formula>"No Cumplida"</formula>
    </cfRule>
    <cfRule type="cellIs" dxfId="1353" priority="135" operator="equal">
      <formula>"En Avance"</formula>
    </cfRule>
    <cfRule type="cellIs" dxfId="1352" priority="136" operator="equal">
      <formula>"Cumplida (FT)"</formula>
    </cfRule>
    <cfRule type="cellIs" dxfId="1351" priority="137" operator="equal">
      <formula>"Cumplida (DT)"</formula>
    </cfRule>
    <cfRule type="cellIs" dxfId="1350" priority="138" operator="equal">
      <formula>"Sin Avance"</formula>
    </cfRule>
  </conditionalFormatting>
  <conditionalFormatting sqref="P10">
    <cfRule type="cellIs" dxfId="1349" priority="127" operator="equal">
      <formula>"Vencida"</formula>
    </cfRule>
    <cfRule type="cellIs" dxfId="1348" priority="128" operator="equal">
      <formula>"No Cumplida"</formula>
    </cfRule>
    <cfRule type="cellIs" dxfId="1347" priority="129" operator="equal">
      <formula>"En Avance"</formula>
    </cfRule>
    <cfRule type="cellIs" dxfId="1346" priority="130" operator="equal">
      <formula>"Cumplida (FT)"</formula>
    </cfRule>
    <cfRule type="cellIs" dxfId="1345" priority="131" operator="equal">
      <formula>"Cumplida (DT)"</formula>
    </cfRule>
    <cfRule type="cellIs" dxfId="1344" priority="132" operator="equal">
      <formula>"Sin Avance"</formula>
    </cfRule>
  </conditionalFormatting>
  <conditionalFormatting sqref="P15">
    <cfRule type="cellIs" dxfId="1343" priority="121" operator="equal">
      <formula>"Vencida"</formula>
    </cfRule>
    <cfRule type="cellIs" dxfId="1342" priority="122" operator="equal">
      <formula>"No Cumplida"</formula>
    </cfRule>
    <cfRule type="cellIs" dxfId="1341" priority="123" operator="equal">
      <formula>"En Avance"</formula>
    </cfRule>
    <cfRule type="cellIs" dxfId="1340" priority="124" operator="equal">
      <formula>"Cumplida (FT)"</formula>
    </cfRule>
    <cfRule type="cellIs" dxfId="1339" priority="125" operator="equal">
      <formula>"Cumplida (DT)"</formula>
    </cfRule>
    <cfRule type="cellIs" dxfId="1338" priority="126" operator="equal">
      <formula>"Sin Avance"</formula>
    </cfRule>
  </conditionalFormatting>
  <conditionalFormatting sqref="P16:P17">
    <cfRule type="cellIs" dxfId="1337" priority="115" operator="equal">
      <formula>"Vencida"</formula>
    </cfRule>
    <cfRule type="cellIs" dxfId="1336" priority="116" operator="equal">
      <formula>"No Cumplida"</formula>
    </cfRule>
    <cfRule type="cellIs" dxfId="1335" priority="117" operator="equal">
      <formula>"En Avance"</formula>
    </cfRule>
    <cfRule type="cellIs" dxfId="1334" priority="118" operator="equal">
      <formula>"Cumplida (FT)"</formula>
    </cfRule>
    <cfRule type="cellIs" dxfId="1333" priority="119" operator="equal">
      <formula>"Cumplida (DT)"</formula>
    </cfRule>
    <cfRule type="cellIs" dxfId="1332" priority="120" operator="equal">
      <formula>"Sin Avance"</formula>
    </cfRule>
  </conditionalFormatting>
  <conditionalFormatting sqref="P18">
    <cfRule type="cellIs" dxfId="1331" priority="109" operator="equal">
      <formula>"Vencida"</formula>
    </cfRule>
    <cfRule type="cellIs" dxfId="1330" priority="110" operator="equal">
      <formula>"No Cumplida"</formula>
    </cfRule>
    <cfRule type="cellIs" dxfId="1329" priority="111" operator="equal">
      <formula>"En Avance"</formula>
    </cfRule>
    <cfRule type="cellIs" dxfId="1328" priority="112" operator="equal">
      <formula>"Cumplida (FT)"</formula>
    </cfRule>
    <cfRule type="cellIs" dxfId="1327" priority="113" operator="equal">
      <formula>"Cumplida (DT)"</formula>
    </cfRule>
    <cfRule type="cellIs" dxfId="1326" priority="114" operator="equal">
      <formula>"Sin Avance"</formula>
    </cfRule>
  </conditionalFormatting>
  <conditionalFormatting sqref="P3">
    <cfRule type="cellIs" dxfId="1325" priority="103" operator="equal">
      <formula>"Vencida"</formula>
    </cfRule>
    <cfRule type="cellIs" dxfId="1324" priority="104" operator="equal">
      <formula>"No Cumplida"</formula>
    </cfRule>
    <cfRule type="cellIs" dxfId="1323" priority="105" operator="equal">
      <formula>"En Avance"</formula>
    </cfRule>
    <cfRule type="cellIs" dxfId="1322" priority="106" operator="equal">
      <formula>"Cumplida (FT)"</formula>
    </cfRule>
    <cfRule type="cellIs" dxfId="1321" priority="107" operator="equal">
      <formula>"Cumplida (DT)"</formula>
    </cfRule>
    <cfRule type="cellIs" dxfId="1320" priority="108" operator="equal">
      <formula>"Sin Avance"</formula>
    </cfRule>
  </conditionalFormatting>
  <conditionalFormatting sqref="P11">
    <cfRule type="cellIs" dxfId="1319" priority="97" operator="equal">
      <formula>"Vencida"</formula>
    </cfRule>
    <cfRule type="cellIs" dxfId="1318" priority="98" operator="equal">
      <formula>"No Cumplida"</formula>
    </cfRule>
    <cfRule type="cellIs" dxfId="1317" priority="99" operator="equal">
      <formula>"En Avance"</formula>
    </cfRule>
    <cfRule type="cellIs" dxfId="1316" priority="100" operator="equal">
      <formula>"Cumplida (FT)"</formula>
    </cfRule>
    <cfRule type="cellIs" dxfId="1315" priority="101" operator="equal">
      <formula>"Cumplida (DT)"</formula>
    </cfRule>
    <cfRule type="cellIs" dxfId="1314" priority="102" operator="equal">
      <formula>"Sin Avance"</formula>
    </cfRule>
  </conditionalFormatting>
  <conditionalFormatting sqref="N12">
    <cfRule type="cellIs" dxfId="1313" priority="91" operator="equal">
      <formula>"Vencida"</formula>
    </cfRule>
    <cfRule type="cellIs" dxfId="1312" priority="92" operator="equal">
      <formula>"No Cumplida"</formula>
    </cfRule>
    <cfRule type="cellIs" dxfId="1311" priority="93" operator="equal">
      <formula>"En Avance"</formula>
    </cfRule>
    <cfRule type="cellIs" dxfId="1310" priority="94" operator="equal">
      <formula>"Cumplida (FT)"</formula>
    </cfRule>
    <cfRule type="cellIs" dxfId="1309" priority="95" operator="equal">
      <formula>"Cumplida (DT)"</formula>
    </cfRule>
    <cfRule type="cellIs" dxfId="1308" priority="96" operator="equal">
      <formula>"Sin Avance"</formula>
    </cfRule>
  </conditionalFormatting>
  <conditionalFormatting sqref="P51 P53">
    <cfRule type="cellIs" dxfId="1307" priority="85" operator="equal">
      <formula>"Vencida"</formula>
    </cfRule>
    <cfRule type="cellIs" dxfId="1306" priority="86" operator="equal">
      <formula>"No Cumplida"</formula>
    </cfRule>
    <cfRule type="cellIs" dxfId="1305" priority="87" operator="equal">
      <formula>"En Avance"</formula>
    </cfRule>
    <cfRule type="cellIs" dxfId="1304" priority="88" operator="equal">
      <formula>"Cumplida (FT)"</formula>
    </cfRule>
    <cfRule type="cellIs" dxfId="1303" priority="89" operator="equal">
      <formula>"Cumplida (DT)"</formula>
    </cfRule>
    <cfRule type="cellIs" dxfId="1302" priority="90" operator="equal">
      <formula>"Sin Avance"</formula>
    </cfRule>
  </conditionalFormatting>
  <conditionalFormatting sqref="P48">
    <cfRule type="cellIs" dxfId="1301" priority="79" operator="equal">
      <formula>"Vencida"</formula>
    </cfRule>
    <cfRule type="cellIs" dxfId="1300" priority="80" operator="equal">
      <formula>"No Cumplida"</formula>
    </cfRule>
    <cfRule type="cellIs" dxfId="1299" priority="81" operator="equal">
      <formula>"En Avance"</formula>
    </cfRule>
    <cfRule type="cellIs" dxfId="1298" priority="82" operator="equal">
      <formula>"Cumplida (FT)"</formula>
    </cfRule>
    <cfRule type="cellIs" dxfId="1297" priority="83" operator="equal">
      <formula>"Cumplida (DT)"</formula>
    </cfRule>
    <cfRule type="cellIs" dxfId="1296" priority="84" operator="equal">
      <formula>"Sin Avance"</formula>
    </cfRule>
  </conditionalFormatting>
  <conditionalFormatting sqref="P49">
    <cfRule type="cellIs" dxfId="1295" priority="73" operator="equal">
      <formula>"Vencida"</formula>
    </cfRule>
    <cfRule type="cellIs" dxfId="1294" priority="74" operator="equal">
      <formula>"No Cumplida"</formula>
    </cfRule>
    <cfRule type="cellIs" dxfId="1293" priority="75" operator="equal">
      <formula>"En Avance"</formula>
    </cfRule>
    <cfRule type="cellIs" dxfId="1292" priority="76" operator="equal">
      <formula>"Cumplida (FT)"</formula>
    </cfRule>
    <cfRule type="cellIs" dxfId="1291" priority="77" operator="equal">
      <formula>"Cumplida (DT)"</formula>
    </cfRule>
    <cfRule type="cellIs" dxfId="1290" priority="78" operator="equal">
      <formula>"Sin Avance"</formula>
    </cfRule>
  </conditionalFormatting>
  <conditionalFormatting sqref="P50">
    <cfRule type="cellIs" dxfId="1289" priority="67" operator="equal">
      <formula>"Vencida"</formula>
    </cfRule>
    <cfRule type="cellIs" dxfId="1288" priority="68" operator="equal">
      <formula>"No Cumplida"</formula>
    </cfRule>
    <cfRule type="cellIs" dxfId="1287" priority="69" operator="equal">
      <formula>"En Avance"</formula>
    </cfRule>
    <cfRule type="cellIs" dxfId="1286" priority="70" operator="equal">
      <formula>"Cumplida (FT)"</formula>
    </cfRule>
    <cfRule type="cellIs" dxfId="1285" priority="71" operator="equal">
      <formula>"Cumplida (DT)"</formula>
    </cfRule>
    <cfRule type="cellIs" dxfId="1284" priority="72" operator="equal">
      <formula>"Sin Avance"</formula>
    </cfRule>
  </conditionalFormatting>
  <conditionalFormatting sqref="P52">
    <cfRule type="cellIs" dxfId="1283" priority="61" operator="equal">
      <formula>"Vencida"</formula>
    </cfRule>
    <cfRule type="cellIs" dxfId="1282" priority="62" operator="equal">
      <formula>"No Cumplida"</formula>
    </cfRule>
    <cfRule type="cellIs" dxfId="1281" priority="63" operator="equal">
      <formula>"En Avance"</formula>
    </cfRule>
    <cfRule type="cellIs" dxfId="1280" priority="64" operator="equal">
      <formula>"Cumplida (FT)"</formula>
    </cfRule>
    <cfRule type="cellIs" dxfId="1279" priority="65" operator="equal">
      <formula>"Cumplida (DT)"</formula>
    </cfRule>
    <cfRule type="cellIs" dxfId="1278" priority="66" operator="equal">
      <formula>"Sin Avance"</formula>
    </cfRule>
  </conditionalFormatting>
  <conditionalFormatting sqref="P57:P58">
    <cfRule type="cellIs" dxfId="1277" priority="55" operator="equal">
      <formula>"Vencida"</formula>
    </cfRule>
    <cfRule type="cellIs" dxfId="1276" priority="56" operator="equal">
      <formula>"No Cumplida"</formula>
    </cfRule>
    <cfRule type="cellIs" dxfId="1275" priority="57" operator="equal">
      <formula>"En Avance"</formula>
    </cfRule>
    <cfRule type="cellIs" dxfId="1274" priority="58" operator="equal">
      <formula>"Cumplida (FT)"</formula>
    </cfRule>
    <cfRule type="cellIs" dxfId="1273" priority="59" operator="equal">
      <formula>"Cumplida (DT)"</formula>
    </cfRule>
    <cfRule type="cellIs" dxfId="1272" priority="60" operator="equal">
      <formula>"Sin Avance"</formula>
    </cfRule>
  </conditionalFormatting>
  <conditionalFormatting sqref="P60">
    <cfRule type="cellIs" dxfId="1271" priority="49" operator="equal">
      <formula>"Vencida"</formula>
    </cfRule>
    <cfRule type="cellIs" dxfId="1270" priority="50" operator="equal">
      <formula>"No Cumplida"</formula>
    </cfRule>
    <cfRule type="cellIs" dxfId="1269" priority="51" operator="equal">
      <formula>"En Avance"</formula>
    </cfRule>
    <cfRule type="cellIs" dxfId="1268" priority="52" operator="equal">
      <formula>"Cumplida (FT)"</formula>
    </cfRule>
    <cfRule type="cellIs" dxfId="1267" priority="53" operator="equal">
      <formula>"Cumplida (DT)"</formula>
    </cfRule>
    <cfRule type="cellIs" dxfId="1266" priority="54" operator="equal">
      <formula>"Sin Avance"</formula>
    </cfRule>
  </conditionalFormatting>
  <conditionalFormatting sqref="P59">
    <cfRule type="cellIs" dxfId="1265" priority="43" operator="equal">
      <formula>"Vencida"</formula>
    </cfRule>
    <cfRule type="cellIs" dxfId="1264" priority="44" operator="equal">
      <formula>"No Cumplida"</formula>
    </cfRule>
    <cfRule type="cellIs" dxfId="1263" priority="45" operator="equal">
      <formula>"En Avance"</formula>
    </cfRule>
    <cfRule type="cellIs" dxfId="1262" priority="46" operator="equal">
      <formula>"Cumplida (FT)"</formula>
    </cfRule>
    <cfRule type="cellIs" dxfId="1261" priority="47" operator="equal">
      <formula>"Cumplida (DT)"</formula>
    </cfRule>
    <cfRule type="cellIs" dxfId="1260" priority="48" operator="equal">
      <formula>"Sin Avance"</formula>
    </cfRule>
  </conditionalFormatting>
  <conditionalFormatting sqref="P62">
    <cfRule type="cellIs" dxfId="1259" priority="37" operator="equal">
      <formula>"Vencida"</formula>
    </cfRule>
    <cfRule type="cellIs" dxfId="1258" priority="38" operator="equal">
      <formula>"No Cumplida"</formula>
    </cfRule>
    <cfRule type="cellIs" dxfId="1257" priority="39" operator="equal">
      <formula>"En Avance"</formula>
    </cfRule>
    <cfRule type="cellIs" dxfId="1256" priority="40" operator="equal">
      <formula>"Cumplida (FT)"</formula>
    </cfRule>
    <cfRule type="cellIs" dxfId="1255" priority="41" operator="equal">
      <formula>"Cumplida (DT)"</formula>
    </cfRule>
    <cfRule type="cellIs" dxfId="1254" priority="42" operator="equal">
      <formula>"Sin Avance"</formula>
    </cfRule>
  </conditionalFormatting>
  <conditionalFormatting sqref="P61">
    <cfRule type="cellIs" dxfId="1253" priority="31" operator="equal">
      <formula>"Vencida"</formula>
    </cfRule>
    <cfRule type="cellIs" dxfId="1252" priority="32" operator="equal">
      <formula>"No Cumplida"</formula>
    </cfRule>
    <cfRule type="cellIs" dxfId="1251" priority="33" operator="equal">
      <formula>"En Avance"</formula>
    </cfRule>
    <cfRule type="cellIs" dxfId="1250" priority="34" operator="equal">
      <formula>"Cumplida (FT)"</formula>
    </cfRule>
    <cfRule type="cellIs" dxfId="1249" priority="35" operator="equal">
      <formula>"Cumplida (DT)"</formula>
    </cfRule>
    <cfRule type="cellIs" dxfId="1248" priority="36" operator="equal">
      <formula>"Sin Avance"</formula>
    </cfRule>
  </conditionalFormatting>
  <conditionalFormatting sqref="P153 P148:P150 P137 P134:P135 P129:P131 P95:P99 P89 P83:P85 P78:P80 P71">
    <cfRule type="cellIs" dxfId="1247" priority="25" operator="equal">
      <formula>"Vencida"</formula>
    </cfRule>
    <cfRule type="cellIs" dxfId="1246" priority="26" operator="equal">
      <formula>"No Cumplida"</formula>
    </cfRule>
    <cfRule type="cellIs" dxfId="1245" priority="27" operator="equal">
      <formula>"En Avance"</formula>
    </cfRule>
    <cfRule type="cellIs" dxfId="1244" priority="28" operator="equal">
      <formula>"Cumplida (FT)"</formula>
    </cfRule>
    <cfRule type="cellIs" dxfId="1243" priority="29" operator="equal">
      <formula>"Cumplida (DT)"</formula>
    </cfRule>
    <cfRule type="cellIs" dxfId="1242" priority="30" operator="equal">
      <formula>"Sin Avance"</formula>
    </cfRule>
  </conditionalFormatting>
  <conditionalFormatting sqref="P120">
    <cfRule type="cellIs" dxfId="11" priority="7" operator="equal">
      <formula>"Vencida"</formula>
    </cfRule>
    <cfRule type="cellIs" dxfId="10" priority="8" operator="equal">
      <formula>"No Cumplida"</formula>
    </cfRule>
    <cfRule type="cellIs" dxfId="9" priority="9" operator="equal">
      <formula>"En Avance"</formula>
    </cfRule>
    <cfRule type="cellIs" dxfId="8" priority="10" operator="equal">
      <formula>"Cumplida (FT)"</formula>
    </cfRule>
    <cfRule type="cellIs" dxfId="7" priority="11" operator="equal">
      <formula>"Cumplida (DT)"</formula>
    </cfRule>
    <cfRule type="cellIs" dxfId="6" priority="12" operator="equal">
      <formula>"Sin Avance"</formula>
    </cfRule>
  </conditionalFormatting>
  <conditionalFormatting sqref="P121">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dataValidations count="2">
    <dataValidation type="list" allowBlank="1" showInputMessage="1" showErrorMessage="1" sqref="I3:I10 I19:I154" xr:uid="{3A37D270-E4EF-4DF0-BFA7-43255F10A7B0}">
      <formula1>"Nacional,Regional,Centro Zonal"</formula1>
    </dataValidation>
    <dataValidation type="list" allowBlank="1" showInputMessage="1" showErrorMessage="1" sqref="I11:I18" xr:uid="{90FAA2EB-F7AD-4387-B438-1A66EAECEC3A}">
      <formula1>"Nivel Nacional,Nivel Regional,Nivel Centro Zonal"</formula1>
    </dataValidation>
  </dataValidations>
  <pageMargins left="0.70866141732283472" right="0.70866141732283472" top="0.74803149606299213" bottom="0.74803149606299213" header="0.31496062992125984" footer="0.31496062992125984"/>
  <pageSetup scale="19" orientation="portrait" r:id="rId1"/>
  <headerFooter>
    <oddHeader xml:space="preserve">&amp;L&amp;G&amp;RCLASIFICACIÓN DE LA INFORMACIÓN
PÚBLICA
</oddHeader>
    <oddFooter>&amp;L
Revisó: Yanira Villamil
Realizó: Elizabeth Castillo/Adriana Ocampo/Iván Lerma&amp;C&amp;G</oddFooter>
  </headerFooter>
  <colBreaks count="1" manualBreakCount="1">
    <brk id="18" max="1048575" man="1"/>
  </colBreaks>
  <legacyDrawingHF r:id="rId2"/>
  <pictur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F1225-02AF-4794-BE2A-C2EB1A241F22}">
  <dimension ref="A2:AC26"/>
  <sheetViews>
    <sheetView topLeftCell="A6" zoomScale="70" zoomScaleNormal="70" zoomScaleSheetLayoutView="40" zoomScalePageLayoutView="25" workbookViewId="0">
      <selection activeCell="X14" sqref="X14"/>
    </sheetView>
  </sheetViews>
  <sheetFormatPr baseColWidth="10" defaultColWidth="11" defaultRowHeight="15" x14ac:dyDescent="0.2"/>
  <cols>
    <col min="1" max="1" width="16.42578125" style="101" customWidth="1"/>
    <col min="2" max="3" width="8.5703125" style="101" customWidth="1"/>
    <col min="4" max="5" width="20.140625" style="101" customWidth="1"/>
    <col min="6" max="6" width="27.140625" style="101" customWidth="1"/>
    <col min="7" max="7" width="37.140625" style="101" customWidth="1"/>
    <col min="8" max="8" width="15.85546875" style="101" customWidth="1"/>
    <col min="9" max="9" width="8.85546875" style="101" customWidth="1"/>
    <col min="10" max="10" width="14.42578125" style="101" customWidth="1"/>
    <col min="11" max="11" width="10.42578125" style="101" customWidth="1"/>
    <col min="12" max="12" width="13.7109375" style="101" customWidth="1"/>
    <col min="13" max="13" width="8.140625" style="101" customWidth="1"/>
    <col min="14" max="14" width="20.140625" style="101" customWidth="1"/>
    <col min="15" max="15" width="26.85546875" style="101" customWidth="1"/>
    <col min="16" max="16" width="19.42578125" style="101" hidden="1" customWidth="1"/>
    <col min="17" max="17" width="16.5703125" style="101" hidden="1" customWidth="1"/>
    <col min="18" max="18" width="18.28515625" style="101" hidden="1" customWidth="1"/>
    <col min="19" max="19" width="16.28515625" style="101" hidden="1" customWidth="1"/>
    <col min="20" max="20" width="160.5703125" style="101" hidden="1" customWidth="1"/>
    <col min="21" max="21" width="32.140625" style="101" hidden="1" customWidth="1"/>
    <col min="22" max="22" width="23.5703125" style="101" hidden="1" customWidth="1"/>
    <col min="23" max="23" width="19" style="101" hidden="1" customWidth="1"/>
    <col min="24" max="24" width="22.5703125" style="101" hidden="1" customWidth="1"/>
    <col min="25" max="25" width="207.7109375" style="101" hidden="1" customWidth="1"/>
    <col min="26" max="26" width="26.42578125" style="101" customWidth="1"/>
    <col min="27" max="27" width="18.85546875" style="101" customWidth="1"/>
    <col min="28" max="28" width="22.85546875" style="101" customWidth="1"/>
    <col min="29" max="29" width="255.28515625" style="101" customWidth="1"/>
    <col min="30" max="16384" width="11" style="101"/>
  </cols>
  <sheetData>
    <row r="2" spans="1:15" ht="15.75" x14ac:dyDescent="0.2">
      <c r="A2" s="94" t="s">
        <v>0</v>
      </c>
      <c r="B2" s="94"/>
      <c r="C2" s="95"/>
    </row>
    <row r="3" spans="1:15" x14ac:dyDescent="0.2">
      <c r="A3" s="96"/>
      <c r="B3" s="97"/>
      <c r="C3" s="98"/>
    </row>
    <row r="4" spans="1:15" x14ac:dyDescent="0.2">
      <c r="A4" s="97" t="s">
        <v>1</v>
      </c>
      <c r="B4" s="97"/>
      <c r="C4" s="99" t="s">
        <v>2</v>
      </c>
    </row>
    <row r="5" spans="1:15" ht="15.75" x14ac:dyDescent="0.25">
      <c r="A5" s="97" t="s">
        <v>3</v>
      </c>
      <c r="B5" s="97"/>
      <c r="C5" s="42">
        <v>2022</v>
      </c>
    </row>
    <row r="6" spans="1:15" ht="15.75" x14ac:dyDescent="0.2">
      <c r="A6" s="100" t="s">
        <v>4</v>
      </c>
      <c r="B6" s="100"/>
      <c r="C6" s="44" t="s">
        <v>480</v>
      </c>
    </row>
    <row r="9" spans="1:15" x14ac:dyDescent="0.2">
      <c r="A9" s="1020"/>
      <c r="B9" s="1020"/>
      <c r="C9" s="1020"/>
      <c r="D9" s="1020"/>
      <c r="E9" s="1020"/>
      <c r="F9" s="1020"/>
      <c r="G9" s="1020"/>
      <c r="H9" s="1020"/>
      <c r="I9" s="1020"/>
      <c r="J9" s="1020"/>
      <c r="K9" s="1020"/>
      <c r="L9" s="1020"/>
      <c r="M9" s="1020"/>
      <c r="N9" s="1020"/>
      <c r="O9" s="1020"/>
    </row>
    <row r="10" spans="1:15" ht="15.75" x14ac:dyDescent="0.2">
      <c r="A10" s="1021" t="s">
        <v>85</v>
      </c>
      <c r="B10" s="1022"/>
      <c r="C10" s="1023" t="s">
        <v>86</v>
      </c>
      <c r="D10" s="1023"/>
      <c r="E10" s="1023"/>
      <c r="F10" s="1023"/>
      <c r="G10" s="1023"/>
      <c r="H10" s="1023"/>
      <c r="I10" s="102"/>
      <c r="J10" s="102"/>
      <c r="K10" s="102"/>
      <c r="L10" s="102"/>
      <c r="M10" s="102"/>
      <c r="N10" s="102"/>
      <c r="O10" s="102"/>
    </row>
    <row r="11" spans="1:15" x14ac:dyDescent="0.2">
      <c r="A11" s="102"/>
      <c r="B11" s="102"/>
      <c r="C11" s="102"/>
      <c r="D11" s="102"/>
      <c r="E11" s="102"/>
      <c r="F11" s="102"/>
      <c r="G11" s="102"/>
      <c r="H11" s="102"/>
      <c r="I11" s="102"/>
      <c r="J11" s="102"/>
      <c r="K11" s="1021" t="s">
        <v>87</v>
      </c>
      <c r="L11" s="1022"/>
      <c r="M11" s="1024" t="s">
        <v>88</v>
      </c>
      <c r="N11" s="1024"/>
      <c r="O11" s="1024"/>
    </row>
    <row r="12" spans="1:15" x14ac:dyDescent="0.2">
      <c r="A12" s="1021" t="s">
        <v>89</v>
      </c>
      <c r="B12" s="1022"/>
      <c r="C12" s="1025" t="s">
        <v>90</v>
      </c>
      <c r="D12" s="1026"/>
      <c r="E12" s="1026"/>
      <c r="F12" s="1026"/>
      <c r="G12" s="1026"/>
      <c r="H12" s="1027"/>
      <c r="I12" s="102"/>
      <c r="J12" s="102"/>
      <c r="K12" s="1021"/>
      <c r="L12" s="1022"/>
      <c r="M12" s="1024"/>
      <c r="N12" s="1024"/>
      <c r="O12" s="1024"/>
    </row>
    <row r="13" spans="1:15" x14ac:dyDescent="0.2">
      <c r="A13" s="1021"/>
      <c r="B13" s="1022"/>
      <c r="C13" s="1028"/>
      <c r="D13" s="1029"/>
      <c r="E13" s="1029"/>
      <c r="F13" s="1029"/>
      <c r="G13" s="1029"/>
      <c r="H13" s="1030"/>
      <c r="I13" s="102"/>
      <c r="J13" s="102"/>
      <c r="K13" s="102"/>
      <c r="L13" s="102"/>
      <c r="M13" s="102"/>
      <c r="N13" s="102"/>
      <c r="O13" s="102"/>
    </row>
    <row r="14" spans="1:15" x14ac:dyDescent="0.2">
      <c r="A14" s="102"/>
      <c r="B14" s="102"/>
      <c r="C14" s="102"/>
      <c r="D14" s="102"/>
      <c r="E14" s="102"/>
      <c r="F14" s="102"/>
      <c r="G14" s="102"/>
      <c r="H14" s="102"/>
      <c r="I14" s="102"/>
      <c r="J14" s="102"/>
      <c r="K14" s="1021" t="s">
        <v>91</v>
      </c>
      <c r="L14" s="1022"/>
      <c r="M14" s="1024">
        <v>2022</v>
      </c>
      <c r="N14" s="1024"/>
      <c r="O14" s="1024"/>
    </row>
    <row r="15" spans="1:15" ht="15.75" thickBot="1" x14ac:dyDescent="0.25">
      <c r="A15" s="1021" t="s">
        <v>92</v>
      </c>
      <c r="B15" s="1031"/>
      <c r="C15" s="1032" t="s">
        <v>93</v>
      </c>
      <c r="D15" s="1033"/>
      <c r="E15" s="1033"/>
      <c r="F15" s="1033"/>
      <c r="G15" s="1033"/>
      <c r="H15" s="1034"/>
      <c r="I15" s="102"/>
      <c r="J15" s="102"/>
      <c r="K15" s="1021"/>
      <c r="L15" s="1022"/>
      <c r="M15" s="1024"/>
      <c r="N15" s="1024"/>
      <c r="O15" s="1024"/>
    </row>
    <row r="16" spans="1:15" ht="15.75" thickBot="1" x14ac:dyDescent="0.25">
      <c r="A16" s="1021"/>
      <c r="B16" s="1031"/>
      <c r="C16" s="1035"/>
      <c r="D16" s="1036"/>
      <c r="E16" s="1036"/>
      <c r="F16" s="1036"/>
      <c r="G16" s="1036"/>
      <c r="H16" s="1037"/>
      <c r="I16" s="102"/>
      <c r="J16" s="102"/>
      <c r="K16" s="102"/>
      <c r="L16" s="102"/>
      <c r="M16" s="102"/>
      <c r="N16" s="102"/>
      <c r="O16" s="102"/>
    </row>
    <row r="17" spans="1:29" x14ac:dyDescent="0.2">
      <c r="A17" s="1021"/>
      <c r="B17" s="1031"/>
      <c r="C17" s="1038"/>
      <c r="D17" s="1039"/>
      <c r="E17" s="1039"/>
      <c r="F17" s="1039"/>
      <c r="G17" s="1039"/>
      <c r="H17" s="1040"/>
      <c r="I17" s="102"/>
      <c r="J17" s="102"/>
      <c r="K17" s="1020"/>
      <c r="L17" s="1020"/>
      <c r="M17" s="1020"/>
      <c r="N17" s="1020"/>
      <c r="O17" s="1020"/>
    </row>
    <row r="18" spans="1:29" x14ac:dyDescent="0.2">
      <c r="A18" s="102"/>
      <c r="B18" s="102"/>
      <c r="C18" s="102"/>
      <c r="D18" s="102"/>
      <c r="E18" s="102"/>
      <c r="F18" s="102"/>
      <c r="G18" s="102"/>
      <c r="H18" s="102"/>
      <c r="I18" s="102"/>
      <c r="J18" s="102"/>
      <c r="K18" s="1020"/>
      <c r="L18" s="1020"/>
      <c r="M18" s="1020"/>
      <c r="N18" s="1020"/>
      <c r="O18" s="1020"/>
    </row>
    <row r="19" spans="1:29" ht="15.75" thickBot="1" x14ac:dyDescent="0.25">
      <c r="A19" s="1021" t="s">
        <v>94</v>
      </c>
      <c r="B19" s="1022"/>
      <c r="C19" s="1032" t="s">
        <v>95</v>
      </c>
      <c r="D19" s="1033"/>
      <c r="E19" s="1033"/>
      <c r="F19" s="1033"/>
      <c r="G19" s="1033"/>
      <c r="H19" s="1041"/>
      <c r="I19" s="103"/>
      <c r="J19" s="102"/>
      <c r="K19" s="1020"/>
      <c r="L19" s="1020"/>
      <c r="M19" s="1020"/>
      <c r="N19" s="1020"/>
      <c r="O19" s="1020"/>
    </row>
    <row r="20" spans="1:29" ht="15.75" thickBot="1" x14ac:dyDescent="0.25">
      <c r="A20" s="1021"/>
      <c r="B20" s="1022"/>
      <c r="C20" s="1038"/>
      <c r="D20" s="1039"/>
      <c r="E20" s="1039"/>
      <c r="F20" s="1039"/>
      <c r="G20" s="1039"/>
      <c r="H20" s="1042"/>
      <c r="I20" s="104"/>
      <c r="J20" s="102"/>
      <c r="K20" s="102"/>
      <c r="L20" s="102"/>
      <c r="M20" s="102"/>
      <c r="N20" s="102"/>
      <c r="O20" s="102"/>
    </row>
    <row r="21" spans="1:29" ht="44.25" customHeight="1" thickBot="1" x14ac:dyDescent="0.25">
      <c r="A21" s="1046"/>
      <c r="B21" s="1046"/>
      <c r="C21" s="1046"/>
      <c r="D21" s="1046"/>
      <c r="E21" s="1046"/>
      <c r="F21" s="1046"/>
      <c r="G21" s="1046"/>
      <c r="H21" s="1046"/>
      <c r="I21" s="1046"/>
      <c r="J21" s="1046"/>
      <c r="K21" s="1046"/>
      <c r="L21" s="1046"/>
      <c r="M21" s="1046"/>
      <c r="N21" s="1046"/>
      <c r="O21" s="1046"/>
      <c r="P21" s="1047" t="s">
        <v>19</v>
      </c>
      <c r="Q21" s="1047"/>
      <c r="R21" s="105">
        <v>44681</v>
      </c>
      <c r="S21" s="1047" t="s">
        <v>20</v>
      </c>
      <c r="T21" s="1047" t="s">
        <v>96</v>
      </c>
      <c r="U21" s="1047" t="s">
        <v>19</v>
      </c>
      <c r="V21" s="1047"/>
      <c r="W21" s="105">
        <v>44804</v>
      </c>
      <c r="X21" s="1047" t="s">
        <v>20</v>
      </c>
      <c r="Y21" s="1043" t="s">
        <v>381</v>
      </c>
      <c r="Z21" s="1019" t="s">
        <v>2827</v>
      </c>
      <c r="AA21" s="1019"/>
      <c r="AB21" s="1019" t="s">
        <v>20</v>
      </c>
      <c r="AC21" s="1019" t="s">
        <v>483</v>
      </c>
    </row>
    <row r="22" spans="1:29" ht="102" customHeight="1" thickBot="1" x14ac:dyDescent="0.25">
      <c r="A22" s="1045" t="s">
        <v>97</v>
      </c>
      <c r="B22" s="1045"/>
      <c r="C22" s="1045"/>
      <c r="D22" s="1045"/>
      <c r="E22" s="1045"/>
      <c r="F22" s="1045" t="s">
        <v>98</v>
      </c>
      <c r="G22" s="1045"/>
      <c r="H22" s="1045"/>
      <c r="I22" s="1045"/>
      <c r="J22" s="1045"/>
      <c r="K22" s="1045"/>
      <c r="L22" s="1045" t="s">
        <v>99</v>
      </c>
      <c r="M22" s="1045"/>
      <c r="N22" s="1045"/>
      <c r="O22" s="1045"/>
      <c r="P22" s="911" t="s">
        <v>27</v>
      </c>
      <c r="Q22" s="119" t="s">
        <v>28</v>
      </c>
      <c r="R22" s="119" t="s">
        <v>29</v>
      </c>
      <c r="S22" s="1047"/>
      <c r="T22" s="1048"/>
      <c r="U22" s="119" t="s">
        <v>27</v>
      </c>
      <c r="V22" s="119" t="s">
        <v>28</v>
      </c>
      <c r="W22" s="119" t="s">
        <v>29</v>
      </c>
      <c r="X22" s="1047"/>
      <c r="Y22" s="1044"/>
      <c r="Z22" s="1019" t="s">
        <v>27</v>
      </c>
      <c r="AA22" s="1019" t="s">
        <v>28</v>
      </c>
      <c r="AB22" s="1019"/>
      <c r="AC22" s="1019"/>
    </row>
    <row r="23" spans="1:29" ht="48" customHeight="1" thickBot="1" x14ac:dyDescent="0.25">
      <c r="A23" s="914" t="s">
        <v>100</v>
      </c>
      <c r="B23" s="1049" t="s">
        <v>101</v>
      </c>
      <c r="C23" s="1049"/>
      <c r="D23" s="914" t="s">
        <v>102</v>
      </c>
      <c r="E23" s="914" t="s">
        <v>103</v>
      </c>
      <c r="F23" s="914" t="s">
        <v>104</v>
      </c>
      <c r="G23" s="914" t="s">
        <v>105</v>
      </c>
      <c r="H23" s="1049" t="s">
        <v>106</v>
      </c>
      <c r="I23" s="1049"/>
      <c r="J23" s="1049" t="s">
        <v>107</v>
      </c>
      <c r="K23" s="1049"/>
      <c r="L23" s="1049" t="s">
        <v>108</v>
      </c>
      <c r="M23" s="1049"/>
      <c r="N23" s="914" t="s">
        <v>109</v>
      </c>
      <c r="O23" s="914" t="s">
        <v>110</v>
      </c>
      <c r="P23" s="912"/>
      <c r="Q23" s="106"/>
      <c r="R23" s="107"/>
      <c r="S23" s="106"/>
      <c r="T23" s="108"/>
      <c r="U23" s="106"/>
      <c r="V23" s="106">
        <f>+COUNTIF(V24:V24,"Cumplida "&amp;"*")</f>
        <v>0</v>
      </c>
      <c r="W23" s="107"/>
      <c r="X23" s="106"/>
      <c r="Y23" s="902"/>
      <c r="Z23" s="1019"/>
      <c r="AA23" s="1019"/>
      <c r="AB23" s="1019"/>
      <c r="AC23" s="1019"/>
    </row>
    <row r="24" spans="1:29" ht="409.6" customHeight="1" thickBot="1" x14ac:dyDescent="0.25">
      <c r="A24" s="915" t="s">
        <v>111</v>
      </c>
      <c r="B24" s="1050">
        <v>700</v>
      </c>
      <c r="C24" s="1050"/>
      <c r="D24" s="915" t="s">
        <v>112</v>
      </c>
      <c r="E24" s="915" t="s">
        <v>113</v>
      </c>
      <c r="F24" s="915" t="s">
        <v>114</v>
      </c>
      <c r="G24" s="915" t="s">
        <v>115</v>
      </c>
      <c r="H24" s="1050" t="s">
        <v>116</v>
      </c>
      <c r="I24" s="1050"/>
      <c r="J24" s="1050" t="s">
        <v>117</v>
      </c>
      <c r="K24" s="1050"/>
      <c r="L24" s="1051">
        <v>44576</v>
      </c>
      <c r="M24" s="1051"/>
      <c r="N24" s="916">
        <v>44834</v>
      </c>
      <c r="O24" s="915" t="s">
        <v>118</v>
      </c>
      <c r="P24" s="913"/>
      <c r="Q24" s="900" t="s">
        <v>11</v>
      </c>
      <c r="R24" s="45"/>
      <c r="S24" s="68" t="s">
        <v>334</v>
      </c>
      <c r="T24" s="901" t="s">
        <v>2830</v>
      </c>
      <c r="U24" s="45"/>
      <c r="V24" s="900" t="s">
        <v>11</v>
      </c>
      <c r="W24" s="45"/>
      <c r="X24" s="68" t="s">
        <v>334</v>
      </c>
      <c r="Y24" s="903" t="s">
        <v>2831</v>
      </c>
      <c r="Z24" s="905"/>
      <c r="AA24" s="906" t="s">
        <v>13</v>
      </c>
      <c r="AB24" s="907" t="s">
        <v>334</v>
      </c>
      <c r="AC24" s="908" t="s">
        <v>2832</v>
      </c>
    </row>
    <row r="25" spans="1:29" ht="409.6" customHeight="1" thickBot="1" x14ac:dyDescent="0.25">
      <c r="A25" s="915" t="s">
        <v>111</v>
      </c>
      <c r="B25" s="1050">
        <v>3421</v>
      </c>
      <c r="C25" s="1050"/>
      <c r="D25" s="915" t="s">
        <v>119</v>
      </c>
      <c r="E25" s="915" t="s">
        <v>113</v>
      </c>
      <c r="F25" s="915" t="s">
        <v>114</v>
      </c>
      <c r="G25" s="915" t="s">
        <v>115</v>
      </c>
      <c r="H25" s="1050" t="s">
        <v>116</v>
      </c>
      <c r="I25" s="1050"/>
      <c r="J25" s="1050" t="s">
        <v>117</v>
      </c>
      <c r="K25" s="1050"/>
      <c r="L25" s="1051">
        <v>44576</v>
      </c>
      <c r="M25" s="1051"/>
      <c r="N25" s="916">
        <v>44834</v>
      </c>
      <c r="O25" s="915" t="s">
        <v>118</v>
      </c>
      <c r="P25" s="913"/>
      <c r="Q25" s="900" t="s">
        <v>11</v>
      </c>
      <c r="R25" s="45"/>
      <c r="S25" s="68" t="s">
        <v>334</v>
      </c>
      <c r="T25" s="901" t="s">
        <v>2833</v>
      </c>
      <c r="U25" s="45"/>
      <c r="V25" s="900" t="s">
        <v>11</v>
      </c>
      <c r="W25" s="45"/>
      <c r="X25" s="68" t="s">
        <v>334</v>
      </c>
      <c r="Y25" s="903" t="s">
        <v>2834</v>
      </c>
      <c r="Z25" s="909"/>
      <c r="AA25" s="910" t="s">
        <v>13</v>
      </c>
      <c r="AB25" s="907" t="s">
        <v>334</v>
      </c>
      <c r="AC25" s="908" t="s">
        <v>2835</v>
      </c>
    </row>
    <row r="26" spans="1:29" ht="409.6" customHeight="1" thickBot="1" x14ac:dyDescent="0.25">
      <c r="A26" s="915" t="s">
        <v>120</v>
      </c>
      <c r="B26" s="1050">
        <v>77007</v>
      </c>
      <c r="C26" s="1050"/>
      <c r="D26" s="915" t="s">
        <v>121</v>
      </c>
      <c r="E26" s="915" t="s">
        <v>113</v>
      </c>
      <c r="F26" s="915" t="s">
        <v>114</v>
      </c>
      <c r="G26" s="915" t="s">
        <v>122</v>
      </c>
      <c r="H26" s="1050" t="s">
        <v>116</v>
      </c>
      <c r="I26" s="1050"/>
      <c r="J26" s="1050" t="s">
        <v>117</v>
      </c>
      <c r="K26" s="1050"/>
      <c r="L26" s="1051">
        <v>44576</v>
      </c>
      <c r="M26" s="1051"/>
      <c r="N26" s="916">
        <v>44834</v>
      </c>
      <c r="O26" s="915" t="s">
        <v>123</v>
      </c>
      <c r="P26" s="913"/>
      <c r="Q26" s="900" t="s">
        <v>11</v>
      </c>
      <c r="R26" s="45"/>
      <c r="S26" s="68" t="s">
        <v>334</v>
      </c>
      <c r="T26" s="901" t="s">
        <v>2836</v>
      </c>
      <c r="U26" s="45"/>
      <c r="V26" s="900" t="s">
        <v>11</v>
      </c>
      <c r="W26" s="45"/>
      <c r="X26" s="68" t="s">
        <v>334</v>
      </c>
      <c r="Y26" s="904" t="s">
        <v>2837</v>
      </c>
      <c r="Z26" s="909"/>
      <c r="AA26" s="906" t="s">
        <v>7</v>
      </c>
      <c r="AB26" s="907" t="s">
        <v>334</v>
      </c>
      <c r="AC26" s="908" t="s">
        <v>2838</v>
      </c>
    </row>
  </sheetData>
  <mergeCells count="45">
    <mergeCell ref="B25:C25"/>
    <mergeCell ref="H25:I25"/>
    <mergeCell ref="J25:K25"/>
    <mergeCell ref="L25:M25"/>
    <mergeCell ref="B26:C26"/>
    <mergeCell ref="H26:I26"/>
    <mergeCell ref="J26:K26"/>
    <mergeCell ref="L26:M26"/>
    <mergeCell ref="L23:M23"/>
    <mergeCell ref="B24:C24"/>
    <mergeCell ref="H24:I24"/>
    <mergeCell ref="J24:K24"/>
    <mergeCell ref="L24:M24"/>
    <mergeCell ref="Y21:Y22"/>
    <mergeCell ref="Z21:AA21"/>
    <mergeCell ref="A22:E22"/>
    <mergeCell ref="F22:K22"/>
    <mergeCell ref="L22:O22"/>
    <mergeCell ref="A21:O21"/>
    <mergeCell ref="P21:Q21"/>
    <mergeCell ref="S21:S22"/>
    <mergeCell ref="T21:T22"/>
    <mergeCell ref="U21:V21"/>
    <mergeCell ref="X21:X22"/>
    <mergeCell ref="Z22:Z23"/>
    <mergeCell ref="AA22:AA23"/>
    <mergeCell ref="B23:C23"/>
    <mergeCell ref="H23:I23"/>
    <mergeCell ref="J23:K23"/>
    <mergeCell ref="AB21:AB23"/>
    <mergeCell ref="AC21:AC23"/>
    <mergeCell ref="A9:O9"/>
    <mergeCell ref="A10:B10"/>
    <mergeCell ref="C10:H10"/>
    <mergeCell ref="K11:L12"/>
    <mergeCell ref="M11:O12"/>
    <mergeCell ref="A12:B13"/>
    <mergeCell ref="C12:H13"/>
    <mergeCell ref="K14:L15"/>
    <mergeCell ref="M14:O15"/>
    <mergeCell ref="A15:B17"/>
    <mergeCell ref="C15:H17"/>
    <mergeCell ref="K17:O19"/>
    <mergeCell ref="A19:B20"/>
    <mergeCell ref="C19:H20"/>
  </mergeCells>
  <conditionalFormatting sqref="Q24:Q26">
    <cfRule type="cellIs" dxfId="1241" priority="19" operator="equal">
      <formula>"Vencida"</formula>
    </cfRule>
    <cfRule type="cellIs" dxfId="1240" priority="20" operator="equal">
      <formula>"No Cumplida"</formula>
    </cfRule>
    <cfRule type="cellIs" dxfId="1239" priority="21" operator="equal">
      <formula>"En Avance"</formula>
    </cfRule>
    <cfRule type="cellIs" dxfId="1238" priority="22" operator="equal">
      <formula>"Cumplida (FT)"</formula>
    </cfRule>
    <cfRule type="cellIs" dxfId="1237" priority="23" operator="equal">
      <formula>"Cumplida (DT)"</formula>
    </cfRule>
    <cfRule type="cellIs" dxfId="1236" priority="24" operator="equal">
      <formula>"Sin Avance"</formula>
    </cfRule>
  </conditionalFormatting>
  <conditionalFormatting sqref="V24:V26">
    <cfRule type="cellIs" dxfId="1235" priority="13" operator="equal">
      <formula>"Vencida"</formula>
    </cfRule>
    <cfRule type="cellIs" dxfId="1234" priority="14" operator="equal">
      <formula>"No Cumplida"</formula>
    </cfRule>
    <cfRule type="cellIs" dxfId="1233" priority="15" operator="equal">
      <formula>"En Avance"</formula>
    </cfRule>
    <cfRule type="cellIs" dxfId="1232" priority="16" operator="equal">
      <formula>"Cumplida (FT)"</formula>
    </cfRule>
    <cfRule type="cellIs" dxfId="1231" priority="17" operator="equal">
      <formula>"Cumplida (DT)"</formula>
    </cfRule>
    <cfRule type="cellIs" dxfId="1230" priority="18" operator="equal">
      <formula>"Sin Avance"</formula>
    </cfRule>
  </conditionalFormatting>
  <conditionalFormatting sqref="AA26">
    <cfRule type="cellIs" dxfId="1229" priority="7" operator="equal">
      <formula>"Vencida"</formula>
    </cfRule>
    <cfRule type="cellIs" dxfId="1228" priority="8" operator="equal">
      <formula>"No Cumplida"</formula>
    </cfRule>
    <cfRule type="cellIs" dxfId="1227" priority="9" operator="equal">
      <formula>"En Avance"</formula>
    </cfRule>
    <cfRule type="cellIs" dxfId="1226" priority="10" operator="equal">
      <formula>"Cumplida (FT)"</formula>
    </cfRule>
    <cfRule type="cellIs" dxfId="1225" priority="11" operator="equal">
      <formula>"Cumplida (DT)"</formula>
    </cfRule>
    <cfRule type="cellIs" dxfId="1224" priority="12" operator="equal">
      <formula>"Sin Avance"</formula>
    </cfRule>
  </conditionalFormatting>
  <conditionalFormatting sqref="AA24">
    <cfRule type="cellIs" dxfId="1223" priority="1" operator="equal">
      <formula>"Vencida"</formula>
    </cfRule>
    <cfRule type="cellIs" dxfId="1222" priority="2" operator="equal">
      <formula>"No Cumplida"</formula>
    </cfRule>
    <cfRule type="cellIs" dxfId="1221" priority="3" operator="equal">
      <formula>"En Avance"</formula>
    </cfRule>
    <cfRule type="cellIs" dxfId="1220" priority="4" operator="equal">
      <formula>"Cumplida (FT)"</formula>
    </cfRule>
    <cfRule type="cellIs" dxfId="1219" priority="5" operator="equal">
      <formula>"Cumplida (DT)"</formula>
    </cfRule>
    <cfRule type="cellIs" dxfId="1218" priority="6" operator="equal">
      <formula>"Sin Avance"</formula>
    </cfRule>
  </conditionalFormatting>
  <dataValidations count="1">
    <dataValidation type="list" allowBlank="1" showInputMessage="1" showErrorMessage="1" sqref="WVX983063:WVX983065 JL24:JL26 TH24:TH26 ADD24:ADD26 AMZ24:AMZ26 AWV24:AWV26 BGR24:BGR26 BQN24:BQN26 CAJ24:CAJ26 CKF24:CKF26 CUB24:CUB26 DDX24:DDX26 DNT24:DNT26 DXP24:DXP26 EHL24:EHL26 ERH24:ERH26 FBD24:FBD26 FKZ24:FKZ26 FUV24:FUV26 GER24:GER26 GON24:GON26 GYJ24:GYJ26 HIF24:HIF26 HSB24:HSB26 IBX24:IBX26 ILT24:ILT26 IVP24:IVP26 JFL24:JFL26 JPH24:JPH26 JZD24:JZD26 KIZ24:KIZ26 KSV24:KSV26 LCR24:LCR26 LMN24:LMN26 LWJ24:LWJ26 MGF24:MGF26 MQB24:MQB26 MZX24:MZX26 NJT24:NJT26 NTP24:NTP26 ODL24:ODL26 ONH24:ONH26 OXD24:OXD26 PGZ24:PGZ26 PQV24:PQV26 QAR24:QAR26 QKN24:QKN26 QUJ24:QUJ26 REF24:REF26 ROB24:ROB26 RXX24:RXX26 SHT24:SHT26 SRP24:SRP26 TBL24:TBL26 TLH24:TLH26 TVD24:TVD26 UEZ24:UEZ26 UOV24:UOV26 UYR24:UYR26 VIN24:VIN26 VSJ24:VSJ26 WCF24:WCF26 WMB24:WMB26 WVX24:WVX26 Q65559:Q65561 JL65559:JL65561 TH65559:TH65561 ADD65559:ADD65561 AMZ65559:AMZ65561 AWV65559:AWV65561 BGR65559:BGR65561 BQN65559:BQN65561 CAJ65559:CAJ65561 CKF65559:CKF65561 CUB65559:CUB65561 DDX65559:DDX65561 DNT65559:DNT65561 DXP65559:DXP65561 EHL65559:EHL65561 ERH65559:ERH65561 FBD65559:FBD65561 FKZ65559:FKZ65561 FUV65559:FUV65561 GER65559:GER65561 GON65559:GON65561 GYJ65559:GYJ65561 HIF65559:HIF65561 HSB65559:HSB65561 IBX65559:IBX65561 ILT65559:ILT65561 IVP65559:IVP65561 JFL65559:JFL65561 JPH65559:JPH65561 JZD65559:JZD65561 KIZ65559:KIZ65561 KSV65559:KSV65561 LCR65559:LCR65561 LMN65559:LMN65561 LWJ65559:LWJ65561 MGF65559:MGF65561 MQB65559:MQB65561 MZX65559:MZX65561 NJT65559:NJT65561 NTP65559:NTP65561 ODL65559:ODL65561 ONH65559:ONH65561 OXD65559:OXD65561 PGZ65559:PGZ65561 PQV65559:PQV65561 QAR65559:QAR65561 QKN65559:QKN65561 QUJ65559:QUJ65561 REF65559:REF65561 ROB65559:ROB65561 RXX65559:RXX65561 SHT65559:SHT65561 SRP65559:SRP65561 TBL65559:TBL65561 TLH65559:TLH65561 TVD65559:TVD65561 UEZ65559:UEZ65561 UOV65559:UOV65561 UYR65559:UYR65561 VIN65559:VIN65561 VSJ65559:VSJ65561 WCF65559:WCF65561 WMB65559:WMB65561 WVX65559:WVX65561 Q131095:Q131097 JL131095:JL131097 TH131095:TH131097 ADD131095:ADD131097 AMZ131095:AMZ131097 AWV131095:AWV131097 BGR131095:BGR131097 BQN131095:BQN131097 CAJ131095:CAJ131097 CKF131095:CKF131097 CUB131095:CUB131097 DDX131095:DDX131097 DNT131095:DNT131097 DXP131095:DXP131097 EHL131095:EHL131097 ERH131095:ERH131097 FBD131095:FBD131097 FKZ131095:FKZ131097 FUV131095:FUV131097 GER131095:GER131097 GON131095:GON131097 GYJ131095:GYJ131097 HIF131095:HIF131097 HSB131095:HSB131097 IBX131095:IBX131097 ILT131095:ILT131097 IVP131095:IVP131097 JFL131095:JFL131097 JPH131095:JPH131097 JZD131095:JZD131097 KIZ131095:KIZ131097 KSV131095:KSV131097 LCR131095:LCR131097 LMN131095:LMN131097 LWJ131095:LWJ131097 MGF131095:MGF131097 MQB131095:MQB131097 MZX131095:MZX131097 NJT131095:NJT131097 NTP131095:NTP131097 ODL131095:ODL131097 ONH131095:ONH131097 OXD131095:OXD131097 PGZ131095:PGZ131097 PQV131095:PQV131097 QAR131095:QAR131097 QKN131095:QKN131097 QUJ131095:QUJ131097 REF131095:REF131097 ROB131095:ROB131097 RXX131095:RXX131097 SHT131095:SHT131097 SRP131095:SRP131097 TBL131095:TBL131097 TLH131095:TLH131097 TVD131095:TVD131097 UEZ131095:UEZ131097 UOV131095:UOV131097 UYR131095:UYR131097 VIN131095:VIN131097 VSJ131095:VSJ131097 WCF131095:WCF131097 WMB131095:WMB131097 WVX131095:WVX131097 Q196631:Q196633 JL196631:JL196633 TH196631:TH196633 ADD196631:ADD196633 AMZ196631:AMZ196633 AWV196631:AWV196633 BGR196631:BGR196633 BQN196631:BQN196633 CAJ196631:CAJ196633 CKF196631:CKF196633 CUB196631:CUB196633 DDX196631:DDX196633 DNT196631:DNT196633 DXP196631:DXP196633 EHL196631:EHL196633 ERH196631:ERH196633 FBD196631:FBD196633 FKZ196631:FKZ196633 FUV196631:FUV196633 GER196631:GER196633 GON196631:GON196633 GYJ196631:GYJ196633 HIF196631:HIF196633 HSB196631:HSB196633 IBX196631:IBX196633 ILT196631:ILT196633 IVP196631:IVP196633 JFL196631:JFL196633 JPH196631:JPH196633 JZD196631:JZD196633 KIZ196631:KIZ196633 KSV196631:KSV196633 LCR196631:LCR196633 LMN196631:LMN196633 LWJ196631:LWJ196633 MGF196631:MGF196633 MQB196631:MQB196633 MZX196631:MZX196633 NJT196631:NJT196633 NTP196631:NTP196633 ODL196631:ODL196633 ONH196631:ONH196633 OXD196631:OXD196633 PGZ196631:PGZ196633 PQV196631:PQV196633 QAR196631:QAR196633 QKN196631:QKN196633 QUJ196631:QUJ196633 REF196631:REF196633 ROB196631:ROB196633 RXX196631:RXX196633 SHT196631:SHT196633 SRP196631:SRP196633 TBL196631:TBL196633 TLH196631:TLH196633 TVD196631:TVD196633 UEZ196631:UEZ196633 UOV196631:UOV196633 UYR196631:UYR196633 VIN196631:VIN196633 VSJ196631:VSJ196633 WCF196631:WCF196633 WMB196631:WMB196633 WVX196631:WVX196633 Q262167:Q262169 JL262167:JL262169 TH262167:TH262169 ADD262167:ADD262169 AMZ262167:AMZ262169 AWV262167:AWV262169 BGR262167:BGR262169 BQN262167:BQN262169 CAJ262167:CAJ262169 CKF262167:CKF262169 CUB262167:CUB262169 DDX262167:DDX262169 DNT262167:DNT262169 DXP262167:DXP262169 EHL262167:EHL262169 ERH262167:ERH262169 FBD262167:FBD262169 FKZ262167:FKZ262169 FUV262167:FUV262169 GER262167:GER262169 GON262167:GON262169 GYJ262167:GYJ262169 HIF262167:HIF262169 HSB262167:HSB262169 IBX262167:IBX262169 ILT262167:ILT262169 IVP262167:IVP262169 JFL262167:JFL262169 JPH262167:JPH262169 JZD262167:JZD262169 KIZ262167:KIZ262169 KSV262167:KSV262169 LCR262167:LCR262169 LMN262167:LMN262169 LWJ262167:LWJ262169 MGF262167:MGF262169 MQB262167:MQB262169 MZX262167:MZX262169 NJT262167:NJT262169 NTP262167:NTP262169 ODL262167:ODL262169 ONH262167:ONH262169 OXD262167:OXD262169 PGZ262167:PGZ262169 PQV262167:PQV262169 QAR262167:QAR262169 QKN262167:QKN262169 QUJ262167:QUJ262169 REF262167:REF262169 ROB262167:ROB262169 RXX262167:RXX262169 SHT262167:SHT262169 SRP262167:SRP262169 TBL262167:TBL262169 TLH262167:TLH262169 TVD262167:TVD262169 UEZ262167:UEZ262169 UOV262167:UOV262169 UYR262167:UYR262169 VIN262167:VIN262169 VSJ262167:VSJ262169 WCF262167:WCF262169 WMB262167:WMB262169 WVX262167:WVX262169 Q327703:Q327705 JL327703:JL327705 TH327703:TH327705 ADD327703:ADD327705 AMZ327703:AMZ327705 AWV327703:AWV327705 BGR327703:BGR327705 BQN327703:BQN327705 CAJ327703:CAJ327705 CKF327703:CKF327705 CUB327703:CUB327705 DDX327703:DDX327705 DNT327703:DNT327705 DXP327703:DXP327705 EHL327703:EHL327705 ERH327703:ERH327705 FBD327703:FBD327705 FKZ327703:FKZ327705 FUV327703:FUV327705 GER327703:GER327705 GON327703:GON327705 GYJ327703:GYJ327705 HIF327703:HIF327705 HSB327703:HSB327705 IBX327703:IBX327705 ILT327703:ILT327705 IVP327703:IVP327705 JFL327703:JFL327705 JPH327703:JPH327705 JZD327703:JZD327705 KIZ327703:KIZ327705 KSV327703:KSV327705 LCR327703:LCR327705 LMN327703:LMN327705 LWJ327703:LWJ327705 MGF327703:MGF327705 MQB327703:MQB327705 MZX327703:MZX327705 NJT327703:NJT327705 NTP327703:NTP327705 ODL327703:ODL327705 ONH327703:ONH327705 OXD327703:OXD327705 PGZ327703:PGZ327705 PQV327703:PQV327705 QAR327703:QAR327705 QKN327703:QKN327705 QUJ327703:QUJ327705 REF327703:REF327705 ROB327703:ROB327705 RXX327703:RXX327705 SHT327703:SHT327705 SRP327703:SRP327705 TBL327703:TBL327705 TLH327703:TLH327705 TVD327703:TVD327705 UEZ327703:UEZ327705 UOV327703:UOV327705 UYR327703:UYR327705 VIN327703:VIN327705 VSJ327703:VSJ327705 WCF327703:WCF327705 WMB327703:WMB327705 WVX327703:WVX327705 Q393239:Q393241 JL393239:JL393241 TH393239:TH393241 ADD393239:ADD393241 AMZ393239:AMZ393241 AWV393239:AWV393241 BGR393239:BGR393241 BQN393239:BQN393241 CAJ393239:CAJ393241 CKF393239:CKF393241 CUB393239:CUB393241 DDX393239:DDX393241 DNT393239:DNT393241 DXP393239:DXP393241 EHL393239:EHL393241 ERH393239:ERH393241 FBD393239:FBD393241 FKZ393239:FKZ393241 FUV393239:FUV393241 GER393239:GER393241 GON393239:GON393241 GYJ393239:GYJ393241 HIF393239:HIF393241 HSB393239:HSB393241 IBX393239:IBX393241 ILT393239:ILT393241 IVP393239:IVP393241 JFL393239:JFL393241 JPH393239:JPH393241 JZD393239:JZD393241 KIZ393239:KIZ393241 KSV393239:KSV393241 LCR393239:LCR393241 LMN393239:LMN393241 LWJ393239:LWJ393241 MGF393239:MGF393241 MQB393239:MQB393241 MZX393239:MZX393241 NJT393239:NJT393241 NTP393239:NTP393241 ODL393239:ODL393241 ONH393239:ONH393241 OXD393239:OXD393241 PGZ393239:PGZ393241 PQV393239:PQV393241 QAR393239:QAR393241 QKN393239:QKN393241 QUJ393239:QUJ393241 REF393239:REF393241 ROB393239:ROB393241 RXX393239:RXX393241 SHT393239:SHT393241 SRP393239:SRP393241 TBL393239:TBL393241 TLH393239:TLH393241 TVD393239:TVD393241 UEZ393239:UEZ393241 UOV393239:UOV393241 UYR393239:UYR393241 VIN393239:VIN393241 VSJ393239:VSJ393241 WCF393239:WCF393241 WMB393239:WMB393241 WVX393239:WVX393241 Q458775:Q458777 JL458775:JL458777 TH458775:TH458777 ADD458775:ADD458777 AMZ458775:AMZ458777 AWV458775:AWV458777 BGR458775:BGR458777 BQN458775:BQN458777 CAJ458775:CAJ458777 CKF458775:CKF458777 CUB458775:CUB458777 DDX458775:DDX458777 DNT458775:DNT458777 DXP458775:DXP458777 EHL458775:EHL458777 ERH458775:ERH458777 FBD458775:FBD458777 FKZ458775:FKZ458777 FUV458775:FUV458777 GER458775:GER458777 GON458775:GON458777 GYJ458775:GYJ458777 HIF458775:HIF458777 HSB458775:HSB458777 IBX458775:IBX458777 ILT458775:ILT458777 IVP458775:IVP458777 JFL458775:JFL458777 JPH458775:JPH458777 JZD458775:JZD458777 KIZ458775:KIZ458777 KSV458775:KSV458777 LCR458775:LCR458777 LMN458775:LMN458777 LWJ458775:LWJ458777 MGF458775:MGF458777 MQB458775:MQB458777 MZX458775:MZX458777 NJT458775:NJT458777 NTP458775:NTP458777 ODL458775:ODL458777 ONH458775:ONH458777 OXD458775:OXD458777 PGZ458775:PGZ458777 PQV458775:PQV458777 QAR458775:QAR458777 QKN458775:QKN458777 QUJ458775:QUJ458777 REF458775:REF458777 ROB458775:ROB458777 RXX458775:RXX458777 SHT458775:SHT458777 SRP458775:SRP458777 TBL458775:TBL458777 TLH458775:TLH458777 TVD458775:TVD458777 UEZ458775:UEZ458777 UOV458775:UOV458777 UYR458775:UYR458777 VIN458775:VIN458777 VSJ458775:VSJ458777 WCF458775:WCF458777 WMB458775:WMB458777 WVX458775:WVX458777 Q524311:Q524313 JL524311:JL524313 TH524311:TH524313 ADD524311:ADD524313 AMZ524311:AMZ524313 AWV524311:AWV524313 BGR524311:BGR524313 BQN524311:BQN524313 CAJ524311:CAJ524313 CKF524311:CKF524313 CUB524311:CUB524313 DDX524311:DDX524313 DNT524311:DNT524313 DXP524311:DXP524313 EHL524311:EHL524313 ERH524311:ERH524313 FBD524311:FBD524313 FKZ524311:FKZ524313 FUV524311:FUV524313 GER524311:GER524313 GON524311:GON524313 GYJ524311:GYJ524313 HIF524311:HIF524313 HSB524311:HSB524313 IBX524311:IBX524313 ILT524311:ILT524313 IVP524311:IVP524313 JFL524311:JFL524313 JPH524311:JPH524313 JZD524311:JZD524313 KIZ524311:KIZ524313 KSV524311:KSV524313 LCR524311:LCR524313 LMN524311:LMN524313 LWJ524311:LWJ524313 MGF524311:MGF524313 MQB524311:MQB524313 MZX524311:MZX524313 NJT524311:NJT524313 NTP524311:NTP524313 ODL524311:ODL524313 ONH524311:ONH524313 OXD524311:OXD524313 PGZ524311:PGZ524313 PQV524311:PQV524313 QAR524311:QAR524313 QKN524311:QKN524313 QUJ524311:QUJ524313 REF524311:REF524313 ROB524311:ROB524313 RXX524311:RXX524313 SHT524311:SHT524313 SRP524311:SRP524313 TBL524311:TBL524313 TLH524311:TLH524313 TVD524311:TVD524313 UEZ524311:UEZ524313 UOV524311:UOV524313 UYR524311:UYR524313 VIN524311:VIN524313 VSJ524311:VSJ524313 WCF524311:WCF524313 WMB524311:WMB524313 WVX524311:WVX524313 Q589847:Q589849 JL589847:JL589849 TH589847:TH589849 ADD589847:ADD589849 AMZ589847:AMZ589849 AWV589847:AWV589849 BGR589847:BGR589849 BQN589847:BQN589849 CAJ589847:CAJ589849 CKF589847:CKF589849 CUB589847:CUB589849 DDX589847:DDX589849 DNT589847:DNT589849 DXP589847:DXP589849 EHL589847:EHL589849 ERH589847:ERH589849 FBD589847:FBD589849 FKZ589847:FKZ589849 FUV589847:FUV589849 GER589847:GER589849 GON589847:GON589849 GYJ589847:GYJ589849 HIF589847:HIF589849 HSB589847:HSB589849 IBX589847:IBX589849 ILT589847:ILT589849 IVP589847:IVP589849 JFL589847:JFL589849 JPH589847:JPH589849 JZD589847:JZD589849 KIZ589847:KIZ589849 KSV589847:KSV589849 LCR589847:LCR589849 LMN589847:LMN589849 LWJ589847:LWJ589849 MGF589847:MGF589849 MQB589847:MQB589849 MZX589847:MZX589849 NJT589847:NJT589849 NTP589847:NTP589849 ODL589847:ODL589849 ONH589847:ONH589849 OXD589847:OXD589849 PGZ589847:PGZ589849 PQV589847:PQV589849 QAR589847:QAR589849 QKN589847:QKN589849 QUJ589847:QUJ589849 REF589847:REF589849 ROB589847:ROB589849 RXX589847:RXX589849 SHT589847:SHT589849 SRP589847:SRP589849 TBL589847:TBL589849 TLH589847:TLH589849 TVD589847:TVD589849 UEZ589847:UEZ589849 UOV589847:UOV589849 UYR589847:UYR589849 VIN589847:VIN589849 VSJ589847:VSJ589849 WCF589847:WCF589849 WMB589847:WMB589849 WVX589847:WVX589849 Q655383:Q655385 JL655383:JL655385 TH655383:TH655385 ADD655383:ADD655385 AMZ655383:AMZ655385 AWV655383:AWV655385 BGR655383:BGR655385 BQN655383:BQN655385 CAJ655383:CAJ655385 CKF655383:CKF655385 CUB655383:CUB655385 DDX655383:DDX655385 DNT655383:DNT655385 DXP655383:DXP655385 EHL655383:EHL655385 ERH655383:ERH655385 FBD655383:FBD655385 FKZ655383:FKZ655385 FUV655383:FUV655385 GER655383:GER655385 GON655383:GON655385 GYJ655383:GYJ655385 HIF655383:HIF655385 HSB655383:HSB655385 IBX655383:IBX655385 ILT655383:ILT655385 IVP655383:IVP655385 JFL655383:JFL655385 JPH655383:JPH655385 JZD655383:JZD655385 KIZ655383:KIZ655385 KSV655383:KSV655385 LCR655383:LCR655385 LMN655383:LMN655385 LWJ655383:LWJ655385 MGF655383:MGF655385 MQB655383:MQB655385 MZX655383:MZX655385 NJT655383:NJT655385 NTP655383:NTP655385 ODL655383:ODL655385 ONH655383:ONH655385 OXD655383:OXD655385 PGZ655383:PGZ655385 PQV655383:PQV655385 QAR655383:QAR655385 QKN655383:QKN655385 QUJ655383:QUJ655385 REF655383:REF655385 ROB655383:ROB655385 RXX655383:RXX655385 SHT655383:SHT655385 SRP655383:SRP655385 TBL655383:TBL655385 TLH655383:TLH655385 TVD655383:TVD655385 UEZ655383:UEZ655385 UOV655383:UOV655385 UYR655383:UYR655385 VIN655383:VIN655385 VSJ655383:VSJ655385 WCF655383:WCF655385 WMB655383:WMB655385 WVX655383:WVX655385 Q720919:Q720921 JL720919:JL720921 TH720919:TH720921 ADD720919:ADD720921 AMZ720919:AMZ720921 AWV720919:AWV720921 BGR720919:BGR720921 BQN720919:BQN720921 CAJ720919:CAJ720921 CKF720919:CKF720921 CUB720919:CUB720921 DDX720919:DDX720921 DNT720919:DNT720921 DXP720919:DXP720921 EHL720919:EHL720921 ERH720919:ERH720921 FBD720919:FBD720921 FKZ720919:FKZ720921 FUV720919:FUV720921 GER720919:GER720921 GON720919:GON720921 GYJ720919:GYJ720921 HIF720919:HIF720921 HSB720919:HSB720921 IBX720919:IBX720921 ILT720919:ILT720921 IVP720919:IVP720921 JFL720919:JFL720921 JPH720919:JPH720921 JZD720919:JZD720921 KIZ720919:KIZ720921 KSV720919:KSV720921 LCR720919:LCR720921 LMN720919:LMN720921 LWJ720919:LWJ720921 MGF720919:MGF720921 MQB720919:MQB720921 MZX720919:MZX720921 NJT720919:NJT720921 NTP720919:NTP720921 ODL720919:ODL720921 ONH720919:ONH720921 OXD720919:OXD720921 PGZ720919:PGZ720921 PQV720919:PQV720921 QAR720919:QAR720921 QKN720919:QKN720921 QUJ720919:QUJ720921 REF720919:REF720921 ROB720919:ROB720921 RXX720919:RXX720921 SHT720919:SHT720921 SRP720919:SRP720921 TBL720919:TBL720921 TLH720919:TLH720921 TVD720919:TVD720921 UEZ720919:UEZ720921 UOV720919:UOV720921 UYR720919:UYR720921 VIN720919:VIN720921 VSJ720919:VSJ720921 WCF720919:WCF720921 WMB720919:WMB720921 WVX720919:WVX720921 Q786455:Q786457 JL786455:JL786457 TH786455:TH786457 ADD786455:ADD786457 AMZ786455:AMZ786457 AWV786455:AWV786457 BGR786455:BGR786457 BQN786455:BQN786457 CAJ786455:CAJ786457 CKF786455:CKF786457 CUB786455:CUB786457 DDX786455:DDX786457 DNT786455:DNT786457 DXP786455:DXP786457 EHL786455:EHL786457 ERH786455:ERH786457 FBD786455:FBD786457 FKZ786455:FKZ786457 FUV786455:FUV786457 GER786455:GER786457 GON786455:GON786457 GYJ786455:GYJ786457 HIF786455:HIF786457 HSB786455:HSB786457 IBX786455:IBX786457 ILT786455:ILT786457 IVP786455:IVP786457 JFL786455:JFL786457 JPH786455:JPH786457 JZD786455:JZD786457 KIZ786455:KIZ786457 KSV786455:KSV786457 LCR786455:LCR786457 LMN786455:LMN786457 LWJ786455:LWJ786457 MGF786455:MGF786457 MQB786455:MQB786457 MZX786455:MZX786457 NJT786455:NJT786457 NTP786455:NTP786457 ODL786455:ODL786457 ONH786455:ONH786457 OXD786455:OXD786457 PGZ786455:PGZ786457 PQV786455:PQV786457 QAR786455:QAR786457 QKN786455:QKN786457 QUJ786455:QUJ786457 REF786455:REF786457 ROB786455:ROB786457 RXX786455:RXX786457 SHT786455:SHT786457 SRP786455:SRP786457 TBL786455:TBL786457 TLH786455:TLH786457 TVD786455:TVD786457 UEZ786455:UEZ786457 UOV786455:UOV786457 UYR786455:UYR786457 VIN786455:VIN786457 VSJ786455:VSJ786457 WCF786455:WCF786457 WMB786455:WMB786457 WVX786455:WVX786457 Q851991:Q851993 JL851991:JL851993 TH851991:TH851993 ADD851991:ADD851993 AMZ851991:AMZ851993 AWV851991:AWV851993 BGR851991:BGR851993 BQN851991:BQN851993 CAJ851991:CAJ851993 CKF851991:CKF851993 CUB851991:CUB851993 DDX851991:DDX851993 DNT851991:DNT851993 DXP851991:DXP851993 EHL851991:EHL851993 ERH851991:ERH851993 FBD851991:FBD851993 FKZ851991:FKZ851993 FUV851991:FUV851993 GER851991:GER851993 GON851991:GON851993 GYJ851991:GYJ851993 HIF851991:HIF851993 HSB851991:HSB851993 IBX851991:IBX851993 ILT851991:ILT851993 IVP851991:IVP851993 JFL851991:JFL851993 JPH851991:JPH851993 JZD851991:JZD851993 KIZ851991:KIZ851993 KSV851991:KSV851993 LCR851991:LCR851993 LMN851991:LMN851993 LWJ851991:LWJ851993 MGF851991:MGF851993 MQB851991:MQB851993 MZX851991:MZX851993 NJT851991:NJT851993 NTP851991:NTP851993 ODL851991:ODL851993 ONH851991:ONH851993 OXD851991:OXD851993 PGZ851991:PGZ851993 PQV851991:PQV851993 QAR851991:QAR851993 QKN851991:QKN851993 QUJ851991:QUJ851993 REF851991:REF851993 ROB851991:ROB851993 RXX851991:RXX851993 SHT851991:SHT851993 SRP851991:SRP851993 TBL851991:TBL851993 TLH851991:TLH851993 TVD851991:TVD851993 UEZ851991:UEZ851993 UOV851991:UOV851993 UYR851991:UYR851993 VIN851991:VIN851993 VSJ851991:VSJ851993 WCF851991:WCF851993 WMB851991:WMB851993 WVX851991:WVX851993 Q917527:Q917529 JL917527:JL917529 TH917527:TH917529 ADD917527:ADD917529 AMZ917527:AMZ917529 AWV917527:AWV917529 BGR917527:BGR917529 BQN917527:BQN917529 CAJ917527:CAJ917529 CKF917527:CKF917529 CUB917527:CUB917529 DDX917527:DDX917529 DNT917527:DNT917529 DXP917527:DXP917529 EHL917527:EHL917529 ERH917527:ERH917529 FBD917527:FBD917529 FKZ917527:FKZ917529 FUV917527:FUV917529 GER917527:GER917529 GON917527:GON917529 GYJ917527:GYJ917529 HIF917527:HIF917529 HSB917527:HSB917529 IBX917527:IBX917529 ILT917527:ILT917529 IVP917527:IVP917529 JFL917527:JFL917529 JPH917527:JPH917529 JZD917527:JZD917529 KIZ917527:KIZ917529 KSV917527:KSV917529 LCR917527:LCR917529 LMN917527:LMN917529 LWJ917527:LWJ917529 MGF917527:MGF917529 MQB917527:MQB917529 MZX917527:MZX917529 NJT917527:NJT917529 NTP917527:NTP917529 ODL917527:ODL917529 ONH917527:ONH917529 OXD917527:OXD917529 PGZ917527:PGZ917529 PQV917527:PQV917529 QAR917527:QAR917529 QKN917527:QKN917529 QUJ917527:QUJ917529 REF917527:REF917529 ROB917527:ROB917529 RXX917527:RXX917529 SHT917527:SHT917529 SRP917527:SRP917529 TBL917527:TBL917529 TLH917527:TLH917529 TVD917527:TVD917529 UEZ917527:UEZ917529 UOV917527:UOV917529 UYR917527:UYR917529 VIN917527:VIN917529 VSJ917527:VSJ917529 WCF917527:WCF917529 WMB917527:WMB917529 WVX917527:WVX917529 Q983063:Q983065 JL983063:JL983065 TH983063:TH983065 ADD983063:ADD983065 AMZ983063:AMZ983065 AWV983063:AWV983065 BGR983063:BGR983065 BQN983063:BQN983065 CAJ983063:CAJ983065 CKF983063:CKF983065 CUB983063:CUB983065 DDX983063:DDX983065 DNT983063:DNT983065 DXP983063:DXP983065 EHL983063:EHL983065 ERH983063:ERH983065 FBD983063:FBD983065 FKZ983063:FKZ983065 FUV983063:FUV983065 GER983063:GER983065 GON983063:GON983065 GYJ983063:GYJ983065 HIF983063:HIF983065 HSB983063:HSB983065 IBX983063:IBX983065 ILT983063:ILT983065 IVP983063:IVP983065 JFL983063:JFL983065 JPH983063:JPH983065 JZD983063:JZD983065 KIZ983063:KIZ983065 KSV983063:KSV983065 LCR983063:LCR983065 LMN983063:LMN983065 LWJ983063:LWJ983065 MGF983063:MGF983065 MQB983063:MQB983065 MZX983063:MZX983065 NJT983063:NJT983065 NTP983063:NTP983065 ODL983063:ODL983065 ONH983063:ONH983065 OXD983063:OXD983065 PGZ983063:PGZ983065 PQV983063:PQV983065 QAR983063:QAR983065 QKN983063:QKN983065 QUJ983063:QUJ983065 REF983063:REF983065 ROB983063:ROB983065 RXX983063:RXX983065 SHT983063:SHT983065 SRP983063:SRP983065 TBL983063:TBL983065 TLH983063:TLH983065 TVD983063:TVD983065 UEZ983063:UEZ983065 UOV983063:UOV983065 UYR983063:UYR983065 VIN983063:VIN983065 VSJ983063:VSJ983065 WCF983063:WCF983065 WMB983063:WMB983065" xr:uid="{1FBC6EF4-AF36-4DD0-9B98-A9C38470F808}">
      <formula1>bvxbv</formula1>
    </dataValidation>
  </dataValidations>
  <printOptions horizontalCentered="1"/>
  <pageMargins left="0.70866141732283472" right="0.70866141732283472" top="0.74803149606299213" bottom="0.74803149606299213" header="0.31496062992125984" footer="0.31496062992125984"/>
  <pageSetup paperSize="9" scale="23" orientation="landscape" r:id="rId1"/>
  <headerFooter>
    <oddHeader>&amp;L&amp;G&amp;RCLASIFICACIÓN DE LA INFORMACIÓN
PÚBLICA</oddHeader>
    <oddFooter>&amp;LAprobó: Yanira Villamil
Realizó: Elizabeth Castillo&amp;C&amp;G</oddFooter>
  </headerFooter>
  <legacyDrawingHF r:id="rId2"/>
  <picture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pageSetUpPr fitToPage="1"/>
  </sheetPr>
  <dimension ref="A2:X37"/>
  <sheetViews>
    <sheetView topLeftCell="A9" zoomScale="70" zoomScaleNormal="70" zoomScaleSheetLayoutView="55" zoomScalePageLayoutView="55" workbookViewId="0">
      <pane xSplit="6" ySplit="2" topLeftCell="G11" activePane="bottomRight" state="frozen"/>
      <selection activeCell="X14" sqref="X14"/>
      <selection pane="topRight" activeCell="X14" sqref="X14"/>
      <selection pane="bottomLeft" activeCell="X14" sqref="X14"/>
      <selection pane="bottomRight" activeCell="X14" sqref="X14"/>
    </sheetView>
  </sheetViews>
  <sheetFormatPr baseColWidth="10" defaultColWidth="11.42578125" defaultRowHeight="15" x14ac:dyDescent="0.25"/>
  <cols>
    <col min="1" max="1" width="18.42578125" customWidth="1"/>
    <col min="2" max="2" width="4.7109375" customWidth="1"/>
    <col min="3" max="3" width="52" customWidth="1"/>
    <col min="4" max="4" width="19.85546875" customWidth="1"/>
    <col min="5" max="5" width="18.42578125" customWidth="1"/>
    <col min="6" max="6" width="14.140625" customWidth="1"/>
    <col min="7" max="7" width="1.7109375" hidden="1" customWidth="1"/>
    <col min="8" max="8" width="30.28515625" hidden="1" customWidth="1"/>
    <col min="9" max="9" width="20.140625" hidden="1" customWidth="1"/>
    <col min="10" max="10" width="15" hidden="1" customWidth="1"/>
    <col min="11" max="11" width="17" hidden="1" customWidth="1"/>
    <col min="12" max="12" width="117.85546875" hidden="1" customWidth="1"/>
    <col min="13" max="13" width="1.140625" hidden="1" customWidth="1"/>
    <col min="14" max="14" width="15.7109375" hidden="1" customWidth="1"/>
    <col min="15" max="15" width="20.140625" hidden="1" customWidth="1"/>
    <col min="16" max="16" width="15" hidden="1" customWidth="1"/>
    <col min="17" max="17" width="16.7109375" hidden="1" customWidth="1"/>
    <col min="18" max="18" width="133.28515625" hidden="1" customWidth="1"/>
    <col min="19" max="19" width="2" customWidth="1"/>
    <col min="20" max="20" width="11.42578125" customWidth="1"/>
    <col min="21" max="21" width="23.5703125" customWidth="1"/>
    <col min="22" max="22" width="18.140625" customWidth="1"/>
    <col min="23" max="23" width="15.42578125" customWidth="1"/>
    <col min="24" max="24" width="190.140625" customWidth="1"/>
  </cols>
  <sheetData>
    <row r="2" spans="1:24" ht="15.75" x14ac:dyDescent="0.25">
      <c r="A2" s="36" t="s">
        <v>0</v>
      </c>
      <c r="B2" s="36"/>
      <c r="C2" s="37"/>
    </row>
    <row r="3" spans="1:24" ht="15.75" x14ac:dyDescent="0.25">
      <c r="A3" s="38"/>
      <c r="B3" s="39"/>
      <c r="C3" s="40"/>
    </row>
    <row r="4" spans="1:24" ht="15.75" x14ac:dyDescent="0.25">
      <c r="A4" s="39" t="s">
        <v>1</v>
      </c>
      <c r="B4" s="39"/>
      <c r="C4" s="41" t="s">
        <v>2</v>
      </c>
    </row>
    <row r="5" spans="1:24" ht="15.75" x14ac:dyDescent="0.25">
      <c r="A5" s="39" t="s">
        <v>3</v>
      </c>
      <c r="B5" s="39"/>
      <c r="C5" s="42">
        <v>2022</v>
      </c>
    </row>
    <row r="6" spans="1:24" ht="15.75" x14ac:dyDescent="0.25">
      <c r="A6" s="43" t="s">
        <v>4</v>
      </c>
      <c r="B6" s="43"/>
      <c r="C6" s="44" t="s">
        <v>480</v>
      </c>
    </row>
    <row r="7" spans="1:24" ht="15.75" thickBot="1" x14ac:dyDescent="0.3"/>
    <row r="8" spans="1:24" ht="36.75" customHeight="1" thickBot="1" x14ac:dyDescent="0.3">
      <c r="A8" s="1002" t="s">
        <v>15</v>
      </c>
      <c r="B8" s="1003"/>
      <c r="C8" s="1003"/>
      <c r="D8" s="1003"/>
      <c r="E8" s="1003"/>
      <c r="F8" s="1004"/>
      <c r="G8" s="1"/>
      <c r="H8" s="1005" t="s">
        <v>124</v>
      </c>
      <c r="I8" s="1006"/>
      <c r="J8" s="1006"/>
      <c r="K8" s="1006"/>
      <c r="L8" s="1007"/>
      <c r="N8" s="1005" t="s">
        <v>125</v>
      </c>
      <c r="O8" s="1006"/>
      <c r="P8" s="1006"/>
      <c r="Q8" s="1006"/>
      <c r="R8" s="1007"/>
      <c r="T8" s="1005" t="s">
        <v>126</v>
      </c>
      <c r="U8" s="1006"/>
      <c r="V8" s="1006"/>
      <c r="W8" s="1006"/>
      <c r="X8" s="1007"/>
    </row>
    <row r="9" spans="1:24" ht="81" customHeight="1" thickBot="1" x14ac:dyDescent="0.3">
      <c r="A9" s="3" t="s">
        <v>127</v>
      </c>
      <c r="B9" s="1010" t="s">
        <v>128</v>
      </c>
      <c r="C9" s="1062"/>
      <c r="D9" s="1062"/>
      <c r="E9" s="1062"/>
      <c r="F9" s="1063"/>
      <c r="G9" s="17"/>
      <c r="H9" s="19" t="s">
        <v>19</v>
      </c>
      <c r="I9" s="20"/>
      <c r="J9" s="67">
        <v>44681</v>
      </c>
      <c r="K9" s="1012" t="s">
        <v>20</v>
      </c>
      <c r="L9" s="1012" t="s">
        <v>21</v>
      </c>
      <c r="N9" s="19" t="s">
        <v>19</v>
      </c>
      <c r="O9" s="20"/>
      <c r="P9" s="51">
        <v>44804</v>
      </c>
      <c r="Q9" s="1012" t="s">
        <v>20</v>
      </c>
      <c r="R9" s="1012" t="s">
        <v>21</v>
      </c>
      <c r="T9" s="19" t="s">
        <v>19</v>
      </c>
      <c r="U9" s="20"/>
      <c r="V9" s="51">
        <v>44926</v>
      </c>
      <c r="W9" s="1012" t="s">
        <v>20</v>
      </c>
      <c r="X9" s="1012" t="s">
        <v>21</v>
      </c>
    </row>
    <row r="10" spans="1:24" ht="51.75" thickBot="1" x14ac:dyDescent="0.3">
      <c r="A10" s="5" t="s">
        <v>22</v>
      </c>
      <c r="B10" s="1014" t="s">
        <v>23</v>
      </c>
      <c r="C10" s="1014"/>
      <c r="D10" s="5" t="s">
        <v>24</v>
      </c>
      <c r="E10" s="5" t="s">
        <v>25</v>
      </c>
      <c r="F10" s="6" t="s">
        <v>26</v>
      </c>
      <c r="G10" s="2"/>
      <c r="H10" s="22" t="s">
        <v>129</v>
      </c>
      <c r="I10" s="76" t="s">
        <v>130</v>
      </c>
      <c r="J10" s="76" t="s">
        <v>131</v>
      </c>
      <c r="K10" s="1013"/>
      <c r="L10" s="1013"/>
      <c r="N10" s="22" t="s">
        <v>129</v>
      </c>
      <c r="O10" s="76" t="s">
        <v>130</v>
      </c>
      <c r="P10" s="76" t="s">
        <v>131</v>
      </c>
      <c r="Q10" s="1013"/>
      <c r="R10" s="1013"/>
      <c r="T10" s="22" t="s">
        <v>129</v>
      </c>
      <c r="U10" s="76" t="s">
        <v>130</v>
      </c>
      <c r="V10" s="76" t="s">
        <v>131</v>
      </c>
      <c r="W10" s="1013"/>
      <c r="X10" s="1013"/>
    </row>
    <row r="11" spans="1:24" ht="15.75" thickBot="1" x14ac:dyDescent="0.3">
      <c r="A11" s="1059" t="s">
        <v>132</v>
      </c>
      <c r="B11" s="829"/>
      <c r="C11" s="1058" t="s">
        <v>133</v>
      </c>
      <c r="D11" s="1058"/>
      <c r="E11" s="1058"/>
      <c r="F11" s="1058"/>
      <c r="G11" s="4"/>
      <c r="H11" s="8">
        <v>9</v>
      </c>
      <c r="I11" s="9">
        <f>+COUNTIF(I12:I20,"Cumplida "&amp;"*")</f>
        <v>5</v>
      </c>
      <c r="J11" s="12">
        <f>IFERROR(+I11/H11,"No se programaron actividades relacionadas con este objetivo")</f>
        <v>0.55555555555555558</v>
      </c>
      <c r="K11" s="10"/>
      <c r="L11" s="11"/>
      <c r="N11" s="8"/>
      <c r="O11" s="9">
        <f>+COUNTIF(O12:O20,"Cumplida "&amp;"*")</f>
        <v>6</v>
      </c>
      <c r="P11" s="12" t="str">
        <f>IFERROR(+O11/N11,"No se programaron actividades relacionadas con este objetivo")</f>
        <v>No se programaron actividades relacionadas con este objetivo</v>
      </c>
      <c r="Q11" s="10"/>
      <c r="R11" s="11"/>
      <c r="T11" s="814">
        <v>9</v>
      </c>
      <c r="U11" s="814">
        <f>+COUNTIF(U12:U20,"Cumplida "&amp;"*")</f>
        <v>9</v>
      </c>
      <c r="V11" s="815">
        <f>IFERROR(+U11/T11,"No se programaron actividades relacionadas con este objetivo")</f>
        <v>1</v>
      </c>
      <c r="W11" s="815"/>
      <c r="X11" s="816"/>
    </row>
    <row r="12" spans="1:24" ht="279.75" customHeight="1" thickBot="1" x14ac:dyDescent="0.3">
      <c r="A12" s="1059"/>
      <c r="B12" s="817">
        <v>1</v>
      </c>
      <c r="C12" s="844" t="s">
        <v>134</v>
      </c>
      <c r="D12" s="844" t="s">
        <v>135</v>
      </c>
      <c r="E12" s="842" t="s">
        <v>136</v>
      </c>
      <c r="F12" s="866">
        <v>44592</v>
      </c>
      <c r="G12" s="2"/>
      <c r="H12" s="15"/>
      <c r="I12" s="52" t="s">
        <v>7</v>
      </c>
      <c r="J12" s="56"/>
      <c r="K12" s="54" t="s">
        <v>355</v>
      </c>
      <c r="L12" s="60" t="s">
        <v>356</v>
      </c>
      <c r="N12" s="15"/>
      <c r="O12" s="52" t="s">
        <v>7</v>
      </c>
      <c r="P12" s="56"/>
      <c r="Q12" s="54"/>
      <c r="R12" s="58" t="s">
        <v>399</v>
      </c>
      <c r="T12" s="817"/>
      <c r="U12" s="818" t="s">
        <v>7</v>
      </c>
      <c r="V12" s="817"/>
      <c r="W12" s="819" t="s">
        <v>137</v>
      </c>
      <c r="X12" s="821" t="s">
        <v>138</v>
      </c>
    </row>
    <row r="13" spans="1:24" ht="176.25" customHeight="1" thickBot="1" x14ac:dyDescent="0.3">
      <c r="A13" s="1059"/>
      <c r="B13" s="896">
        <v>2</v>
      </c>
      <c r="C13" s="844" t="s">
        <v>139</v>
      </c>
      <c r="D13" s="844" t="s">
        <v>140</v>
      </c>
      <c r="E13" s="842" t="s">
        <v>136</v>
      </c>
      <c r="F13" s="866">
        <v>44651</v>
      </c>
      <c r="G13" s="2"/>
      <c r="H13" s="15"/>
      <c r="I13" s="52" t="s">
        <v>7</v>
      </c>
      <c r="J13" s="56"/>
      <c r="K13" s="54" t="s">
        <v>355</v>
      </c>
      <c r="L13" s="90" t="s">
        <v>357</v>
      </c>
      <c r="N13" s="15"/>
      <c r="O13" s="52" t="s">
        <v>7</v>
      </c>
      <c r="P13" s="56"/>
      <c r="Q13" s="54"/>
      <c r="R13" s="58" t="s">
        <v>399</v>
      </c>
      <c r="T13" s="817"/>
      <c r="U13" s="818" t="s">
        <v>7</v>
      </c>
      <c r="V13" s="817"/>
      <c r="W13" s="819" t="s">
        <v>137</v>
      </c>
      <c r="X13" s="821" t="s">
        <v>138</v>
      </c>
    </row>
    <row r="14" spans="1:24" ht="200.25" customHeight="1" thickBot="1" x14ac:dyDescent="0.3">
      <c r="A14" s="1059"/>
      <c r="B14" s="896">
        <v>3</v>
      </c>
      <c r="C14" s="844" t="s">
        <v>141</v>
      </c>
      <c r="D14" s="844" t="s">
        <v>142</v>
      </c>
      <c r="E14" s="842" t="s">
        <v>136</v>
      </c>
      <c r="F14" s="866">
        <v>44651</v>
      </c>
      <c r="G14" s="2"/>
      <c r="H14" s="15"/>
      <c r="I14" s="52" t="s">
        <v>9</v>
      </c>
      <c r="J14" s="56"/>
      <c r="K14" s="54" t="s">
        <v>355</v>
      </c>
      <c r="L14" s="91" t="s">
        <v>372</v>
      </c>
      <c r="N14" s="15"/>
      <c r="O14" s="52" t="s">
        <v>9</v>
      </c>
      <c r="P14" s="56"/>
      <c r="Q14" s="54"/>
      <c r="R14" s="58" t="s">
        <v>399</v>
      </c>
      <c r="T14" s="817"/>
      <c r="U14" s="818" t="s">
        <v>7</v>
      </c>
      <c r="V14" s="817"/>
      <c r="W14" s="819" t="s">
        <v>137</v>
      </c>
      <c r="X14" s="821" t="s">
        <v>138</v>
      </c>
    </row>
    <row r="15" spans="1:24" ht="267.95" customHeight="1" thickBot="1" x14ac:dyDescent="0.3">
      <c r="A15" s="1059"/>
      <c r="B15" s="817">
        <v>4</v>
      </c>
      <c r="C15" s="844" t="s">
        <v>143</v>
      </c>
      <c r="D15" s="844" t="s">
        <v>144</v>
      </c>
      <c r="E15" s="842" t="s">
        <v>136</v>
      </c>
      <c r="F15" s="866">
        <v>44651</v>
      </c>
      <c r="G15" s="2"/>
      <c r="H15" s="15"/>
      <c r="I15" s="52" t="s">
        <v>7</v>
      </c>
      <c r="J15" s="56"/>
      <c r="K15" s="54" t="s">
        <v>355</v>
      </c>
      <c r="L15" s="59" t="s">
        <v>358</v>
      </c>
      <c r="N15" s="15"/>
      <c r="O15" s="52" t="s">
        <v>7</v>
      </c>
      <c r="P15" s="56"/>
      <c r="Q15" s="54"/>
      <c r="R15" s="58" t="s">
        <v>399</v>
      </c>
      <c r="T15" s="817"/>
      <c r="U15" s="818" t="s">
        <v>7</v>
      </c>
      <c r="V15" s="817"/>
      <c r="W15" s="819" t="s">
        <v>137</v>
      </c>
      <c r="X15" s="821" t="s">
        <v>138</v>
      </c>
    </row>
    <row r="16" spans="1:24" ht="102.75" thickBot="1" x14ac:dyDescent="0.3">
      <c r="A16" s="1059"/>
      <c r="B16" s="896">
        <v>5</v>
      </c>
      <c r="C16" s="844" t="s">
        <v>145</v>
      </c>
      <c r="D16" s="844" t="s">
        <v>146</v>
      </c>
      <c r="E16" s="842" t="s">
        <v>136</v>
      </c>
      <c r="F16" s="866">
        <v>44681</v>
      </c>
      <c r="G16" s="2"/>
      <c r="H16" s="15"/>
      <c r="I16" s="52" t="s">
        <v>7</v>
      </c>
      <c r="J16" s="56"/>
      <c r="K16" s="54" t="s">
        <v>355</v>
      </c>
      <c r="L16" s="90" t="s">
        <v>357</v>
      </c>
      <c r="N16" s="15"/>
      <c r="O16" s="52" t="s">
        <v>7</v>
      </c>
      <c r="P16" s="56"/>
      <c r="Q16" s="54"/>
      <c r="R16" s="58" t="s">
        <v>399</v>
      </c>
      <c r="T16" s="817"/>
      <c r="U16" s="818" t="s">
        <v>7</v>
      </c>
      <c r="V16" s="817"/>
      <c r="W16" s="819" t="s">
        <v>137</v>
      </c>
      <c r="X16" s="821" t="s">
        <v>138</v>
      </c>
    </row>
    <row r="17" spans="1:24" ht="409.5" customHeight="1" thickBot="1" x14ac:dyDescent="0.3">
      <c r="A17" s="1059"/>
      <c r="B17" s="896">
        <v>6</v>
      </c>
      <c r="C17" s="844" t="s">
        <v>147</v>
      </c>
      <c r="D17" s="844" t="s">
        <v>148</v>
      </c>
      <c r="E17" s="842" t="s">
        <v>149</v>
      </c>
      <c r="F17" s="866" t="s">
        <v>150</v>
      </c>
      <c r="G17" s="2"/>
      <c r="H17" s="15"/>
      <c r="I17" s="66" t="s">
        <v>5</v>
      </c>
      <c r="J17" s="56"/>
      <c r="K17" s="54" t="s">
        <v>355</v>
      </c>
      <c r="L17" s="59" t="s">
        <v>359</v>
      </c>
      <c r="N17" s="15"/>
      <c r="O17" s="52" t="s">
        <v>11</v>
      </c>
      <c r="P17" s="56"/>
      <c r="Q17" s="54"/>
      <c r="R17" s="59" t="s">
        <v>476</v>
      </c>
      <c r="T17" s="817"/>
      <c r="U17" s="818" t="s">
        <v>7</v>
      </c>
      <c r="V17" s="817"/>
      <c r="W17" s="819" t="s">
        <v>137</v>
      </c>
      <c r="X17" s="824" t="s">
        <v>2805</v>
      </c>
    </row>
    <row r="18" spans="1:24" ht="243.6" customHeight="1" thickBot="1" x14ac:dyDescent="0.3">
      <c r="A18" s="1059"/>
      <c r="B18" s="817">
        <v>7</v>
      </c>
      <c r="C18" s="844" t="s">
        <v>151</v>
      </c>
      <c r="D18" s="844" t="s">
        <v>152</v>
      </c>
      <c r="E18" s="842" t="s">
        <v>153</v>
      </c>
      <c r="F18" s="897">
        <v>44910</v>
      </c>
      <c r="G18" s="2"/>
      <c r="H18" s="15"/>
      <c r="I18" s="52" t="s">
        <v>11</v>
      </c>
      <c r="J18" s="56"/>
      <c r="K18" s="54" t="s">
        <v>355</v>
      </c>
      <c r="L18" s="58" t="s">
        <v>360</v>
      </c>
      <c r="N18" s="15"/>
      <c r="O18" s="52" t="s">
        <v>11</v>
      </c>
      <c r="P18" s="56"/>
      <c r="Q18" s="54"/>
      <c r="R18" s="58" t="s">
        <v>400</v>
      </c>
      <c r="T18" s="817"/>
      <c r="U18" s="818" t="s">
        <v>7</v>
      </c>
      <c r="V18" s="817"/>
      <c r="W18" s="819" t="s">
        <v>137</v>
      </c>
      <c r="X18" s="821" t="s">
        <v>485</v>
      </c>
    </row>
    <row r="19" spans="1:24" ht="102.75" thickBot="1" x14ac:dyDescent="0.3">
      <c r="A19" s="1059"/>
      <c r="B19" s="896">
        <v>8</v>
      </c>
      <c r="C19" s="844" t="s">
        <v>154</v>
      </c>
      <c r="D19" s="844" t="s">
        <v>155</v>
      </c>
      <c r="E19" s="842" t="s">
        <v>136</v>
      </c>
      <c r="F19" s="897">
        <v>44712</v>
      </c>
      <c r="G19" s="2"/>
      <c r="H19" s="15"/>
      <c r="I19" s="52" t="s">
        <v>11</v>
      </c>
      <c r="J19" s="56"/>
      <c r="K19" s="54" t="s">
        <v>355</v>
      </c>
      <c r="L19" s="59" t="s">
        <v>361</v>
      </c>
      <c r="N19" s="15"/>
      <c r="O19" s="52" t="s">
        <v>7</v>
      </c>
      <c r="P19" s="56"/>
      <c r="Q19" s="54"/>
      <c r="R19" s="59" t="s">
        <v>401</v>
      </c>
      <c r="T19" s="817"/>
      <c r="U19" s="818" t="s">
        <v>7</v>
      </c>
      <c r="V19" s="817"/>
      <c r="W19" s="819" t="s">
        <v>137</v>
      </c>
      <c r="X19" s="824" t="s">
        <v>484</v>
      </c>
    </row>
    <row r="20" spans="1:24" ht="129.75" customHeight="1" thickBot="1" x14ac:dyDescent="0.3">
      <c r="A20" s="1059"/>
      <c r="B20" s="896">
        <v>9</v>
      </c>
      <c r="C20" s="844" t="s">
        <v>156</v>
      </c>
      <c r="D20" s="844" t="s">
        <v>157</v>
      </c>
      <c r="E20" s="842" t="s">
        <v>136</v>
      </c>
      <c r="F20" s="897">
        <v>44865</v>
      </c>
      <c r="G20" s="2"/>
      <c r="H20" s="15"/>
      <c r="I20" s="52" t="s">
        <v>11</v>
      </c>
      <c r="J20" s="56"/>
      <c r="K20" s="54" t="s">
        <v>355</v>
      </c>
      <c r="L20" s="91" t="s">
        <v>368</v>
      </c>
      <c r="N20" s="15"/>
      <c r="O20" s="52" t="s">
        <v>11</v>
      </c>
      <c r="P20" s="56"/>
      <c r="Q20" s="54"/>
      <c r="R20" s="59" t="s">
        <v>461</v>
      </c>
      <c r="T20" s="817"/>
      <c r="U20" s="818" t="s">
        <v>7</v>
      </c>
      <c r="V20" s="817"/>
      <c r="W20" s="819" t="s">
        <v>137</v>
      </c>
      <c r="X20" s="824" t="s">
        <v>486</v>
      </c>
    </row>
    <row r="21" spans="1:24" ht="39" customHeight="1" thickBot="1" x14ac:dyDescent="0.3">
      <c r="A21" s="1015" t="s">
        <v>158</v>
      </c>
      <c r="B21" s="829"/>
      <c r="C21" s="1058" t="s">
        <v>159</v>
      </c>
      <c r="D21" s="1058"/>
      <c r="E21" s="1058"/>
      <c r="F21" s="1058"/>
      <c r="G21" s="4"/>
      <c r="H21" s="8">
        <v>2</v>
      </c>
      <c r="I21" s="9">
        <f>+COUNTIF(I22:I23,"Cumplida "&amp;"*")</f>
        <v>0</v>
      </c>
      <c r="J21" s="12">
        <f>IFERROR(+I21/H21,"No se programaron actividades relacionadas con este objetivo")</f>
        <v>0</v>
      </c>
      <c r="K21" s="10"/>
      <c r="L21" s="11"/>
      <c r="N21" s="8"/>
      <c r="O21" s="9">
        <f>+COUNTIF(O22:O23,"Cumplida "&amp;"*")</f>
        <v>0</v>
      </c>
      <c r="P21" s="12" t="str">
        <f>IFERROR(+O21/N21,"No se programaron actividades relacionadas con este objetivo")</f>
        <v>No se programaron actividades relacionadas con este objetivo</v>
      </c>
      <c r="Q21" s="10"/>
      <c r="R21" s="11"/>
      <c r="T21" s="814">
        <v>2</v>
      </c>
      <c r="U21" s="814">
        <f>+COUNTIF(U22:U23,"Cumplida "&amp;"*")</f>
        <v>2</v>
      </c>
      <c r="V21" s="815">
        <f>IFERROR(+U21/T21,"No se programaron actividades relacionadas con este objetivo")</f>
        <v>1</v>
      </c>
      <c r="W21" s="815"/>
      <c r="X21" s="816"/>
    </row>
    <row r="22" spans="1:24" ht="138" customHeight="1" thickBot="1" x14ac:dyDescent="0.3">
      <c r="A22" s="1015"/>
      <c r="B22" s="819">
        <v>10</v>
      </c>
      <c r="C22" s="844" t="s">
        <v>160</v>
      </c>
      <c r="D22" s="844" t="s">
        <v>161</v>
      </c>
      <c r="E22" s="842" t="s">
        <v>136</v>
      </c>
      <c r="F22" s="866">
        <v>44910</v>
      </c>
      <c r="G22" s="2"/>
      <c r="H22" s="15"/>
      <c r="I22" s="66" t="s">
        <v>5</v>
      </c>
      <c r="J22" s="56"/>
      <c r="K22" s="54" t="s">
        <v>355</v>
      </c>
      <c r="L22" s="59" t="s">
        <v>362</v>
      </c>
      <c r="N22" s="15"/>
      <c r="O22" s="52" t="s">
        <v>11</v>
      </c>
      <c r="P22" s="56"/>
      <c r="Q22" s="54"/>
      <c r="R22" s="59" t="s">
        <v>462</v>
      </c>
      <c r="T22" s="817"/>
      <c r="U22" s="818" t="s">
        <v>7</v>
      </c>
      <c r="V22" s="817"/>
      <c r="W22" s="819" t="s">
        <v>137</v>
      </c>
      <c r="X22" s="824" t="s">
        <v>2814</v>
      </c>
    </row>
    <row r="23" spans="1:24" ht="308.10000000000002" customHeight="1" thickBot="1" x14ac:dyDescent="0.3">
      <c r="A23" s="1015"/>
      <c r="B23" s="819">
        <v>11</v>
      </c>
      <c r="C23" s="844" t="s">
        <v>162</v>
      </c>
      <c r="D23" s="844" t="s">
        <v>163</v>
      </c>
      <c r="E23" s="842" t="s">
        <v>136</v>
      </c>
      <c r="F23" s="897">
        <v>44910</v>
      </c>
      <c r="G23" s="2"/>
      <c r="H23" s="15"/>
      <c r="I23" s="66" t="s">
        <v>5</v>
      </c>
      <c r="J23" s="56"/>
      <c r="K23" s="54" t="s">
        <v>355</v>
      </c>
      <c r="L23" s="59" t="s">
        <v>362</v>
      </c>
      <c r="N23" s="15"/>
      <c r="O23" s="52" t="s">
        <v>11</v>
      </c>
      <c r="P23" s="56"/>
      <c r="Q23" s="54"/>
      <c r="R23" s="59" t="s">
        <v>404</v>
      </c>
      <c r="T23" s="817"/>
      <c r="U23" s="818" t="s">
        <v>7</v>
      </c>
      <c r="V23" s="817"/>
      <c r="W23" s="819" t="s">
        <v>137</v>
      </c>
      <c r="X23" s="824" t="s">
        <v>2812</v>
      </c>
    </row>
    <row r="24" spans="1:24" ht="26.25" thickBot="1" x14ac:dyDescent="0.3">
      <c r="A24" s="1015" t="s">
        <v>164</v>
      </c>
      <c r="B24" s="829"/>
      <c r="C24" s="830" t="s">
        <v>165</v>
      </c>
      <c r="D24" s="829"/>
      <c r="E24" s="829"/>
      <c r="F24" s="831"/>
      <c r="G24" s="4"/>
      <c r="H24" s="8">
        <v>2</v>
      </c>
      <c r="I24" s="9">
        <f>+COUNTIF(I25:I26,"Cumplida "&amp;"*")</f>
        <v>0</v>
      </c>
      <c r="J24" s="12">
        <f>IFERROR(+I24/H24,"No se programaron actividades relacionadas con este objetivo")</f>
        <v>0</v>
      </c>
      <c r="K24" s="10"/>
      <c r="L24" s="11"/>
      <c r="N24" s="8"/>
      <c r="O24" s="9">
        <f>+COUNTIF(O25:O26,"Cumplida "&amp;"*")</f>
        <v>0</v>
      </c>
      <c r="P24" s="12" t="str">
        <f>IFERROR(+O24/N24,"No se programaron actividades relacionadas con este objetivo")</f>
        <v>No se programaron actividades relacionadas con este objetivo</v>
      </c>
      <c r="Q24" s="10"/>
      <c r="R24" s="11"/>
      <c r="T24" s="814">
        <v>2</v>
      </c>
      <c r="U24" s="814">
        <f>+COUNTIF(U25:U26,"Cumplida "&amp;"*")</f>
        <v>2</v>
      </c>
      <c r="V24" s="815">
        <f>IFERROR(+U24/T24,"No se programaron actividades relacionadas con este objetivo")</f>
        <v>1</v>
      </c>
      <c r="W24" s="815"/>
      <c r="X24" s="816"/>
    </row>
    <row r="25" spans="1:24" ht="213" customHeight="1" thickBot="1" x14ac:dyDescent="0.3">
      <c r="A25" s="1015"/>
      <c r="B25" s="819">
        <v>2.1</v>
      </c>
      <c r="C25" s="844" t="s">
        <v>166</v>
      </c>
      <c r="D25" s="844" t="s">
        <v>167</v>
      </c>
      <c r="E25" s="842" t="s">
        <v>136</v>
      </c>
      <c r="F25" s="897">
        <v>44910</v>
      </c>
      <c r="G25" s="2"/>
      <c r="H25" s="15"/>
      <c r="I25" s="66" t="s">
        <v>5</v>
      </c>
      <c r="J25" s="56"/>
      <c r="K25" s="54" t="s">
        <v>355</v>
      </c>
      <c r="L25" s="59" t="s">
        <v>362</v>
      </c>
      <c r="N25" s="15"/>
      <c r="O25" s="52" t="s">
        <v>11</v>
      </c>
      <c r="P25" s="56"/>
      <c r="Q25" s="54"/>
      <c r="R25" s="59" t="s">
        <v>402</v>
      </c>
      <c r="T25" s="817"/>
      <c r="U25" s="818" t="s">
        <v>7</v>
      </c>
      <c r="V25" s="817"/>
      <c r="W25" s="819" t="s">
        <v>137</v>
      </c>
      <c r="X25" s="824" t="s">
        <v>2813</v>
      </c>
    </row>
    <row r="26" spans="1:24" ht="200.25" customHeight="1" thickBot="1" x14ac:dyDescent="0.3">
      <c r="A26" s="1015"/>
      <c r="B26" s="819">
        <v>2.2000000000000002</v>
      </c>
      <c r="C26" s="844" t="s">
        <v>168</v>
      </c>
      <c r="D26" s="844" t="s">
        <v>169</v>
      </c>
      <c r="E26" s="842" t="s">
        <v>136</v>
      </c>
      <c r="F26" s="897">
        <v>44910</v>
      </c>
      <c r="G26" s="2"/>
      <c r="H26" s="15"/>
      <c r="I26" s="66" t="s">
        <v>5</v>
      </c>
      <c r="J26" s="56"/>
      <c r="K26" s="54" t="s">
        <v>355</v>
      </c>
      <c r="L26" s="59" t="s">
        <v>363</v>
      </c>
      <c r="N26" s="15"/>
      <c r="O26" s="52" t="s">
        <v>11</v>
      </c>
      <c r="P26" s="56"/>
      <c r="Q26" s="54"/>
      <c r="R26" s="59" t="s">
        <v>403</v>
      </c>
      <c r="T26" s="817"/>
      <c r="U26" s="818" t="s">
        <v>7</v>
      </c>
      <c r="V26" s="817"/>
      <c r="W26" s="819" t="s">
        <v>137</v>
      </c>
      <c r="X26" s="824" t="s">
        <v>2815</v>
      </c>
    </row>
    <row r="27" spans="1:24" ht="26.25" thickBot="1" x14ac:dyDescent="0.3">
      <c r="A27" s="1015" t="s">
        <v>170</v>
      </c>
      <c r="B27" s="829"/>
      <c r="C27" s="830" t="s">
        <v>171</v>
      </c>
      <c r="D27" s="829"/>
      <c r="E27" s="829"/>
      <c r="F27" s="831"/>
      <c r="G27" s="4"/>
      <c r="H27" s="8">
        <v>3</v>
      </c>
      <c r="I27" s="9">
        <f>+COUNTIF(I28:I29,"Cumplida "&amp;"*")</f>
        <v>1</v>
      </c>
      <c r="J27" s="12">
        <f>IFERROR(+I27/H27,"No se programaron actividades relacionadas con este objetivo")</f>
        <v>0.33333333333333331</v>
      </c>
      <c r="K27" s="10"/>
      <c r="L27" s="11"/>
      <c r="N27" s="8"/>
      <c r="O27" s="9">
        <f>+COUNTIF(O28:O29,"Cumplida "&amp;"*")</f>
        <v>1</v>
      </c>
      <c r="P27" s="12" t="str">
        <f>IFERROR(+O27/N27,"No se programaron actividades relacionadas con este objetivo")</f>
        <v>No se programaron actividades relacionadas con este objetivo</v>
      </c>
      <c r="Q27" s="10"/>
      <c r="R27" s="11"/>
      <c r="T27" s="814">
        <v>2</v>
      </c>
      <c r="U27" s="814">
        <f>+COUNTIF(U28:U29,"Cumplida "&amp;"*")</f>
        <v>2</v>
      </c>
      <c r="V27" s="815">
        <f>IFERROR(+U27/T27,"No se programaron actividades relacionadas con este objetivo")</f>
        <v>1</v>
      </c>
      <c r="W27" s="815"/>
      <c r="X27" s="895"/>
    </row>
    <row r="28" spans="1:24" ht="209.25" customHeight="1" thickBot="1" x14ac:dyDescent="0.3">
      <c r="A28" s="1015"/>
      <c r="B28" s="819" t="s">
        <v>52</v>
      </c>
      <c r="C28" s="844" t="s">
        <v>172</v>
      </c>
      <c r="D28" s="844" t="s">
        <v>173</v>
      </c>
      <c r="E28" s="842" t="s">
        <v>136</v>
      </c>
      <c r="F28" s="897">
        <v>44681</v>
      </c>
      <c r="G28" s="2"/>
      <c r="H28" s="15"/>
      <c r="I28" s="52" t="s">
        <v>7</v>
      </c>
      <c r="J28" s="56"/>
      <c r="K28" s="54" t="s">
        <v>355</v>
      </c>
      <c r="L28" s="73" t="s">
        <v>364</v>
      </c>
      <c r="N28" s="15"/>
      <c r="O28" s="52" t="s">
        <v>7</v>
      </c>
      <c r="P28" s="56"/>
      <c r="Q28" s="54"/>
      <c r="R28" s="58" t="s">
        <v>399</v>
      </c>
      <c r="T28" s="817"/>
      <c r="U28" s="818" t="s">
        <v>7</v>
      </c>
      <c r="V28" s="817"/>
      <c r="W28" s="819" t="s">
        <v>137</v>
      </c>
      <c r="X28" s="821" t="s">
        <v>399</v>
      </c>
    </row>
    <row r="29" spans="1:24" ht="372.75" customHeight="1" thickBot="1" x14ac:dyDescent="0.3">
      <c r="A29" s="1015"/>
      <c r="B29" s="819" t="s">
        <v>55</v>
      </c>
      <c r="C29" s="844" t="s">
        <v>174</v>
      </c>
      <c r="D29" s="844" t="s">
        <v>175</v>
      </c>
      <c r="E29" s="842" t="s">
        <v>176</v>
      </c>
      <c r="F29" s="897">
        <v>44910</v>
      </c>
      <c r="G29" s="2"/>
      <c r="H29" s="15"/>
      <c r="I29" s="52" t="s">
        <v>11</v>
      </c>
      <c r="J29" s="56"/>
      <c r="K29" s="54" t="s">
        <v>355</v>
      </c>
      <c r="L29" s="63" t="s">
        <v>373</v>
      </c>
      <c r="N29" s="15"/>
      <c r="O29" s="52" t="s">
        <v>11</v>
      </c>
      <c r="P29" s="56"/>
      <c r="Q29" s="54"/>
      <c r="R29" s="77" t="s">
        <v>487</v>
      </c>
      <c r="T29" s="817"/>
      <c r="U29" s="818" t="s">
        <v>7</v>
      </c>
      <c r="V29" s="817"/>
      <c r="W29" s="819" t="s">
        <v>137</v>
      </c>
      <c r="X29" s="838" t="s">
        <v>2818</v>
      </c>
    </row>
    <row r="30" spans="1:24" ht="48" customHeight="1" thickBot="1" x14ac:dyDescent="0.3">
      <c r="A30" s="898"/>
      <c r="B30" s="829"/>
      <c r="C30" s="830" t="s">
        <v>177</v>
      </c>
      <c r="D30" s="829"/>
      <c r="E30" s="829"/>
      <c r="F30" s="831"/>
      <c r="G30" s="4"/>
      <c r="H30" s="8">
        <v>7</v>
      </c>
      <c r="I30" s="9">
        <f>+COUNTIF(I31:I36,"Cumplida "&amp;"*")</f>
        <v>1</v>
      </c>
      <c r="J30" s="12">
        <f>IFERROR(+I30/H30,"No se programaron actividades relacionadas con este objetivo")</f>
        <v>0.14285714285714285</v>
      </c>
      <c r="K30" s="10"/>
      <c r="L30" s="11"/>
      <c r="N30" s="8"/>
      <c r="O30" s="9">
        <f>+COUNTIF(O31:O36,"Cumplida "&amp;"*")</f>
        <v>1</v>
      </c>
      <c r="P30" s="12" t="str">
        <f>IFERROR(+O30/N30,"No se programaron actividades relacionadas con este objetivo")</f>
        <v>No se programaron actividades relacionadas con este objetivo</v>
      </c>
      <c r="Q30" s="10"/>
      <c r="R30" s="11"/>
      <c r="T30" s="814">
        <v>7</v>
      </c>
      <c r="U30" s="814">
        <f>+COUNTIF(U31:U36,"Cumplida "&amp;"*")</f>
        <v>6</v>
      </c>
      <c r="V30" s="815">
        <f>IFERROR(+U30/T30,"No se programaron actividades relacionadas con este objetivo")</f>
        <v>0.8571428571428571</v>
      </c>
      <c r="W30" s="815"/>
      <c r="X30" s="816"/>
    </row>
    <row r="31" spans="1:24" ht="171" customHeight="1" thickBot="1" x14ac:dyDescent="0.3">
      <c r="A31" s="1015" t="s">
        <v>178</v>
      </c>
      <c r="B31" s="819" t="s">
        <v>179</v>
      </c>
      <c r="C31" s="844" t="s">
        <v>180</v>
      </c>
      <c r="D31" s="844" t="s">
        <v>181</v>
      </c>
      <c r="E31" s="842" t="s">
        <v>136</v>
      </c>
      <c r="F31" s="897">
        <v>44925</v>
      </c>
      <c r="G31" s="2"/>
      <c r="H31" s="15"/>
      <c r="I31" s="52" t="s">
        <v>11</v>
      </c>
      <c r="J31" s="56"/>
      <c r="K31" s="54" t="s">
        <v>355</v>
      </c>
      <c r="L31" s="91" t="s">
        <v>369</v>
      </c>
      <c r="N31" s="15"/>
      <c r="O31" s="52" t="s">
        <v>11</v>
      </c>
      <c r="P31" s="56"/>
      <c r="Q31" s="54"/>
      <c r="R31" s="59" t="s">
        <v>467</v>
      </c>
      <c r="T31" s="817"/>
      <c r="U31" s="818" t="s">
        <v>7</v>
      </c>
      <c r="V31" s="817"/>
      <c r="W31" s="819" t="s">
        <v>137</v>
      </c>
      <c r="X31" s="824" t="s">
        <v>2816</v>
      </c>
    </row>
    <row r="32" spans="1:24" ht="196.5" customHeight="1" thickBot="1" x14ac:dyDescent="0.3">
      <c r="A32" s="1015"/>
      <c r="B32" s="819" t="s">
        <v>65</v>
      </c>
      <c r="C32" s="844" t="s">
        <v>182</v>
      </c>
      <c r="D32" s="844" t="s">
        <v>183</v>
      </c>
      <c r="E32" s="842" t="s">
        <v>136</v>
      </c>
      <c r="F32" s="897">
        <v>44910</v>
      </c>
      <c r="G32" s="2"/>
      <c r="H32" s="15"/>
      <c r="I32" s="66" t="s">
        <v>12</v>
      </c>
      <c r="J32" s="56"/>
      <c r="K32" s="54" t="s">
        <v>355</v>
      </c>
      <c r="L32" s="59" t="s">
        <v>365</v>
      </c>
      <c r="N32" s="15"/>
      <c r="O32" s="52" t="s">
        <v>11</v>
      </c>
      <c r="P32" s="56"/>
      <c r="Q32" s="54"/>
      <c r="R32" s="59" t="s">
        <v>468</v>
      </c>
      <c r="T32" s="817"/>
      <c r="U32" s="818" t="s">
        <v>7</v>
      </c>
      <c r="V32" s="817"/>
      <c r="W32" s="819" t="s">
        <v>137</v>
      </c>
      <c r="X32" s="824" t="s">
        <v>2817</v>
      </c>
    </row>
    <row r="33" spans="1:24" ht="185.25" customHeight="1" thickBot="1" x14ac:dyDescent="0.3">
      <c r="A33" s="1015"/>
      <c r="B33" s="819" t="s">
        <v>69</v>
      </c>
      <c r="C33" s="844" t="s">
        <v>184</v>
      </c>
      <c r="D33" s="844" t="s">
        <v>185</v>
      </c>
      <c r="E33" s="842" t="s">
        <v>136</v>
      </c>
      <c r="F33" s="897">
        <v>44926</v>
      </c>
      <c r="G33" s="2"/>
      <c r="H33" s="15"/>
      <c r="I33" s="66" t="s">
        <v>5</v>
      </c>
      <c r="J33" s="56"/>
      <c r="K33" s="54" t="s">
        <v>355</v>
      </c>
      <c r="L33" s="59" t="s">
        <v>366</v>
      </c>
      <c r="N33" s="15"/>
      <c r="O33" s="52" t="s">
        <v>11</v>
      </c>
      <c r="P33" s="56"/>
      <c r="Q33" s="54"/>
      <c r="R33" s="60" t="s">
        <v>469</v>
      </c>
      <c r="T33" s="817"/>
      <c r="U33" s="818" t="s">
        <v>7</v>
      </c>
      <c r="V33" s="817"/>
      <c r="W33" s="819" t="s">
        <v>137</v>
      </c>
      <c r="X33" s="824" t="s">
        <v>2810</v>
      </c>
    </row>
    <row r="34" spans="1:24" ht="202.5" customHeight="1" thickBot="1" x14ac:dyDescent="0.3">
      <c r="A34" s="1015" t="s">
        <v>186</v>
      </c>
      <c r="B34" s="819" t="s">
        <v>78</v>
      </c>
      <c r="C34" s="844" t="s">
        <v>187</v>
      </c>
      <c r="D34" s="844" t="s">
        <v>188</v>
      </c>
      <c r="E34" s="842" t="s">
        <v>189</v>
      </c>
      <c r="F34" s="897">
        <v>44651</v>
      </c>
      <c r="G34" s="2"/>
      <c r="H34" s="15"/>
      <c r="I34" s="52" t="s">
        <v>7</v>
      </c>
      <c r="J34" s="56"/>
      <c r="K34" s="54" t="s">
        <v>355</v>
      </c>
      <c r="L34" s="59" t="s">
        <v>367</v>
      </c>
      <c r="N34" s="15"/>
      <c r="O34" s="52" t="s">
        <v>7</v>
      </c>
      <c r="P34" s="56"/>
      <c r="Q34" s="54"/>
      <c r="R34" s="58" t="s">
        <v>399</v>
      </c>
      <c r="T34" s="817"/>
      <c r="U34" s="818" t="s">
        <v>7</v>
      </c>
      <c r="V34" s="817"/>
      <c r="W34" s="819" t="s">
        <v>137</v>
      </c>
      <c r="X34" s="821" t="s">
        <v>399</v>
      </c>
    </row>
    <row r="35" spans="1:24" ht="218.25" customHeight="1" thickBot="1" x14ac:dyDescent="0.3">
      <c r="A35" s="1015"/>
      <c r="B35" s="819" t="s">
        <v>83</v>
      </c>
      <c r="C35" s="899" t="s">
        <v>382</v>
      </c>
      <c r="D35" s="844" t="s">
        <v>190</v>
      </c>
      <c r="E35" s="842" t="s">
        <v>191</v>
      </c>
      <c r="F35" s="866">
        <v>44926</v>
      </c>
      <c r="G35" s="2"/>
      <c r="H35" s="15"/>
      <c r="I35" s="66" t="s">
        <v>5</v>
      </c>
      <c r="J35" s="56"/>
      <c r="K35" s="54" t="s">
        <v>355</v>
      </c>
      <c r="L35" s="59" t="s">
        <v>370</v>
      </c>
      <c r="N35" s="15"/>
      <c r="O35" s="52" t="s">
        <v>11</v>
      </c>
      <c r="P35" s="56"/>
      <c r="Q35" s="54"/>
      <c r="R35" s="123" t="s">
        <v>470</v>
      </c>
      <c r="T35" s="817"/>
      <c r="U35" s="818" t="s">
        <v>7</v>
      </c>
      <c r="V35" s="817"/>
      <c r="W35" s="819" t="s">
        <v>137</v>
      </c>
      <c r="X35" s="824" t="s">
        <v>2811</v>
      </c>
    </row>
    <row r="36" spans="1:24" ht="362.25" customHeight="1" thickBot="1" x14ac:dyDescent="0.3">
      <c r="A36" s="1015"/>
      <c r="B36" s="1060" t="s">
        <v>192</v>
      </c>
      <c r="C36" s="1060" t="s">
        <v>193</v>
      </c>
      <c r="D36" s="1060" t="s">
        <v>194</v>
      </c>
      <c r="E36" s="1060" t="s">
        <v>176</v>
      </c>
      <c r="F36" s="1061">
        <v>44910</v>
      </c>
      <c r="G36" s="2"/>
      <c r="H36" s="15"/>
      <c r="I36" s="52" t="s">
        <v>11</v>
      </c>
      <c r="J36" s="56"/>
      <c r="K36" s="54"/>
      <c r="L36" s="91" t="s">
        <v>371</v>
      </c>
      <c r="N36" s="15"/>
      <c r="O36" s="52" t="s">
        <v>11</v>
      </c>
      <c r="P36" s="56"/>
      <c r="Q36" s="54"/>
      <c r="R36" s="91" t="s">
        <v>488</v>
      </c>
      <c r="T36" s="1052"/>
      <c r="U36" s="1054" t="s">
        <v>7</v>
      </c>
      <c r="V36" s="1052"/>
      <c r="W36" s="1056" t="s">
        <v>137</v>
      </c>
      <c r="X36" s="893" t="s">
        <v>2829</v>
      </c>
    </row>
    <row r="37" spans="1:24" ht="304.5" customHeight="1" thickBot="1" x14ac:dyDescent="0.3">
      <c r="A37" s="1015"/>
      <c r="B37" s="1060"/>
      <c r="C37" s="1060"/>
      <c r="D37" s="1060"/>
      <c r="E37" s="1060"/>
      <c r="F37" s="1061"/>
      <c r="T37" s="1053"/>
      <c r="U37" s="1055"/>
      <c r="V37" s="1053"/>
      <c r="W37" s="1057"/>
      <c r="X37" s="894" t="s">
        <v>2828</v>
      </c>
    </row>
  </sheetData>
  <mergeCells count="29">
    <mergeCell ref="T8:X8"/>
    <mergeCell ref="W9:W10"/>
    <mergeCell ref="X9:X10"/>
    <mergeCell ref="N8:R8"/>
    <mergeCell ref="Q9:Q10"/>
    <mergeCell ref="R9:R10"/>
    <mergeCell ref="A8:F8"/>
    <mergeCell ref="H8:L8"/>
    <mergeCell ref="B9:F9"/>
    <mergeCell ref="K9:K10"/>
    <mergeCell ref="L9:L10"/>
    <mergeCell ref="B10:C10"/>
    <mergeCell ref="C11:F11"/>
    <mergeCell ref="A34:A37"/>
    <mergeCell ref="B36:B37"/>
    <mergeCell ref="C36:C37"/>
    <mergeCell ref="D36:D37"/>
    <mergeCell ref="E36:E37"/>
    <mergeCell ref="F36:F37"/>
    <mergeCell ref="A31:A33"/>
    <mergeCell ref="A11:A20"/>
    <mergeCell ref="A21:A23"/>
    <mergeCell ref="A24:A26"/>
    <mergeCell ref="A27:A29"/>
    <mergeCell ref="T36:T37"/>
    <mergeCell ref="U36:U37"/>
    <mergeCell ref="V36:V37"/>
    <mergeCell ref="W36:W37"/>
    <mergeCell ref="C21:F21"/>
  </mergeCells>
  <conditionalFormatting sqref="I9:I10 I21 I30 I27 I24">
    <cfRule type="cellIs" dxfId="1217" priority="1165" operator="equal">
      <formula>"Vencida"</formula>
    </cfRule>
    <cfRule type="cellIs" dxfId="1216" priority="1166" operator="equal">
      <formula>"No Cumplida"</formula>
    </cfRule>
    <cfRule type="cellIs" dxfId="1215" priority="1167" operator="equal">
      <formula>"En Avance"</formula>
    </cfRule>
    <cfRule type="cellIs" dxfId="1214" priority="1168" operator="equal">
      <formula>"Cumplida (FT)"</formula>
    </cfRule>
    <cfRule type="cellIs" dxfId="1213" priority="1169" operator="equal">
      <formula>"Cumplida (DT)"</formula>
    </cfRule>
    <cfRule type="cellIs" dxfId="1212" priority="1170" operator="equal">
      <formula>"Sin Avance"</formula>
    </cfRule>
  </conditionalFormatting>
  <conditionalFormatting sqref="I11">
    <cfRule type="cellIs" dxfId="1211" priority="1159" operator="equal">
      <formula>"Vencida"</formula>
    </cfRule>
    <cfRule type="cellIs" dxfId="1210" priority="1160" operator="equal">
      <formula>"No Cumplida"</formula>
    </cfRule>
    <cfRule type="cellIs" dxfId="1209" priority="1161" operator="equal">
      <formula>"En Avance"</formula>
    </cfRule>
    <cfRule type="cellIs" dxfId="1208" priority="1162" operator="equal">
      <formula>"Cumplida (FT)"</formula>
    </cfRule>
    <cfRule type="cellIs" dxfId="1207" priority="1163" operator="equal">
      <formula>"Cumplida (DT)"</formula>
    </cfRule>
    <cfRule type="cellIs" dxfId="1206" priority="1164" operator="equal">
      <formula>"Sin Avance"</formula>
    </cfRule>
  </conditionalFormatting>
  <conditionalFormatting sqref="O11">
    <cfRule type="cellIs" dxfId="1205" priority="1051" operator="equal">
      <formula>"Vencida"</formula>
    </cfRule>
    <cfRule type="cellIs" dxfId="1204" priority="1052" operator="equal">
      <formula>"No Cumplida"</formula>
    </cfRule>
    <cfRule type="cellIs" dxfId="1203" priority="1053" operator="equal">
      <formula>"En Avance"</formula>
    </cfRule>
    <cfRule type="cellIs" dxfId="1202" priority="1054" operator="equal">
      <formula>"Cumplida (FT)"</formula>
    </cfRule>
    <cfRule type="cellIs" dxfId="1201" priority="1055" operator="equal">
      <formula>"Cumplida (DT)"</formula>
    </cfRule>
    <cfRule type="cellIs" dxfId="1200" priority="1056" operator="equal">
      <formula>"Sin Avance"</formula>
    </cfRule>
  </conditionalFormatting>
  <conditionalFormatting sqref="O9:O10 O21 O30 O27 O24">
    <cfRule type="cellIs" dxfId="1199" priority="1057" operator="equal">
      <formula>"Vencida"</formula>
    </cfRule>
    <cfRule type="cellIs" dxfId="1198" priority="1058" operator="equal">
      <formula>"No Cumplida"</formula>
    </cfRule>
    <cfRule type="cellIs" dxfId="1197" priority="1059" operator="equal">
      <formula>"En Avance"</formula>
    </cfRule>
    <cfRule type="cellIs" dxfId="1196" priority="1060" operator="equal">
      <formula>"Cumplida (FT)"</formula>
    </cfRule>
    <cfRule type="cellIs" dxfId="1195" priority="1061" operator="equal">
      <formula>"Cumplida (DT)"</formula>
    </cfRule>
    <cfRule type="cellIs" dxfId="1194" priority="1062" operator="equal">
      <formula>"Sin Avance"</formula>
    </cfRule>
  </conditionalFormatting>
  <conditionalFormatting sqref="U9:U10 U21 U30 U27 U24">
    <cfRule type="cellIs" dxfId="1193" priority="973" operator="equal">
      <formula>"Vencida"</formula>
    </cfRule>
    <cfRule type="cellIs" dxfId="1192" priority="974" operator="equal">
      <formula>"No Cumplida"</formula>
    </cfRule>
    <cfRule type="cellIs" dxfId="1191" priority="975" operator="equal">
      <formula>"En Avance"</formula>
    </cfRule>
    <cfRule type="cellIs" dxfId="1190" priority="976" operator="equal">
      <formula>"Cumplida (FT)"</formula>
    </cfRule>
    <cfRule type="cellIs" dxfId="1189" priority="977" operator="equal">
      <formula>"Cumplida (DT)"</formula>
    </cfRule>
    <cfRule type="cellIs" dxfId="1188" priority="978" operator="equal">
      <formula>"Sin Avance"</formula>
    </cfRule>
  </conditionalFormatting>
  <conditionalFormatting sqref="U11">
    <cfRule type="cellIs" dxfId="1187" priority="967" operator="equal">
      <formula>"Vencida"</formula>
    </cfRule>
    <cfRule type="cellIs" dxfId="1186" priority="968" operator="equal">
      <formula>"No Cumplida"</formula>
    </cfRule>
    <cfRule type="cellIs" dxfId="1185" priority="969" operator="equal">
      <formula>"En Avance"</formula>
    </cfRule>
    <cfRule type="cellIs" dxfId="1184" priority="970" operator="equal">
      <formula>"Cumplida (FT)"</formula>
    </cfRule>
    <cfRule type="cellIs" dxfId="1183" priority="971" operator="equal">
      <formula>"Cumplida (DT)"</formula>
    </cfRule>
    <cfRule type="cellIs" dxfId="1182" priority="972" operator="equal">
      <formula>"Sin Avance"</formula>
    </cfRule>
  </conditionalFormatting>
  <conditionalFormatting sqref="U13">
    <cfRule type="cellIs" dxfId="1181" priority="463" operator="equal">
      <formula>"Vencida"</formula>
    </cfRule>
    <cfRule type="cellIs" dxfId="1180" priority="464" operator="equal">
      <formula>"No Cumplida"</formula>
    </cfRule>
    <cfRule type="cellIs" dxfId="1179" priority="465" operator="equal">
      <formula>"En Avance"</formula>
    </cfRule>
    <cfRule type="cellIs" dxfId="1178" priority="466" operator="equal">
      <formula>"Cumplida (FT)"</formula>
    </cfRule>
    <cfRule type="cellIs" dxfId="1177" priority="467" operator="equal">
      <formula>"Cumplida (DT)"</formula>
    </cfRule>
    <cfRule type="cellIs" dxfId="1176" priority="468" operator="equal">
      <formula>"Sin Avance"</formula>
    </cfRule>
  </conditionalFormatting>
  <conditionalFormatting sqref="U12">
    <cfRule type="cellIs" dxfId="1175" priority="469" operator="equal">
      <formula>"Vencida"</formula>
    </cfRule>
    <cfRule type="cellIs" dxfId="1174" priority="470" operator="equal">
      <formula>"No Cumplida"</formula>
    </cfRule>
    <cfRule type="cellIs" dxfId="1173" priority="471" operator="equal">
      <formula>"En Avance"</formula>
    </cfRule>
    <cfRule type="cellIs" dxfId="1172" priority="472" operator="equal">
      <formula>"Cumplida (FT)"</formula>
    </cfRule>
    <cfRule type="cellIs" dxfId="1171" priority="473" operator="equal">
      <formula>"Cumplida (DT)"</formula>
    </cfRule>
    <cfRule type="cellIs" dxfId="1170" priority="474" operator="equal">
      <formula>"Sin Avance"</formula>
    </cfRule>
  </conditionalFormatting>
  <conditionalFormatting sqref="U14">
    <cfRule type="cellIs" dxfId="1169" priority="457" operator="equal">
      <formula>"Vencida"</formula>
    </cfRule>
    <cfRule type="cellIs" dxfId="1168" priority="458" operator="equal">
      <formula>"No Cumplida"</formula>
    </cfRule>
    <cfRule type="cellIs" dxfId="1167" priority="459" operator="equal">
      <formula>"En Avance"</formula>
    </cfRule>
    <cfRule type="cellIs" dxfId="1166" priority="460" operator="equal">
      <formula>"Cumplida (FT)"</formula>
    </cfRule>
    <cfRule type="cellIs" dxfId="1165" priority="461" operator="equal">
      <formula>"Cumplida (DT)"</formula>
    </cfRule>
    <cfRule type="cellIs" dxfId="1164" priority="462" operator="equal">
      <formula>"Sin Avance"</formula>
    </cfRule>
  </conditionalFormatting>
  <conditionalFormatting sqref="U15">
    <cfRule type="cellIs" dxfId="1163" priority="451" operator="equal">
      <formula>"Vencida"</formula>
    </cfRule>
    <cfRule type="cellIs" dxfId="1162" priority="452" operator="equal">
      <formula>"No Cumplida"</formula>
    </cfRule>
    <cfRule type="cellIs" dxfId="1161" priority="453" operator="equal">
      <formula>"En Avance"</formula>
    </cfRule>
    <cfRule type="cellIs" dxfId="1160" priority="454" operator="equal">
      <formula>"Cumplida (FT)"</formula>
    </cfRule>
    <cfRule type="cellIs" dxfId="1159" priority="455" operator="equal">
      <formula>"Cumplida (DT)"</formula>
    </cfRule>
    <cfRule type="cellIs" dxfId="1158" priority="456" operator="equal">
      <formula>"Sin Avance"</formula>
    </cfRule>
  </conditionalFormatting>
  <conditionalFormatting sqref="U16:U17">
    <cfRule type="cellIs" dxfId="1157" priority="445" operator="equal">
      <formula>"Vencida"</formula>
    </cfRule>
    <cfRule type="cellIs" dxfId="1156" priority="446" operator="equal">
      <formula>"No Cumplida"</formula>
    </cfRule>
    <cfRule type="cellIs" dxfId="1155" priority="447" operator="equal">
      <formula>"En Avance"</formula>
    </cfRule>
    <cfRule type="cellIs" dxfId="1154" priority="448" operator="equal">
      <formula>"Cumplida (FT)"</formula>
    </cfRule>
    <cfRule type="cellIs" dxfId="1153" priority="449" operator="equal">
      <formula>"Cumplida (DT)"</formula>
    </cfRule>
    <cfRule type="cellIs" dxfId="1152" priority="450" operator="equal">
      <formula>"Sin Avance"</formula>
    </cfRule>
  </conditionalFormatting>
  <conditionalFormatting sqref="I14">
    <cfRule type="cellIs" dxfId="1151" priority="313" operator="equal">
      <formula>"Vencida"</formula>
    </cfRule>
    <cfRule type="cellIs" dxfId="1150" priority="314" operator="equal">
      <formula>"No Cumplida"</formula>
    </cfRule>
    <cfRule type="cellIs" dxfId="1149" priority="315" operator="equal">
      <formula>"En Avance"</formula>
    </cfRule>
    <cfRule type="cellIs" dxfId="1148" priority="316" operator="equal">
      <formula>"Cumplida (FT)"</formula>
    </cfRule>
    <cfRule type="cellIs" dxfId="1147" priority="317" operator="equal">
      <formula>"Cumplida (DT)"</formula>
    </cfRule>
    <cfRule type="cellIs" dxfId="1146" priority="318" operator="equal">
      <formula>"Sin Avance"</formula>
    </cfRule>
  </conditionalFormatting>
  <conditionalFormatting sqref="I17">
    <cfRule type="cellIs" dxfId="1145" priority="307" operator="equal">
      <formula>"Vencida"</formula>
    </cfRule>
    <cfRule type="cellIs" dxfId="1144" priority="308" operator="equal">
      <formula>"No Cumplida"</formula>
    </cfRule>
    <cfRule type="cellIs" dxfId="1143" priority="309" operator="equal">
      <formula>"En Avance"</formula>
    </cfRule>
    <cfRule type="cellIs" dxfId="1142" priority="310" operator="equal">
      <formula>"Cumplida (FT)"</formula>
    </cfRule>
    <cfRule type="cellIs" dxfId="1141" priority="311" operator="equal">
      <formula>"Cumplida (DT)"</formula>
    </cfRule>
    <cfRule type="cellIs" dxfId="1140" priority="312" operator="equal">
      <formula>"Sin Avance"</formula>
    </cfRule>
  </conditionalFormatting>
  <conditionalFormatting sqref="I15:I16 I12:I13">
    <cfRule type="cellIs" dxfId="1139" priority="289" operator="equal">
      <formula>"Vencida"</formula>
    </cfRule>
    <cfRule type="cellIs" dxfId="1138" priority="290" operator="equal">
      <formula>"No Cumplida"</formula>
    </cfRule>
    <cfRule type="cellIs" dxfId="1137" priority="291" operator="equal">
      <formula>"En Avance"</formula>
    </cfRule>
    <cfRule type="cellIs" dxfId="1136" priority="292" operator="equal">
      <formula>"Cumplida (FT)"</formula>
    </cfRule>
    <cfRule type="cellIs" dxfId="1135" priority="293" operator="equal">
      <formula>"Cumplida (DT)"</formula>
    </cfRule>
    <cfRule type="cellIs" dxfId="1134" priority="294" operator="equal">
      <formula>"Sin Avance"</formula>
    </cfRule>
  </conditionalFormatting>
  <conditionalFormatting sqref="I18:I20">
    <cfRule type="cellIs" dxfId="1133" priority="283" operator="equal">
      <formula>"Vencida"</formula>
    </cfRule>
    <cfRule type="cellIs" dxfId="1132" priority="284" operator="equal">
      <formula>"No Cumplida"</formula>
    </cfRule>
    <cfRule type="cellIs" dxfId="1131" priority="285" operator="equal">
      <formula>"En Avance"</formula>
    </cfRule>
    <cfRule type="cellIs" dxfId="1130" priority="286" operator="equal">
      <formula>"Cumplida (FT)"</formula>
    </cfRule>
    <cfRule type="cellIs" dxfId="1129" priority="287" operator="equal">
      <formula>"Cumplida (DT)"</formula>
    </cfRule>
    <cfRule type="cellIs" dxfId="1128" priority="288" operator="equal">
      <formula>"Sin Avance"</formula>
    </cfRule>
  </conditionalFormatting>
  <conditionalFormatting sqref="I22:I23">
    <cfRule type="cellIs" dxfId="1127" priority="277" operator="equal">
      <formula>"Vencida"</formula>
    </cfRule>
    <cfRule type="cellIs" dxfId="1126" priority="278" operator="equal">
      <formula>"No Cumplida"</formula>
    </cfRule>
    <cfRule type="cellIs" dxfId="1125" priority="279" operator="equal">
      <formula>"En Avance"</formula>
    </cfRule>
    <cfRule type="cellIs" dxfId="1124" priority="280" operator="equal">
      <formula>"Cumplida (FT)"</formula>
    </cfRule>
    <cfRule type="cellIs" dxfId="1123" priority="281" operator="equal">
      <formula>"Cumplida (DT)"</formula>
    </cfRule>
    <cfRule type="cellIs" dxfId="1122" priority="282" operator="equal">
      <formula>"Sin Avance"</formula>
    </cfRule>
  </conditionalFormatting>
  <conditionalFormatting sqref="I25:I26">
    <cfRule type="cellIs" dxfId="1121" priority="271" operator="equal">
      <formula>"Vencida"</formula>
    </cfRule>
    <cfRule type="cellIs" dxfId="1120" priority="272" operator="equal">
      <formula>"No Cumplida"</formula>
    </cfRule>
    <cfRule type="cellIs" dxfId="1119" priority="273" operator="equal">
      <formula>"En Avance"</formula>
    </cfRule>
    <cfRule type="cellIs" dxfId="1118" priority="274" operator="equal">
      <formula>"Cumplida (FT)"</formula>
    </cfRule>
    <cfRule type="cellIs" dxfId="1117" priority="275" operator="equal">
      <formula>"Cumplida (DT)"</formula>
    </cfRule>
    <cfRule type="cellIs" dxfId="1116" priority="276" operator="equal">
      <formula>"Sin Avance"</formula>
    </cfRule>
  </conditionalFormatting>
  <conditionalFormatting sqref="I28">
    <cfRule type="cellIs" dxfId="1115" priority="265" operator="equal">
      <formula>"Vencida"</formula>
    </cfRule>
    <cfRule type="cellIs" dxfId="1114" priority="266" operator="equal">
      <formula>"No Cumplida"</formula>
    </cfRule>
    <cfRule type="cellIs" dxfId="1113" priority="267" operator="equal">
      <formula>"En Avance"</formula>
    </cfRule>
    <cfRule type="cellIs" dxfId="1112" priority="268" operator="equal">
      <formula>"Cumplida (FT)"</formula>
    </cfRule>
    <cfRule type="cellIs" dxfId="1111" priority="269" operator="equal">
      <formula>"Cumplida (DT)"</formula>
    </cfRule>
    <cfRule type="cellIs" dxfId="1110" priority="270" operator="equal">
      <formula>"Sin Avance"</formula>
    </cfRule>
  </conditionalFormatting>
  <conditionalFormatting sqref="I29">
    <cfRule type="cellIs" dxfId="1109" priority="259" operator="equal">
      <formula>"Vencida"</formula>
    </cfRule>
    <cfRule type="cellIs" dxfId="1108" priority="260" operator="equal">
      <formula>"No Cumplida"</formula>
    </cfRule>
    <cfRule type="cellIs" dxfId="1107" priority="261" operator="equal">
      <formula>"En Avance"</formula>
    </cfRule>
    <cfRule type="cellIs" dxfId="1106" priority="262" operator="equal">
      <formula>"Cumplida (FT)"</formula>
    </cfRule>
    <cfRule type="cellIs" dxfId="1105" priority="263" operator="equal">
      <formula>"Cumplida (DT)"</formula>
    </cfRule>
    <cfRule type="cellIs" dxfId="1104" priority="264" operator="equal">
      <formula>"Sin Avance"</formula>
    </cfRule>
  </conditionalFormatting>
  <conditionalFormatting sqref="I32">
    <cfRule type="cellIs" dxfId="1103" priority="253" operator="equal">
      <formula>"Vencida"</formula>
    </cfRule>
    <cfRule type="cellIs" dxfId="1102" priority="254" operator="equal">
      <formula>"No Cumplida"</formula>
    </cfRule>
    <cfRule type="cellIs" dxfId="1101" priority="255" operator="equal">
      <formula>"En Avance"</formula>
    </cfRule>
    <cfRule type="cellIs" dxfId="1100" priority="256" operator="equal">
      <formula>"Cumplida (FT)"</formula>
    </cfRule>
    <cfRule type="cellIs" dxfId="1099" priority="257" operator="equal">
      <formula>"Cumplida (DT)"</formula>
    </cfRule>
    <cfRule type="cellIs" dxfId="1098" priority="258" operator="equal">
      <formula>"Sin Avance"</formula>
    </cfRule>
  </conditionalFormatting>
  <conditionalFormatting sqref="I33">
    <cfRule type="cellIs" dxfId="1097" priority="247" operator="equal">
      <formula>"Vencida"</formula>
    </cfRule>
    <cfRule type="cellIs" dxfId="1096" priority="248" operator="equal">
      <formula>"No Cumplida"</formula>
    </cfRule>
    <cfRule type="cellIs" dxfId="1095" priority="249" operator="equal">
      <formula>"En Avance"</formula>
    </cfRule>
    <cfRule type="cellIs" dxfId="1094" priority="250" operator="equal">
      <formula>"Cumplida (FT)"</formula>
    </cfRule>
    <cfRule type="cellIs" dxfId="1093" priority="251" operator="equal">
      <formula>"Cumplida (DT)"</formula>
    </cfRule>
    <cfRule type="cellIs" dxfId="1092" priority="252" operator="equal">
      <formula>"Sin Avance"</formula>
    </cfRule>
  </conditionalFormatting>
  <conditionalFormatting sqref="I34">
    <cfRule type="cellIs" dxfId="1091" priority="241" operator="equal">
      <formula>"Vencida"</formula>
    </cfRule>
    <cfRule type="cellIs" dxfId="1090" priority="242" operator="equal">
      <formula>"No Cumplida"</formula>
    </cfRule>
    <cfRule type="cellIs" dxfId="1089" priority="243" operator="equal">
      <formula>"En Avance"</formula>
    </cfRule>
    <cfRule type="cellIs" dxfId="1088" priority="244" operator="equal">
      <formula>"Cumplida (FT)"</formula>
    </cfRule>
    <cfRule type="cellIs" dxfId="1087" priority="245" operator="equal">
      <formula>"Cumplida (DT)"</formula>
    </cfRule>
    <cfRule type="cellIs" dxfId="1086" priority="246" operator="equal">
      <formula>"Sin Avance"</formula>
    </cfRule>
  </conditionalFormatting>
  <conditionalFormatting sqref="I31">
    <cfRule type="cellIs" dxfId="1085" priority="223" operator="equal">
      <formula>"Vencida"</formula>
    </cfRule>
    <cfRule type="cellIs" dxfId="1084" priority="224" operator="equal">
      <formula>"No Cumplida"</formula>
    </cfRule>
    <cfRule type="cellIs" dxfId="1083" priority="225" operator="equal">
      <formula>"En Avance"</formula>
    </cfRule>
    <cfRule type="cellIs" dxfId="1082" priority="226" operator="equal">
      <formula>"Cumplida (FT)"</formula>
    </cfRule>
    <cfRule type="cellIs" dxfId="1081" priority="227" operator="equal">
      <formula>"Cumplida (DT)"</formula>
    </cfRule>
    <cfRule type="cellIs" dxfId="1080" priority="228" operator="equal">
      <formula>"Sin Avance"</formula>
    </cfRule>
  </conditionalFormatting>
  <conditionalFormatting sqref="I35">
    <cfRule type="cellIs" dxfId="1079" priority="217" operator="equal">
      <formula>"Vencida"</formula>
    </cfRule>
    <cfRule type="cellIs" dxfId="1078" priority="218" operator="equal">
      <formula>"No Cumplida"</formula>
    </cfRule>
    <cfRule type="cellIs" dxfId="1077" priority="219" operator="equal">
      <formula>"En Avance"</formula>
    </cfRule>
    <cfRule type="cellIs" dxfId="1076" priority="220" operator="equal">
      <formula>"Cumplida (FT)"</formula>
    </cfRule>
    <cfRule type="cellIs" dxfId="1075" priority="221" operator="equal">
      <formula>"Cumplida (DT)"</formula>
    </cfRule>
    <cfRule type="cellIs" dxfId="1074" priority="222" operator="equal">
      <formula>"Sin Avance"</formula>
    </cfRule>
  </conditionalFormatting>
  <conditionalFormatting sqref="I36">
    <cfRule type="cellIs" dxfId="1073" priority="211" operator="equal">
      <formula>"Vencida"</formula>
    </cfRule>
    <cfRule type="cellIs" dxfId="1072" priority="212" operator="equal">
      <formula>"No Cumplida"</formula>
    </cfRule>
    <cfRule type="cellIs" dxfId="1071" priority="213" operator="equal">
      <formula>"En Avance"</formula>
    </cfRule>
    <cfRule type="cellIs" dxfId="1070" priority="214" operator="equal">
      <formula>"Cumplida (FT)"</formula>
    </cfRule>
    <cfRule type="cellIs" dxfId="1069" priority="215" operator="equal">
      <formula>"Cumplida (DT)"</formula>
    </cfRule>
    <cfRule type="cellIs" dxfId="1068" priority="216" operator="equal">
      <formula>"Sin Avance"</formula>
    </cfRule>
  </conditionalFormatting>
  <conditionalFormatting sqref="O17">
    <cfRule type="cellIs" dxfId="1067" priority="205" operator="equal">
      <formula>"Vencida"</formula>
    </cfRule>
    <cfRule type="cellIs" dxfId="1066" priority="206" operator="equal">
      <formula>"No Cumplida"</formula>
    </cfRule>
    <cfRule type="cellIs" dxfId="1065" priority="207" operator="equal">
      <formula>"En Avance"</formula>
    </cfRule>
    <cfRule type="cellIs" dxfId="1064" priority="208" operator="equal">
      <formula>"Cumplida (FT)"</formula>
    </cfRule>
    <cfRule type="cellIs" dxfId="1063" priority="209" operator="equal">
      <formula>"Cumplida (DT)"</formula>
    </cfRule>
    <cfRule type="cellIs" dxfId="1062" priority="210" operator="equal">
      <formula>"Sin Avance"</formula>
    </cfRule>
  </conditionalFormatting>
  <conditionalFormatting sqref="O14">
    <cfRule type="cellIs" dxfId="1061" priority="199" operator="equal">
      <formula>"Vencida"</formula>
    </cfRule>
    <cfRule type="cellIs" dxfId="1060" priority="200" operator="equal">
      <formula>"No Cumplida"</formula>
    </cfRule>
    <cfRule type="cellIs" dxfId="1059" priority="201" operator="equal">
      <formula>"En Avance"</formula>
    </cfRule>
    <cfRule type="cellIs" dxfId="1058" priority="202" operator="equal">
      <formula>"Cumplida (FT)"</formula>
    </cfRule>
    <cfRule type="cellIs" dxfId="1057" priority="203" operator="equal">
      <formula>"Cumplida (DT)"</formula>
    </cfRule>
    <cfRule type="cellIs" dxfId="1056" priority="204" operator="equal">
      <formula>"Sin Avance"</formula>
    </cfRule>
  </conditionalFormatting>
  <conditionalFormatting sqref="O15:O16 O12:O13">
    <cfRule type="cellIs" dxfId="1055" priority="193" operator="equal">
      <formula>"Vencida"</formula>
    </cfRule>
    <cfRule type="cellIs" dxfId="1054" priority="194" operator="equal">
      <formula>"No Cumplida"</formula>
    </cfRule>
    <cfRule type="cellIs" dxfId="1053" priority="195" operator="equal">
      <formula>"En Avance"</formula>
    </cfRule>
    <cfRule type="cellIs" dxfId="1052" priority="196" operator="equal">
      <formula>"Cumplida (FT)"</formula>
    </cfRule>
    <cfRule type="cellIs" dxfId="1051" priority="197" operator="equal">
      <formula>"Cumplida (DT)"</formula>
    </cfRule>
    <cfRule type="cellIs" dxfId="1050" priority="198" operator="equal">
      <formula>"Sin Avance"</formula>
    </cfRule>
  </conditionalFormatting>
  <conditionalFormatting sqref="O18">
    <cfRule type="cellIs" dxfId="1049" priority="187" operator="equal">
      <formula>"Vencida"</formula>
    </cfRule>
    <cfRule type="cellIs" dxfId="1048" priority="188" operator="equal">
      <formula>"No Cumplida"</formula>
    </cfRule>
    <cfRule type="cellIs" dxfId="1047" priority="189" operator="equal">
      <formula>"En Avance"</formula>
    </cfRule>
    <cfRule type="cellIs" dxfId="1046" priority="190" operator="equal">
      <formula>"Cumplida (FT)"</formula>
    </cfRule>
    <cfRule type="cellIs" dxfId="1045" priority="191" operator="equal">
      <formula>"Cumplida (DT)"</formula>
    </cfRule>
    <cfRule type="cellIs" dxfId="1044" priority="192" operator="equal">
      <formula>"Sin Avance"</formula>
    </cfRule>
  </conditionalFormatting>
  <conditionalFormatting sqref="O19">
    <cfRule type="cellIs" dxfId="1043" priority="175" operator="equal">
      <formula>"Vencida"</formula>
    </cfRule>
    <cfRule type="cellIs" dxfId="1042" priority="176" operator="equal">
      <formula>"No Cumplida"</formula>
    </cfRule>
    <cfRule type="cellIs" dxfId="1041" priority="177" operator="equal">
      <formula>"En Avance"</formula>
    </cfRule>
    <cfRule type="cellIs" dxfId="1040" priority="178" operator="equal">
      <formula>"Cumplida (FT)"</formula>
    </cfRule>
    <cfRule type="cellIs" dxfId="1039" priority="179" operator="equal">
      <formula>"Cumplida (DT)"</formula>
    </cfRule>
    <cfRule type="cellIs" dxfId="1038" priority="180" operator="equal">
      <formula>"Sin Avance"</formula>
    </cfRule>
  </conditionalFormatting>
  <conditionalFormatting sqref="O25">
    <cfRule type="cellIs" dxfId="1037" priority="157" operator="equal">
      <formula>"Vencida"</formula>
    </cfRule>
    <cfRule type="cellIs" dxfId="1036" priority="158" operator="equal">
      <formula>"No Cumplida"</formula>
    </cfRule>
    <cfRule type="cellIs" dxfId="1035" priority="159" operator="equal">
      <formula>"En Avance"</formula>
    </cfRule>
    <cfRule type="cellIs" dxfId="1034" priority="160" operator="equal">
      <formula>"Cumplida (FT)"</formula>
    </cfRule>
    <cfRule type="cellIs" dxfId="1033" priority="161" operator="equal">
      <formula>"Cumplida (DT)"</formula>
    </cfRule>
    <cfRule type="cellIs" dxfId="1032" priority="162" operator="equal">
      <formula>"Sin Avance"</formula>
    </cfRule>
  </conditionalFormatting>
  <conditionalFormatting sqref="O23">
    <cfRule type="cellIs" dxfId="1031" priority="151" operator="equal">
      <formula>"Vencida"</formula>
    </cfRule>
    <cfRule type="cellIs" dxfId="1030" priority="152" operator="equal">
      <formula>"No Cumplida"</formula>
    </cfRule>
    <cfRule type="cellIs" dxfId="1029" priority="153" operator="equal">
      <formula>"En Avance"</formula>
    </cfRule>
    <cfRule type="cellIs" dxfId="1028" priority="154" operator="equal">
      <formula>"Cumplida (FT)"</formula>
    </cfRule>
    <cfRule type="cellIs" dxfId="1027" priority="155" operator="equal">
      <formula>"Cumplida (DT)"</formula>
    </cfRule>
    <cfRule type="cellIs" dxfId="1026" priority="156" operator="equal">
      <formula>"Sin Avance"</formula>
    </cfRule>
  </conditionalFormatting>
  <conditionalFormatting sqref="O26">
    <cfRule type="cellIs" dxfId="1025" priority="145" operator="equal">
      <formula>"Vencida"</formula>
    </cfRule>
    <cfRule type="cellIs" dxfId="1024" priority="146" operator="equal">
      <formula>"No Cumplida"</formula>
    </cfRule>
    <cfRule type="cellIs" dxfId="1023" priority="147" operator="equal">
      <formula>"En Avance"</formula>
    </cfRule>
    <cfRule type="cellIs" dxfId="1022" priority="148" operator="equal">
      <formula>"Cumplida (FT)"</formula>
    </cfRule>
    <cfRule type="cellIs" dxfId="1021" priority="149" operator="equal">
      <formula>"Cumplida (DT)"</formula>
    </cfRule>
    <cfRule type="cellIs" dxfId="1020" priority="150" operator="equal">
      <formula>"Sin Avance"</formula>
    </cfRule>
  </conditionalFormatting>
  <conditionalFormatting sqref="O28">
    <cfRule type="cellIs" dxfId="1019" priority="139" operator="equal">
      <formula>"Vencida"</formula>
    </cfRule>
    <cfRule type="cellIs" dxfId="1018" priority="140" operator="equal">
      <formula>"No Cumplida"</formula>
    </cfRule>
    <cfRule type="cellIs" dxfId="1017" priority="141" operator="equal">
      <formula>"En Avance"</formula>
    </cfRule>
    <cfRule type="cellIs" dxfId="1016" priority="142" operator="equal">
      <formula>"Cumplida (FT)"</formula>
    </cfRule>
    <cfRule type="cellIs" dxfId="1015" priority="143" operator="equal">
      <formula>"Cumplida (DT)"</formula>
    </cfRule>
    <cfRule type="cellIs" dxfId="1014" priority="144" operator="equal">
      <formula>"Sin Avance"</formula>
    </cfRule>
  </conditionalFormatting>
  <conditionalFormatting sqref="O34">
    <cfRule type="cellIs" dxfId="1013" priority="133" operator="equal">
      <formula>"Vencida"</formula>
    </cfRule>
    <cfRule type="cellIs" dxfId="1012" priority="134" operator="equal">
      <formula>"No Cumplida"</formula>
    </cfRule>
    <cfRule type="cellIs" dxfId="1011" priority="135" operator="equal">
      <formula>"En Avance"</formula>
    </cfRule>
    <cfRule type="cellIs" dxfId="1010" priority="136" operator="equal">
      <formula>"Cumplida (FT)"</formula>
    </cfRule>
    <cfRule type="cellIs" dxfId="1009" priority="137" operator="equal">
      <formula>"Cumplida (DT)"</formula>
    </cfRule>
    <cfRule type="cellIs" dxfId="1008" priority="138" operator="equal">
      <formula>"Sin Avance"</formula>
    </cfRule>
  </conditionalFormatting>
  <conditionalFormatting sqref="O29">
    <cfRule type="cellIs" dxfId="1007" priority="127" operator="equal">
      <formula>"Vencida"</formula>
    </cfRule>
    <cfRule type="cellIs" dxfId="1006" priority="128" operator="equal">
      <formula>"No Cumplida"</formula>
    </cfRule>
    <cfRule type="cellIs" dxfId="1005" priority="129" operator="equal">
      <formula>"En Avance"</formula>
    </cfRule>
    <cfRule type="cellIs" dxfId="1004" priority="130" operator="equal">
      <formula>"Cumplida (FT)"</formula>
    </cfRule>
    <cfRule type="cellIs" dxfId="1003" priority="131" operator="equal">
      <formula>"Cumplida (DT)"</formula>
    </cfRule>
    <cfRule type="cellIs" dxfId="1002" priority="132" operator="equal">
      <formula>"Sin Avance"</formula>
    </cfRule>
  </conditionalFormatting>
  <conditionalFormatting sqref="O31:O32">
    <cfRule type="cellIs" dxfId="1001" priority="115" operator="equal">
      <formula>"Vencida"</formula>
    </cfRule>
    <cfRule type="cellIs" dxfId="1000" priority="116" operator="equal">
      <formula>"No Cumplida"</formula>
    </cfRule>
    <cfRule type="cellIs" dxfId="999" priority="117" operator="equal">
      <formula>"En Avance"</formula>
    </cfRule>
    <cfRule type="cellIs" dxfId="998" priority="118" operator="equal">
      <formula>"Cumplida (FT)"</formula>
    </cfRule>
    <cfRule type="cellIs" dxfId="997" priority="119" operator="equal">
      <formula>"Cumplida (DT)"</formula>
    </cfRule>
    <cfRule type="cellIs" dxfId="996" priority="120" operator="equal">
      <formula>"Sin Avance"</formula>
    </cfRule>
  </conditionalFormatting>
  <conditionalFormatting sqref="O33">
    <cfRule type="cellIs" dxfId="995" priority="109" operator="equal">
      <formula>"Vencida"</formula>
    </cfRule>
    <cfRule type="cellIs" dxfId="994" priority="110" operator="equal">
      <formula>"No Cumplida"</formula>
    </cfRule>
    <cfRule type="cellIs" dxfId="993" priority="111" operator="equal">
      <formula>"En Avance"</formula>
    </cfRule>
    <cfRule type="cellIs" dxfId="992" priority="112" operator="equal">
      <formula>"Cumplida (FT)"</formula>
    </cfRule>
    <cfRule type="cellIs" dxfId="991" priority="113" operator="equal">
      <formula>"Cumplida (DT)"</formula>
    </cfRule>
    <cfRule type="cellIs" dxfId="990" priority="114" operator="equal">
      <formula>"Sin Avance"</formula>
    </cfRule>
  </conditionalFormatting>
  <conditionalFormatting sqref="O35">
    <cfRule type="cellIs" dxfId="989" priority="103" operator="equal">
      <formula>"Vencida"</formula>
    </cfRule>
    <cfRule type="cellIs" dxfId="988" priority="104" operator="equal">
      <formula>"No Cumplida"</formula>
    </cfRule>
    <cfRule type="cellIs" dxfId="987" priority="105" operator="equal">
      <formula>"En Avance"</formula>
    </cfRule>
    <cfRule type="cellIs" dxfId="986" priority="106" operator="equal">
      <formula>"Cumplida (FT)"</formula>
    </cfRule>
    <cfRule type="cellIs" dxfId="985" priority="107" operator="equal">
      <formula>"Cumplida (DT)"</formula>
    </cfRule>
    <cfRule type="cellIs" dxfId="984" priority="108" operator="equal">
      <formula>"Sin Avance"</formula>
    </cfRule>
  </conditionalFormatting>
  <conditionalFormatting sqref="O36">
    <cfRule type="cellIs" dxfId="983" priority="97" operator="equal">
      <formula>"Vencida"</formula>
    </cfRule>
    <cfRule type="cellIs" dxfId="982" priority="98" operator="equal">
      <formula>"No Cumplida"</formula>
    </cfRule>
    <cfRule type="cellIs" dxfId="981" priority="99" operator="equal">
      <formula>"En Avance"</formula>
    </cfRule>
    <cfRule type="cellIs" dxfId="980" priority="100" operator="equal">
      <formula>"Cumplida (FT)"</formula>
    </cfRule>
    <cfRule type="cellIs" dxfId="979" priority="101" operator="equal">
      <formula>"Cumplida (DT)"</formula>
    </cfRule>
    <cfRule type="cellIs" dxfId="978" priority="102" operator="equal">
      <formula>"Sin Avance"</formula>
    </cfRule>
  </conditionalFormatting>
  <conditionalFormatting sqref="O20">
    <cfRule type="cellIs" dxfId="977" priority="91" operator="equal">
      <formula>"Vencida"</formula>
    </cfRule>
    <cfRule type="cellIs" dxfId="976" priority="92" operator="equal">
      <formula>"No Cumplida"</formula>
    </cfRule>
    <cfRule type="cellIs" dxfId="975" priority="93" operator="equal">
      <formula>"En Avance"</formula>
    </cfRule>
    <cfRule type="cellIs" dxfId="974" priority="94" operator="equal">
      <formula>"Cumplida (FT)"</formula>
    </cfRule>
    <cfRule type="cellIs" dxfId="973" priority="95" operator="equal">
      <formula>"Cumplida (DT)"</formula>
    </cfRule>
    <cfRule type="cellIs" dxfId="972" priority="96" operator="equal">
      <formula>"Sin Avance"</formula>
    </cfRule>
  </conditionalFormatting>
  <conditionalFormatting sqref="O22">
    <cfRule type="cellIs" dxfId="971" priority="85" operator="equal">
      <formula>"Vencida"</formula>
    </cfRule>
    <cfRule type="cellIs" dxfId="970" priority="86" operator="equal">
      <formula>"No Cumplida"</formula>
    </cfRule>
    <cfRule type="cellIs" dxfId="969" priority="87" operator="equal">
      <formula>"En Avance"</formula>
    </cfRule>
    <cfRule type="cellIs" dxfId="968" priority="88" operator="equal">
      <formula>"Cumplida (FT)"</formula>
    </cfRule>
    <cfRule type="cellIs" dxfId="967" priority="89" operator="equal">
      <formula>"Cumplida (DT)"</formula>
    </cfRule>
    <cfRule type="cellIs" dxfId="966" priority="90" operator="equal">
      <formula>"Sin Avance"</formula>
    </cfRule>
  </conditionalFormatting>
  <conditionalFormatting sqref="U18:U20">
    <cfRule type="cellIs" dxfId="965" priority="79" operator="equal">
      <formula>"Vencida"</formula>
    </cfRule>
    <cfRule type="cellIs" dxfId="964" priority="80" operator="equal">
      <formula>"No Cumplida"</formula>
    </cfRule>
    <cfRule type="cellIs" dxfId="963" priority="81" operator="equal">
      <formula>"En Avance"</formula>
    </cfRule>
    <cfRule type="cellIs" dxfId="962" priority="82" operator="equal">
      <formula>"Cumplida (FT)"</formula>
    </cfRule>
    <cfRule type="cellIs" dxfId="961" priority="83" operator="equal">
      <formula>"Cumplida (DT)"</formula>
    </cfRule>
    <cfRule type="cellIs" dxfId="960" priority="84" operator="equal">
      <formula>"Sin Avance"</formula>
    </cfRule>
  </conditionalFormatting>
  <conditionalFormatting sqref="U34">
    <cfRule type="cellIs" dxfId="959" priority="67" operator="equal">
      <formula>"Vencida"</formula>
    </cfRule>
    <cfRule type="cellIs" dxfId="958" priority="68" operator="equal">
      <formula>"No Cumplida"</formula>
    </cfRule>
    <cfRule type="cellIs" dxfId="957" priority="69" operator="equal">
      <formula>"En Avance"</formula>
    </cfRule>
    <cfRule type="cellIs" dxfId="956" priority="70" operator="equal">
      <formula>"Cumplida (FT)"</formula>
    </cfRule>
    <cfRule type="cellIs" dxfId="955" priority="71" operator="equal">
      <formula>"Cumplida (DT)"</formula>
    </cfRule>
    <cfRule type="cellIs" dxfId="954" priority="72" operator="equal">
      <formula>"Sin Avance"</formula>
    </cfRule>
  </conditionalFormatting>
  <conditionalFormatting sqref="U26">
    <cfRule type="cellIs" dxfId="953" priority="61" operator="equal">
      <formula>"Vencida"</formula>
    </cfRule>
    <cfRule type="cellIs" dxfId="952" priority="62" operator="equal">
      <formula>"No Cumplida"</formula>
    </cfRule>
    <cfRule type="cellIs" dxfId="951" priority="63" operator="equal">
      <formula>"En Avance"</formula>
    </cfRule>
    <cfRule type="cellIs" dxfId="950" priority="64" operator="equal">
      <formula>"Cumplida (FT)"</formula>
    </cfRule>
    <cfRule type="cellIs" dxfId="949" priority="65" operator="equal">
      <formula>"Cumplida (DT)"</formula>
    </cfRule>
    <cfRule type="cellIs" dxfId="948" priority="66" operator="equal">
      <formula>"Sin Avance"</formula>
    </cfRule>
  </conditionalFormatting>
  <conditionalFormatting sqref="U23">
    <cfRule type="cellIs" dxfId="947" priority="55" operator="equal">
      <formula>"Vencida"</formula>
    </cfRule>
    <cfRule type="cellIs" dxfId="946" priority="56" operator="equal">
      <formula>"No Cumplida"</formula>
    </cfRule>
    <cfRule type="cellIs" dxfId="945" priority="57" operator="equal">
      <formula>"En Avance"</formula>
    </cfRule>
    <cfRule type="cellIs" dxfId="944" priority="58" operator="equal">
      <formula>"Cumplida (FT)"</formula>
    </cfRule>
    <cfRule type="cellIs" dxfId="943" priority="59" operator="equal">
      <formula>"Cumplida (DT)"</formula>
    </cfRule>
    <cfRule type="cellIs" dxfId="942" priority="60" operator="equal">
      <formula>"Sin Avance"</formula>
    </cfRule>
  </conditionalFormatting>
  <conditionalFormatting sqref="U28">
    <cfRule type="cellIs" dxfId="941" priority="49" operator="equal">
      <formula>"Vencida"</formula>
    </cfRule>
    <cfRule type="cellIs" dxfId="940" priority="50" operator="equal">
      <formula>"No Cumplida"</formula>
    </cfRule>
    <cfRule type="cellIs" dxfId="939" priority="51" operator="equal">
      <formula>"En Avance"</formula>
    </cfRule>
    <cfRule type="cellIs" dxfId="938" priority="52" operator="equal">
      <formula>"Cumplida (FT)"</formula>
    </cfRule>
    <cfRule type="cellIs" dxfId="937" priority="53" operator="equal">
      <formula>"Cumplida (DT)"</formula>
    </cfRule>
    <cfRule type="cellIs" dxfId="936" priority="54" operator="equal">
      <formula>"Sin Avance"</formula>
    </cfRule>
  </conditionalFormatting>
  <conditionalFormatting sqref="U36">
    <cfRule type="cellIs" dxfId="935" priority="43" operator="equal">
      <formula>"Vencida"</formula>
    </cfRule>
    <cfRule type="cellIs" dxfId="934" priority="44" operator="equal">
      <formula>"No Cumplida"</formula>
    </cfRule>
    <cfRule type="cellIs" dxfId="933" priority="45" operator="equal">
      <formula>"En Avance"</formula>
    </cfRule>
    <cfRule type="cellIs" dxfId="932" priority="46" operator="equal">
      <formula>"Cumplida (FT)"</formula>
    </cfRule>
    <cfRule type="cellIs" dxfId="931" priority="47" operator="equal">
      <formula>"Cumplida (DT)"</formula>
    </cfRule>
    <cfRule type="cellIs" dxfId="930" priority="48" operator="equal">
      <formula>"Sin Avance"</formula>
    </cfRule>
  </conditionalFormatting>
  <conditionalFormatting sqref="U35">
    <cfRule type="cellIs" dxfId="929" priority="37" operator="equal">
      <formula>"Vencida"</formula>
    </cfRule>
    <cfRule type="cellIs" dxfId="928" priority="38" operator="equal">
      <formula>"No Cumplida"</formula>
    </cfRule>
    <cfRule type="cellIs" dxfId="927" priority="39" operator="equal">
      <formula>"En Avance"</formula>
    </cfRule>
    <cfRule type="cellIs" dxfId="926" priority="40" operator="equal">
      <formula>"Cumplida (FT)"</formula>
    </cfRule>
    <cfRule type="cellIs" dxfId="925" priority="41" operator="equal">
      <formula>"Cumplida (DT)"</formula>
    </cfRule>
    <cfRule type="cellIs" dxfId="924" priority="42" operator="equal">
      <formula>"Sin Avance"</formula>
    </cfRule>
  </conditionalFormatting>
  <conditionalFormatting sqref="U33">
    <cfRule type="cellIs" dxfId="923" priority="31" operator="equal">
      <formula>"Vencida"</formula>
    </cfRule>
    <cfRule type="cellIs" dxfId="922" priority="32" operator="equal">
      <formula>"No Cumplida"</formula>
    </cfRule>
    <cfRule type="cellIs" dxfId="921" priority="33" operator="equal">
      <formula>"En Avance"</formula>
    </cfRule>
    <cfRule type="cellIs" dxfId="920" priority="34" operator="equal">
      <formula>"Cumplida (FT)"</formula>
    </cfRule>
    <cfRule type="cellIs" dxfId="919" priority="35" operator="equal">
      <formula>"Cumplida (DT)"</formula>
    </cfRule>
    <cfRule type="cellIs" dxfId="918" priority="36" operator="equal">
      <formula>"Sin Avance"</formula>
    </cfRule>
  </conditionalFormatting>
  <conditionalFormatting sqref="U32">
    <cfRule type="cellIs" dxfId="917" priority="25" operator="equal">
      <formula>"Vencida"</formula>
    </cfRule>
    <cfRule type="cellIs" dxfId="916" priority="26" operator="equal">
      <formula>"No Cumplida"</formula>
    </cfRule>
    <cfRule type="cellIs" dxfId="915" priority="27" operator="equal">
      <formula>"En Avance"</formula>
    </cfRule>
    <cfRule type="cellIs" dxfId="914" priority="28" operator="equal">
      <formula>"Cumplida (FT)"</formula>
    </cfRule>
    <cfRule type="cellIs" dxfId="913" priority="29" operator="equal">
      <formula>"Cumplida (DT)"</formula>
    </cfRule>
    <cfRule type="cellIs" dxfId="912" priority="30" operator="equal">
      <formula>"Sin Avance"</formula>
    </cfRule>
  </conditionalFormatting>
  <conditionalFormatting sqref="U31">
    <cfRule type="cellIs" dxfId="911" priority="19" operator="equal">
      <formula>"Vencida"</formula>
    </cfRule>
    <cfRule type="cellIs" dxfId="910" priority="20" operator="equal">
      <formula>"No Cumplida"</formula>
    </cfRule>
    <cfRule type="cellIs" dxfId="909" priority="21" operator="equal">
      <formula>"En Avance"</formula>
    </cfRule>
    <cfRule type="cellIs" dxfId="908" priority="22" operator="equal">
      <formula>"Cumplida (FT)"</formula>
    </cfRule>
    <cfRule type="cellIs" dxfId="907" priority="23" operator="equal">
      <formula>"Cumplida (DT)"</formula>
    </cfRule>
    <cfRule type="cellIs" dxfId="906" priority="24" operator="equal">
      <formula>"Sin Avance"</formula>
    </cfRule>
  </conditionalFormatting>
  <conditionalFormatting sqref="U22">
    <cfRule type="cellIs" dxfId="905" priority="13" operator="equal">
      <formula>"Vencida"</formula>
    </cfRule>
    <cfRule type="cellIs" dxfId="904" priority="14" operator="equal">
      <formula>"No Cumplida"</formula>
    </cfRule>
    <cfRule type="cellIs" dxfId="903" priority="15" operator="equal">
      <formula>"En Avance"</formula>
    </cfRule>
    <cfRule type="cellIs" dxfId="902" priority="16" operator="equal">
      <formula>"Cumplida (FT)"</formula>
    </cfRule>
    <cfRule type="cellIs" dxfId="901" priority="17" operator="equal">
      <formula>"Cumplida (DT)"</formula>
    </cfRule>
    <cfRule type="cellIs" dxfId="900" priority="18" operator="equal">
      <formula>"Sin Avance"</formula>
    </cfRule>
  </conditionalFormatting>
  <conditionalFormatting sqref="U25">
    <cfRule type="cellIs" dxfId="899" priority="7" operator="equal">
      <formula>"Vencida"</formula>
    </cfRule>
    <cfRule type="cellIs" dxfId="898" priority="8" operator="equal">
      <formula>"No Cumplida"</formula>
    </cfRule>
    <cfRule type="cellIs" dxfId="897" priority="9" operator="equal">
      <formula>"En Avance"</formula>
    </cfRule>
    <cfRule type="cellIs" dxfId="896" priority="10" operator="equal">
      <formula>"Cumplida (FT)"</formula>
    </cfRule>
    <cfRule type="cellIs" dxfId="895" priority="11" operator="equal">
      <formula>"Cumplida (DT)"</formula>
    </cfRule>
    <cfRule type="cellIs" dxfId="894" priority="12" operator="equal">
      <formula>"Sin Avance"</formula>
    </cfRule>
  </conditionalFormatting>
  <conditionalFormatting sqref="U29">
    <cfRule type="cellIs" dxfId="893" priority="1" operator="equal">
      <formula>"Vencida"</formula>
    </cfRule>
    <cfRule type="cellIs" dxfId="892" priority="2" operator="equal">
      <formula>"No Cumplida"</formula>
    </cfRule>
    <cfRule type="cellIs" dxfId="891" priority="3" operator="equal">
      <formula>"En Avance"</formula>
    </cfRule>
    <cfRule type="cellIs" dxfId="890" priority="4" operator="equal">
      <formula>"Cumplida (FT)"</formula>
    </cfRule>
    <cfRule type="cellIs" dxfId="889" priority="5" operator="equal">
      <formula>"Cumplida (DT)"</formula>
    </cfRule>
    <cfRule type="cellIs" dxfId="888" priority="6" operator="equal">
      <formula>"Sin Avance"</formula>
    </cfRule>
  </conditionalFormatting>
  <pageMargins left="0.70866141732283472" right="0.70866141732283472" top="0.74803149606299213" bottom="0.74803149606299213" header="0.31496062992125984" footer="0.31496062992125984"/>
  <pageSetup paperSize="9" fitToHeight="0" orientation="landscape" r:id="rId1"/>
  <headerFooter>
    <oddHeader>&amp;L&amp;G&amp;RCLASIFICACIÓN DE LA INFORMACIÓN
PÚBLICA</oddHeader>
    <oddFooter>&amp;LAprobó: Yanira Villamil
Realizó: Yaneth Burgos/Maritza Beltrán&amp;C&amp;G</oddFooter>
  </headerFooter>
  <legacy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'https://icbfgob.sharepoint.com/Users/Yaneth.Burgos/Documents/Yanet Burgos Duitama/PLAN ANTICORRUPCIÓN PAAC/PAAC 2020/1er Cuatrimestre/[Sgto_PAAC_30_abril_2020.xlsx]Hoja1'!#REF!</xm:f>
          </x14:formula1>
          <xm:sqref>I35 I17 I32:I33 I22:I23 I25:I26</xm:sqref>
        </x14:dataValidation>
        <x14:dataValidation type="list" allowBlank="1" showInputMessage="1" showErrorMessage="1" xr:uid="{00000000-0002-0000-0400-000001000000}">
          <x14:formula1>
            <xm:f>'https://icbfgob.sharepoint.com/Users/Maritza.Beltran/AppData/Local/Microsoft/Windows/INetCache/Content.Outlook/P86LDKLA/[Sgto_PAAC_30_abril_2020 - Componente 5.xlsx]Hoja1'!#REF!</xm:f>
          </x14:formula1>
          <xm:sqref>I18:I20 I29 O20 O22:O23 O29 I31 I36 O17:O18 O25:O26 O35:O36 O31:O33</xm:sqref>
        </x14:dataValidation>
        <x14:dataValidation type="list" allowBlank="1" showInputMessage="1" showErrorMessage="1" xr:uid="{00000000-0002-0000-0400-000002000000}">
          <x14:formula1>
            <xm:f>ESTADOS!#REF!</xm:f>
          </x14:formula1>
          <xm:sqref>U12:U13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43F50-7228-4727-8C13-4C1F85A97AE4}">
  <dimension ref="A1:X28"/>
  <sheetViews>
    <sheetView zoomScale="55" zoomScaleNormal="55" zoomScalePageLayoutView="70" workbookViewId="0">
      <selection activeCell="X14" sqref="X14"/>
    </sheetView>
  </sheetViews>
  <sheetFormatPr baseColWidth="10" defaultColWidth="11.42578125" defaultRowHeight="15" x14ac:dyDescent="0.25"/>
  <cols>
    <col min="1" max="1" width="26.85546875" customWidth="1"/>
    <col min="2" max="2" width="23.85546875" customWidth="1"/>
    <col min="3" max="3" width="28.140625" customWidth="1"/>
    <col min="4" max="4" width="32.140625" customWidth="1"/>
    <col min="7" max="7" width="1.28515625" customWidth="1"/>
    <col min="8" max="8" width="14.42578125" hidden="1" customWidth="1"/>
    <col min="9" max="9" width="16" hidden="1" customWidth="1"/>
    <col min="10" max="10" width="15.5703125" hidden="1" customWidth="1"/>
    <col min="11" max="11" width="19.7109375" hidden="1" customWidth="1"/>
    <col min="12" max="12" width="111.85546875" hidden="1" customWidth="1"/>
    <col min="13" max="13" width="0.7109375" hidden="1" customWidth="1"/>
    <col min="14" max="14" width="22.28515625" hidden="1" customWidth="1"/>
    <col min="15" max="15" width="16" hidden="1" customWidth="1"/>
    <col min="16" max="16" width="23.42578125" hidden="1" customWidth="1"/>
    <col min="17" max="17" width="19.42578125" hidden="1" customWidth="1"/>
    <col min="18" max="18" width="227.85546875" hidden="1" customWidth="1"/>
    <col min="19" max="19" width="2.85546875" hidden="1" customWidth="1"/>
    <col min="20" max="20" width="16.140625" customWidth="1"/>
    <col min="21" max="21" width="19.7109375" customWidth="1"/>
    <col min="22" max="22" width="15.28515625" customWidth="1"/>
    <col min="23" max="23" width="18" customWidth="1"/>
    <col min="24" max="24" width="219.7109375" customWidth="1"/>
  </cols>
  <sheetData>
    <row r="1" spans="1:24" ht="18" customHeight="1" x14ac:dyDescent="0.25"/>
    <row r="2" spans="1:24" ht="18" customHeight="1" x14ac:dyDescent="0.25">
      <c r="A2" s="36" t="s">
        <v>0</v>
      </c>
      <c r="B2" s="36"/>
      <c r="C2" s="37"/>
    </row>
    <row r="3" spans="1:24" ht="5.25" customHeight="1" x14ac:dyDescent="0.25">
      <c r="A3" s="38"/>
      <c r="B3" s="39"/>
      <c r="C3" s="40"/>
    </row>
    <row r="4" spans="1:24" ht="18" customHeight="1" x14ac:dyDescent="0.25">
      <c r="A4" s="39" t="s">
        <v>1</v>
      </c>
      <c r="B4" s="39"/>
      <c r="C4" s="41" t="s">
        <v>2</v>
      </c>
    </row>
    <row r="5" spans="1:24" ht="18" customHeight="1" x14ac:dyDescent="0.25">
      <c r="A5" s="39" t="s">
        <v>3</v>
      </c>
      <c r="B5" s="39"/>
      <c r="C5" s="42">
        <v>2022</v>
      </c>
    </row>
    <row r="6" spans="1:24" ht="18" customHeight="1" x14ac:dyDescent="0.25">
      <c r="A6" s="43" t="s">
        <v>4</v>
      </c>
      <c r="B6" s="43"/>
      <c r="C6" s="44" t="s">
        <v>480</v>
      </c>
    </row>
    <row r="7" spans="1:24" ht="18" customHeight="1" thickBot="1" x14ac:dyDescent="0.3"/>
    <row r="8" spans="1:24" ht="40.5" customHeight="1" thickBot="1" x14ac:dyDescent="0.3">
      <c r="A8" s="1064" t="s">
        <v>15</v>
      </c>
      <c r="B8" s="1064"/>
      <c r="C8" s="1064"/>
      <c r="D8" s="1064"/>
      <c r="E8" s="1064"/>
      <c r="F8" s="1064"/>
      <c r="G8" s="111"/>
      <c r="H8" s="1065" t="s">
        <v>195</v>
      </c>
      <c r="I8" s="1066"/>
      <c r="J8" s="1066"/>
      <c r="K8" s="1066"/>
      <c r="L8" s="1067"/>
      <c r="M8" s="110"/>
      <c r="N8" s="1065" t="s">
        <v>196</v>
      </c>
      <c r="O8" s="1068"/>
      <c r="P8" s="1068"/>
      <c r="Q8" s="1068"/>
      <c r="R8" s="1069"/>
      <c r="T8" s="1065" t="s">
        <v>197</v>
      </c>
      <c r="U8" s="1068"/>
      <c r="V8" s="1068"/>
      <c r="W8" s="1068"/>
      <c r="X8" s="1069"/>
    </row>
    <row r="9" spans="1:24" ht="72.75" customHeight="1" thickBot="1" x14ac:dyDescent="0.3">
      <c r="A9" s="848" t="s">
        <v>198</v>
      </c>
      <c r="B9" s="1070" t="s">
        <v>2825</v>
      </c>
      <c r="C9" s="1071"/>
      <c r="D9" s="1071"/>
      <c r="E9" s="1071"/>
      <c r="F9" s="1071"/>
      <c r="G9" s="112"/>
      <c r="H9" s="113" t="s">
        <v>199</v>
      </c>
      <c r="I9" s="121"/>
      <c r="J9" s="114"/>
      <c r="K9" s="1072" t="s">
        <v>20</v>
      </c>
      <c r="L9" s="1072" t="s">
        <v>21</v>
      </c>
      <c r="M9" s="110"/>
      <c r="N9" s="113" t="s">
        <v>383</v>
      </c>
      <c r="O9" s="121"/>
      <c r="P9" s="116"/>
      <c r="Q9" s="1072" t="s">
        <v>20</v>
      </c>
      <c r="R9" s="1072" t="s">
        <v>21</v>
      </c>
      <c r="T9" s="879" t="s">
        <v>482</v>
      </c>
      <c r="U9" s="117"/>
      <c r="V9" s="880"/>
      <c r="W9" s="1074" t="s">
        <v>20</v>
      </c>
      <c r="X9" s="1074" t="s">
        <v>21</v>
      </c>
    </row>
    <row r="10" spans="1:24" ht="45.75" thickBot="1" x14ac:dyDescent="0.3">
      <c r="A10" s="849" t="s">
        <v>22</v>
      </c>
      <c r="B10" s="1064" t="s">
        <v>23</v>
      </c>
      <c r="C10" s="1064"/>
      <c r="D10" s="849" t="s">
        <v>24</v>
      </c>
      <c r="E10" s="849" t="s">
        <v>25</v>
      </c>
      <c r="F10" s="850" t="s">
        <v>26</v>
      </c>
      <c r="G10" s="110"/>
      <c r="H10" s="115" t="s">
        <v>129</v>
      </c>
      <c r="I10" s="120" t="s">
        <v>130</v>
      </c>
      <c r="J10" s="120" t="s">
        <v>131</v>
      </c>
      <c r="K10" s="1073"/>
      <c r="L10" s="1073"/>
      <c r="M10" s="110"/>
      <c r="N10" s="115" t="s">
        <v>129</v>
      </c>
      <c r="O10" s="120" t="s">
        <v>130</v>
      </c>
      <c r="P10" s="117" t="s">
        <v>131</v>
      </c>
      <c r="Q10" s="1073"/>
      <c r="R10" s="1073"/>
      <c r="T10" s="881" t="s">
        <v>129</v>
      </c>
      <c r="U10" s="117" t="s">
        <v>130</v>
      </c>
      <c r="V10" s="117" t="s">
        <v>131</v>
      </c>
      <c r="W10" s="1074"/>
      <c r="X10" s="1074"/>
    </row>
    <row r="11" spans="1:24" ht="54.75" customHeight="1" thickBot="1" x14ac:dyDescent="0.3">
      <c r="A11" s="1075" t="s">
        <v>423</v>
      </c>
      <c r="B11" s="851"/>
      <c r="C11" s="852"/>
      <c r="D11" s="851"/>
      <c r="E11" s="851"/>
      <c r="F11" s="853"/>
      <c r="G11" s="4"/>
      <c r="H11" s="8">
        <v>1</v>
      </c>
      <c r="I11" s="9">
        <f>+COUNTIF(I12:I12,"Cumplida "&amp;"*")</f>
        <v>0</v>
      </c>
      <c r="J11" s="12">
        <f>IFERROR(+I11/H11,"No se programaron actividades relacionadas con este objetivo")</f>
        <v>0</v>
      </c>
      <c r="K11" s="10"/>
      <c r="L11" s="11"/>
      <c r="M11" s="4"/>
      <c r="N11" s="127"/>
      <c r="O11" s="128">
        <f>+COUNTIF(O12:O12,"Cumplida "&amp;"*")</f>
        <v>0</v>
      </c>
      <c r="P11" s="129" t="str">
        <f>IFERROR(+O11/N11,"No se programaron actividades relacionadas con este objetivo")</f>
        <v>No se programaron actividades relacionadas con este objetivo</v>
      </c>
      <c r="Q11" s="130"/>
      <c r="R11" s="131"/>
      <c r="T11" s="814">
        <v>1</v>
      </c>
      <c r="U11" s="814">
        <f>+COUNTIF(U12:U12,"Cumplida "&amp;"*")</f>
        <v>1</v>
      </c>
      <c r="V11" s="815">
        <f>IFERROR(+U11/T11,"No se programaron actividades relacionadas con este objetivo")</f>
        <v>1</v>
      </c>
      <c r="W11" s="815"/>
      <c r="X11" s="816"/>
    </row>
    <row r="12" spans="1:24" s="799" customFormat="1" ht="118.5" customHeight="1" thickBot="1" x14ac:dyDescent="0.3">
      <c r="A12" s="1075"/>
      <c r="B12" s="841" t="s">
        <v>32</v>
      </c>
      <c r="C12" s="842" t="s">
        <v>428</v>
      </c>
      <c r="D12" s="843" t="s">
        <v>205</v>
      </c>
      <c r="E12" s="844" t="s">
        <v>153</v>
      </c>
      <c r="F12" s="845">
        <v>44910</v>
      </c>
      <c r="G12" s="794"/>
      <c r="H12" s="795"/>
      <c r="I12" s="796" t="s">
        <v>11</v>
      </c>
      <c r="J12" s="797"/>
      <c r="K12" s="798" t="s">
        <v>335</v>
      </c>
      <c r="L12" s="23" t="s">
        <v>338</v>
      </c>
      <c r="M12" s="794"/>
      <c r="N12" s="89"/>
      <c r="O12" s="89" t="s">
        <v>11</v>
      </c>
      <c r="P12" s="89"/>
      <c r="Q12" s="92" t="s">
        <v>429</v>
      </c>
      <c r="R12" s="109" t="s">
        <v>430</v>
      </c>
      <c r="T12" s="841"/>
      <c r="U12" s="882" t="s">
        <v>7</v>
      </c>
      <c r="V12" s="882"/>
      <c r="W12" s="883" t="s">
        <v>429</v>
      </c>
      <c r="X12" s="884" t="s">
        <v>2421</v>
      </c>
    </row>
    <row r="13" spans="1:24" ht="45.75" customHeight="1" thickBot="1" x14ac:dyDescent="0.3">
      <c r="A13" s="1076" t="s">
        <v>424</v>
      </c>
      <c r="B13" s="851"/>
      <c r="C13" s="852"/>
      <c r="D13" s="851"/>
      <c r="E13" s="851"/>
      <c r="F13" s="853"/>
      <c r="G13" s="4"/>
      <c r="H13" s="127">
        <v>1</v>
      </c>
      <c r="I13" s="128">
        <f>+COUNTIF(I14:I14,"Cumplida "&amp;"*")</f>
        <v>0</v>
      </c>
      <c r="J13" s="129">
        <f>IFERROR(+I13/H13,"No se programaron actividades relacionadas con este objetivo")</f>
        <v>0</v>
      </c>
      <c r="K13" s="130"/>
      <c r="L13" s="131"/>
      <c r="M13" s="4"/>
      <c r="N13" s="144"/>
      <c r="O13" s="145">
        <f>+COUNTIF(U14:U14,"Cumplida "&amp;"*")</f>
        <v>1</v>
      </c>
      <c r="P13" s="146" t="str">
        <f>IFERROR(+O13/N13,"No se programaron actividades relacionadas con este objetivo")</f>
        <v>No se programaron actividades relacionadas con este objetivo</v>
      </c>
      <c r="Q13" s="147"/>
      <c r="R13" s="148"/>
      <c r="T13" s="814">
        <v>7</v>
      </c>
      <c r="U13" s="814">
        <f>+COUNTIF(U14:U21,"Cumplida "&amp;"*")</f>
        <v>7</v>
      </c>
      <c r="V13" s="815">
        <f>IFERROR(+U13/T13,"No se programaron actividades relacionadas con este objetivo")</f>
        <v>1</v>
      </c>
      <c r="W13" s="815"/>
      <c r="X13" s="816"/>
    </row>
    <row r="14" spans="1:24" s="805" customFormat="1" ht="409.6" customHeight="1" thickBot="1" x14ac:dyDescent="0.3">
      <c r="A14" s="1077"/>
      <c r="B14" s="841" t="s">
        <v>39</v>
      </c>
      <c r="C14" s="842" t="s">
        <v>203</v>
      </c>
      <c r="D14" s="843" t="s">
        <v>432</v>
      </c>
      <c r="E14" s="844" t="s">
        <v>153</v>
      </c>
      <c r="F14" s="845">
        <v>44910</v>
      </c>
      <c r="G14" s="802"/>
      <c r="H14" s="803"/>
      <c r="I14" s="804" t="s">
        <v>11</v>
      </c>
      <c r="J14" s="800"/>
      <c r="K14" s="18" t="s">
        <v>335</v>
      </c>
      <c r="L14" s="55" t="s">
        <v>2819</v>
      </c>
      <c r="M14" s="802"/>
      <c r="N14" s="800"/>
      <c r="O14" s="89" t="s">
        <v>11</v>
      </c>
      <c r="P14" s="89"/>
      <c r="Q14" s="92" t="s">
        <v>429</v>
      </c>
      <c r="R14" s="109" t="s">
        <v>451</v>
      </c>
      <c r="T14" s="846"/>
      <c r="U14" s="885" t="s">
        <v>7</v>
      </c>
      <c r="V14" s="882"/>
      <c r="W14" s="883" t="s">
        <v>429</v>
      </c>
      <c r="X14" s="886" t="s">
        <v>2422</v>
      </c>
    </row>
    <row r="15" spans="1:24" s="805" customFormat="1" ht="149.25" customHeight="1" thickBot="1" x14ac:dyDescent="0.3">
      <c r="A15" s="1077"/>
      <c r="B15" s="841" t="s">
        <v>43</v>
      </c>
      <c r="C15" s="842" t="s">
        <v>200</v>
      </c>
      <c r="D15" s="843" t="s">
        <v>201</v>
      </c>
      <c r="E15" s="844" t="s">
        <v>153</v>
      </c>
      <c r="F15" s="845">
        <v>44834</v>
      </c>
      <c r="G15" s="802"/>
      <c r="H15" s="803"/>
      <c r="I15" s="803"/>
      <c r="J15" s="800"/>
      <c r="K15" s="801"/>
      <c r="L15" s="806"/>
      <c r="M15" s="802"/>
      <c r="N15" s="800"/>
      <c r="O15" s="89" t="s">
        <v>11</v>
      </c>
      <c r="P15" s="140"/>
      <c r="Q15" s="92" t="s">
        <v>429</v>
      </c>
      <c r="R15" s="143" t="s">
        <v>452</v>
      </c>
      <c r="T15" s="846"/>
      <c r="U15" s="885" t="s">
        <v>7</v>
      </c>
      <c r="V15" s="882"/>
      <c r="W15" s="883" t="s">
        <v>429</v>
      </c>
      <c r="X15" s="886" t="s">
        <v>2423</v>
      </c>
    </row>
    <row r="16" spans="1:24" s="805" customFormat="1" ht="174" customHeight="1" thickBot="1" x14ac:dyDescent="0.3">
      <c r="A16" s="1077"/>
      <c r="B16" s="841" t="s">
        <v>47</v>
      </c>
      <c r="C16" s="854" t="s">
        <v>433</v>
      </c>
      <c r="D16" s="843" t="s">
        <v>434</v>
      </c>
      <c r="E16" s="844" t="s">
        <v>153</v>
      </c>
      <c r="F16" s="845">
        <v>44910</v>
      </c>
      <c r="G16" s="802"/>
      <c r="H16" s="803"/>
      <c r="I16" s="803"/>
      <c r="J16" s="800"/>
      <c r="K16" s="801"/>
      <c r="L16" s="807"/>
      <c r="M16" s="802"/>
      <c r="N16" s="800"/>
      <c r="O16" s="89" t="s">
        <v>11</v>
      </c>
      <c r="P16" s="140"/>
      <c r="Q16" s="92" t="s">
        <v>429</v>
      </c>
      <c r="R16" s="109" t="s">
        <v>453</v>
      </c>
      <c r="T16" s="846"/>
      <c r="U16" s="885" t="s">
        <v>7</v>
      </c>
      <c r="V16" s="882"/>
      <c r="W16" s="883" t="s">
        <v>429</v>
      </c>
      <c r="X16" s="886" t="s">
        <v>2424</v>
      </c>
    </row>
    <row r="17" spans="1:24" s="805" customFormat="1" ht="192.75" customHeight="1" thickBot="1" x14ac:dyDescent="0.3">
      <c r="A17" s="1078"/>
      <c r="B17" s="841" t="s">
        <v>431</v>
      </c>
      <c r="C17" s="854" t="s">
        <v>435</v>
      </c>
      <c r="D17" s="843" t="s">
        <v>436</v>
      </c>
      <c r="E17" s="844" t="s">
        <v>153</v>
      </c>
      <c r="F17" s="845">
        <v>44910</v>
      </c>
      <c r="G17" s="802"/>
      <c r="H17" s="803"/>
      <c r="I17" s="803"/>
      <c r="J17" s="800"/>
      <c r="K17" s="801"/>
      <c r="L17" s="807"/>
      <c r="M17" s="802"/>
      <c r="N17" s="800"/>
      <c r="O17" s="89" t="s">
        <v>11</v>
      </c>
      <c r="P17" s="140"/>
      <c r="Q17" s="92" t="s">
        <v>429</v>
      </c>
      <c r="R17" s="143" t="s">
        <v>454</v>
      </c>
      <c r="T17" s="846"/>
      <c r="U17" s="885" t="s">
        <v>7</v>
      </c>
      <c r="V17" s="882"/>
      <c r="W17" s="883" t="s">
        <v>429</v>
      </c>
      <c r="X17" s="886" t="s">
        <v>2425</v>
      </c>
    </row>
    <row r="18" spans="1:24" ht="15.75" customHeight="1" thickBot="1" x14ac:dyDescent="0.3">
      <c r="A18" s="1076" t="s">
        <v>425</v>
      </c>
      <c r="B18" s="851"/>
      <c r="C18" s="852"/>
      <c r="D18" s="851"/>
      <c r="E18" s="851"/>
      <c r="F18" s="853"/>
      <c r="G18" s="4"/>
      <c r="H18" s="132">
        <v>1</v>
      </c>
      <c r="I18" s="133">
        <f>+COUNTIF(I19,"Cumplida "&amp;"*")</f>
        <v>0</v>
      </c>
      <c r="J18" s="134">
        <f>IFERROR(+I18/H18,"No se programaron actividades relacionadas con este objetivo")</f>
        <v>0</v>
      </c>
      <c r="K18" s="135"/>
      <c r="L18" s="136"/>
      <c r="M18" s="4"/>
      <c r="N18" s="144">
        <v>1</v>
      </c>
      <c r="O18" s="145">
        <f>+COUNTIF(U19,"Cumplida "&amp;"*")</f>
        <v>1</v>
      </c>
      <c r="P18" s="146">
        <f>IFERROR(+O18/N18,"No se programaron actividades relacionadas con este objetivo")</f>
        <v>1</v>
      </c>
      <c r="Q18" s="147"/>
      <c r="R18" s="148"/>
      <c r="T18" s="814">
        <v>3</v>
      </c>
      <c r="U18" s="814">
        <f>+COUNTIF(U19:U21,"Cumplida "&amp;"*")</f>
        <v>3</v>
      </c>
      <c r="V18" s="815">
        <f>IFERROR(+U18/T18,"No se programaron actividades relacionadas con este objetivo")</f>
        <v>1</v>
      </c>
      <c r="W18" s="815"/>
      <c r="X18" s="816"/>
    </row>
    <row r="19" spans="1:24" ht="135" customHeight="1" thickBot="1" x14ac:dyDescent="0.3">
      <c r="A19" s="1077"/>
      <c r="B19" s="855" t="s">
        <v>52</v>
      </c>
      <c r="C19" s="856" t="s">
        <v>444</v>
      </c>
      <c r="D19" s="823" t="s">
        <v>445</v>
      </c>
      <c r="E19" s="820" t="s">
        <v>446</v>
      </c>
      <c r="F19" s="857">
        <v>44910</v>
      </c>
      <c r="G19" s="2"/>
      <c r="H19" s="52"/>
      <c r="I19" s="82"/>
      <c r="J19" s="56"/>
      <c r="K19" s="14"/>
      <c r="L19" s="58"/>
      <c r="M19" s="2"/>
      <c r="N19" s="56"/>
      <c r="O19" s="141" t="s">
        <v>12</v>
      </c>
      <c r="P19" s="140"/>
      <c r="Q19" s="92" t="s">
        <v>429</v>
      </c>
      <c r="R19" s="808" t="s">
        <v>463</v>
      </c>
      <c r="T19" s="817"/>
      <c r="U19" s="885" t="s">
        <v>7</v>
      </c>
      <c r="V19" s="882"/>
      <c r="W19" s="883" t="s">
        <v>429</v>
      </c>
      <c r="X19" s="886" t="s">
        <v>2426</v>
      </c>
    </row>
    <row r="20" spans="1:24" ht="219.75" customHeight="1" thickBot="1" x14ac:dyDescent="0.3">
      <c r="A20" s="1077"/>
      <c r="B20" s="855" t="s">
        <v>55</v>
      </c>
      <c r="C20" s="856" t="s">
        <v>447</v>
      </c>
      <c r="D20" s="823" t="s">
        <v>448</v>
      </c>
      <c r="E20" s="820" t="s">
        <v>153</v>
      </c>
      <c r="F20" s="857">
        <v>44910</v>
      </c>
      <c r="G20" s="2"/>
      <c r="H20" s="124"/>
      <c r="I20" s="124"/>
      <c r="J20" s="125"/>
      <c r="K20" s="126"/>
      <c r="L20" s="137"/>
      <c r="M20" s="2"/>
      <c r="N20" s="56"/>
      <c r="O20" s="89" t="s">
        <v>11</v>
      </c>
      <c r="P20" s="140"/>
      <c r="Q20" s="92" t="s">
        <v>429</v>
      </c>
      <c r="R20" s="143" t="s">
        <v>2427</v>
      </c>
      <c r="T20" s="817"/>
      <c r="U20" s="885" t="s">
        <v>7</v>
      </c>
      <c r="V20" s="887"/>
      <c r="W20" s="888" t="s">
        <v>429</v>
      </c>
      <c r="X20" s="889" t="s">
        <v>2428</v>
      </c>
    </row>
    <row r="21" spans="1:24" ht="129.75" customHeight="1" thickBot="1" x14ac:dyDescent="0.3">
      <c r="A21" s="1078"/>
      <c r="B21" s="855" t="s">
        <v>252</v>
      </c>
      <c r="C21" s="856" t="s">
        <v>449</v>
      </c>
      <c r="D21" s="823" t="s">
        <v>450</v>
      </c>
      <c r="E21" s="820" t="s">
        <v>153</v>
      </c>
      <c r="F21" s="857">
        <v>44910</v>
      </c>
      <c r="G21" s="2"/>
      <c r="H21" s="124"/>
      <c r="I21" s="124"/>
      <c r="J21" s="125"/>
      <c r="K21" s="126"/>
      <c r="L21" s="137"/>
      <c r="M21" s="2"/>
      <c r="N21" s="56"/>
      <c r="O21" s="89" t="s">
        <v>7</v>
      </c>
      <c r="P21" s="140"/>
      <c r="Q21" s="92" t="s">
        <v>429</v>
      </c>
      <c r="R21" s="143" t="s">
        <v>455</v>
      </c>
      <c r="T21" s="817"/>
      <c r="U21" s="882" t="s">
        <v>7</v>
      </c>
      <c r="V21" s="882"/>
      <c r="W21" s="883" t="s">
        <v>429</v>
      </c>
      <c r="X21" s="890" t="s">
        <v>2429</v>
      </c>
    </row>
    <row r="22" spans="1:24" ht="30.75" customHeight="1" thickBot="1" x14ac:dyDescent="0.3">
      <c r="A22" s="1076" t="s">
        <v>426</v>
      </c>
      <c r="B22" s="851"/>
      <c r="C22" s="852"/>
      <c r="D22" s="851"/>
      <c r="E22" s="851"/>
      <c r="F22" s="853"/>
      <c r="G22" s="4"/>
      <c r="H22" s="8">
        <v>1</v>
      </c>
      <c r="I22" s="9">
        <f>+COUNTIF(I23:I23,"Cumplida "&amp;"*")</f>
        <v>0</v>
      </c>
      <c r="J22" s="12">
        <f>IFERROR(+I22/H22,"No se programaron actividades relacionadas con este objetivo")</f>
        <v>0</v>
      </c>
      <c r="K22" s="10"/>
      <c r="L22" s="11"/>
      <c r="M22" s="4"/>
      <c r="N22" s="144">
        <v>1</v>
      </c>
      <c r="O22" s="145">
        <f>+COUNTIF(O23:O23,"Cumplida "&amp;"*")</f>
        <v>1</v>
      </c>
      <c r="P22" s="146">
        <f>IFERROR(+O22/N22,"No se programaron actividades relacionadas con este objetivo")</f>
        <v>1</v>
      </c>
      <c r="Q22" s="147"/>
      <c r="R22" s="148"/>
      <c r="T22" s="814">
        <v>3</v>
      </c>
      <c r="U22" s="814">
        <f>+COUNTIF(U23:U25,"Cumplida "&amp;"*")</f>
        <v>3</v>
      </c>
      <c r="V22" s="815">
        <f>IFERROR(+U22/T22,"No se programaron actividades relacionadas con este objetivo")</f>
        <v>1</v>
      </c>
      <c r="W22" s="815"/>
      <c r="X22" s="816"/>
    </row>
    <row r="23" spans="1:24" ht="158.25" customHeight="1" thickBot="1" x14ac:dyDescent="0.3">
      <c r="A23" s="1077"/>
      <c r="B23" s="855" t="s">
        <v>179</v>
      </c>
      <c r="C23" s="856" t="s">
        <v>438</v>
      </c>
      <c r="D23" s="823" t="s">
        <v>439</v>
      </c>
      <c r="E23" s="844" t="s">
        <v>440</v>
      </c>
      <c r="F23" s="845">
        <v>44772</v>
      </c>
      <c r="G23" s="2"/>
      <c r="H23" s="52"/>
      <c r="I23" s="82"/>
      <c r="J23" s="24"/>
      <c r="K23" s="14"/>
      <c r="L23" s="50"/>
      <c r="M23" s="2"/>
      <c r="N23" s="56"/>
      <c r="O23" s="89" t="s">
        <v>7</v>
      </c>
      <c r="P23" s="140"/>
      <c r="Q23" s="92" t="s">
        <v>429</v>
      </c>
      <c r="R23" s="109" t="s">
        <v>456</v>
      </c>
      <c r="T23" s="817"/>
      <c r="U23" s="882" t="s">
        <v>7</v>
      </c>
      <c r="V23" s="882"/>
      <c r="W23" s="883" t="s">
        <v>429</v>
      </c>
      <c r="X23" s="890" t="s">
        <v>2430</v>
      </c>
    </row>
    <row r="24" spans="1:24" ht="261.75" customHeight="1" thickBot="1" x14ac:dyDescent="0.3">
      <c r="A24" s="1077"/>
      <c r="B24" s="855" t="s">
        <v>65</v>
      </c>
      <c r="C24" s="858" t="s">
        <v>204</v>
      </c>
      <c r="D24" s="823" t="s">
        <v>441</v>
      </c>
      <c r="E24" s="844" t="s">
        <v>153</v>
      </c>
      <c r="F24" s="845">
        <v>44910</v>
      </c>
      <c r="G24" s="2"/>
      <c r="H24" s="124"/>
      <c r="I24" s="82" t="s">
        <v>11</v>
      </c>
      <c r="J24" s="24"/>
      <c r="K24" s="14" t="s">
        <v>335</v>
      </c>
      <c r="L24" s="50" t="s">
        <v>337</v>
      </c>
      <c r="M24" s="2"/>
      <c r="N24" s="56"/>
      <c r="O24" s="89" t="s">
        <v>11</v>
      </c>
      <c r="P24" s="140"/>
      <c r="Q24" s="92" t="s">
        <v>429</v>
      </c>
      <c r="R24" s="109" t="s">
        <v>457</v>
      </c>
      <c r="T24" s="817"/>
      <c r="U24" s="882" t="s">
        <v>7</v>
      </c>
      <c r="V24" s="882"/>
      <c r="W24" s="883" t="s">
        <v>429</v>
      </c>
      <c r="X24" s="884" t="s">
        <v>2431</v>
      </c>
    </row>
    <row r="25" spans="1:24" ht="243.75" customHeight="1" thickBot="1" x14ac:dyDescent="0.3">
      <c r="A25" s="1078"/>
      <c r="B25" s="855" t="s">
        <v>69</v>
      </c>
      <c r="C25" s="856" t="s">
        <v>442</v>
      </c>
      <c r="D25" s="823" t="s">
        <v>443</v>
      </c>
      <c r="E25" s="844" t="s">
        <v>153</v>
      </c>
      <c r="F25" s="845">
        <v>44910</v>
      </c>
      <c r="G25" s="2"/>
      <c r="H25" s="124"/>
      <c r="I25" s="124"/>
      <c r="J25" s="138"/>
      <c r="K25" s="126"/>
      <c r="L25" s="139"/>
      <c r="M25" s="2"/>
      <c r="N25" s="56"/>
      <c r="O25" s="142" t="s">
        <v>11</v>
      </c>
      <c r="P25" s="140"/>
      <c r="Q25" s="92" t="s">
        <v>429</v>
      </c>
      <c r="R25" s="109" t="s">
        <v>458</v>
      </c>
      <c r="T25" s="817"/>
      <c r="U25" s="882" t="s">
        <v>7</v>
      </c>
      <c r="V25" s="891"/>
      <c r="W25" s="892" t="s">
        <v>429</v>
      </c>
      <c r="X25" s="886" t="s">
        <v>2432</v>
      </c>
    </row>
    <row r="26" spans="1:24" ht="15.75" thickBot="1" x14ac:dyDescent="0.3">
      <c r="A26" s="1075" t="s">
        <v>427</v>
      </c>
      <c r="B26" s="851"/>
      <c r="C26" s="852"/>
      <c r="D26" s="851"/>
      <c r="E26" s="851"/>
      <c r="F26" s="853"/>
      <c r="G26" s="4"/>
      <c r="H26" s="8">
        <v>2</v>
      </c>
      <c r="I26" s="9">
        <f>+COUNTIF(I27:I28,"Cumplida "&amp;"*")</f>
        <v>0</v>
      </c>
      <c r="J26" s="12">
        <f>IFERROR(+I26/H26,"No se programaron actividades relacionadas con este objetivo")</f>
        <v>0</v>
      </c>
      <c r="K26" s="10"/>
      <c r="L26" s="11"/>
      <c r="M26" s="4"/>
      <c r="N26" s="144">
        <v>2</v>
      </c>
      <c r="O26" s="145">
        <f>+COUNTIF(O27:O28,"Cumplida "&amp;"*")</f>
        <v>0</v>
      </c>
      <c r="P26" s="146">
        <f>IFERROR(+O26/N26,"No se programaron actividades relacionadas con este objetivo")</f>
        <v>0</v>
      </c>
      <c r="Q26" s="147"/>
      <c r="R26" s="148"/>
      <c r="T26" s="814">
        <v>2</v>
      </c>
      <c r="U26" s="814">
        <f>+COUNTIF(U27:U28,"Cumplida "&amp;"*")</f>
        <v>2</v>
      </c>
      <c r="V26" s="815">
        <f>IFERROR(+U26/T26,"No se programaron actividades relacionadas con este objetivo")</f>
        <v>1</v>
      </c>
      <c r="W26" s="815"/>
      <c r="X26" s="816"/>
    </row>
    <row r="27" spans="1:24" ht="243" customHeight="1" thickBot="1" x14ac:dyDescent="0.3">
      <c r="A27" s="1075"/>
      <c r="B27" s="841" t="s">
        <v>78</v>
      </c>
      <c r="C27" s="842" t="s">
        <v>202</v>
      </c>
      <c r="D27" s="843" t="s">
        <v>437</v>
      </c>
      <c r="E27" s="844" t="s">
        <v>153</v>
      </c>
      <c r="F27" s="845">
        <v>44910</v>
      </c>
      <c r="G27" s="2"/>
      <c r="H27" s="52"/>
      <c r="I27" s="82" t="s">
        <v>11</v>
      </c>
      <c r="J27" s="56"/>
      <c r="K27" s="14" t="s">
        <v>335</v>
      </c>
      <c r="L27" s="59" t="s">
        <v>336</v>
      </c>
      <c r="M27" s="2"/>
      <c r="N27" s="56"/>
      <c r="O27" s="142" t="s">
        <v>11</v>
      </c>
      <c r="P27" s="140"/>
      <c r="Q27" s="92" t="s">
        <v>429</v>
      </c>
      <c r="R27" s="143" t="s">
        <v>459</v>
      </c>
      <c r="T27" s="817"/>
      <c r="U27" s="818" t="s">
        <v>7</v>
      </c>
      <c r="V27" s="891"/>
      <c r="W27" s="892" t="s">
        <v>429</v>
      </c>
      <c r="X27" s="889" t="s">
        <v>2433</v>
      </c>
    </row>
    <row r="28" spans="1:24" ht="105.75" customHeight="1" thickBot="1" x14ac:dyDescent="0.3">
      <c r="A28" s="1075"/>
      <c r="B28" s="841" t="s">
        <v>83</v>
      </c>
      <c r="C28" s="842" t="s">
        <v>206</v>
      </c>
      <c r="D28" s="843" t="s">
        <v>207</v>
      </c>
      <c r="E28" s="844" t="s">
        <v>153</v>
      </c>
      <c r="F28" s="845">
        <v>44910</v>
      </c>
      <c r="G28" s="2"/>
      <c r="H28" s="52"/>
      <c r="I28" s="84" t="s">
        <v>11</v>
      </c>
      <c r="J28" s="71"/>
      <c r="K28" s="72" t="s">
        <v>335</v>
      </c>
      <c r="L28" s="86" t="s">
        <v>339</v>
      </c>
      <c r="M28" s="2"/>
      <c r="N28" s="56"/>
      <c r="O28" s="142" t="s">
        <v>11</v>
      </c>
      <c r="P28" s="140"/>
      <c r="Q28" s="92" t="s">
        <v>429</v>
      </c>
      <c r="R28" s="109" t="s">
        <v>460</v>
      </c>
      <c r="T28" s="817"/>
      <c r="U28" s="818" t="s">
        <v>7</v>
      </c>
      <c r="V28" s="891"/>
      <c r="W28" s="892" t="s">
        <v>429</v>
      </c>
      <c r="X28" s="884" t="s">
        <v>2434</v>
      </c>
    </row>
  </sheetData>
  <mergeCells count="17">
    <mergeCell ref="A26:A28"/>
    <mergeCell ref="X9:X10"/>
    <mergeCell ref="B10:C10"/>
    <mergeCell ref="A11:A12"/>
    <mergeCell ref="A18:A21"/>
    <mergeCell ref="A22:A25"/>
    <mergeCell ref="A13:A17"/>
    <mergeCell ref="A8:F8"/>
    <mergeCell ref="H8:L8"/>
    <mergeCell ref="N8:R8"/>
    <mergeCell ref="T8:X8"/>
    <mergeCell ref="B9:F9"/>
    <mergeCell ref="K9:K10"/>
    <mergeCell ref="L9:L10"/>
    <mergeCell ref="Q9:Q10"/>
    <mergeCell ref="R9:R10"/>
    <mergeCell ref="W9:W10"/>
  </mergeCells>
  <conditionalFormatting sqref="I9:I10">
    <cfRule type="cellIs" dxfId="887" priority="487" operator="equal">
      <formula>"Vencida"</formula>
    </cfRule>
    <cfRule type="cellIs" dxfId="886" priority="488" operator="equal">
      <formula>"No Cumplida"</formula>
    </cfRule>
    <cfRule type="cellIs" dxfId="885" priority="489" operator="equal">
      <formula>"En Avance"</formula>
    </cfRule>
    <cfRule type="cellIs" dxfId="884" priority="490" operator="equal">
      <formula>"Cumplida (FT)"</formula>
    </cfRule>
    <cfRule type="cellIs" dxfId="883" priority="491" operator="equal">
      <formula>"Cumplida (DT)"</formula>
    </cfRule>
    <cfRule type="cellIs" dxfId="882" priority="492" operator="equal">
      <formula>"Sin Avance"</formula>
    </cfRule>
  </conditionalFormatting>
  <conditionalFormatting sqref="O9:O11 O22 O13 O26 O18">
    <cfRule type="cellIs" dxfId="881" priority="481" operator="equal">
      <formula>"Vencida"</formula>
    </cfRule>
    <cfRule type="cellIs" dxfId="880" priority="482" operator="equal">
      <formula>"No Cumplida"</formula>
    </cfRule>
    <cfRule type="cellIs" dxfId="879" priority="483" operator="equal">
      <formula>"En Avance"</formula>
    </cfRule>
    <cfRule type="cellIs" dxfId="878" priority="484" operator="equal">
      <formula>"Cumplida (FT)"</formula>
    </cfRule>
    <cfRule type="cellIs" dxfId="877" priority="485" operator="equal">
      <formula>"Cumplida (DT)"</formula>
    </cfRule>
    <cfRule type="cellIs" dxfId="876" priority="486" operator="equal">
      <formula>"Sin Avance"</formula>
    </cfRule>
  </conditionalFormatting>
  <conditionalFormatting sqref="U9:U10">
    <cfRule type="cellIs" dxfId="875" priority="475" operator="equal">
      <formula>"Vencida"</formula>
    </cfRule>
    <cfRule type="cellIs" dxfId="874" priority="476" operator="equal">
      <formula>"No Cumplida"</formula>
    </cfRule>
    <cfRule type="cellIs" dxfId="873" priority="477" operator="equal">
      <formula>"En Avance"</formula>
    </cfRule>
    <cfRule type="cellIs" dxfId="872" priority="478" operator="equal">
      <formula>"Cumplida (FT)"</formula>
    </cfRule>
    <cfRule type="cellIs" dxfId="871" priority="479" operator="equal">
      <formula>"Cumplida (DT)"</formula>
    </cfRule>
    <cfRule type="cellIs" dxfId="870" priority="480" operator="equal">
      <formula>"Sin Avance"</formula>
    </cfRule>
  </conditionalFormatting>
  <conditionalFormatting sqref="I11 I22 I13 I26 I18">
    <cfRule type="cellIs" dxfId="869" priority="469" operator="equal">
      <formula>"Vencida"</formula>
    </cfRule>
    <cfRule type="cellIs" dxfId="868" priority="470" operator="equal">
      <formula>"No Cumplida"</formula>
    </cfRule>
    <cfRule type="cellIs" dxfId="867" priority="471" operator="equal">
      <formula>"En Avance"</formula>
    </cfRule>
    <cfRule type="cellIs" dxfId="866" priority="472" operator="equal">
      <formula>"Cumplida (FT)"</formula>
    </cfRule>
    <cfRule type="cellIs" dxfId="865" priority="473" operator="equal">
      <formula>"Cumplida (DT)"</formula>
    </cfRule>
    <cfRule type="cellIs" dxfId="864" priority="474" operator="equal">
      <formula>"Sin Avance"</formula>
    </cfRule>
  </conditionalFormatting>
  <conditionalFormatting sqref="H19:H21">
    <cfRule type="cellIs" dxfId="863" priority="421" operator="equal">
      <formula>"Vencida"</formula>
    </cfRule>
    <cfRule type="cellIs" dxfId="862" priority="422" operator="equal">
      <formula>"No Cumplida"</formula>
    </cfRule>
    <cfRule type="cellIs" dxfId="861" priority="423" operator="equal">
      <formula>"En Avance"</formula>
    </cfRule>
    <cfRule type="cellIs" dxfId="860" priority="424" operator="equal">
      <formula>"Cumplida (FT)"</formula>
    </cfRule>
    <cfRule type="cellIs" dxfId="859" priority="425" operator="equal">
      <formula>"Cumplida (DT)"</formula>
    </cfRule>
    <cfRule type="cellIs" dxfId="858" priority="426" operator="equal">
      <formula>"Sin Avance"</formula>
    </cfRule>
  </conditionalFormatting>
  <conditionalFormatting sqref="P12">
    <cfRule type="cellIs" dxfId="857" priority="463" operator="equal">
      <formula>"Vencida"</formula>
    </cfRule>
    <cfRule type="cellIs" dxfId="856" priority="464" operator="equal">
      <formula>"No Cumplida"</formula>
    </cfRule>
    <cfRule type="cellIs" dxfId="855" priority="465" operator="equal">
      <formula>"En Avance"</formula>
    </cfRule>
    <cfRule type="cellIs" dxfId="854" priority="466" operator="equal">
      <formula>"Cumplida (FT)"</formula>
    </cfRule>
    <cfRule type="cellIs" dxfId="853" priority="467" operator="equal">
      <formula>"Cumplida (DT)"</formula>
    </cfRule>
    <cfRule type="cellIs" dxfId="852" priority="468" operator="equal">
      <formula>"Sin Avance"</formula>
    </cfRule>
  </conditionalFormatting>
  <conditionalFormatting sqref="U14:U17">
    <cfRule type="cellIs" dxfId="851" priority="451" operator="equal">
      <formula>"Vencida"</formula>
    </cfRule>
    <cfRule type="cellIs" dxfId="850" priority="452" operator="equal">
      <formula>"No Cumplida"</formula>
    </cfRule>
    <cfRule type="cellIs" dxfId="849" priority="453" operator="equal">
      <formula>"En Avance"</formula>
    </cfRule>
    <cfRule type="cellIs" dxfId="848" priority="454" operator="equal">
      <formula>"Cumplida (FT)"</formula>
    </cfRule>
    <cfRule type="cellIs" dxfId="847" priority="455" operator="equal">
      <formula>"Cumplida (DT)"</formula>
    </cfRule>
    <cfRule type="cellIs" dxfId="846" priority="456" operator="equal">
      <formula>"Sin Avance"</formula>
    </cfRule>
  </conditionalFormatting>
  <conditionalFormatting sqref="V12">
    <cfRule type="cellIs" dxfId="845" priority="457" operator="equal">
      <formula>"Vencida"</formula>
    </cfRule>
    <cfRule type="cellIs" dxfId="844" priority="458" operator="equal">
      <formula>"No Cumplida"</formula>
    </cfRule>
    <cfRule type="cellIs" dxfId="843" priority="459" operator="equal">
      <formula>"En Avance"</formula>
    </cfRule>
    <cfRule type="cellIs" dxfId="842" priority="460" operator="equal">
      <formula>"Cumplida (FT)"</formula>
    </cfRule>
    <cfRule type="cellIs" dxfId="841" priority="461" operator="equal">
      <formula>"Cumplida (DT)"</formula>
    </cfRule>
    <cfRule type="cellIs" dxfId="840" priority="462" operator="equal">
      <formula>"Sin Avance"</formula>
    </cfRule>
  </conditionalFormatting>
  <conditionalFormatting sqref="I16:I17">
    <cfRule type="cellIs" dxfId="839" priority="445" operator="equal">
      <formula>"Vencida"</formula>
    </cfRule>
    <cfRule type="cellIs" dxfId="838" priority="446" operator="equal">
      <formula>"No Cumplida"</formula>
    </cfRule>
    <cfRule type="cellIs" dxfId="837" priority="447" operator="equal">
      <formula>"En Avance"</formula>
    </cfRule>
    <cfRule type="cellIs" dxfId="836" priority="448" operator="equal">
      <formula>"Cumplida (FT)"</formula>
    </cfRule>
    <cfRule type="cellIs" dxfId="835" priority="449" operator="equal">
      <formula>"Cumplida (DT)"</formula>
    </cfRule>
    <cfRule type="cellIs" dxfId="834" priority="450" operator="equal">
      <formula>"Sin Avance"</formula>
    </cfRule>
  </conditionalFormatting>
  <conditionalFormatting sqref="I19:I21">
    <cfRule type="cellIs" dxfId="833" priority="439" operator="equal">
      <formula>"Vencida"</formula>
    </cfRule>
    <cfRule type="cellIs" dxfId="832" priority="440" operator="equal">
      <formula>"No Cumplida"</formula>
    </cfRule>
    <cfRule type="cellIs" dxfId="831" priority="441" operator="equal">
      <formula>"En Avance"</formula>
    </cfRule>
    <cfRule type="cellIs" dxfId="830" priority="442" operator="equal">
      <formula>"Cumplida (FT)"</formula>
    </cfRule>
    <cfRule type="cellIs" dxfId="829" priority="443" operator="equal">
      <formula>"Cumplida (DT)"</formula>
    </cfRule>
    <cfRule type="cellIs" dxfId="828" priority="444" operator="equal">
      <formula>"Sin Avance"</formula>
    </cfRule>
  </conditionalFormatting>
  <conditionalFormatting sqref="I23 I25">
    <cfRule type="cellIs" dxfId="827" priority="433" operator="equal">
      <formula>"Vencida"</formula>
    </cfRule>
    <cfRule type="cellIs" dxfId="826" priority="434" operator="equal">
      <formula>"No Cumplida"</formula>
    </cfRule>
    <cfRule type="cellIs" dxfId="825" priority="435" operator="equal">
      <formula>"En Avance"</formula>
    </cfRule>
    <cfRule type="cellIs" dxfId="824" priority="436" operator="equal">
      <formula>"Cumplida (FT)"</formula>
    </cfRule>
    <cfRule type="cellIs" dxfId="823" priority="437" operator="equal">
      <formula>"Cumplida (DT)"</formula>
    </cfRule>
    <cfRule type="cellIs" dxfId="822" priority="438" operator="equal">
      <formula>"Sin Avance"</formula>
    </cfRule>
  </conditionalFormatting>
  <conditionalFormatting sqref="O23">
    <cfRule type="cellIs" dxfId="821" priority="337" operator="equal">
      <formula>"Vencida"</formula>
    </cfRule>
    <cfRule type="cellIs" dxfId="820" priority="338" operator="equal">
      <formula>"No Cumplida"</formula>
    </cfRule>
    <cfRule type="cellIs" dxfId="819" priority="339" operator="equal">
      <formula>"En Avance"</formula>
    </cfRule>
    <cfRule type="cellIs" dxfId="818" priority="340" operator="equal">
      <formula>"Cumplida (FT)"</formula>
    </cfRule>
    <cfRule type="cellIs" dxfId="817" priority="341" operator="equal">
      <formula>"Cumplida (DT)"</formula>
    </cfRule>
    <cfRule type="cellIs" dxfId="816" priority="342" operator="equal">
      <formula>"Sin Avance"</formula>
    </cfRule>
  </conditionalFormatting>
  <conditionalFormatting sqref="H14:H17">
    <cfRule type="cellIs" dxfId="815" priority="427" operator="equal">
      <formula>"Vencida"</formula>
    </cfRule>
    <cfRule type="cellIs" dxfId="814" priority="428" operator="equal">
      <formula>"No Cumplida"</formula>
    </cfRule>
    <cfRule type="cellIs" dxfId="813" priority="429" operator="equal">
      <formula>"En Avance"</formula>
    </cfRule>
    <cfRule type="cellIs" dxfId="812" priority="430" operator="equal">
      <formula>"Cumplida (FT)"</formula>
    </cfRule>
    <cfRule type="cellIs" dxfId="811" priority="431" operator="equal">
      <formula>"Cumplida (DT)"</formula>
    </cfRule>
    <cfRule type="cellIs" dxfId="810" priority="432" operator="equal">
      <formula>"Sin Avance"</formula>
    </cfRule>
  </conditionalFormatting>
  <conditionalFormatting sqref="H23:H25">
    <cfRule type="cellIs" dxfId="809" priority="415" operator="equal">
      <formula>"Vencida"</formula>
    </cfRule>
    <cfRule type="cellIs" dxfId="808" priority="416" operator="equal">
      <formula>"No Cumplida"</formula>
    </cfRule>
    <cfRule type="cellIs" dxfId="807" priority="417" operator="equal">
      <formula>"En Avance"</formula>
    </cfRule>
    <cfRule type="cellIs" dxfId="806" priority="418" operator="equal">
      <formula>"Cumplida (FT)"</formula>
    </cfRule>
    <cfRule type="cellIs" dxfId="805" priority="419" operator="equal">
      <formula>"Cumplida (DT)"</formula>
    </cfRule>
    <cfRule type="cellIs" dxfId="804" priority="420" operator="equal">
      <formula>"Sin Avance"</formula>
    </cfRule>
  </conditionalFormatting>
  <conditionalFormatting sqref="H27">
    <cfRule type="cellIs" dxfId="803" priority="409" operator="equal">
      <formula>"Vencida"</formula>
    </cfRule>
    <cfRule type="cellIs" dxfId="802" priority="410" operator="equal">
      <formula>"No Cumplida"</formula>
    </cfRule>
    <cfRule type="cellIs" dxfId="801" priority="411" operator="equal">
      <formula>"En Avance"</formula>
    </cfRule>
    <cfRule type="cellIs" dxfId="800" priority="412" operator="equal">
      <formula>"Cumplida (FT)"</formula>
    </cfRule>
    <cfRule type="cellIs" dxfId="799" priority="413" operator="equal">
      <formula>"Cumplida (DT)"</formula>
    </cfRule>
    <cfRule type="cellIs" dxfId="798" priority="414" operator="equal">
      <formula>"Sin Avance"</formula>
    </cfRule>
  </conditionalFormatting>
  <conditionalFormatting sqref="H28">
    <cfRule type="cellIs" dxfId="797" priority="403" operator="equal">
      <formula>"Vencida"</formula>
    </cfRule>
    <cfRule type="cellIs" dxfId="796" priority="404" operator="equal">
      <formula>"No Cumplida"</formula>
    </cfRule>
    <cfRule type="cellIs" dxfId="795" priority="405" operator="equal">
      <formula>"En Avance"</formula>
    </cfRule>
    <cfRule type="cellIs" dxfId="794" priority="406" operator="equal">
      <formula>"Cumplida (FT)"</formula>
    </cfRule>
    <cfRule type="cellIs" dxfId="793" priority="407" operator="equal">
      <formula>"Cumplida (DT)"</formula>
    </cfRule>
    <cfRule type="cellIs" dxfId="792" priority="408" operator="equal">
      <formula>"Sin Avance"</formula>
    </cfRule>
  </conditionalFormatting>
  <conditionalFormatting sqref="O28">
    <cfRule type="cellIs" dxfId="791" priority="295" operator="equal">
      <formula>"Vencida"</formula>
    </cfRule>
    <cfRule type="cellIs" dxfId="790" priority="296" operator="equal">
      <formula>"No Cumplida"</formula>
    </cfRule>
    <cfRule type="cellIs" dxfId="789" priority="297" operator="equal">
      <formula>"En Avance"</formula>
    </cfRule>
    <cfRule type="cellIs" dxfId="788" priority="298" operator="equal">
      <formula>"Cumplida (FT)"</formula>
    </cfRule>
    <cfRule type="cellIs" dxfId="787" priority="299" operator="equal">
      <formula>"Cumplida (DT)"</formula>
    </cfRule>
    <cfRule type="cellIs" dxfId="786" priority="300" operator="equal">
      <formula>"Sin Avance"</formula>
    </cfRule>
  </conditionalFormatting>
  <conditionalFormatting sqref="Q12">
    <cfRule type="cellIs" dxfId="785" priority="397" operator="equal">
      <formula>"Vencida"</formula>
    </cfRule>
    <cfRule type="cellIs" dxfId="784" priority="398" operator="equal">
      <formula>"No Cumplida"</formula>
    </cfRule>
    <cfRule type="cellIs" dxfId="783" priority="399" operator="equal">
      <formula>"En Avance"</formula>
    </cfRule>
    <cfRule type="cellIs" dxfId="782" priority="400" operator="equal">
      <formula>"Cumplida (FT)"</formula>
    </cfRule>
    <cfRule type="cellIs" dxfId="781" priority="401" operator="equal">
      <formula>"Cumplida (DT)"</formula>
    </cfRule>
    <cfRule type="cellIs" dxfId="780" priority="402" operator="equal">
      <formula>"Sin Avance"</formula>
    </cfRule>
  </conditionalFormatting>
  <conditionalFormatting sqref="N12">
    <cfRule type="cellIs" dxfId="779" priority="391" operator="equal">
      <formula>"Vencida"</formula>
    </cfRule>
    <cfRule type="cellIs" dxfId="778" priority="392" operator="equal">
      <formula>"No Cumplida"</formula>
    </cfRule>
    <cfRule type="cellIs" dxfId="777" priority="393" operator="equal">
      <formula>"En Avance"</formula>
    </cfRule>
    <cfRule type="cellIs" dxfId="776" priority="394" operator="equal">
      <formula>"Cumplida (FT)"</formula>
    </cfRule>
    <cfRule type="cellIs" dxfId="775" priority="395" operator="equal">
      <formula>"Cumplida (DT)"</formula>
    </cfRule>
    <cfRule type="cellIs" dxfId="774" priority="396" operator="equal">
      <formula>"Sin Avance"</formula>
    </cfRule>
  </conditionalFormatting>
  <conditionalFormatting sqref="Q28">
    <cfRule type="cellIs" dxfId="773" priority="283" operator="equal">
      <formula>"Vencida"</formula>
    </cfRule>
    <cfRule type="cellIs" dxfId="772" priority="284" operator="equal">
      <formula>"No Cumplida"</formula>
    </cfRule>
    <cfRule type="cellIs" dxfId="771" priority="285" operator="equal">
      <formula>"En Avance"</formula>
    </cfRule>
    <cfRule type="cellIs" dxfId="770" priority="286" operator="equal">
      <formula>"Cumplida (FT)"</formula>
    </cfRule>
    <cfRule type="cellIs" dxfId="769" priority="287" operator="equal">
      <formula>"Cumplida (DT)"</formula>
    </cfRule>
    <cfRule type="cellIs" dxfId="768" priority="288" operator="equal">
      <formula>"Sin Avance"</formula>
    </cfRule>
  </conditionalFormatting>
  <conditionalFormatting sqref="I12">
    <cfRule type="cellIs" dxfId="767" priority="385" operator="equal">
      <formula>"Vencida"</formula>
    </cfRule>
    <cfRule type="cellIs" dxfId="766" priority="386" operator="equal">
      <formula>"No Cumplida"</formula>
    </cfRule>
    <cfRule type="cellIs" dxfId="765" priority="387" operator="equal">
      <formula>"En Avance"</formula>
    </cfRule>
    <cfRule type="cellIs" dxfId="764" priority="388" operator="equal">
      <formula>"Cumplida (FT)"</formula>
    </cfRule>
    <cfRule type="cellIs" dxfId="763" priority="389" operator="equal">
      <formula>"Cumplida (DT)"</formula>
    </cfRule>
    <cfRule type="cellIs" dxfId="762" priority="390" operator="equal">
      <formula>"Sin Avance"</formula>
    </cfRule>
  </conditionalFormatting>
  <conditionalFormatting sqref="H12">
    <cfRule type="cellIs" dxfId="761" priority="379" operator="equal">
      <formula>"Vencida"</formula>
    </cfRule>
    <cfRule type="cellIs" dxfId="760" priority="380" operator="equal">
      <formula>"No Cumplida"</formula>
    </cfRule>
    <cfRule type="cellIs" dxfId="759" priority="381" operator="equal">
      <formula>"En Avance"</formula>
    </cfRule>
    <cfRule type="cellIs" dxfId="758" priority="382" operator="equal">
      <formula>"Cumplida (FT)"</formula>
    </cfRule>
    <cfRule type="cellIs" dxfId="757" priority="383" operator="equal">
      <formula>"Cumplida (DT)"</formula>
    </cfRule>
    <cfRule type="cellIs" dxfId="756" priority="384" operator="equal">
      <formula>"Sin Avance"</formula>
    </cfRule>
  </conditionalFormatting>
  <conditionalFormatting sqref="I14">
    <cfRule type="cellIs" dxfId="755" priority="373" operator="equal">
      <formula>"Vencida"</formula>
    </cfRule>
    <cfRule type="cellIs" dxfId="754" priority="374" operator="equal">
      <formula>"No Cumplida"</formula>
    </cfRule>
    <cfRule type="cellIs" dxfId="753" priority="375" operator="equal">
      <formula>"En Avance"</formula>
    </cfRule>
    <cfRule type="cellIs" dxfId="752" priority="376" operator="equal">
      <formula>"Cumplida (FT)"</formula>
    </cfRule>
    <cfRule type="cellIs" dxfId="751" priority="377" operator="equal">
      <formula>"Cumplida (DT)"</formula>
    </cfRule>
    <cfRule type="cellIs" dxfId="750" priority="378" operator="equal">
      <formula>"Sin Avance"</formula>
    </cfRule>
  </conditionalFormatting>
  <conditionalFormatting sqref="I15">
    <cfRule type="cellIs" dxfId="749" priority="367" operator="equal">
      <formula>"Vencida"</formula>
    </cfRule>
    <cfRule type="cellIs" dxfId="748" priority="368" operator="equal">
      <formula>"No Cumplida"</formula>
    </cfRule>
    <cfRule type="cellIs" dxfId="747" priority="369" operator="equal">
      <formula>"En Avance"</formula>
    </cfRule>
    <cfRule type="cellIs" dxfId="746" priority="370" operator="equal">
      <formula>"Cumplida (FT)"</formula>
    </cfRule>
    <cfRule type="cellIs" dxfId="745" priority="371" operator="equal">
      <formula>"Cumplida (DT)"</formula>
    </cfRule>
    <cfRule type="cellIs" dxfId="744" priority="372" operator="equal">
      <formula>"Sin Avance"</formula>
    </cfRule>
  </conditionalFormatting>
  <conditionalFormatting sqref="I27">
    <cfRule type="cellIs" dxfId="743" priority="361" operator="equal">
      <formula>"Vencida"</formula>
    </cfRule>
    <cfRule type="cellIs" dxfId="742" priority="362" operator="equal">
      <formula>"No Cumplida"</formula>
    </cfRule>
    <cfRule type="cellIs" dxfId="741" priority="363" operator="equal">
      <formula>"En Avance"</formula>
    </cfRule>
    <cfRule type="cellIs" dxfId="740" priority="364" operator="equal">
      <formula>"Cumplida (FT)"</formula>
    </cfRule>
    <cfRule type="cellIs" dxfId="739" priority="365" operator="equal">
      <formula>"Cumplida (DT)"</formula>
    </cfRule>
    <cfRule type="cellIs" dxfId="738" priority="366" operator="equal">
      <formula>"Sin Avance"</formula>
    </cfRule>
  </conditionalFormatting>
  <conditionalFormatting sqref="I28">
    <cfRule type="cellIs" dxfId="737" priority="355" operator="equal">
      <formula>"Vencida"</formula>
    </cfRule>
    <cfRule type="cellIs" dxfId="736" priority="356" operator="equal">
      <formula>"No Cumplida"</formula>
    </cfRule>
    <cfRule type="cellIs" dxfId="735" priority="357" operator="equal">
      <formula>"En Avance"</formula>
    </cfRule>
    <cfRule type="cellIs" dxfId="734" priority="358" operator="equal">
      <formula>"Cumplida (FT)"</formula>
    </cfRule>
    <cfRule type="cellIs" dxfId="733" priority="359" operator="equal">
      <formula>"Cumplida (DT)"</formula>
    </cfRule>
    <cfRule type="cellIs" dxfId="732" priority="360" operator="equal">
      <formula>"Sin Avance"</formula>
    </cfRule>
  </conditionalFormatting>
  <conditionalFormatting sqref="I24">
    <cfRule type="cellIs" dxfId="731" priority="349" operator="equal">
      <formula>"Vencida"</formula>
    </cfRule>
    <cfRule type="cellIs" dxfId="730" priority="350" operator="equal">
      <formula>"No Cumplida"</formula>
    </cfRule>
    <cfRule type="cellIs" dxfId="729" priority="351" operator="equal">
      <formula>"En Avance"</formula>
    </cfRule>
    <cfRule type="cellIs" dxfId="728" priority="352" operator="equal">
      <formula>"Cumplida (FT)"</formula>
    </cfRule>
    <cfRule type="cellIs" dxfId="727" priority="353" operator="equal">
      <formula>"Cumplida (DT)"</formula>
    </cfRule>
    <cfRule type="cellIs" dxfId="726" priority="354" operator="equal">
      <formula>"Sin Avance"</formula>
    </cfRule>
  </conditionalFormatting>
  <conditionalFormatting sqref="Q24">
    <cfRule type="cellIs" dxfId="725" priority="319" operator="equal">
      <formula>"Vencida"</formula>
    </cfRule>
    <cfRule type="cellIs" dxfId="724" priority="320" operator="equal">
      <formula>"No Cumplida"</formula>
    </cfRule>
    <cfRule type="cellIs" dxfId="723" priority="321" operator="equal">
      <formula>"En Avance"</formula>
    </cfRule>
    <cfRule type="cellIs" dxfId="722" priority="322" operator="equal">
      <formula>"Cumplida (FT)"</formula>
    </cfRule>
    <cfRule type="cellIs" dxfId="721" priority="323" operator="equal">
      <formula>"Cumplida (DT)"</formula>
    </cfRule>
    <cfRule type="cellIs" dxfId="720" priority="324" operator="equal">
      <formula>"Sin Avance"</formula>
    </cfRule>
  </conditionalFormatting>
  <conditionalFormatting sqref="O12">
    <cfRule type="cellIs" dxfId="719" priority="343" operator="equal">
      <formula>"Vencida"</formula>
    </cfRule>
    <cfRule type="cellIs" dxfId="718" priority="344" operator="equal">
      <formula>"No Cumplida"</formula>
    </cfRule>
    <cfRule type="cellIs" dxfId="717" priority="345" operator="equal">
      <formula>"En Avance"</formula>
    </cfRule>
    <cfRule type="cellIs" dxfId="716" priority="346" operator="equal">
      <formula>"Cumplida (FT)"</formula>
    </cfRule>
    <cfRule type="cellIs" dxfId="715" priority="347" operator="equal">
      <formula>"Cumplida (DT)"</formula>
    </cfRule>
    <cfRule type="cellIs" dxfId="714" priority="348" operator="equal">
      <formula>"Sin Avance"</formula>
    </cfRule>
  </conditionalFormatting>
  <conditionalFormatting sqref="Q27">
    <cfRule type="cellIs" dxfId="713" priority="289" operator="equal">
      <formula>"Vencida"</formula>
    </cfRule>
    <cfRule type="cellIs" dxfId="712" priority="290" operator="equal">
      <formula>"No Cumplida"</formula>
    </cfRule>
    <cfRule type="cellIs" dxfId="711" priority="291" operator="equal">
      <formula>"En Avance"</formula>
    </cfRule>
    <cfRule type="cellIs" dxfId="710" priority="292" operator="equal">
      <formula>"Cumplida (FT)"</formula>
    </cfRule>
    <cfRule type="cellIs" dxfId="709" priority="293" operator="equal">
      <formula>"Cumplida (DT)"</formula>
    </cfRule>
    <cfRule type="cellIs" dxfId="708" priority="294" operator="equal">
      <formula>"Sin Avance"</formula>
    </cfRule>
  </conditionalFormatting>
  <conditionalFormatting sqref="Q23">
    <cfRule type="cellIs" dxfId="707" priority="331" operator="equal">
      <formula>"Vencida"</formula>
    </cfRule>
    <cfRule type="cellIs" dxfId="706" priority="332" operator="equal">
      <formula>"No Cumplida"</formula>
    </cfRule>
    <cfRule type="cellIs" dxfId="705" priority="333" operator="equal">
      <formula>"En Avance"</formula>
    </cfRule>
    <cfRule type="cellIs" dxfId="704" priority="334" operator="equal">
      <formula>"Cumplida (FT)"</formula>
    </cfRule>
    <cfRule type="cellIs" dxfId="703" priority="335" operator="equal">
      <formula>"Cumplida (DT)"</formula>
    </cfRule>
    <cfRule type="cellIs" dxfId="702" priority="336" operator="equal">
      <formula>"Sin Avance"</formula>
    </cfRule>
  </conditionalFormatting>
  <conditionalFormatting sqref="O24">
    <cfRule type="cellIs" dxfId="701" priority="325" operator="equal">
      <formula>"Vencida"</formula>
    </cfRule>
    <cfRule type="cellIs" dxfId="700" priority="326" operator="equal">
      <formula>"No Cumplida"</formula>
    </cfRule>
    <cfRule type="cellIs" dxfId="699" priority="327" operator="equal">
      <formula>"En Avance"</formula>
    </cfRule>
    <cfRule type="cellIs" dxfId="698" priority="328" operator="equal">
      <formula>"Cumplida (FT)"</formula>
    </cfRule>
    <cfRule type="cellIs" dxfId="697" priority="329" operator="equal">
      <formula>"Cumplida (DT)"</formula>
    </cfRule>
    <cfRule type="cellIs" dxfId="696" priority="330" operator="equal">
      <formula>"Sin Avance"</formula>
    </cfRule>
  </conditionalFormatting>
  <conditionalFormatting sqref="O25">
    <cfRule type="cellIs" dxfId="695" priority="313" operator="equal">
      <formula>"Vencida"</formula>
    </cfRule>
    <cfRule type="cellIs" dxfId="694" priority="314" operator="equal">
      <formula>"No Cumplida"</formula>
    </cfRule>
    <cfRule type="cellIs" dxfId="693" priority="315" operator="equal">
      <formula>"En Avance"</formula>
    </cfRule>
    <cfRule type="cellIs" dxfId="692" priority="316" operator="equal">
      <formula>"Cumplida (FT)"</formula>
    </cfRule>
    <cfRule type="cellIs" dxfId="691" priority="317" operator="equal">
      <formula>"Cumplida (DT)"</formula>
    </cfRule>
    <cfRule type="cellIs" dxfId="690" priority="318" operator="equal">
      <formula>"Sin Avance"</formula>
    </cfRule>
  </conditionalFormatting>
  <conditionalFormatting sqref="Q25">
    <cfRule type="cellIs" dxfId="689" priority="307" operator="equal">
      <formula>"Vencida"</formula>
    </cfRule>
    <cfRule type="cellIs" dxfId="688" priority="308" operator="equal">
      <formula>"No Cumplida"</formula>
    </cfRule>
    <cfRule type="cellIs" dxfId="687" priority="309" operator="equal">
      <formula>"En Avance"</formula>
    </cfRule>
    <cfRule type="cellIs" dxfId="686" priority="310" operator="equal">
      <formula>"Cumplida (FT)"</formula>
    </cfRule>
    <cfRule type="cellIs" dxfId="685" priority="311" operator="equal">
      <formula>"Cumplida (DT)"</formula>
    </cfRule>
    <cfRule type="cellIs" dxfId="684" priority="312" operator="equal">
      <formula>"Sin Avance"</formula>
    </cfRule>
  </conditionalFormatting>
  <conditionalFormatting sqref="O27">
    <cfRule type="cellIs" dxfId="683" priority="301" operator="equal">
      <formula>"Vencida"</formula>
    </cfRule>
    <cfRule type="cellIs" dxfId="682" priority="302" operator="equal">
      <formula>"No Cumplida"</formula>
    </cfRule>
    <cfRule type="cellIs" dxfId="681" priority="303" operator="equal">
      <formula>"En Avance"</formula>
    </cfRule>
    <cfRule type="cellIs" dxfId="680" priority="304" operator="equal">
      <formula>"Cumplida (FT)"</formula>
    </cfRule>
    <cfRule type="cellIs" dxfId="679" priority="305" operator="equal">
      <formula>"Cumplida (DT)"</formula>
    </cfRule>
    <cfRule type="cellIs" dxfId="678" priority="306" operator="equal">
      <formula>"Sin Avance"</formula>
    </cfRule>
  </conditionalFormatting>
  <conditionalFormatting sqref="W12">
    <cfRule type="cellIs" dxfId="677" priority="277" operator="equal">
      <formula>"Vencida"</formula>
    </cfRule>
    <cfRule type="cellIs" dxfId="676" priority="278" operator="equal">
      <formula>"No Cumplida"</formula>
    </cfRule>
    <cfRule type="cellIs" dxfId="675" priority="279" operator="equal">
      <formula>"En Avance"</formula>
    </cfRule>
    <cfRule type="cellIs" dxfId="674" priority="280" operator="equal">
      <formula>"Cumplida (FT)"</formula>
    </cfRule>
    <cfRule type="cellIs" dxfId="673" priority="281" operator="equal">
      <formula>"Cumplida (DT)"</formula>
    </cfRule>
    <cfRule type="cellIs" dxfId="672" priority="282" operator="equal">
      <formula>"Sin Avance"</formula>
    </cfRule>
  </conditionalFormatting>
  <conditionalFormatting sqref="U12">
    <cfRule type="cellIs" dxfId="671" priority="271" operator="equal">
      <formula>"Vencida"</formula>
    </cfRule>
    <cfRule type="cellIs" dxfId="670" priority="272" operator="equal">
      <formula>"No Cumplida"</formula>
    </cfRule>
    <cfRule type="cellIs" dxfId="669" priority="273" operator="equal">
      <formula>"En Avance"</formula>
    </cfRule>
    <cfRule type="cellIs" dxfId="668" priority="274" operator="equal">
      <formula>"Cumplida (FT)"</formula>
    </cfRule>
    <cfRule type="cellIs" dxfId="667" priority="275" operator="equal">
      <formula>"Cumplida (DT)"</formula>
    </cfRule>
    <cfRule type="cellIs" dxfId="666" priority="276" operator="equal">
      <formula>"Sin Avance"</formula>
    </cfRule>
  </conditionalFormatting>
  <conditionalFormatting sqref="U14">
    <cfRule type="cellIs" dxfId="665" priority="265" operator="equal">
      <formula>"Vencida"</formula>
    </cfRule>
    <cfRule type="cellIs" dxfId="664" priority="266" operator="equal">
      <formula>"No Cumplida"</formula>
    </cfRule>
    <cfRule type="cellIs" dxfId="663" priority="267" operator="equal">
      <formula>"En Avance"</formula>
    </cfRule>
    <cfRule type="cellIs" dxfId="662" priority="268" operator="equal">
      <formula>"Cumplida (FT)"</formula>
    </cfRule>
    <cfRule type="cellIs" dxfId="661" priority="269" operator="equal">
      <formula>"Cumplida (DT)"</formula>
    </cfRule>
    <cfRule type="cellIs" dxfId="660" priority="270" operator="equal">
      <formula>"Sin Avance"</formula>
    </cfRule>
  </conditionalFormatting>
  <conditionalFormatting sqref="U15">
    <cfRule type="cellIs" dxfId="659" priority="259" operator="equal">
      <formula>"Vencida"</formula>
    </cfRule>
    <cfRule type="cellIs" dxfId="658" priority="260" operator="equal">
      <formula>"No Cumplida"</formula>
    </cfRule>
    <cfRule type="cellIs" dxfId="657" priority="261" operator="equal">
      <formula>"En Avance"</formula>
    </cfRule>
    <cfRule type="cellIs" dxfId="656" priority="262" operator="equal">
      <formula>"Cumplida (FT)"</formula>
    </cfRule>
    <cfRule type="cellIs" dxfId="655" priority="263" operator="equal">
      <formula>"Cumplida (DT)"</formula>
    </cfRule>
    <cfRule type="cellIs" dxfId="654" priority="264" operator="equal">
      <formula>"Sin Avance"</formula>
    </cfRule>
  </conditionalFormatting>
  <conditionalFormatting sqref="U16">
    <cfRule type="cellIs" dxfId="653" priority="253" operator="equal">
      <formula>"Vencida"</formula>
    </cfRule>
    <cfRule type="cellIs" dxfId="652" priority="254" operator="equal">
      <formula>"No Cumplida"</formula>
    </cfRule>
    <cfRule type="cellIs" dxfId="651" priority="255" operator="equal">
      <formula>"En Avance"</formula>
    </cfRule>
    <cfRule type="cellIs" dxfId="650" priority="256" operator="equal">
      <formula>"Cumplida (FT)"</formula>
    </cfRule>
    <cfRule type="cellIs" dxfId="649" priority="257" operator="equal">
      <formula>"Cumplida (DT)"</formula>
    </cfRule>
    <cfRule type="cellIs" dxfId="648" priority="258" operator="equal">
      <formula>"Sin Avance"</formula>
    </cfRule>
  </conditionalFormatting>
  <conditionalFormatting sqref="U17">
    <cfRule type="cellIs" dxfId="647" priority="247" operator="equal">
      <formula>"Vencida"</formula>
    </cfRule>
    <cfRule type="cellIs" dxfId="646" priority="248" operator="equal">
      <formula>"No Cumplida"</formula>
    </cfRule>
    <cfRule type="cellIs" dxfId="645" priority="249" operator="equal">
      <formula>"En Avance"</formula>
    </cfRule>
    <cfRule type="cellIs" dxfId="644" priority="250" operator="equal">
      <formula>"Cumplida (FT)"</formula>
    </cfRule>
    <cfRule type="cellIs" dxfId="643" priority="251" operator="equal">
      <formula>"Cumplida (DT)"</formula>
    </cfRule>
    <cfRule type="cellIs" dxfId="642" priority="252" operator="equal">
      <formula>"Sin Avance"</formula>
    </cfRule>
  </conditionalFormatting>
  <conditionalFormatting sqref="Q20">
    <cfRule type="cellIs" dxfId="641" priority="175" operator="equal">
      <formula>"Vencida"</formula>
    </cfRule>
    <cfRule type="cellIs" dxfId="640" priority="176" operator="equal">
      <formula>"No Cumplida"</formula>
    </cfRule>
    <cfRule type="cellIs" dxfId="639" priority="177" operator="equal">
      <formula>"En Avance"</formula>
    </cfRule>
    <cfRule type="cellIs" dxfId="638" priority="178" operator="equal">
      <formula>"Cumplida (FT)"</formula>
    </cfRule>
    <cfRule type="cellIs" dxfId="637" priority="179" operator="equal">
      <formula>"Cumplida (DT)"</formula>
    </cfRule>
    <cfRule type="cellIs" dxfId="636" priority="180" operator="equal">
      <formula>"Sin Avance"</formula>
    </cfRule>
  </conditionalFormatting>
  <conditionalFormatting sqref="P14">
    <cfRule type="cellIs" dxfId="635" priority="241" operator="equal">
      <formula>"Vencida"</formula>
    </cfRule>
    <cfRule type="cellIs" dxfId="634" priority="242" operator="equal">
      <formula>"No Cumplida"</formula>
    </cfRule>
    <cfRule type="cellIs" dxfId="633" priority="243" operator="equal">
      <formula>"En Avance"</formula>
    </cfRule>
    <cfRule type="cellIs" dxfId="632" priority="244" operator="equal">
      <formula>"Cumplida (FT)"</formula>
    </cfRule>
    <cfRule type="cellIs" dxfId="631" priority="245" operator="equal">
      <formula>"Cumplida (DT)"</formula>
    </cfRule>
    <cfRule type="cellIs" dxfId="630" priority="246" operator="equal">
      <formula>"Sin Avance"</formula>
    </cfRule>
  </conditionalFormatting>
  <conditionalFormatting sqref="O14">
    <cfRule type="cellIs" dxfId="629" priority="235" operator="equal">
      <formula>"Vencida"</formula>
    </cfRule>
    <cfRule type="cellIs" dxfId="628" priority="236" operator="equal">
      <formula>"No Cumplida"</formula>
    </cfRule>
    <cfRule type="cellIs" dxfId="627" priority="237" operator="equal">
      <formula>"En Avance"</formula>
    </cfRule>
    <cfRule type="cellIs" dxfId="626" priority="238" operator="equal">
      <formula>"Cumplida (FT)"</formula>
    </cfRule>
    <cfRule type="cellIs" dxfId="625" priority="239" operator="equal">
      <formula>"Cumplida (DT)"</formula>
    </cfRule>
    <cfRule type="cellIs" dxfId="624" priority="240" operator="equal">
      <formula>"Sin Avance"</formula>
    </cfRule>
  </conditionalFormatting>
  <conditionalFormatting sqref="Q14">
    <cfRule type="cellIs" dxfId="623" priority="229" operator="equal">
      <formula>"Vencida"</formula>
    </cfRule>
    <cfRule type="cellIs" dxfId="622" priority="230" operator="equal">
      <formula>"No Cumplida"</formula>
    </cfRule>
    <cfRule type="cellIs" dxfId="621" priority="231" operator="equal">
      <formula>"En Avance"</formula>
    </cfRule>
    <cfRule type="cellIs" dxfId="620" priority="232" operator="equal">
      <formula>"Cumplida (FT)"</formula>
    </cfRule>
    <cfRule type="cellIs" dxfId="619" priority="233" operator="equal">
      <formula>"Cumplida (DT)"</formula>
    </cfRule>
    <cfRule type="cellIs" dxfId="618" priority="234" operator="equal">
      <formula>"Sin Avance"</formula>
    </cfRule>
  </conditionalFormatting>
  <conditionalFormatting sqref="Q15">
    <cfRule type="cellIs" dxfId="617" priority="223" operator="equal">
      <formula>"Vencida"</formula>
    </cfRule>
    <cfRule type="cellIs" dxfId="616" priority="224" operator="equal">
      <formula>"No Cumplida"</formula>
    </cfRule>
    <cfRule type="cellIs" dxfId="615" priority="225" operator="equal">
      <formula>"En Avance"</formula>
    </cfRule>
    <cfRule type="cellIs" dxfId="614" priority="226" operator="equal">
      <formula>"Cumplida (FT)"</formula>
    </cfRule>
    <cfRule type="cellIs" dxfId="613" priority="227" operator="equal">
      <formula>"Cumplida (DT)"</formula>
    </cfRule>
    <cfRule type="cellIs" dxfId="612" priority="228" operator="equal">
      <formula>"Sin Avance"</formula>
    </cfRule>
  </conditionalFormatting>
  <conditionalFormatting sqref="O15">
    <cfRule type="cellIs" dxfId="611" priority="217" operator="equal">
      <formula>"Vencida"</formula>
    </cfRule>
    <cfRule type="cellIs" dxfId="610" priority="218" operator="equal">
      <formula>"No Cumplida"</formula>
    </cfRule>
    <cfRule type="cellIs" dxfId="609" priority="219" operator="equal">
      <formula>"En Avance"</formula>
    </cfRule>
    <cfRule type="cellIs" dxfId="608" priority="220" operator="equal">
      <formula>"Cumplida (FT)"</formula>
    </cfRule>
    <cfRule type="cellIs" dxfId="607" priority="221" operator="equal">
      <formula>"Cumplida (DT)"</formula>
    </cfRule>
    <cfRule type="cellIs" dxfId="606" priority="222" operator="equal">
      <formula>"Sin Avance"</formula>
    </cfRule>
  </conditionalFormatting>
  <conditionalFormatting sqref="O16">
    <cfRule type="cellIs" dxfId="605" priority="211" operator="equal">
      <formula>"Vencida"</formula>
    </cfRule>
    <cfRule type="cellIs" dxfId="604" priority="212" operator="equal">
      <formula>"No Cumplida"</formula>
    </cfRule>
    <cfRule type="cellIs" dxfId="603" priority="213" operator="equal">
      <formula>"En Avance"</formula>
    </cfRule>
    <cfRule type="cellIs" dxfId="602" priority="214" operator="equal">
      <formula>"Cumplida (FT)"</formula>
    </cfRule>
    <cfRule type="cellIs" dxfId="601" priority="215" operator="equal">
      <formula>"Cumplida (DT)"</formula>
    </cfRule>
    <cfRule type="cellIs" dxfId="600" priority="216" operator="equal">
      <formula>"Sin Avance"</formula>
    </cfRule>
  </conditionalFormatting>
  <conditionalFormatting sqref="Q16">
    <cfRule type="cellIs" dxfId="599" priority="205" operator="equal">
      <formula>"Vencida"</formula>
    </cfRule>
    <cfRule type="cellIs" dxfId="598" priority="206" operator="equal">
      <formula>"No Cumplida"</formula>
    </cfRule>
    <cfRule type="cellIs" dxfId="597" priority="207" operator="equal">
      <formula>"En Avance"</formula>
    </cfRule>
    <cfRule type="cellIs" dxfId="596" priority="208" operator="equal">
      <formula>"Cumplida (FT)"</formula>
    </cfRule>
    <cfRule type="cellIs" dxfId="595" priority="209" operator="equal">
      <formula>"Cumplida (DT)"</formula>
    </cfRule>
    <cfRule type="cellIs" dxfId="594" priority="210" operator="equal">
      <formula>"Sin Avance"</formula>
    </cfRule>
  </conditionalFormatting>
  <conditionalFormatting sqref="O17">
    <cfRule type="cellIs" dxfId="593" priority="199" operator="equal">
      <formula>"Vencida"</formula>
    </cfRule>
    <cfRule type="cellIs" dxfId="592" priority="200" operator="equal">
      <formula>"No Cumplida"</formula>
    </cfRule>
    <cfRule type="cellIs" dxfId="591" priority="201" operator="equal">
      <formula>"En Avance"</formula>
    </cfRule>
    <cfRule type="cellIs" dxfId="590" priority="202" operator="equal">
      <formula>"Cumplida (FT)"</formula>
    </cfRule>
    <cfRule type="cellIs" dxfId="589" priority="203" operator="equal">
      <formula>"Cumplida (DT)"</formula>
    </cfRule>
    <cfRule type="cellIs" dxfId="588" priority="204" operator="equal">
      <formula>"Sin Avance"</formula>
    </cfRule>
  </conditionalFormatting>
  <conditionalFormatting sqref="Q17">
    <cfRule type="cellIs" dxfId="587" priority="193" operator="equal">
      <formula>"Vencida"</formula>
    </cfRule>
    <cfRule type="cellIs" dxfId="586" priority="194" operator="equal">
      <formula>"No Cumplida"</formula>
    </cfRule>
    <cfRule type="cellIs" dxfId="585" priority="195" operator="equal">
      <formula>"En Avance"</formula>
    </cfRule>
    <cfRule type="cellIs" dxfId="584" priority="196" operator="equal">
      <formula>"Cumplida (FT)"</formula>
    </cfRule>
    <cfRule type="cellIs" dxfId="583" priority="197" operator="equal">
      <formula>"Cumplida (DT)"</formula>
    </cfRule>
    <cfRule type="cellIs" dxfId="582" priority="198" operator="equal">
      <formula>"Sin Avance"</formula>
    </cfRule>
  </conditionalFormatting>
  <conditionalFormatting sqref="Q19">
    <cfRule type="cellIs" dxfId="581" priority="187" operator="equal">
      <formula>"Vencida"</formula>
    </cfRule>
    <cfRule type="cellIs" dxfId="580" priority="188" operator="equal">
      <formula>"No Cumplida"</formula>
    </cfRule>
    <cfRule type="cellIs" dxfId="579" priority="189" operator="equal">
      <formula>"En Avance"</formula>
    </cfRule>
    <cfRule type="cellIs" dxfId="578" priority="190" operator="equal">
      <formula>"Cumplida (FT)"</formula>
    </cfRule>
    <cfRule type="cellIs" dxfId="577" priority="191" operator="equal">
      <formula>"Cumplida (DT)"</formula>
    </cfRule>
    <cfRule type="cellIs" dxfId="576" priority="192" operator="equal">
      <formula>"Sin Avance"</formula>
    </cfRule>
  </conditionalFormatting>
  <conditionalFormatting sqref="O20">
    <cfRule type="cellIs" dxfId="575" priority="181" operator="equal">
      <formula>"Vencida"</formula>
    </cfRule>
    <cfRule type="cellIs" dxfId="574" priority="182" operator="equal">
      <formula>"No Cumplida"</formula>
    </cfRule>
    <cfRule type="cellIs" dxfId="573" priority="183" operator="equal">
      <formula>"En Avance"</formula>
    </cfRule>
    <cfRule type="cellIs" dxfId="572" priority="184" operator="equal">
      <formula>"Cumplida (FT)"</formula>
    </cfRule>
    <cfRule type="cellIs" dxfId="571" priority="185" operator="equal">
      <formula>"Cumplida (DT)"</formula>
    </cfRule>
    <cfRule type="cellIs" dxfId="570" priority="186" operator="equal">
      <formula>"Sin Avance"</formula>
    </cfRule>
  </conditionalFormatting>
  <conditionalFormatting sqref="O21">
    <cfRule type="cellIs" dxfId="569" priority="169" operator="equal">
      <formula>"Vencida"</formula>
    </cfRule>
    <cfRule type="cellIs" dxfId="568" priority="170" operator="equal">
      <formula>"No Cumplida"</formula>
    </cfRule>
    <cfRule type="cellIs" dxfId="567" priority="171" operator="equal">
      <formula>"En Avance"</formula>
    </cfRule>
    <cfRule type="cellIs" dxfId="566" priority="172" operator="equal">
      <formula>"Cumplida (FT)"</formula>
    </cfRule>
    <cfRule type="cellIs" dxfId="565" priority="173" operator="equal">
      <formula>"Cumplida (DT)"</formula>
    </cfRule>
    <cfRule type="cellIs" dxfId="564" priority="174" operator="equal">
      <formula>"Sin Avance"</formula>
    </cfRule>
  </conditionalFormatting>
  <conditionalFormatting sqref="Q21">
    <cfRule type="cellIs" dxfId="563" priority="163" operator="equal">
      <formula>"Vencida"</formula>
    </cfRule>
    <cfRule type="cellIs" dxfId="562" priority="164" operator="equal">
      <formula>"No Cumplida"</formula>
    </cfRule>
    <cfRule type="cellIs" dxfId="561" priority="165" operator="equal">
      <formula>"En Avance"</formula>
    </cfRule>
    <cfRule type="cellIs" dxfId="560" priority="166" operator="equal">
      <formula>"Cumplida (FT)"</formula>
    </cfRule>
    <cfRule type="cellIs" dxfId="559" priority="167" operator="equal">
      <formula>"Cumplida (DT)"</formula>
    </cfRule>
    <cfRule type="cellIs" dxfId="558" priority="168" operator="equal">
      <formula>"Sin Avance"</formula>
    </cfRule>
  </conditionalFormatting>
  <conditionalFormatting sqref="U21">
    <cfRule type="cellIs" dxfId="557" priority="157" operator="equal">
      <formula>"Vencida"</formula>
    </cfRule>
    <cfRule type="cellIs" dxfId="556" priority="158" operator="equal">
      <formula>"No Cumplida"</formula>
    </cfRule>
    <cfRule type="cellIs" dxfId="555" priority="159" operator="equal">
      <formula>"En Avance"</formula>
    </cfRule>
    <cfRule type="cellIs" dxfId="554" priority="160" operator="equal">
      <formula>"Cumplida (FT)"</formula>
    </cfRule>
    <cfRule type="cellIs" dxfId="553" priority="161" operator="equal">
      <formula>"Cumplida (DT)"</formula>
    </cfRule>
    <cfRule type="cellIs" dxfId="552" priority="162" operator="equal">
      <formula>"Sin Avance"</formula>
    </cfRule>
  </conditionalFormatting>
  <conditionalFormatting sqref="U23">
    <cfRule type="cellIs" dxfId="551" priority="151" operator="equal">
      <formula>"Vencida"</formula>
    </cfRule>
    <cfRule type="cellIs" dxfId="550" priority="152" operator="equal">
      <formula>"No Cumplida"</formula>
    </cfRule>
    <cfRule type="cellIs" dxfId="549" priority="153" operator="equal">
      <formula>"En Avance"</formula>
    </cfRule>
    <cfRule type="cellIs" dxfId="548" priority="154" operator="equal">
      <formula>"Cumplida (FT)"</formula>
    </cfRule>
    <cfRule type="cellIs" dxfId="547" priority="155" operator="equal">
      <formula>"Cumplida (DT)"</formula>
    </cfRule>
    <cfRule type="cellIs" dxfId="546" priority="156" operator="equal">
      <formula>"Sin Avance"</formula>
    </cfRule>
  </conditionalFormatting>
  <conditionalFormatting sqref="U24">
    <cfRule type="cellIs" dxfId="545" priority="145" operator="equal">
      <formula>"Vencida"</formula>
    </cfRule>
    <cfRule type="cellIs" dxfId="544" priority="146" operator="equal">
      <formula>"No Cumplida"</formula>
    </cfRule>
    <cfRule type="cellIs" dxfId="543" priority="147" operator="equal">
      <formula>"En Avance"</formula>
    </cfRule>
    <cfRule type="cellIs" dxfId="542" priority="148" operator="equal">
      <formula>"Cumplida (FT)"</formula>
    </cfRule>
    <cfRule type="cellIs" dxfId="541" priority="149" operator="equal">
      <formula>"Cumplida (DT)"</formula>
    </cfRule>
    <cfRule type="cellIs" dxfId="540" priority="150" operator="equal">
      <formula>"Sin Avance"</formula>
    </cfRule>
  </conditionalFormatting>
  <conditionalFormatting sqref="U25">
    <cfRule type="cellIs" dxfId="539" priority="139" operator="equal">
      <formula>"Vencida"</formula>
    </cfRule>
    <cfRule type="cellIs" dxfId="538" priority="140" operator="equal">
      <formula>"No Cumplida"</formula>
    </cfRule>
    <cfRule type="cellIs" dxfId="537" priority="141" operator="equal">
      <formula>"En Avance"</formula>
    </cfRule>
    <cfRule type="cellIs" dxfId="536" priority="142" operator="equal">
      <formula>"Cumplida (FT)"</formula>
    </cfRule>
    <cfRule type="cellIs" dxfId="535" priority="143" operator="equal">
      <formula>"Cumplida (DT)"</formula>
    </cfRule>
    <cfRule type="cellIs" dxfId="534" priority="144" operator="equal">
      <formula>"Sin Avance"</formula>
    </cfRule>
  </conditionalFormatting>
  <conditionalFormatting sqref="U27">
    <cfRule type="cellIs" dxfId="533" priority="133" operator="equal">
      <formula>"Vencida"</formula>
    </cfRule>
    <cfRule type="cellIs" dxfId="532" priority="134" operator="equal">
      <formula>"No Cumplida"</formula>
    </cfRule>
    <cfRule type="cellIs" dxfId="531" priority="135" operator="equal">
      <formula>"En Avance"</formula>
    </cfRule>
    <cfRule type="cellIs" dxfId="530" priority="136" operator="equal">
      <formula>"Cumplida (FT)"</formula>
    </cfRule>
    <cfRule type="cellIs" dxfId="529" priority="137" operator="equal">
      <formula>"Cumplida (DT)"</formula>
    </cfRule>
    <cfRule type="cellIs" dxfId="528" priority="138" operator="equal">
      <formula>"Sin Avance"</formula>
    </cfRule>
  </conditionalFormatting>
  <conditionalFormatting sqref="U28">
    <cfRule type="cellIs" dxfId="527" priority="127" operator="equal">
      <formula>"Vencida"</formula>
    </cfRule>
    <cfRule type="cellIs" dxfId="526" priority="128" operator="equal">
      <formula>"No Cumplida"</formula>
    </cfRule>
    <cfRule type="cellIs" dxfId="525" priority="129" operator="equal">
      <formula>"En Avance"</formula>
    </cfRule>
    <cfRule type="cellIs" dxfId="524" priority="130" operator="equal">
      <formula>"Cumplida (FT)"</formula>
    </cfRule>
    <cfRule type="cellIs" dxfId="523" priority="131" operator="equal">
      <formula>"Cumplida (DT)"</formula>
    </cfRule>
    <cfRule type="cellIs" dxfId="522" priority="132" operator="equal">
      <formula>"Sin Avance"</formula>
    </cfRule>
  </conditionalFormatting>
  <conditionalFormatting sqref="U19">
    <cfRule type="cellIs" dxfId="521" priority="121" operator="equal">
      <formula>"Vencida"</formula>
    </cfRule>
    <cfRule type="cellIs" dxfId="520" priority="122" operator="equal">
      <formula>"No Cumplida"</formula>
    </cfRule>
    <cfRule type="cellIs" dxfId="519" priority="123" operator="equal">
      <formula>"En Avance"</formula>
    </cfRule>
    <cfRule type="cellIs" dxfId="518" priority="124" operator="equal">
      <formula>"Cumplida (FT)"</formula>
    </cfRule>
    <cfRule type="cellIs" dxfId="517" priority="125" operator="equal">
      <formula>"Cumplida (DT)"</formula>
    </cfRule>
    <cfRule type="cellIs" dxfId="516" priority="126" operator="equal">
      <formula>"Sin Avance"</formula>
    </cfRule>
  </conditionalFormatting>
  <conditionalFormatting sqref="U19">
    <cfRule type="cellIs" dxfId="515" priority="115" operator="equal">
      <formula>"Vencida"</formula>
    </cfRule>
    <cfRule type="cellIs" dxfId="514" priority="116" operator="equal">
      <formula>"No Cumplida"</formula>
    </cfRule>
    <cfRule type="cellIs" dxfId="513" priority="117" operator="equal">
      <formula>"En Avance"</formula>
    </cfRule>
    <cfRule type="cellIs" dxfId="512" priority="118" operator="equal">
      <formula>"Cumplida (FT)"</formula>
    </cfRule>
    <cfRule type="cellIs" dxfId="511" priority="119" operator="equal">
      <formula>"Cumplida (DT)"</formula>
    </cfRule>
    <cfRule type="cellIs" dxfId="510" priority="120" operator="equal">
      <formula>"Sin Avance"</formula>
    </cfRule>
  </conditionalFormatting>
  <conditionalFormatting sqref="V14">
    <cfRule type="cellIs" dxfId="509" priority="109" operator="equal">
      <formula>"Vencida"</formula>
    </cfRule>
    <cfRule type="cellIs" dxfId="508" priority="110" operator="equal">
      <formula>"No Cumplida"</formula>
    </cfRule>
    <cfRule type="cellIs" dxfId="507" priority="111" operator="equal">
      <formula>"En Avance"</formula>
    </cfRule>
    <cfRule type="cellIs" dxfId="506" priority="112" operator="equal">
      <formula>"Cumplida (FT)"</formula>
    </cfRule>
    <cfRule type="cellIs" dxfId="505" priority="113" operator="equal">
      <formula>"Cumplida (DT)"</formula>
    </cfRule>
    <cfRule type="cellIs" dxfId="504" priority="114" operator="equal">
      <formula>"Sin Avance"</formula>
    </cfRule>
  </conditionalFormatting>
  <conditionalFormatting sqref="W14">
    <cfRule type="cellIs" dxfId="503" priority="103" operator="equal">
      <formula>"Vencida"</formula>
    </cfRule>
    <cfRule type="cellIs" dxfId="502" priority="104" operator="equal">
      <formula>"No Cumplida"</formula>
    </cfRule>
    <cfRule type="cellIs" dxfId="501" priority="105" operator="equal">
      <formula>"En Avance"</formula>
    </cfRule>
    <cfRule type="cellIs" dxfId="500" priority="106" operator="equal">
      <formula>"Cumplida (FT)"</formula>
    </cfRule>
    <cfRule type="cellIs" dxfId="499" priority="107" operator="equal">
      <formula>"Cumplida (DT)"</formula>
    </cfRule>
    <cfRule type="cellIs" dxfId="498" priority="108" operator="equal">
      <formula>"Sin Avance"</formula>
    </cfRule>
  </conditionalFormatting>
  <conditionalFormatting sqref="V15">
    <cfRule type="cellIs" dxfId="497" priority="97" operator="equal">
      <formula>"Vencida"</formula>
    </cfRule>
    <cfRule type="cellIs" dxfId="496" priority="98" operator="equal">
      <formula>"No Cumplida"</formula>
    </cfRule>
    <cfRule type="cellIs" dxfId="495" priority="99" operator="equal">
      <formula>"En Avance"</formula>
    </cfRule>
    <cfRule type="cellIs" dxfId="494" priority="100" operator="equal">
      <formula>"Cumplida (FT)"</formula>
    </cfRule>
    <cfRule type="cellIs" dxfId="493" priority="101" operator="equal">
      <formula>"Cumplida (DT)"</formula>
    </cfRule>
    <cfRule type="cellIs" dxfId="492" priority="102" operator="equal">
      <formula>"Sin Avance"</formula>
    </cfRule>
  </conditionalFormatting>
  <conditionalFormatting sqref="W15">
    <cfRule type="cellIs" dxfId="491" priority="91" operator="equal">
      <formula>"Vencida"</formula>
    </cfRule>
    <cfRule type="cellIs" dxfId="490" priority="92" operator="equal">
      <formula>"No Cumplida"</formula>
    </cfRule>
    <cfRule type="cellIs" dxfId="489" priority="93" operator="equal">
      <formula>"En Avance"</formula>
    </cfRule>
    <cfRule type="cellIs" dxfId="488" priority="94" operator="equal">
      <formula>"Cumplida (FT)"</formula>
    </cfRule>
    <cfRule type="cellIs" dxfId="487" priority="95" operator="equal">
      <formula>"Cumplida (DT)"</formula>
    </cfRule>
    <cfRule type="cellIs" dxfId="486" priority="96" operator="equal">
      <formula>"Sin Avance"</formula>
    </cfRule>
  </conditionalFormatting>
  <conditionalFormatting sqref="V16:V17">
    <cfRule type="cellIs" dxfId="485" priority="85" operator="equal">
      <formula>"Vencida"</formula>
    </cfRule>
    <cfRule type="cellIs" dxfId="484" priority="86" operator="equal">
      <formula>"No Cumplida"</formula>
    </cfRule>
    <cfRule type="cellIs" dxfId="483" priority="87" operator="equal">
      <formula>"En Avance"</formula>
    </cfRule>
    <cfRule type="cellIs" dxfId="482" priority="88" operator="equal">
      <formula>"Cumplida (FT)"</formula>
    </cfRule>
    <cfRule type="cellIs" dxfId="481" priority="89" operator="equal">
      <formula>"Cumplida (DT)"</formula>
    </cfRule>
    <cfRule type="cellIs" dxfId="480" priority="90" operator="equal">
      <formula>"Sin Avance"</formula>
    </cfRule>
  </conditionalFormatting>
  <conditionalFormatting sqref="W16:W17">
    <cfRule type="cellIs" dxfId="479" priority="79" operator="equal">
      <formula>"Vencida"</formula>
    </cfRule>
    <cfRule type="cellIs" dxfId="478" priority="80" operator="equal">
      <formula>"No Cumplida"</formula>
    </cfRule>
    <cfRule type="cellIs" dxfId="477" priority="81" operator="equal">
      <formula>"En Avance"</formula>
    </cfRule>
    <cfRule type="cellIs" dxfId="476" priority="82" operator="equal">
      <formula>"Cumplida (FT)"</formula>
    </cfRule>
    <cfRule type="cellIs" dxfId="475" priority="83" operator="equal">
      <formula>"Cumplida (DT)"</formula>
    </cfRule>
    <cfRule type="cellIs" dxfId="474" priority="84" operator="equal">
      <formula>"Sin Avance"</formula>
    </cfRule>
  </conditionalFormatting>
  <conditionalFormatting sqref="V19:V20">
    <cfRule type="cellIs" dxfId="473" priority="73" operator="equal">
      <formula>"Vencida"</formula>
    </cfRule>
    <cfRule type="cellIs" dxfId="472" priority="74" operator="equal">
      <formula>"No Cumplida"</formula>
    </cfRule>
    <cfRule type="cellIs" dxfId="471" priority="75" operator="equal">
      <formula>"En Avance"</formula>
    </cfRule>
    <cfRule type="cellIs" dxfId="470" priority="76" operator="equal">
      <formula>"Cumplida (FT)"</formula>
    </cfRule>
    <cfRule type="cellIs" dxfId="469" priority="77" operator="equal">
      <formula>"Cumplida (DT)"</formula>
    </cfRule>
    <cfRule type="cellIs" dxfId="468" priority="78" operator="equal">
      <formula>"Sin Avance"</formula>
    </cfRule>
  </conditionalFormatting>
  <conditionalFormatting sqref="W19:W20">
    <cfRule type="cellIs" dxfId="467" priority="67" operator="equal">
      <formula>"Vencida"</formula>
    </cfRule>
    <cfRule type="cellIs" dxfId="466" priority="68" operator="equal">
      <formula>"No Cumplida"</formula>
    </cfRule>
    <cfRule type="cellIs" dxfId="465" priority="69" operator="equal">
      <formula>"En Avance"</formula>
    </cfRule>
    <cfRule type="cellIs" dxfId="464" priority="70" operator="equal">
      <formula>"Cumplida (FT)"</formula>
    </cfRule>
    <cfRule type="cellIs" dxfId="463" priority="71" operator="equal">
      <formula>"Cumplida (DT)"</formula>
    </cfRule>
    <cfRule type="cellIs" dxfId="462" priority="72" operator="equal">
      <formula>"Sin Avance"</formula>
    </cfRule>
  </conditionalFormatting>
  <conditionalFormatting sqref="V21">
    <cfRule type="cellIs" dxfId="461" priority="61" operator="equal">
      <formula>"Vencida"</formula>
    </cfRule>
    <cfRule type="cellIs" dxfId="460" priority="62" operator="equal">
      <formula>"No Cumplida"</formula>
    </cfRule>
    <cfRule type="cellIs" dxfId="459" priority="63" operator="equal">
      <formula>"En Avance"</formula>
    </cfRule>
    <cfRule type="cellIs" dxfId="458" priority="64" operator="equal">
      <formula>"Cumplida (FT)"</formula>
    </cfRule>
    <cfRule type="cellIs" dxfId="457" priority="65" operator="equal">
      <formula>"Cumplida (DT)"</formula>
    </cfRule>
    <cfRule type="cellIs" dxfId="456" priority="66" operator="equal">
      <formula>"Sin Avance"</formula>
    </cfRule>
  </conditionalFormatting>
  <conditionalFormatting sqref="W21">
    <cfRule type="cellIs" dxfId="455" priority="55" operator="equal">
      <formula>"Vencida"</formula>
    </cfRule>
    <cfRule type="cellIs" dxfId="454" priority="56" operator="equal">
      <formula>"No Cumplida"</formula>
    </cfRule>
    <cfRule type="cellIs" dxfId="453" priority="57" operator="equal">
      <formula>"En Avance"</formula>
    </cfRule>
    <cfRule type="cellIs" dxfId="452" priority="58" operator="equal">
      <formula>"Cumplida (FT)"</formula>
    </cfRule>
    <cfRule type="cellIs" dxfId="451" priority="59" operator="equal">
      <formula>"Cumplida (DT)"</formula>
    </cfRule>
    <cfRule type="cellIs" dxfId="450" priority="60" operator="equal">
      <formula>"Sin Avance"</formula>
    </cfRule>
  </conditionalFormatting>
  <conditionalFormatting sqref="V23:V24">
    <cfRule type="cellIs" dxfId="449" priority="49" operator="equal">
      <formula>"Vencida"</formula>
    </cfRule>
    <cfRule type="cellIs" dxfId="448" priority="50" operator="equal">
      <formula>"No Cumplida"</formula>
    </cfRule>
    <cfRule type="cellIs" dxfId="447" priority="51" operator="equal">
      <formula>"En Avance"</formula>
    </cfRule>
    <cfRule type="cellIs" dxfId="446" priority="52" operator="equal">
      <formula>"Cumplida (FT)"</formula>
    </cfRule>
    <cfRule type="cellIs" dxfId="445" priority="53" operator="equal">
      <formula>"Cumplida (DT)"</formula>
    </cfRule>
    <cfRule type="cellIs" dxfId="444" priority="54" operator="equal">
      <formula>"Sin Avance"</formula>
    </cfRule>
  </conditionalFormatting>
  <conditionalFormatting sqref="W23:W24">
    <cfRule type="cellIs" dxfId="443" priority="43" operator="equal">
      <formula>"Vencida"</formula>
    </cfRule>
    <cfRule type="cellIs" dxfId="442" priority="44" operator="equal">
      <formula>"No Cumplida"</formula>
    </cfRule>
    <cfRule type="cellIs" dxfId="441" priority="45" operator="equal">
      <formula>"En Avance"</formula>
    </cfRule>
    <cfRule type="cellIs" dxfId="440" priority="46" operator="equal">
      <formula>"Cumplida (FT)"</formula>
    </cfRule>
    <cfRule type="cellIs" dxfId="439" priority="47" operator="equal">
      <formula>"Cumplida (DT)"</formula>
    </cfRule>
    <cfRule type="cellIs" dxfId="438" priority="48" operator="equal">
      <formula>"Sin Avance"</formula>
    </cfRule>
  </conditionalFormatting>
  <conditionalFormatting sqref="U20">
    <cfRule type="cellIs" dxfId="437" priority="37" operator="equal">
      <formula>"Vencida"</formula>
    </cfRule>
    <cfRule type="cellIs" dxfId="436" priority="38" operator="equal">
      <formula>"No Cumplida"</formula>
    </cfRule>
    <cfRule type="cellIs" dxfId="435" priority="39" operator="equal">
      <formula>"En Avance"</formula>
    </cfRule>
    <cfRule type="cellIs" dxfId="434" priority="40" operator="equal">
      <formula>"Cumplida (FT)"</formula>
    </cfRule>
    <cfRule type="cellIs" dxfId="433" priority="41" operator="equal">
      <formula>"Cumplida (DT)"</formula>
    </cfRule>
    <cfRule type="cellIs" dxfId="432" priority="42" operator="equal">
      <formula>"Sin Avance"</formula>
    </cfRule>
  </conditionalFormatting>
  <conditionalFormatting sqref="U20">
    <cfRule type="cellIs" dxfId="431" priority="31" operator="equal">
      <formula>"Vencida"</formula>
    </cfRule>
    <cfRule type="cellIs" dxfId="430" priority="32" operator="equal">
      <formula>"No Cumplida"</formula>
    </cfRule>
    <cfRule type="cellIs" dxfId="429" priority="33" operator="equal">
      <formula>"En Avance"</formula>
    </cfRule>
    <cfRule type="cellIs" dxfId="428" priority="34" operator="equal">
      <formula>"Cumplida (FT)"</formula>
    </cfRule>
    <cfRule type="cellIs" dxfId="427" priority="35" operator="equal">
      <formula>"Cumplida (DT)"</formula>
    </cfRule>
    <cfRule type="cellIs" dxfId="426" priority="36" operator="equal">
      <formula>"Sin Avance"</formula>
    </cfRule>
  </conditionalFormatting>
  <conditionalFormatting sqref="U11">
    <cfRule type="cellIs" dxfId="425" priority="25" operator="equal">
      <formula>"Vencida"</formula>
    </cfRule>
    <cfRule type="cellIs" dxfId="424" priority="26" operator="equal">
      <formula>"No Cumplida"</formula>
    </cfRule>
    <cfRule type="cellIs" dxfId="423" priority="27" operator="equal">
      <formula>"En Avance"</formula>
    </cfRule>
    <cfRule type="cellIs" dxfId="422" priority="28" operator="equal">
      <formula>"Cumplida (FT)"</formula>
    </cfRule>
    <cfRule type="cellIs" dxfId="421" priority="29" operator="equal">
      <formula>"Cumplida (DT)"</formula>
    </cfRule>
    <cfRule type="cellIs" dxfId="420" priority="30" operator="equal">
      <formula>"Sin Avance"</formula>
    </cfRule>
  </conditionalFormatting>
  <conditionalFormatting sqref="U13">
    <cfRule type="cellIs" dxfId="419" priority="19" operator="equal">
      <formula>"Vencida"</formula>
    </cfRule>
    <cfRule type="cellIs" dxfId="418" priority="20" operator="equal">
      <formula>"No Cumplida"</formula>
    </cfRule>
    <cfRule type="cellIs" dxfId="417" priority="21" operator="equal">
      <formula>"En Avance"</formula>
    </cfRule>
    <cfRule type="cellIs" dxfId="416" priority="22" operator="equal">
      <formula>"Cumplida (FT)"</formula>
    </cfRule>
    <cfRule type="cellIs" dxfId="415" priority="23" operator="equal">
      <formula>"Cumplida (DT)"</formula>
    </cfRule>
    <cfRule type="cellIs" dxfId="414" priority="24" operator="equal">
      <formula>"Sin Avance"</formula>
    </cfRule>
  </conditionalFormatting>
  <conditionalFormatting sqref="U18">
    <cfRule type="cellIs" dxfId="413" priority="13" operator="equal">
      <formula>"Vencida"</formula>
    </cfRule>
    <cfRule type="cellIs" dxfId="412" priority="14" operator="equal">
      <formula>"No Cumplida"</formula>
    </cfRule>
    <cfRule type="cellIs" dxfId="411" priority="15" operator="equal">
      <formula>"En Avance"</formula>
    </cfRule>
    <cfRule type="cellIs" dxfId="410" priority="16" operator="equal">
      <formula>"Cumplida (FT)"</formula>
    </cfRule>
    <cfRule type="cellIs" dxfId="409" priority="17" operator="equal">
      <formula>"Cumplida (DT)"</formula>
    </cfRule>
    <cfRule type="cellIs" dxfId="408" priority="18" operator="equal">
      <formula>"Sin Avance"</formula>
    </cfRule>
  </conditionalFormatting>
  <conditionalFormatting sqref="U22">
    <cfRule type="cellIs" dxfId="407" priority="7" operator="equal">
      <formula>"Vencida"</formula>
    </cfRule>
    <cfRule type="cellIs" dxfId="406" priority="8" operator="equal">
      <formula>"No Cumplida"</formula>
    </cfRule>
    <cfRule type="cellIs" dxfId="405" priority="9" operator="equal">
      <formula>"En Avance"</formula>
    </cfRule>
    <cfRule type="cellIs" dxfId="404" priority="10" operator="equal">
      <formula>"Cumplida (FT)"</formula>
    </cfRule>
    <cfRule type="cellIs" dxfId="403" priority="11" operator="equal">
      <formula>"Cumplida (DT)"</formula>
    </cfRule>
    <cfRule type="cellIs" dxfId="402" priority="12" operator="equal">
      <formula>"Sin Avance"</formula>
    </cfRule>
  </conditionalFormatting>
  <conditionalFormatting sqref="U26">
    <cfRule type="cellIs" dxfId="401" priority="1" operator="equal">
      <formula>"Vencida"</formula>
    </cfRule>
    <cfRule type="cellIs" dxfId="400" priority="2" operator="equal">
      <formula>"No Cumplida"</formula>
    </cfRule>
    <cfRule type="cellIs" dxfId="399" priority="3" operator="equal">
      <formula>"En Avance"</formula>
    </cfRule>
    <cfRule type="cellIs" dxfId="398" priority="4" operator="equal">
      <formula>"Cumplida (FT)"</formula>
    </cfRule>
    <cfRule type="cellIs" dxfId="397" priority="5" operator="equal">
      <formula>"Cumplida (DT)"</formula>
    </cfRule>
    <cfRule type="cellIs" dxfId="396" priority="6" operator="equal">
      <formula>"Sin Avance"</formula>
    </cfRule>
  </conditionalFormatting>
  <pageMargins left="0.70866141732283472" right="0.70866141732283472" top="0.74803149606299213" bottom="0.74803149606299213" header="0.31496062992125984" footer="0.31496062992125984"/>
  <pageSetup scale="29" orientation="landscape"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0C031-5469-454D-ADE1-9A955FF1582E}">
  <sheetPr>
    <pageSetUpPr fitToPage="1"/>
  </sheetPr>
  <dimension ref="A2:X32"/>
  <sheetViews>
    <sheetView zoomScale="40" zoomScaleNormal="40" zoomScaleSheetLayoutView="55" zoomScalePageLayoutView="70" workbookViewId="0">
      <selection activeCell="X14" sqref="X14"/>
    </sheetView>
  </sheetViews>
  <sheetFormatPr baseColWidth="10" defaultColWidth="11.42578125" defaultRowHeight="15" x14ac:dyDescent="0.25"/>
  <cols>
    <col min="1" max="1" width="26.5703125" customWidth="1"/>
    <col min="2" max="2" width="6.42578125" customWidth="1"/>
    <col min="3" max="3" width="19.5703125" customWidth="1"/>
    <col min="4" max="4" width="15.42578125" customWidth="1"/>
    <col min="5" max="5" width="15.140625" customWidth="1"/>
    <col min="6" max="6" width="12.42578125" customWidth="1"/>
    <col min="7" max="7" width="1.7109375" hidden="1" customWidth="1"/>
    <col min="8" max="8" width="15.28515625" hidden="1" customWidth="1"/>
    <col min="9" max="9" width="18.28515625" hidden="1" customWidth="1"/>
    <col min="10" max="10" width="12" hidden="1" customWidth="1"/>
    <col min="11" max="11" width="14.28515625" hidden="1" customWidth="1"/>
    <col min="12" max="12" width="141.7109375" hidden="1" customWidth="1"/>
    <col min="13" max="13" width="2.28515625" hidden="1" customWidth="1"/>
    <col min="14" max="14" width="14.5703125" hidden="1" customWidth="1"/>
    <col min="15" max="15" width="18.140625" hidden="1" customWidth="1"/>
    <col min="16" max="16" width="14.28515625" hidden="1" customWidth="1"/>
    <col min="17" max="17" width="15" hidden="1" customWidth="1"/>
    <col min="18" max="18" width="157" hidden="1" customWidth="1"/>
    <col min="19" max="19" width="2.5703125" customWidth="1"/>
    <col min="20" max="20" width="13.5703125" customWidth="1"/>
    <col min="21" max="21" width="21.42578125" customWidth="1"/>
    <col min="22" max="22" width="18.42578125" customWidth="1"/>
    <col min="23" max="23" width="14.28515625" customWidth="1"/>
    <col min="24" max="24" width="232.140625" customWidth="1"/>
    <col min="25" max="26" width="11.42578125" customWidth="1"/>
  </cols>
  <sheetData>
    <row r="2" spans="1:24" ht="15.75" x14ac:dyDescent="0.25">
      <c r="A2" s="36" t="s">
        <v>0</v>
      </c>
      <c r="B2" s="36"/>
      <c r="C2" s="37"/>
    </row>
    <row r="3" spans="1:24" ht="15.75" x14ac:dyDescent="0.25">
      <c r="A3" s="38"/>
      <c r="B3" s="39"/>
      <c r="C3" s="40"/>
    </row>
    <row r="4" spans="1:24" ht="15.75" x14ac:dyDescent="0.25">
      <c r="A4" s="39" t="s">
        <v>1</v>
      </c>
      <c r="B4" s="39"/>
      <c r="C4" s="41" t="s">
        <v>2</v>
      </c>
    </row>
    <row r="5" spans="1:24" ht="15.75" x14ac:dyDescent="0.25">
      <c r="A5" s="39" t="s">
        <v>3</v>
      </c>
      <c r="B5" s="39"/>
      <c r="C5" s="42">
        <v>2022</v>
      </c>
    </row>
    <row r="6" spans="1:24" ht="15.75" x14ac:dyDescent="0.25">
      <c r="A6" s="43" t="s">
        <v>4</v>
      </c>
      <c r="B6" s="43"/>
      <c r="C6" s="44" t="s">
        <v>480</v>
      </c>
    </row>
    <row r="7" spans="1:24" ht="15.75" thickBot="1" x14ac:dyDescent="0.3"/>
    <row r="8" spans="1:24" ht="48.75" customHeight="1" thickBot="1" x14ac:dyDescent="0.3">
      <c r="A8" s="1002" t="s">
        <v>15</v>
      </c>
      <c r="B8" s="1003"/>
      <c r="C8" s="1003"/>
      <c r="D8" s="1003"/>
      <c r="E8" s="1003"/>
      <c r="F8" s="1004"/>
      <c r="G8" s="1"/>
      <c r="H8" s="1005" t="s">
        <v>208</v>
      </c>
      <c r="I8" s="1006"/>
      <c r="J8" s="1006"/>
      <c r="K8" s="1006"/>
      <c r="L8" s="1007"/>
      <c r="N8" s="1005" t="s">
        <v>209</v>
      </c>
      <c r="O8" s="1006"/>
      <c r="P8" s="1006"/>
      <c r="Q8" s="1006"/>
      <c r="R8" s="1007"/>
      <c r="T8" s="1005" t="s">
        <v>210</v>
      </c>
      <c r="U8" s="1006"/>
      <c r="V8" s="1006"/>
      <c r="W8" s="1006"/>
      <c r="X8" s="1007"/>
    </row>
    <row r="9" spans="1:24" ht="88.5" customHeight="1" thickBot="1" x14ac:dyDescent="0.3">
      <c r="A9" s="3" t="s">
        <v>211</v>
      </c>
      <c r="B9" s="1010" t="s">
        <v>212</v>
      </c>
      <c r="C9" s="1062"/>
      <c r="D9" s="1062"/>
      <c r="E9" s="1062"/>
      <c r="F9" s="1063"/>
      <c r="G9" s="17"/>
      <c r="H9" s="19" t="s">
        <v>213</v>
      </c>
      <c r="I9" s="20"/>
      <c r="J9" s="21"/>
      <c r="K9" s="1012" t="s">
        <v>20</v>
      </c>
      <c r="L9" s="1012" t="s">
        <v>21</v>
      </c>
      <c r="N9" s="19" t="s">
        <v>383</v>
      </c>
      <c r="O9" s="20"/>
      <c r="P9" s="21"/>
      <c r="Q9" s="1012" t="s">
        <v>20</v>
      </c>
      <c r="R9" s="1012" t="s">
        <v>21</v>
      </c>
      <c r="T9" s="19" t="s">
        <v>481</v>
      </c>
      <c r="U9" s="20"/>
      <c r="V9" s="21"/>
      <c r="W9" s="1012" t="s">
        <v>20</v>
      </c>
      <c r="X9" s="1012" t="s">
        <v>21</v>
      </c>
    </row>
    <row r="10" spans="1:24" ht="44.45" customHeight="1" thickBot="1" x14ac:dyDescent="0.3">
      <c r="A10" s="5" t="s">
        <v>22</v>
      </c>
      <c r="B10" s="1014" t="s">
        <v>23</v>
      </c>
      <c r="C10" s="1014"/>
      <c r="D10" s="5" t="s">
        <v>24</v>
      </c>
      <c r="E10" s="5" t="s">
        <v>25</v>
      </c>
      <c r="F10" s="6" t="s">
        <v>26</v>
      </c>
      <c r="G10" s="2"/>
      <c r="H10" s="22" t="s">
        <v>129</v>
      </c>
      <c r="I10" s="76" t="s">
        <v>130</v>
      </c>
      <c r="J10" s="76" t="s">
        <v>131</v>
      </c>
      <c r="K10" s="1013"/>
      <c r="L10" s="1013"/>
      <c r="N10" s="22" t="s">
        <v>129</v>
      </c>
      <c r="O10" s="76" t="s">
        <v>130</v>
      </c>
      <c r="P10" s="76" t="s">
        <v>131</v>
      </c>
      <c r="Q10" s="1013"/>
      <c r="R10" s="1013"/>
      <c r="T10" s="22" t="s">
        <v>129</v>
      </c>
      <c r="U10" s="76" t="s">
        <v>130</v>
      </c>
      <c r="V10" s="76" t="s">
        <v>131</v>
      </c>
      <c r="W10" s="1013"/>
      <c r="X10" s="1013"/>
    </row>
    <row r="11" spans="1:24" ht="26.25" thickBot="1" x14ac:dyDescent="0.3">
      <c r="A11" s="1015" t="s">
        <v>214</v>
      </c>
      <c r="B11" s="829"/>
      <c r="C11" s="830" t="s">
        <v>215</v>
      </c>
      <c r="D11" s="829"/>
      <c r="E11" s="829"/>
      <c r="F11" s="831"/>
      <c r="G11" s="4"/>
      <c r="H11" s="8">
        <v>6</v>
      </c>
      <c r="I11" s="9">
        <f>+COUNTIF(I12:I17,"Cumplida "&amp;"*")</f>
        <v>0</v>
      </c>
      <c r="J11" s="12">
        <f>IFERROR(+I11/H11,"No se programaron actividades relacionadas con este objetivo")</f>
        <v>0</v>
      </c>
      <c r="K11" s="10"/>
      <c r="L11" s="11"/>
      <c r="N11" s="8">
        <v>6</v>
      </c>
      <c r="O11" s="9">
        <f>+COUNTIF(O12:O17,"Cumplida "&amp;"*")</f>
        <v>0</v>
      </c>
      <c r="P11" s="12">
        <f>IFERROR(+O11/N11,"No se programaron actividades relacionadas con este objetivo")</f>
        <v>0</v>
      </c>
      <c r="Q11" s="10"/>
      <c r="R11" s="11"/>
      <c r="T11" s="814">
        <v>6</v>
      </c>
      <c r="U11" s="814">
        <f>+COUNTIF(U12:U17,"Cumplida "&amp;"*")</f>
        <v>6</v>
      </c>
      <c r="V11" s="12">
        <f>IFERROR(+U11/T11,"No se programaron actividades relacionadas con este objetivo")</f>
        <v>1</v>
      </c>
      <c r="W11" s="815"/>
      <c r="X11" s="816"/>
    </row>
    <row r="12" spans="1:24" ht="261.75" customHeight="1" thickBot="1" x14ac:dyDescent="0.3">
      <c r="A12" s="1015"/>
      <c r="B12" s="825" t="s">
        <v>32</v>
      </c>
      <c r="C12" s="832" t="s">
        <v>216</v>
      </c>
      <c r="D12" s="832" t="s">
        <v>217</v>
      </c>
      <c r="E12" s="832" t="s">
        <v>176</v>
      </c>
      <c r="F12" s="833" t="s">
        <v>218</v>
      </c>
      <c r="G12" s="2"/>
      <c r="H12" s="15"/>
      <c r="I12" s="52" t="s">
        <v>11</v>
      </c>
      <c r="J12" s="56"/>
      <c r="K12" s="62" t="s">
        <v>219</v>
      </c>
      <c r="L12" s="55" t="s">
        <v>340</v>
      </c>
      <c r="N12" s="15"/>
      <c r="O12" s="52" t="s">
        <v>11</v>
      </c>
      <c r="P12" s="56"/>
      <c r="Q12" s="62" t="s">
        <v>219</v>
      </c>
      <c r="R12" s="55" t="s">
        <v>409</v>
      </c>
      <c r="T12" s="817"/>
      <c r="U12" s="818" t="s">
        <v>7</v>
      </c>
      <c r="V12" s="817"/>
      <c r="W12" s="819" t="s">
        <v>219</v>
      </c>
      <c r="X12" s="820" t="s">
        <v>2409</v>
      </c>
    </row>
    <row r="13" spans="1:24" ht="332.25" customHeight="1" thickBot="1" x14ac:dyDescent="0.3">
      <c r="A13" s="1015"/>
      <c r="B13" s="825" t="s">
        <v>220</v>
      </c>
      <c r="C13" s="832" t="s">
        <v>221</v>
      </c>
      <c r="D13" s="832" t="s">
        <v>222</v>
      </c>
      <c r="E13" s="832" t="s">
        <v>223</v>
      </c>
      <c r="F13" s="834">
        <v>44926</v>
      </c>
      <c r="G13" s="2"/>
      <c r="H13" s="15"/>
      <c r="I13" s="52" t="s">
        <v>11</v>
      </c>
      <c r="J13" s="56"/>
      <c r="K13" s="62" t="s">
        <v>219</v>
      </c>
      <c r="L13" s="58" t="s">
        <v>341</v>
      </c>
      <c r="N13" s="15"/>
      <c r="O13" s="52" t="s">
        <v>11</v>
      </c>
      <c r="P13" s="56"/>
      <c r="Q13" s="62" t="s">
        <v>219</v>
      </c>
      <c r="R13" s="58" t="s">
        <v>422</v>
      </c>
      <c r="T13" s="817"/>
      <c r="U13" s="818" t="s">
        <v>7</v>
      </c>
      <c r="V13" s="817"/>
      <c r="W13" s="819" t="s">
        <v>219</v>
      </c>
      <c r="X13" s="821" t="s">
        <v>2410</v>
      </c>
    </row>
    <row r="14" spans="1:24" ht="409.5" customHeight="1" thickBot="1" x14ac:dyDescent="0.3">
      <c r="A14" s="1015"/>
      <c r="B14" s="825" t="s">
        <v>224</v>
      </c>
      <c r="C14" s="832" t="s">
        <v>225</v>
      </c>
      <c r="D14" s="832" t="s">
        <v>226</v>
      </c>
      <c r="E14" s="832" t="s">
        <v>227</v>
      </c>
      <c r="F14" s="833" t="s">
        <v>228</v>
      </c>
      <c r="G14" s="2"/>
      <c r="H14" s="15"/>
      <c r="I14" s="52" t="s">
        <v>11</v>
      </c>
      <c r="J14" s="56"/>
      <c r="K14" s="62" t="s">
        <v>219</v>
      </c>
      <c r="L14" s="74" t="s">
        <v>342</v>
      </c>
      <c r="N14" s="15"/>
      <c r="O14" s="52" t="s">
        <v>11</v>
      </c>
      <c r="P14" s="56"/>
      <c r="Q14" s="62" t="s">
        <v>219</v>
      </c>
      <c r="R14" s="74" t="s">
        <v>410</v>
      </c>
      <c r="T14" s="817"/>
      <c r="U14" s="818" t="s">
        <v>7</v>
      </c>
      <c r="V14" s="817"/>
      <c r="W14" s="819" t="s">
        <v>219</v>
      </c>
      <c r="X14" s="822" t="s">
        <v>2820</v>
      </c>
    </row>
    <row r="15" spans="1:24" ht="262.5" customHeight="1" thickBot="1" x14ac:dyDescent="0.3">
      <c r="A15" s="1015"/>
      <c r="B15" s="825" t="s">
        <v>229</v>
      </c>
      <c r="C15" s="832" t="s">
        <v>230</v>
      </c>
      <c r="D15" s="832" t="s">
        <v>231</v>
      </c>
      <c r="E15" s="832" t="s">
        <v>176</v>
      </c>
      <c r="F15" s="833" t="s">
        <v>218</v>
      </c>
      <c r="G15" s="2"/>
      <c r="H15" s="15"/>
      <c r="I15" s="52" t="s">
        <v>11</v>
      </c>
      <c r="J15" s="56"/>
      <c r="K15" s="62" t="s">
        <v>219</v>
      </c>
      <c r="L15" s="55" t="s">
        <v>343</v>
      </c>
      <c r="N15" s="15"/>
      <c r="O15" s="52" t="s">
        <v>11</v>
      </c>
      <c r="P15" s="56"/>
      <c r="Q15" s="62" t="s">
        <v>219</v>
      </c>
      <c r="R15" s="55" t="s">
        <v>411</v>
      </c>
      <c r="T15" s="817"/>
      <c r="U15" s="818" t="s">
        <v>7</v>
      </c>
      <c r="V15" s="817"/>
      <c r="W15" s="819" t="s">
        <v>219</v>
      </c>
      <c r="X15" s="820" t="s">
        <v>2411</v>
      </c>
    </row>
    <row r="16" spans="1:24" ht="337.5" customHeight="1" thickBot="1" x14ac:dyDescent="0.3">
      <c r="A16" s="1015"/>
      <c r="B16" s="817" t="s">
        <v>232</v>
      </c>
      <c r="C16" s="832" t="s">
        <v>233</v>
      </c>
      <c r="D16" s="835" t="s">
        <v>234</v>
      </c>
      <c r="E16" s="835" t="s">
        <v>235</v>
      </c>
      <c r="F16" s="836">
        <v>44910</v>
      </c>
      <c r="G16" s="2"/>
      <c r="H16" s="15"/>
      <c r="I16" s="52" t="s">
        <v>11</v>
      </c>
      <c r="J16" s="56"/>
      <c r="K16" s="62" t="s">
        <v>219</v>
      </c>
      <c r="L16" s="55" t="s">
        <v>344</v>
      </c>
      <c r="N16" s="15"/>
      <c r="O16" s="52" t="s">
        <v>11</v>
      </c>
      <c r="P16" s="56"/>
      <c r="Q16" s="62" t="s">
        <v>219</v>
      </c>
      <c r="R16" s="55" t="s">
        <v>412</v>
      </c>
      <c r="T16" s="817"/>
      <c r="U16" s="818" t="s">
        <v>7</v>
      </c>
      <c r="V16" s="817"/>
      <c r="W16" s="819" t="s">
        <v>219</v>
      </c>
      <c r="X16" s="820" t="s">
        <v>2412</v>
      </c>
    </row>
    <row r="17" spans="1:24" ht="409.5" customHeight="1" thickBot="1" x14ac:dyDescent="0.3">
      <c r="A17" s="1015"/>
      <c r="B17" s="825" t="s">
        <v>236</v>
      </c>
      <c r="C17" s="832" t="s">
        <v>237</v>
      </c>
      <c r="D17" s="832" t="s">
        <v>238</v>
      </c>
      <c r="E17" s="832" t="s">
        <v>239</v>
      </c>
      <c r="F17" s="834">
        <v>44926</v>
      </c>
      <c r="G17" s="2"/>
      <c r="H17" s="15"/>
      <c r="I17" s="52" t="s">
        <v>11</v>
      </c>
      <c r="J17" s="56"/>
      <c r="K17" s="62" t="s">
        <v>219</v>
      </c>
      <c r="L17" s="50" t="s">
        <v>413</v>
      </c>
      <c r="N17" s="15"/>
      <c r="O17" s="52" t="s">
        <v>11</v>
      </c>
      <c r="P17" s="56"/>
      <c r="Q17" s="62" t="s">
        <v>219</v>
      </c>
      <c r="R17" s="50" t="s">
        <v>478</v>
      </c>
      <c r="T17" s="817"/>
      <c r="U17" s="818" t="s">
        <v>7</v>
      </c>
      <c r="V17" s="817"/>
      <c r="W17" s="819" t="s">
        <v>219</v>
      </c>
      <c r="X17" s="823" t="s">
        <v>2821</v>
      </c>
    </row>
    <row r="18" spans="1:24" ht="26.25" thickBot="1" x14ac:dyDescent="0.3">
      <c r="A18" s="1015" t="s">
        <v>240</v>
      </c>
      <c r="B18" s="829"/>
      <c r="C18" s="830" t="s">
        <v>241</v>
      </c>
      <c r="D18" s="829"/>
      <c r="E18" s="829"/>
      <c r="F18" s="831"/>
      <c r="G18" s="4"/>
      <c r="H18" s="8">
        <v>1</v>
      </c>
      <c r="I18" s="9">
        <f>+COUNTIF(I19:I23,"Cumplida "&amp;"*")</f>
        <v>0</v>
      </c>
      <c r="J18" s="12">
        <f>IFERROR(+I18/H18,"No se programaron actividades relacionadas con este objetivo")</f>
        <v>0</v>
      </c>
      <c r="K18" s="10"/>
      <c r="L18" s="11"/>
      <c r="N18" s="8">
        <v>1</v>
      </c>
      <c r="O18" s="9">
        <f>+COUNTIF(O19:O19,"Cumplida "&amp;"*")</f>
        <v>0</v>
      </c>
      <c r="P18" s="12">
        <f>IFERROR(+O18/N18,"No se programaron actividades relacionadas con este objetivo")</f>
        <v>0</v>
      </c>
      <c r="Q18" s="10"/>
      <c r="R18" s="11"/>
      <c r="T18" s="814">
        <v>1</v>
      </c>
      <c r="U18" s="814">
        <f>+COUNTIF(U19:U19,"Cumplida "&amp;"*")</f>
        <v>1</v>
      </c>
      <c r="V18" s="12">
        <f>IFERROR(+U18/T18,"No se programaron actividades relacionadas con este objetivo")</f>
        <v>1</v>
      </c>
      <c r="W18" s="815"/>
      <c r="X18" s="816"/>
    </row>
    <row r="19" spans="1:24" ht="235.5" customHeight="1" thickBot="1" x14ac:dyDescent="0.3">
      <c r="A19" s="1015"/>
      <c r="B19" s="825" t="s">
        <v>39</v>
      </c>
      <c r="C19" s="832" t="s">
        <v>242</v>
      </c>
      <c r="D19" s="832" t="s">
        <v>243</v>
      </c>
      <c r="E19" s="832" t="s">
        <v>244</v>
      </c>
      <c r="F19" s="834">
        <v>44915</v>
      </c>
      <c r="G19" s="2"/>
      <c r="H19" s="15"/>
      <c r="I19" s="66" t="s">
        <v>5</v>
      </c>
      <c r="J19" s="56"/>
      <c r="K19" s="62" t="s">
        <v>219</v>
      </c>
      <c r="L19" s="59" t="s">
        <v>345</v>
      </c>
      <c r="N19" s="15"/>
      <c r="O19" s="52" t="s">
        <v>11</v>
      </c>
      <c r="P19" s="56"/>
      <c r="Q19" s="62" t="s">
        <v>219</v>
      </c>
      <c r="R19" s="50" t="s">
        <v>414</v>
      </c>
      <c r="T19" s="817"/>
      <c r="U19" s="818" t="s">
        <v>7</v>
      </c>
      <c r="V19" s="817"/>
      <c r="W19" s="819" t="s">
        <v>219</v>
      </c>
      <c r="X19" s="824" t="s">
        <v>2822</v>
      </c>
    </row>
    <row r="20" spans="1:24" ht="39" thickBot="1" x14ac:dyDescent="0.3">
      <c r="A20" s="1015" t="s">
        <v>245</v>
      </c>
      <c r="B20" s="829"/>
      <c r="C20" s="830" t="s">
        <v>246</v>
      </c>
      <c r="D20" s="829"/>
      <c r="E20" s="829"/>
      <c r="F20" s="831"/>
      <c r="G20" s="4"/>
      <c r="H20" s="8">
        <v>6</v>
      </c>
      <c r="I20" s="9">
        <f>+COUNTIF(I21:I24,"Cumplida "&amp;"*")</f>
        <v>0</v>
      </c>
      <c r="J20" s="12">
        <f>IFERROR(+I20/H20,"No se programaron actividades relacionadas con este objetivo")</f>
        <v>0</v>
      </c>
      <c r="K20" s="10"/>
      <c r="L20" s="11"/>
      <c r="N20" s="8">
        <v>6</v>
      </c>
      <c r="O20" s="9">
        <f>+COUNTIF(O21:O24,"Cumplida "&amp;"*")</f>
        <v>0</v>
      </c>
      <c r="P20" s="12">
        <f>IFERROR(+O20/N20,"No se programaron actividades relacionadas con este objetivo")</f>
        <v>0</v>
      </c>
      <c r="Q20" s="10"/>
      <c r="R20" s="11"/>
      <c r="T20" s="814"/>
      <c r="U20" s="814">
        <f>+COUNTIF(U21:U24,"Cumplida "&amp;"*")</f>
        <v>4</v>
      </c>
      <c r="V20" s="12" t="str">
        <f>IFERROR(+U20/T20,"No se programaron actividades relacionadas con este objetivo")</f>
        <v>No se programaron actividades relacionadas con este objetivo</v>
      </c>
      <c r="W20" s="815"/>
      <c r="X20" s="816"/>
    </row>
    <row r="21" spans="1:24" ht="289.5" customHeight="1" thickBot="1" x14ac:dyDescent="0.3">
      <c r="A21" s="1015"/>
      <c r="B21" s="825" t="s">
        <v>52</v>
      </c>
      <c r="C21" s="832" t="s">
        <v>247</v>
      </c>
      <c r="D21" s="832" t="s">
        <v>248</v>
      </c>
      <c r="E21" s="832" t="s">
        <v>249</v>
      </c>
      <c r="F21" s="834">
        <v>44915</v>
      </c>
      <c r="G21" s="2"/>
      <c r="H21" s="87"/>
      <c r="I21" s="66" t="s">
        <v>5</v>
      </c>
      <c r="J21" s="56"/>
      <c r="K21" s="62" t="s">
        <v>219</v>
      </c>
      <c r="L21" s="59" t="s">
        <v>346</v>
      </c>
      <c r="N21" s="15"/>
      <c r="O21" s="122" t="s">
        <v>12</v>
      </c>
      <c r="P21" s="56"/>
      <c r="Q21" s="62" t="s">
        <v>219</v>
      </c>
      <c r="R21" s="59" t="s">
        <v>421</v>
      </c>
      <c r="T21" s="817"/>
      <c r="U21" s="818" t="s">
        <v>7</v>
      </c>
      <c r="V21" s="817"/>
      <c r="W21" s="819" t="s">
        <v>219</v>
      </c>
      <c r="X21" s="820" t="s">
        <v>2823</v>
      </c>
    </row>
    <row r="22" spans="1:24" ht="181.5" customHeight="1" thickBot="1" x14ac:dyDescent="0.3">
      <c r="A22" s="1015"/>
      <c r="B22" s="825" t="s">
        <v>55</v>
      </c>
      <c r="C22" s="832" t="s">
        <v>250</v>
      </c>
      <c r="D22" s="832" t="s">
        <v>251</v>
      </c>
      <c r="E22" s="832" t="s">
        <v>176</v>
      </c>
      <c r="F22" s="834">
        <v>44925</v>
      </c>
      <c r="G22" s="17"/>
      <c r="H22" s="25"/>
      <c r="I22" s="66" t="s">
        <v>5</v>
      </c>
      <c r="J22" s="56"/>
      <c r="K22" s="62" t="s">
        <v>219</v>
      </c>
      <c r="L22" s="59" t="s">
        <v>346</v>
      </c>
      <c r="N22" s="25"/>
      <c r="O22" s="66" t="s">
        <v>5</v>
      </c>
      <c r="P22" s="56"/>
      <c r="Q22" s="62" t="s">
        <v>219</v>
      </c>
      <c r="R22" s="59" t="s">
        <v>464</v>
      </c>
      <c r="T22" s="825"/>
      <c r="U22" s="818" t="s">
        <v>7</v>
      </c>
      <c r="V22" s="817"/>
      <c r="W22" s="819" t="s">
        <v>219</v>
      </c>
      <c r="X22" s="820" t="s">
        <v>2413</v>
      </c>
    </row>
    <row r="23" spans="1:24" ht="409.5" customHeight="1" thickBot="1" x14ac:dyDescent="0.3">
      <c r="A23" s="1015"/>
      <c r="B23" s="825" t="s">
        <v>252</v>
      </c>
      <c r="C23" s="832" t="s">
        <v>253</v>
      </c>
      <c r="D23" s="832" t="s">
        <v>254</v>
      </c>
      <c r="E23" s="832" t="s">
        <v>255</v>
      </c>
      <c r="F23" s="833" t="s">
        <v>256</v>
      </c>
      <c r="G23" s="17"/>
      <c r="H23" s="25"/>
      <c r="I23" s="66" t="s">
        <v>5</v>
      </c>
      <c r="J23" s="56"/>
      <c r="K23" s="62" t="s">
        <v>219</v>
      </c>
      <c r="L23" s="59" t="s">
        <v>346</v>
      </c>
      <c r="N23" s="25"/>
      <c r="O23" s="66" t="s">
        <v>5</v>
      </c>
      <c r="P23" s="56"/>
      <c r="Q23" s="62" t="s">
        <v>219</v>
      </c>
      <c r="R23" s="59" t="s">
        <v>464</v>
      </c>
      <c r="T23" s="825"/>
      <c r="U23" s="818" t="s">
        <v>7</v>
      </c>
      <c r="V23" s="817"/>
      <c r="W23" s="819" t="s">
        <v>219</v>
      </c>
      <c r="X23" s="820" t="s">
        <v>2824</v>
      </c>
    </row>
    <row r="24" spans="1:24" ht="402.75" customHeight="1" thickBot="1" x14ac:dyDescent="0.3">
      <c r="A24" s="1015"/>
      <c r="B24" s="817" t="s">
        <v>257</v>
      </c>
      <c r="C24" s="835" t="s">
        <v>258</v>
      </c>
      <c r="D24" s="835" t="s">
        <v>259</v>
      </c>
      <c r="E24" s="835" t="s">
        <v>260</v>
      </c>
      <c r="F24" s="836">
        <v>44915</v>
      </c>
      <c r="G24" s="17"/>
      <c r="H24" s="87">
        <v>44678</v>
      </c>
      <c r="I24" s="52" t="s">
        <v>11</v>
      </c>
      <c r="J24" s="56"/>
      <c r="K24" s="62" t="s">
        <v>219</v>
      </c>
      <c r="L24" s="26" t="s">
        <v>347</v>
      </c>
      <c r="N24" s="15"/>
      <c r="O24" s="52" t="s">
        <v>11</v>
      </c>
      <c r="P24" s="56"/>
      <c r="Q24" s="62" t="s">
        <v>219</v>
      </c>
      <c r="R24" s="50" t="s">
        <v>472</v>
      </c>
      <c r="T24" s="817"/>
      <c r="U24" s="818" t="s">
        <v>7</v>
      </c>
      <c r="V24" s="817"/>
      <c r="W24" s="819" t="s">
        <v>219</v>
      </c>
      <c r="X24" s="826" t="s">
        <v>2414</v>
      </c>
    </row>
    <row r="25" spans="1:24" ht="26.25" thickBot="1" x14ac:dyDescent="0.3">
      <c r="A25" s="1015" t="s">
        <v>261</v>
      </c>
      <c r="B25" s="829"/>
      <c r="C25" s="830" t="s">
        <v>262</v>
      </c>
      <c r="D25" s="829"/>
      <c r="E25" s="829"/>
      <c r="F25" s="831"/>
      <c r="G25" s="4"/>
      <c r="H25" s="8">
        <v>1</v>
      </c>
      <c r="I25" s="9"/>
      <c r="J25" s="12">
        <f>IFERROR(+I25/H25,"No se programaron actividades relacionadas con este objetivo")</f>
        <v>0</v>
      </c>
      <c r="K25" s="10"/>
      <c r="L25" s="11"/>
      <c r="N25" s="8">
        <v>1</v>
      </c>
      <c r="O25" s="9">
        <f>+COUNTIF(O26:O26,"Cumplida "&amp;"*")</f>
        <v>0</v>
      </c>
      <c r="P25" s="12">
        <f>IFERROR(+O25/N25,"No se programaron actividades relacionadas con este objetivo")</f>
        <v>0</v>
      </c>
      <c r="Q25" s="10"/>
      <c r="R25" s="11"/>
      <c r="T25" s="814">
        <v>1</v>
      </c>
      <c r="U25" s="814">
        <f>+COUNTIF(U26,"Cumplida "&amp;"*")</f>
        <v>1</v>
      </c>
      <c r="V25" s="12">
        <f>IFERROR(+U25/T25,"No se programaron actividades relacionadas con este objetivo")</f>
        <v>1</v>
      </c>
      <c r="W25" s="815"/>
      <c r="X25" s="816"/>
    </row>
    <row r="26" spans="1:24" ht="271.5" customHeight="1" thickBot="1" x14ac:dyDescent="0.3">
      <c r="A26" s="1015"/>
      <c r="B26" s="825" t="s">
        <v>179</v>
      </c>
      <c r="C26" s="837" t="s">
        <v>263</v>
      </c>
      <c r="D26" s="832" t="s">
        <v>264</v>
      </c>
      <c r="E26" s="838" t="s">
        <v>176</v>
      </c>
      <c r="F26" s="833" t="s">
        <v>218</v>
      </c>
      <c r="G26" s="2"/>
      <c r="H26" s="87"/>
      <c r="I26" s="52" t="s">
        <v>11</v>
      </c>
      <c r="J26" s="24"/>
      <c r="K26" s="62" t="s">
        <v>348</v>
      </c>
      <c r="L26" s="60" t="s">
        <v>349</v>
      </c>
      <c r="N26" s="15"/>
      <c r="O26" s="52" t="s">
        <v>11</v>
      </c>
      <c r="P26" s="56"/>
      <c r="Q26" s="62" t="s">
        <v>348</v>
      </c>
      <c r="R26" s="60" t="s">
        <v>2415</v>
      </c>
      <c r="T26" s="817"/>
      <c r="U26" s="818" t="s">
        <v>7</v>
      </c>
      <c r="V26" s="817"/>
      <c r="W26" s="819" t="s">
        <v>348</v>
      </c>
      <c r="X26" s="827" t="s">
        <v>2416</v>
      </c>
    </row>
    <row r="27" spans="1:24" ht="39" thickBot="1" x14ac:dyDescent="0.3">
      <c r="A27" s="1015" t="s">
        <v>265</v>
      </c>
      <c r="B27" s="829"/>
      <c r="C27" s="830" t="s">
        <v>266</v>
      </c>
      <c r="D27" s="829"/>
      <c r="E27" s="829"/>
      <c r="F27" s="831"/>
      <c r="G27" s="4"/>
      <c r="H27" s="8">
        <v>1</v>
      </c>
      <c r="I27" s="9">
        <f>+COUNTIF(I28:I28,"Cumplida "&amp;"*")</f>
        <v>0</v>
      </c>
      <c r="J27" s="12">
        <f>IFERROR(+I27/H27,"No se programaron actividades relacionadas con este objetivo")</f>
        <v>0</v>
      </c>
      <c r="K27" s="10"/>
      <c r="L27" s="11"/>
      <c r="N27" s="8">
        <v>1</v>
      </c>
      <c r="O27" s="9">
        <f>+COUNTIF(O28:O28,"Cumplida "&amp;"*")</f>
        <v>0</v>
      </c>
      <c r="P27" s="12">
        <f>IFERROR(+O27/N27,"No se programaron actividades relacionadas con este objetivo")</f>
        <v>0</v>
      </c>
      <c r="Q27" s="10"/>
      <c r="R27" s="11"/>
      <c r="T27" s="814">
        <v>1</v>
      </c>
      <c r="U27" s="814">
        <f>+COUNTIF(U28,"Cumplida "&amp;"*")</f>
        <v>1</v>
      </c>
      <c r="V27" s="12">
        <f>IFERROR(+U27/T27,"No se programaron actividades relacionadas con este objetivo")</f>
        <v>1</v>
      </c>
      <c r="W27" s="815"/>
      <c r="X27" s="816"/>
    </row>
    <row r="28" spans="1:24" ht="409.6" thickBot="1" x14ac:dyDescent="0.3">
      <c r="A28" s="1015"/>
      <c r="B28" s="825" t="s">
        <v>78</v>
      </c>
      <c r="C28" s="832" t="s">
        <v>267</v>
      </c>
      <c r="D28" s="832" t="s">
        <v>268</v>
      </c>
      <c r="E28" s="832" t="s">
        <v>153</v>
      </c>
      <c r="F28" s="834">
        <v>44915</v>
      </c>
      <c r="G28" s="2"/>
      <c r="H28" s="15"/>
      <c r="I28" s="52" t="s">
        <v>11</v>
      </c>
      <c r="J28" s="56"/>
      <c r="K28" s="62" t="s">
        <v>348</v>
      </c>
      <c r="L28" s="58" t="s">
        <v>350</v>
      </c>
      <c r="N28" s="15"/>
      <c r="O28" s="52" t="s">
        <v>11</v>
      </c>
      <c r="P28" s="56"/>
      <c r="Q28" s="62" t="s">
        <v>348</v>
      </c>
      <c r="R28" s="60" t="s">
        <v>415</v>
      </c>
      <c r="T28" s="817"/>
      <c r="U28" s="818" t="s">
        <v>7</v>
      </c>
      <c r="V28" s="817"/>
      <c r="W28" s="819" t="s">
        <v>348</v>
      </c>
      <c r="X28" s="827" t="s">
        <v>2417</v>
      </c>
    </row>
    <row r="29" spans="1:24" ht="39" customHeight="1" thickBot="1" x14ac:dyDescent="0.3">
      <c r="A29" s="1079" t="s">
        <v>269</v>
      </c>
      <c r="B29" s="829"/>
      <c r="C29" s="830" t="s">
        <v>270</v>
      </c>
      <c r="D29" s="829"/>
      <c r="E29" s="829"/>
      <c r="F29" s="831"/>
      <c r="G29" s="4"/>
      <c r="H29" s="8">
        <v>3</v>
      </c>
      <c r="I29" s="9">
        <f>+COUNTIF(I30:I31,"Cumplida "&amp;"*")</f>
        <v>0</v>
      </c>
      <c r="J29" s="12">
        <f>IFERROR(+I29/H29,"No se programaron actividades relacionadas con este objetivo")</f>
        <v>0</v>
      </c>
      <c r="K29" s="10"/>
      <c r="L29" s="11"/>
      <c r="N29" s="8">
        <v>3</v>
      </c>
      <c r="O29" s="9">
        <v>1</v>
      </c>
      <c r="P29" s="12">
        <f>IFERROR(+O29/N29,"No se programaron actividades relacionadas con este objetivo")</f>
        <v>0.33333333333333331</v>
      </c>
      <c r="Q29" s="10"/>
      <c r="R29" s="11"/>
      <c r="T29" s="814">
        <v>3</v>
      </c>
      <c r="U29" s="814">
        <f>+COUNTIF(U30:U32,"Cumplida "&amp;"*")</f>
        <v>3</v>
      </c>
      <c r="V29" s="12">
        <f>IFERROR(+U29/T29,"No se programaron actividades relacionadas con este objetivo")</f>
        <v>1</v>
      </c>
      <c r="W29" s="815"/>
      <c r="X29" s="816"/>
    </row>
    <row r="30" spans="1:24" ht="345" thickBot="1" x14ac:dyDescent="0.3">
      <c r="A30" s="1080"/>
      <c r="B30" s="825" t="s">
        <v>271</v>
      </c>
      <c r="C30" s="839" t="s">
        <v>272</v>
      </c>
      <c r="D30" s="832" t="s">
        <v>273</v>
      </c>
      <c r="E30" s="840" t="s">
        <v>274</v>
      </c>
      <c r="F30" s="834">
        <v>44926</v>
      </c>
      <c r="G30" s="2"/>
      <c r="H30" s="27"/>
      <c r="I30" s="83" t="s">
        <v>5</v>
      </c>
      <c r="J30" s="28"/>
      <c r="K30" s="69" t="s">
        <v>348</v>
      </c>
      <c r="L30" s="75" t="s">
        <v>379</v>
      </c>
      <c r="N30" s="27"/>
      <c r="O30" s="52" t="s">
        <v>11</v>
      </c>
      <c r="P30" s="28"/>
      <c r="Q30" s="62" t="s">
        <v>348</v>
      </c>
      <c r="R30" s="75" t="s">
        <v>416</v>
      </c>
      <c r="T30" s="817"/>
      <c r="U30" s="818" t="s">
        <v>7</v>
      </c>
      <c r="V30" s="817"/>
      <c r="W30" s="819" t="s">
        <v>348</v>
      </c>
      <c r="X30" s="828" t="s">
        <v>2418</v>
      </c>
    </row>
    <row r="31" spans="1:24" ht="331.5" customHeight="1" thickBot="1" x14ac:dyDescent="0.3">
      <c r="A31" s="1080"/>
      <c r="B31" s="825" t="s">
        <v>275</v>
      </c>
      <c r="C31" s="840" t="s">
        <v>276</v>
      </c>
      <c r="D31" s="832" t="s">
        <v>277</v>
      </c>
      <c r="E31" s="832" t="s">
        <v>274</v>
      </c>
      <c r="F31" s="834">
        <v>44926</v>
      </c>
      <c r="G31" s="2"/>
      <c r="H31" s="15"/>
      <c r="I31" s="66" t="s">
        <v>5</v>
      </c>
      <c r="J31" s="56"/>
      <c r="K31" s="14" t="s">
        <v>348</v>
      </c>
      <c r="L31" s="58" t="s">
        <v>351</v>
      </c>
      <c r="N31" s="15"/>
      <c r="O31" s="52" t="s">
        <v>11</v>
      </c>
      <c r="P31" s="56"/>
      <c r="Q31" s="62" t="s">
        <v>348</v>
      </c>
      <c r="R31" s="58" t="s">
        <v>417</v>
      </c>
      <c r="T31" s="817"/>
      <c r="U31" s="818" t="s">
        <v>7</v>
      </c>
      <c r="V31" s="817"/>
      <c r="W31" s="819" t="s">
        <v>348</v>
      </c>
      <c r="X31" s="821" t="s">
        <v>2419</v>
      </c>
    </row>
    <row r="32" spans="1:24" ht="303" customHeight="1" thickBot="1" x14ac:dyDescent="0.3">
      <c r="A32" s="1081"/>
      <c r="B32" s="825" t="s">
        <v>278</v>
      </c>
      <c r="C32" s="840" t="s">
        <v>279</v>
      </c>
      <c r="D32" s="832" t="s">
        <v>280</v>
      </c>
      <c r="E32" s="832" t="s">
        <v>274</v>
      </c>
      <c r="F32" s="834">
        <v>44926</v>
      </c>
      <c r="G32" s="2"/>
      <c r="H32" s="70"/>
      <c r="I32" s="85" t="s">
        <v>5</v>
      </c>
      <c r="J32" s="71"/>
      <c r="K32" s="72" t="s">
        <v>348</v>
      </c>
      <c r="L32" s="88" t="s">
        <v>352</v>
      </c>
      <c r="N32" s="15"/>
      <c r="O32" s="52" t="s">
        <v>11</v>
      </c>
      <c r="P32" s="56"/>
      <c r="Q32" s="62" t="s">
        <v>348</v>
      </c>
      <c r="R32" s="58" t="s">
        <v>418</v>
      </c>
      <c r="T32" s="817"/>
      <c r="U32" s="818" t="s">
        <v>7</v>
      </c>
      <c r="V32" s="817"/>
      <c r="W32" s="819" t="s">
        <v>348</v>
      </c>
      <c r="X32" s="821" t="s">
        <v>2420</v>
      </c>
    </row>
  </sheetData>
  <mergeCells count="18">
    <mergeCell ref="A29:A32"/>
    <mergeCell ref="A27:A28"/>
    <mergeCell ref="X9:X10"/>
    <mergeCell ref="B10:C10"/>
    <mergeCell ref="A11:A17"/>
    <mergeCell ref="A18:A19"/>
    <mergeCell ref="A20:A24"/>
    <mergeCell ref="A25:A26"/>
    <mergeCell ref="A8:F8"/>
    <mergeCell ref="H8:L8"/>
    <mergeCell ref="N8:R8"/>
    <mergeCell ref="T8:X8"/>
    <mergeCell ref="B9:F9"/>
    <mergeCell ref="K9:K10"/>
    <mergeCell ref="L9:L10"/>
    <mergeCell ref="Q9:Q10"/>
    <mergeCell ref="R9:R10"/>
    <mergeCell ref="W9:W10"/>
  </mergeCells>
  <conditionalFormatting sqref="I9:I11">
    <cfRule type="cellIs" dxfId="395" priority="379" operator="equal">
      <formula>"Vencida"</formula>
    </cfRule>
    <cfRule type="cellIs" dxfId="394" priority="380" operator="equal">
      <formula>"No Cumplida"</formula>
    </cfRule>
    <cfRule type="cellIs" dxfId="393" priority="381" operator="equal">
      <formula>"En Avance"</formula>
    </cfRule>
    <cfRule type="cellIs" dxfId="392" priority="382" operator="equal">
      <formula>"Cumplida (FT)"</formula>
    </cfRule>
    <cfRule type="cellIs" dxfId="391" priority="383" operator="equal">
      <formula>"Cumplida (DT)"</formula>
    </cfRule>
    <cfRule type="cellIs" dxfId="390" priority="384" operator="equal">
      <formula>"Sin Avance"</formula>
    </cfRule>
  </conditionalFormatting>
  <conditionalFormatting sqref="O9:O11 O25 O18 O27">
    <cfRule type="cellIs" dxfId="389" priority="373" operator="equal">
      <formula>"Vencida"</formula>
    </cfRule>
    <cfRule type="cellIs" dxfId="388" priority="374" operator="equal">
      <formula>"No Cumplida"</formula>
    </cfRule>
    <cfRule type="cellIs" dxfId="387" priority="375" operator="equal">
      <formula>"En Avance"</formula>
    </cfRule>
    <cfRule type="cellIs" dxfId="386" priority="376" operator="equal">
      <formula>"Cumplida (FT)"</formula>
    </cfRule>
    <cfRule type="cellIs" dxfId="385" priority="377" operator="equal">
      <formula>"Cumplida (DT)"</formula>
    </cfRule>
    <cfRule type="cellIs" dxfId="384" priority="378" operator="equal">
      <formula>"Sin Avance"</formula>
    </cfRule>
  </conditionalFormatting>
  <conditionalFormatting sqref="O29">
    <cfRule type="cellIs" dxfId="383" priority="367" operator="equal">
      <formula>"Vencida"</formula>
    </cfRule>
    <cfRule type="cellIs" dxfId="382" priority="368" operator="equal">
      <formula>"No Cumplida"</formula>
    </cfRule>
    <cfRule type="cellIs" dxfId="381" priority="369" operator="equal">
      <formula>"En Avance"</formula>
    </cfRule>
    <cfRule type="cellIs" dxfId="380" priority="370" operator="equal">
      <formula>"Cumplida (FT)"</formula>
    </cfRule>
    <cfRule type="cellIs" dxfId="379" priority="371" operator="equal">
      <formula>"Cumplida (DT)"</formula>
    </cfRule>
    <cfRule type="cellIs" dxfId="378" priority="372" operator="equal">
      <formula>"Sin Avance"</formula>
    </cfRule>
  </conditionalFormatting>
  <conditionalFormatting sqref="O20">
    <cfRule type="cellIs" dxfId="377" priority="361" operator="equal">
      <formula>"Vencida"</formula>
    </cfRule>
    <cfRule type="cellIs" dxfId="376" priority="362" operator="equal">
      <formula>"No Cumplida"</formula>
    </cfRule>
    <cfRule type="cellIs" dxfId="375" priority="363" operator="equal">
      <formula>"En Avance"</formula>
    </cfRule>
    <cfRule type="cellIs" dxfId="374" priority="364" operator="equal">
      <formula>"Cumplida (FT)"</formula>
    </cfRule>
    <cfRule type="cellIs" dxfId="373" priority="365" operator="equal">
      <formula>"Cumplida (DT)"</formula>
    </cfRule>
    <cfRule type="cellIs" dxfId="372" priority="366" operator="equal">
      <formula>"Sin Avance"</formula>
    </cfRule>
  </conditionalFormatting>
  <conditionalFormatting sqref="U9:U10">
    <cfRule type="cellIs" dxfId="371" priority="355" operator="equal">
      <formula>"Vencida"</formula>
    </cfRule>
    <cfRule type="cellIs" dxfId="370" priority="356" operator="equal">
      <formula>"No Cumplida"</formula>
    </cfRule>
    <cfRule type="cellIs" dxfId="369" priority="357" operator="equal">
      <formula>"En Avance"</formula>
    </cfRule>
    <cfRule type="cellIs" dxfId="368" priority="358" operator="equal">
      <formula>"Cumplida (FT)"</formula>
    </cfRule>
    <cfRule type="cellIs" dxfId="367" priority="359" operator="equal">
      <formula>"Cumplida (DT)"</formula>
    </cfRule>
    <cfRule type="cellIs" dxfId="366" priority="360" operator="equal">
      <formula>"Sin Avance"</formula>
    </cfRule>
  </conditionalFormatting>
  <conditionalFormatting sqref="I18">
    <cfRule type="cellIs" dxfId="365" priority="325" operator="equal">
      <formula>"Vencida"</formula>
    </cfRule>
    <cfRule type="cellIs" dxfId="364" priority="326" operator="equal">
      <formula>"No Cumplida"</formula>
    </cfRule>
    <cfRule type="cellIs" dxfId="363" priority="327" operator="equal">
      <formula>"En Avance"</formula>
    </cfRule>
    <cfRule type="cellIs" dxfId="362" priority="328" operator="equal">
      <formula>"Cumplida (FT)"</formula>
    </cfRule>
    <cfRule type="cellIs" dxfId="361" priority="329" operator="equal">
      <formula>"Cumplida (DT)"</formula>
    </cfRule>
    <cfRule type="cellIs" dxfId="360" priority="330" operator="equal">
      <formula>"Sin Avance"</formula>
    </cfRule>
  </conditionalFormatting>
  <conditionalFormatting sqref="I20">
    <cfRule type="cellIs" dxfId="359" priority="331" operator="equal">
      <formula>"Vencida"</formula>
    </cfRule>
    <cfRule type="cellIs" dxfId="358" priority="332" operator="equal">
      <formula>"No Cumplida"</formula>
    </cfRule>
    <cfRule type="cellIs" dxfId="357" priority="333" operator="equal">
      <formula>"En Avance"</formula>
    </cfRule>
    <cfRule type="cellIs" dxfId="356" priority="334" operator="equal">
      <formula>"Cumplida (FT)"</formula>
    </cfRule>
    <cfRule type="cellIs" dxfId="355" priority="335" operator="equal">
      <formula>"Cumplida (DT)"</formula>
    </cfRule>
    <cfRule type="cellIs" dxfId="354" priority="336" operator="equal">
      <formula>"Sin Avance"</formula>
    </cfRule>
  </conditionalFormatting>
  <conditionalFormatting sqref="I25 I27">
    <cfRule type="cellIs" dxfId="353" priority="343" operator="equal">
      <formula>"Vencida"</formula>
    </cfRule>
    <cfRule type="cellIs" dxfId="352" priority="344" operator="equal">
      <formula>"No Cumplida"</formula>
    </cfRule>
    <cfRule type="cellIs" dxfId="351" priority="345" operator="equal">
      <formula>"En Avance"</formula>
    </cfRule>
    <cfRule type="cellIs" dxfId="350" priority="346" operator="equal">
      <formula>"Cumplida (FT)"</formula>
    </cfRule>
    <cfRule type="cellIs" dxfId="349" priority="347" operator="equal">
      <formula>"Cumplida (DT)"</formula>
    </cfRule>
    <cfRule type="cellIs" dxfId="348" priority="348" operator="equal">
      <formula>"Sin Avance"</formula>
    </cfRule>
  </conditionalFormatting>
  <conditionalFormatting sqref="I29">
    <cfRule type="cellIs" dxfId="347" priority="337" operator="equal">
      <formula>"Vencida"</formula>
    </cfRule>
    <cfRule type="cellIs" dxfId="346" priority="338" operator="equal">
      <formula>"No Cumplida"</formula>
    </cfRule>
    <cfRule type="cellIs" dxfId="345" priority="339" operator="equal">
      <formula>"En Avance"</formula>
    </cfRule>
    <cfRule type="cellIs" dxfId="344" priority="340" operator="equal">
      <formula>"Cumplida (FT)"</formula>
    </cfRule>
    <cfRule type="cellIs" dxfId="343" priority="341" operator="equal">
      <formula>"Cumplida (DT)"</formula>
    </cfRule>
    <cfRule type="cellIs" dxfId="342" priority="342" operator="equal">
      <formula>"Sin Avance"</formula>
    </cfRule>
  </conditionalFormatting>
  <conditionalFormatting sqref="I12">
    <cfRule type="cellIs" dxfId="341" priority="313" operator="equal">
      <formula>"Vencida"</formula>
    </cfRule>
    <cfRule type="cellIs" dxfId="340" priority="314" operator="equal">
      <formula>"No Cumplida"</formula>
    </cfRule>
    <cfRule type="cellIs" dxfId="339" priority="315" operator="equal">
      <formula>"En Avance"</formula>
    </cfRule>
    <cfRule type="cellIs" dxfId="338" priority="316" operator="equal">
      <formula>"Cumplida (FT)"</formula>
    </cfRule>
    <cfRule type="cellIs" dxfId="337" priority="317" operator="equal">
      <formula>"Cumplida (DT)"</formula>
    </cfRule>
    <cfRule type="cellIs" dxfId="336" priority="318" operator="equal">
      <formula>"Sin Avance"</formula>
    </cfRule>
  </conditionalFormatting>
  <conditionalFormatting sqref="I13">
    <cfRule type="cellIs" dxfId="335" priority="307" operator="equal">
      <formula>"Vencida"</formula>
    </cfRule>
    <cfRule type="cellIs" dxfId="334" priority="308" operator="equal">
      <formula>"No Cumplida"</formula>
    </cfRule>
    <cfRule type="cellIs" dxfId="333" priority="309" operator="equal">
      <formula>"En Avance"</formula>
    </cfRule>
    <cfRule type="cellIs" dxfId="332" priority="310" operator="equal">
      <formula>"Cumplida (FT)"</formula>
    </cfRule>
    <cfRule type="cellIs" dxfId="331" priority="311" operator="equal">
      <formula>"Cumplida (DT)"</formula>
    </cfRule>
    <cfRule type="cellIs" dxfId="330" priority="312" operator="equal">
      <formula>"Sin Avance"</formula>
    </cfRule>
  </conditionalFormatting>
  <conditionalFormatting sqref="I14">
    <cfRule type="cellIs" dxfId="329" priority="301" operator="equal">
      <formula>"Vencida"</formula>
    </cfRule>
    <cfRule type="cellIs" dxfId="328" priority="302" operator="equal">
      <formula>"No Cumplida"</formula>
    </cfRule>
    <cfRule type="cellIs" dxfId="327" priority="303" operator="equal">
      <formula>"En Avance"</formula>
    </cfRule>
    <cfRule type="cellIs" dxfId="326" priority="304" operator="equal">
      <formula>"Cumplida (FT)"</formula>
    </cfRule>
    <cfRule type="cellIs" dxfId="325" priority="305" operator="equal">
      <formula>"Cumplida (DT)"</formula>
    </cfRule>
    <cfRule type="cellIs" dxfId="324" priority="306" operator="equal">
      <formula>"Sin Avance"</formula>
    </cfRule>
  </conditionalFormatting>
  <conditionalFormatting sqref="I15">
    <cfRule type="cellIs" dxfId="323" priority="295" operator="equal">
      <formula>"Vencida"</formula>
    </cfRule>
    <cfRule type="cellIs" dxfId="322" priority="296" operator="equal">
      <formula>"No Cumplida"</formula>
    </cfRule>
    <cfRule type="cellIs" dxfId="321" priority="297" operator="equal">
      <formula>"En Avance"</formula>
    </cfRule>
    <cfRule type="cellIs" dxfId="320" priority="298" operator="equal">
      <formula>"Cumplida (FT)"</formula>
    </cfRule>
    <cfRule type="cellIs" dxfId="319" priority="299" operator="equal">
      <formula>"Cumplida (DT)"</formula>
    </cfRule>
    <cfRule type="cellIs" dxfId="318" priority="300" operator="equal">
      <formula>"Sin Avance"</formula>
    </cfRule>
  </conditionalFormatting>
  <conditionalFormatting sqref="I16">
    <cfRule type="cellIs" dxfId="317" priority="289" operator="equal">
      <formula>"Vencida"</formula>
    </cfRule>
    <cfRule type="cellIs" dxfId="316" priority="290" operator="equal">
      <formula>"No Cumplida"</formula>
    </cfRule>
    <cfRule type="cellIs" dxfId="315" priority="291" operator="equal">
      <formula>"En Avance"</formula>
    </cfRule>
    <cfRule type="cellIs" dxfId="314" priority="292" operator="equal">
      <formula>"Cumplida (FT)"</formula>
    </cfRule>
    <cfRule type="cellIs" dxfId="313" priority="293" operator="equal">
      <formula>"Cumplida (DT)"</formula>
    </cfRule>
    <cfRule type="cellIs" dxfId="312" priority="294" operator="equal">
      <formula>"Sin Avance"</formula>
    </cfRule>
  </conditionalFormatting>
  <conditionalFormatting sqref="I17">
    <cfRule type="cellIs" dxfId="311" priority="283" operator="equal">
      <formula>"Vencida"</formula>
    </cfRule>
    <cfRule type="cellIs" dxfId="310" priority="284" operator="equal">
      <formula>"No Cumplida"</formula>
    </cfRule>
    <cfRule type="cellIs" dxfId="309" priority="285" operator="equal">
      <formula>"En Avance"</formula>
    </cfRule>
    <cfRule type="cellIs" dxfId="308" priority="286" operator="equal">
      <formula>"Cumplida (FT)"</formula>
    </cfRule>
    <cfRule type="cellIs" dxfId="307" priority="287" operator="equal">
      <formula>"Cumplida (DT)"</formula>
    </cfRule>
    <cfRule type="cellIs" dxfId="306" priority="288" operator="equal">
      <formula>"Sin Avance"</formula>
    </cfRule>
  </conditionalFormatting>
  <conditionalFormatting sqref="I21">
    <cfRule type="cellIs" dxfId="305" priority="277" operator="equal">
      <formula>"Vencida"</formula>
    </cfRule>
    <cfRule type="cellIs" dxfId="304" priority="278" operator="equal">
      <formula>"No Cumplida"</formula>
    </cfRule>
    <cfRule type="cellIs" dxfId="303" priority="279" operator="equal">
      <formula>"En Avance"</formula>
    </cfRule>
    <cfRule type="cellIs" dxfId="302" priority="280" operator="equal">
      <formula>"Cumplida (FT)"</formula>
    </cfRule>
    <cfRule type="cellIs" dxfId="301" priority="281" operator="equal">
      <formula>"Cumplida (DT)"</formula>
    </cfRule>
    <cfRule type="cellIs" dxfId="300" priority="282" operator="equal">
      <formula>"Sin Avance"</formula>
    </cfRule>
  </conditionalFormatting>
  <conditionalFormatting sqref="I24">
    <cfRule type="cellIs" dxfId="299" priority="271" operator="equal">
      <formula>"Vencida"</formula>
    </cfRule>
    <cfRule type="cellIs" dxfId="298" priority="272" operator="equal">
      <formula>"No Cumplida"</formula>
    </cfRule>
    <cfRule type="cellIs" dxfId="297" priority="273" operator="equal">
      <formula>"En Avance"</formula>
    </cfRule>
    <cfRule type="cellIs" dxfId="296" priority="274" operator="equal">
      <formula>"Cumplida (FT)"</formula>
    </cfRule>
    <cfRule type="cellIs" dxfId="295" priority="275" operator="equal">
      <formula>"Cumplida (DT)"</formula>
    </cfRule>
    <cfRule type="cellIs" dxfId="294" priority="276" operator="equal">
      <formula>"Sin Avance"</formula>
    </cfRule>
  </conditionalFormatting>
  <conditionalFormatting sqref="I22">
    <cfRule type="cellIs" dxfId="293" priority="265" operator="equal">
      <formula>"Vencida"</formula>
    </cfRule>
    <cfRule type="cellIs" dxfId="292" priority="266" operator="equal">
      <formula>"No Cumplida"</formula>
    </cfRule>
    <cfRule type="cellIs" dxfId="291" priority="267" operator="equal">
      <formula>"En Avance"</formula>
    </cfRule>
    <cfRule type="cellIs" dxfId="290" priority="268" operator="equal">
      <formula>"Cumplida (FT)"</formula>
    </cfRule>
    <cfRule type="cellIs" dxfId="289" priority="269" operator="equal">
      <formula>"Cumplida (DT)"</formula>
    </cfRule>
    <cfRule type="cellIs" dxfId="288" priority="270" operator="equal">
      <formula>"Sin Avance"</formula>
    </cfRule>
  </conditionalFormatting>
  <conditionalFormatting sqref="I23">
    <cfRule type="cellIs" dxfId="287" priority="259" operator="equal">
      <formula>"Vencida"</formula>
    </cfRule>
    <cfRule type="cellIs" dxfId="286" priority="260" operator="equal">
      <formula>"No Cumplida"</formula>
    </cfRule>
    <cfRule type="cellIs" dxfId="285" priority="261" operator="equal">
      <formula>"En Avance"</formula>
    </cfRule>
    <cfRule type="cellIs" dxfId="284" priority="262" operator="equal">
      <formula>"Cumplida (FT)"</formula>
    </cfRule>
    <cfRule type="cellIs" dxfId="283" priority="263" operator="equal">
      <formula>"Cumplida (DT)"</formula>
    </cfRule>
    <cfRule type="cellIs" dxfId="282" priority="264" operator="equal">
      <formula>"Sin Avance"</formula>
    </cfRule>
  </conditionalFormatting>
  <conditionalFormatting sqref="I26">
    <cfRule type="cellIs" dxfId="281" priority="253" operator="equal">
      <formula>"Vencida"</formula>
    </cfRule>
    <cfRule type="cellIs" dxfId="280" priority="254" operator="equal">
      <formula>"No Cumplida"</formula>
    </cfRule>
    <cfRule type="cellIs" dxfId="279" priority="255" operator="equal">
      <formula>"En Avance"</formula>
    </cfRule>
    <cfRule type="cellIs" dxfId="278" priority="256" operator="equal">
      <formula>"Cumplida (FT)"</formula>
    </cfRule>
    <cfRule type="cellIs" dxfId="277" priority="257" operator="equal">
      <formula>"Cumplida (DT)"</formula>
    </cfRule>
    <cfRule type="cellIs" dxfId="276" priority="258" operator="equal">
      <formula>"Sin Avance"</formula>
    </cfRule>
  </conditionalFormatting>
  <conditionalFormatting sqref="I28">
    <cfRule type="cellIs" dxfId="275" priority="247" operator="equal">
      <formula>"Vencida"</formula>
    </cfRule>
    <cfRule type="cellIs" dxfId="274" priority="248" operator="equal">
      <formula>"No Cumplida"</formula>
    </cfRule>
    <cfRule type="cellIs" dxfId="273" priority="249" operator="equal">
      <formula>"En Avance"</formula>
    </cfRule>
    <cfRule type="cellIs" dxfId="272" priority="250" operator="equal">
      <formula>"Cumplida (FT)"</formula>
    </cfRule>
    <cfRule type="cellIs" dxfId="271" priority="251" operator="equal">
      <formula>"Cumplida (DT)"</formula>
    </cfRule>
    <cfRule type="cellIs" dxfId="270" priority="252" operator="equal">
      <formula>"Sin Avance"</formula>
    </cfRule>
  </conditionalFormatting>
  <conditionalFormatting sqref="I30">
    <cfRule type="cellIs" dxfId="269" priority="241" operator="equal">
      <formula>"Vencida"</formula>
    </cfRule>
    <cfRule type="cellIs" dxfId="268" priority="242" operator="equal">
      <formula>"No Cumplida"</formula>
    </cfRule>
    <cfRule type="cellIs" dxfId="267" priority="243" operator="equal">
      <formula>"En Avance"</formula>
    </cfRule>
    <cfRule type="cellIs" dxfId="266" priority="244" operator="equal">
      <formula>"Cumplida (FT)"</formula>
    </cfRule>
    <cfRule type="cellIs" dxfId="265" priority="245" operator="equal">
      <formula>"Cumplida (DT)"</formula>
    </cfRule>
    <cfRule type="cellIs" dxfId="264" priority="246" operator="equal">
      <formula>"Sin Avance"</formula>
    </cfRule>
  </conditionalFormatting>
  <conditionalFormatting sqref="I31">
    <cfRule type="cellIs" dxfId="263" priority="235" operator="equal">
      <formula>"Vencida"</formula>
    </cfRule>
    <cfRule type="cellIs" dxfId="262" priority="236" operator="equal">
      <formula>"No Cumplida"</formula>
    </cfRule>
    <cfRule type="cellIs" dxfId="261" priority="237" operator="equal">
      <formula>"En Avance"</formula>
    </cfRule>
    <cfRule type="cellIs" dxfId="260" priority="238" operator="equal">
      <formula>"Cumplida (FT)"</formula>
    </cfRule>
    <cfRule type="cellIs" dxfId="259" priority="239" operator="equal">
      <formula>"Cumplida (DT)"</formula>
    </cfRule>
    <cfRule type="cellIs" dxfId="258" priority="240" operator="equal">
      <formula>"Sin Avance"</formula>
    </cfRule>
  </conditionalFormatting>
  <conditionalFormatting sqref="I32">
    <cfRule type="cellIs" dxfId="257" priority="229" operator="equal">
      <formula>"Vencida"</formula>
    </cfRule>
    <cfRule type="cellIs" dxfId="256" priority="230" operator="equal">
      <formula>"No Cumplida"</formula>
    </cfRule>
    <cfRule type="cellIs" dxfId="255" priority="231" operator="equal">
      <formula>"En Avance"</formula>
    </cfRule>
    <cfRule type="cellIs" dxfId="254" priority="232" operator="equal">
      <formula>"Cumplida (FT)"</formula>
    </cfRule>
    <cfRule type="cellIs" dxfId="253" priority="233" operator="equal">
      <formula>"Cumplida (DT)"</formula>
    </cfRule>
    <cfRule type="cellIs" dxfId="252" priority="234" operator="equal">
      <formula>"Sin Avance"</formula>
    </cfRule>
  </conditionalFormatting>
  <conditionalFormatting sqref="I19">
    <cfRule type="cellIs" dxfId="251" priority="223" operator="equal">
      <formula>"Vencida"</formula>
    </cfRule>
    <cfRule type="cellIs" dxfId="250" priority="224" operator="equal">
      <formula>"No Cumplida"</formula>
    </cfRule>
    <cfRule type="cellIs" dxfId="249" priority="225" operator="equal">
      <formula>"En Avance"</formula>
    </cfRule>
    <cfRule type="cellIs" dxfId="248" priority="226" operator="equal">
      <formula>"Cumplida (FT)"</formula>
    </cfRule>
    <cfRule type="cellIs" dxfId="247" priority="227" operator="equal">
      <formula>"Cumplida (DT)"</formula>
    </cfRule>
    <cfRule type="cellIs" dxfId="246" priority="228" operator="equal">
      <formula>"Sin Avance"</formula>
    </cfRule>
  </conditionalFormatting>
  <conditionalFormatting sqref="O12">
    <cfRule type="cellIs" dxfId="245" priority="217" operator="equal">
      <formula>"Vencida"</formula>
    </cfRule>
    <cfRule type="cellIs" dxfId="244" priority="218" operator="equal">
      <formula>"No Cumplida"</formula>
    </cfRule>
    <cfRule type="cellIs" dxfId="243" priority="219" operator="equal">
      <formula>"En Avance"</formula>
    </cfRule>
    <cfRule type="cellIs" dxfId="242" priority="220" operator="equal">
      <formula>"Cumplida (FT)"</formula>
    </cfRule>
    <cfRule type="cellIs" dxfId="241" priority="221" operator="equal">
      <formula>"Cumplida (DT)"</formula>
    </cfRule>
    <cfRule type="cellIs" dxfId="240" priority="222" operator="equal">
      <formula>"Sin Avance"</formula>
    </cfRule>
  </conditionalFormatting>
  <conditionalFormatting sqref="O15">
    <cfRule type="cellIs" dxfId="239" priority="211" operator="equal">
      <formula>"Vencida"</formula>
    </cfRule>
    <cfRule type="cellIs" dxfId="238" priority="212" operator="equal">
      <formula>"No Cumplida"</formula>
    </cfRule>
    <cfRule type="cellIs" dxfId="237" priority="213" operator="equal">
      <formula>"En Avance"</formula>
    </cfRule>
    <cfRule type="cellIs" dxfId="236" priority="214" operator="equal">
      <formula>"Cumplida (FT)"</formula>
    </cfRule>
    <cfRule type="cellIs" dxfId="235" priority="215" operator="equal">
      <formula>"Cumplida (DT)"</formula>
    </cfRule>
    <cfRule type="cellIs" dxfId="234" priority="216" operator="equal">
      <formula>"Sin Avance"</formula>
    </cfRule>
  </conditionalFormatting>
  <conditionalFormatting sqref="O14">
    <cfRule type="cellIs" dxfId="233" priority="205" operator="equal">
      <formula>"Vencida"</formula>
    </cfRule>
    <cfRule type="cellIs" dxfId="232" priority="206" operator="equal">
      <formula>"No Cumplida"</formula>
    </cfRule>
    <cfRule type="cellIs" dxfId="231" priority="207" operator="equal">
      <formula>"En Avance"</formula>
    </cfRule>
    <cfRule type="cellIs" dxfId="230" priority="208" operator="equal">
      <formula>"Cumplida (FT)"</formula>
    </cfRule>
    <cfRule type="cellIs" dxfId="229" priority="209" operator="equal">
      <formula>"Cumplida (DT)"</formula>
    </cfRule>
    <cfRule type="cellIs" dxfId="228" priority="210" operator="equal">
      <formula>"Sin Avance"</formula>
    </cfRule>
  </conditionalFormatting>
  <conditionalFormatting sqref="O13">
    <cfRule type="cellIs" dxfId="227" priority="199" operator="equal">
      <formula>"Vencida"</formula>
    </cfRule>
    <cfRule type="cellIs" dxfId="226" priority="200" operator="equal">
      <formula>"No Cumplida"</formula>
    </cfRule>
    <cfRule type="cellIs" dxfId="225" priority="201" operator="equal">
      <formula>"En Avance"</formula>
    </cfRule>
    <cfRule type="cellIs" dxfId="224" priority="202" operator="equal">
      <formula>"Cumplida (FT)"</formula>
    </cfRule>
    <cfRule type="cellIs" dxfId="223" priority="203" operator="equal">
      <formula>"Cumplida (DT)"</formula>
    </cfRule>
    <cfRule type="cellIs" dxfId="222" priority="204" operator="equal">
      <formula>"Sin Avance"</formula>
    </cfRule>
  </conditionalFormatting>
  <conditionalFormatting sqref="O16">
    <cfRule type="cellIs" dxfId="221" priority="193" operator="equal">
      <formula>"Vencida"</formula>
    </cfRule>
    <cfRule type="cellIs" dxfId="220" priority="194" operator="equal">
      <formula>"No Cumplida"</formula>
    </cfRule>
    <cfRule type="cellIs" dxfId="219" priority="195" operator="equal">
      <formula>"En Avance"</formula>
    </cfRule>
    <cfRule type="cellIs" dxfId="218" priority="196" operator="equal">
      <formula>"Cumplida (FT)"</formula>
    </cfRule>
    <cfRule type="cellIs" dxfId="217" priority="197" operator="equal">
      <formula>"Cumplida (DT)"</formula>
    </cfRule>
    <cfRule type="cellIs" dxfId="216" priority="198" operator="equal">
      <formula>"Sin Avance"</formula>
    </cfRule>
  </conditionalFormatting>
  <conditionalFormatting sqref="O17">
    <cfRule type="cellIs" dxfId="215" priority="187" operator="equal">
      <formula>"Vencida"</formula>
    </cfRule>
    <cfRule type="cellIs" dxfId="214" priority="188" operator="equal">
      <formula>"No Cumplida"</formula>
    </cfRule>
    <cfRule type="cellIs" dxfId="213" priority="189" operator="equal">
      <formula>"En Avance"</formula>
    </cfRule>
    <cfRule type="cellIs" dxfId="212" priority="190" operator="equal">
      <formula>"Cumplida (FT)"</formula>
    </cfRule>
    <cfRule type="cellIs" dxfId="211" priority="191" operator="equal">
      <formula>"Cumplida (DT)"</formula>
    </cfRule>
    <cfRule type="cellIs" dxfId="210" priority="192" operator="equal">
      <formula>"Sin Avance"</formula>
    </cfRule>
  </conditionalFormatting>
  <conditionalFormatting sqref="O23">
    <cfRule type="cellIs" dxfId="209" priority="181" operator="equal">
      <formula>"Vencida"</formula>
    </cfRule>
    <cfRule type="cellIs" dxfId="208" priority="182" operator="equal">
      <formula>"No Cumplida"</formula>
    </cfRule>
    <cfRule type="cellIs" dxfId="207" priority="183" operator="equal">
      <formula>"En Avance"</formula>
    </cfRule>
    <cfRule type="cellIs" dxfId="206" priority="184" operator="equal">
      <formula>"Cumplida (FT)"</formula>
    </cfRule>
    <cfRule type="cellIs" dxfId="205" priority="185" operator="equal">
      <formula>"Cumplida (DT)"</formula>
    </cfRule>
    <cfRule type="cellIs" dxfId="204" priority="186" operator="equal">
      <formula>"Sin Avance"</formula>
    </cfRule>
  </conditionalFormatting>
  <conditionalFormatting sqref="O22">
    <cfRule type="cellIs" dxfId="203" priority="175" operator="equal">
      <formula>"Vencida"</formula>
    </cfRule>
    <cfRule type="cellIs" dxfId="202" priority="176" operator="equal">
      <formula>"No Cumplida"</formula>
    </cfRule>
    <cfRule type="cellIs" dxfId="201" priority="177" operator="equal">
      <formula>"En Avance"</formula>
    </cfRule>
    <cfRule type="cellIs" dxfId="200" priority="178" operator="equal">
      <formula>"Cumplida (FT)"</formula>
    </cfRule>
    <cfRule type="cellIs" dxfId="199" priority="179" operator="equal">
      <formula>"Cumplida (DT)"</formula>
    </cfRule>
    <cfRule type="cellIs" dxfId="198" priority="180" operator="equal">
      <formula>"Sin Avance"</formula>
    </cfRule>
  </conditionalFormatting>
  <conditionalFormatting sqref="O19">
    <cfRule type="cellIs" dxfId="197" priority="169" operator="equal">
      <formula>"Vencida"</formula>
    </cfRule>
    <cfRule type="cellIs" dxfId="196" priority="170" operator="equal">
      <formula>"No Cumplida"</formula>
    </cfRule>
    <cfRule type="cellIs" dxfId="195" priority="171" operator="equal">
      <formula>"En Avance"</formula>
    </cfRule>
    <cfRule type="cellIs" dxfId="194" priority="172" operator="equal">
      <formula>"Cumplida (FT)"</formula>
    </cfRule>
    <cfRule type="cellIs" dxfId="193" priority="173" operator="equal">
      <formula>"Cumplida (DT)"</formula>
    </cfRule>
    <cfRule type="cellIs" dxfId="192" priority="174" operator="equal">
      <formula>"Sin Avance"</formula>
    </cfRule>
  </conditionalFormatting>
  <conditionalFormatting sqref="O26">
    <cfRule type="cellIs" dxfId="191" priority="163" operator="equal">
      <formula>"Vencida"</formula>
    </cfRule>
    <cfRule type="cellIs" dxfId="190" priority="164" operator="equal">
      <formula>"No Cumplida"</formula>
    </cfRule>
    <cfRule type="cellIs" dxfId="189" priority="165" operator="equal">
      <formula>"En Avance"</formula>
    </cfRule>
    <cfRule type="cellIs" dxfId="188" priority="166" operator="equal">
      <formula>"Cumplida (FT)"</formula>
    </cfRule>
    <cfRule type="cellIs" dxfId="187" priority="167" operator="equal">
      <formula>"Cumplida (DT)"</formula>
    </cfRule>
    <cfRule type="cellIs" dxfId="186" priority="168" operator="equal">
      <formula>"Sin Avance"</formula>
    </cfRule>
  </conditionalFormatting>
  <conditionalFormatting sqref="O28">
    <cfRule type="cellIs" dxfId="185" priority="157" operator="equal">
      <formula>"Vencida"</formula>
    </cfRule>
    <cfRule type="cellIs" dxfId="184" priority="158" operator="equal">
      <formula>"No Cumplida"</formula>
    </cfRule>
    <cfRule type="cellIs" dxfId="183" priority="159" operator="equal">
      <formula>"En Avance"</formula>
    </cfRule>
    <cfRule type="cellIs" dxfId="182" priority="160" operator="equal">
      <formula>"Cumplida (FT)"</formula>
    </cfRule>
    <cfRule type="cellIs" dxfId="181" priority="161" operator="equal">
      <formula>"Cumplida (DT)"</formula>
    </cfRule>
    <cfRule type="cellIs" dxfId="180" priority="162" operator="equal">
      <formula>"Sin Avance"</formula>
    </cfRule>
  </conditionalFormatting>
  <conditionalFormatting sqref="O30">
    <cfRule type="cellIs" dxfId="179" priority="151" operator="equal">
      <formula>"Vencida"</formula>
    </cfRule>
    <cfRule type="cellIs" dxfId="178" priority="152" operator="equal">
      <formula>"No Cumplida"</formula>
    </cfRule>
    <cfRule type="cellIs" dxfId="177" priority="153" operator="equal">
      <formula>"En Avance"</formula>
    </cfRule>
    <cfRule type="cellIs" dxfId="176" priority="154" operator="equal">
      <formula>"Cumplida (FT)"</formula>
    </cfRule>
    <cfRule type="cellIs" dxfId="175" priority="155" operator="equal">
      <formula>"Cumplida (DT)"</formula>
    </cfRule>
    <cfRule type="cellIs" dxfId="174" priority="156" operator="equal">
      <formula>"Sin Avance"</formula>
    </cfRule>
  </conditionalFormatting>
  <conditionalFormatting sqref="O31">
    <cfRule type="cellIs" dxfId="173" priority="145" operator="equal">
      <formula>"Vencida"</formula>
    </cfRule>
    <cfRule type="cellIs" dxfId="172" priority="146" operator="equal">
      <formula>"No Cumplida"</formula>
    </cfRule>
    <cfRule type="cellIs" dxfId="171" priority="147" operator="equal">
      <formula>"En Avance"</formula>
    </cfRule>
    <cfRule type="cellIs" dxfId="170" priority="148" operator="equal">
      <formula>"Cumplida (FT)"</formula>
    </cfRule>
    <cfRule type="cellIs" dxfId="169" priority="149" operator="equal">
      <formula>"Cumplida (DT)"</formula>
    </cfRule>
    <cfRule type="cellIs" dxfId="168" priority="150" operator="equal">
      <formula>"Sin Avance"</formula>
    </cfRule>
  </conditionalFormatting>
  <conditionalFormatting sqref="O32">
    <cfRule type="cellIs" dxfId="167" priority="139" operator="equal">
      <formula>"Vencida"</formula>
    </cfRule>
    <cfRule type="cellIs" dxfId="166" priority="140" operator="equal">
      <formula>"No Cumplida"</formula>
    </cfRule>
    <cfRule type="cellIs" dxfId="165" priority="141" operator="equal">
      <formula>"En Avance"</formula>
    </cfRule>
    <cfRule type="cellIs" dxfId="164" priority="142" operator="equal">
      <formula>"Cumplida (FT)"</formula>
    </cfRule>
    <cfRule type="cellIs" dxfId="163" priority="143" operator="equal">
      <formula>"Cumplida (DT)"</formula>
    </cfRule>
    <cfRule type="cellIs" dxfId="162" priority="144" operator="equal">
      <formula>"Sin Avance"</formula>
    </cfRule>
  </conditionalFormatting>
  <conditionalFormatting sqref="O24">
    <cfRule type="cellIs" dxfId="161" priority="133" operator="equal">
      <formula>"Vencida"</formula>
    </cfRule>
    <cfRule type="cellIs" dxfId="160" priority="134" operator="equal">
      <formula>"No Cumplida"</formula>
    </cfRule>
    <cfRule type="cellIs" dxfId="159" priority="135" operator="equal">
      <formula>"En Avance"</formula>
    </cfRule>
    <cfRule type="cellIs" dxfId="158" priority="136" operator="equal">
      <formula>"Cumplida (FT)"</formula>
    </cfRule>
    <cfRule type="cellIs" dxfId="157" priority="137" operator="equal">
      <formula>"Cumplida (DT)"</formula>
    </cfRule>
    <cfRule type="cellIs" dxfId="156" priority="138" operator="equal">
      <formula>"Sin Avance"</formula>
    </cfRule>
  </conditionalFormatting>
  <conditionalFormatting sqref="U24">
    <cfRule type="cellIs" dxfId="155" priority="127" operator="equal">
      <formula>"Vencida"</formula>
    </cfRule>
    <cfRule type="cellIs" dxfId="154" priority="128" operator="equal">
      <formula>"No Cumplida"</formula>
    </cfRule>
    <cfRule type="cellIs" dxfId="153" priority="129" operator="equal">
      <formula>"En Avance"</formula>
    </cfRule>
    <cfRule type="cellIs" dxfId="152" priority="130" operator="equal">
      <formula>"Cumplida (FT)"</formula>
    </cfRule>
    <cfRule type="cellIs" dxfId="151" priority="131" operator="equal">
      <formula>"Cumplida (DT)"</formula>
    </cfRule>
    <cfRule type="cellIs" dxfId="150" priority="132" operator="equal">
      <formula>"Sin Avance"</formula>
    </cfRule>
  </conditionalFormatting>
  <conditionalFormatting sqref="U12">
    <cfRule type="cellIs" dxfId="149" priority="121" operator="equal">
      <formula>"Vencida"</formula>
    </cfRule>
    <cfRule type="cellIs" dxfId="148" priority="122" operator="equal">
      <formula>"No Cumplida"</formula>
    </cfRule>
    <cfRule type="cellIs" dxfId="147" priority="123" operator="equal">
      <formula>"En Avance"</formula>
    </cfRule>
    <cfRule type="cellIs" dxfId="146" priority="124" operator="equal">
      <formula>"Cumplida (FT)"</formula>
    </cfRule>
    <cfRule type="cellIs" dxfId="145" priority="125" operator="equal">
      <formula>"Cumplida (DT)"</formula>
    </cfRule>
    <cfRule type="cellIs" dxfId="144" priority="126" operator="equal">
      <formula>"Sin Avance"</formula>
    </cfRule>
  </conditionalFormatting>
  <conditionalFormatting sqref="U13">
    <cfRule type="cellIs" dxfId="143" priority="115" operator="equal">
      <formula>"Vencida"</formula>
    </cfRule>
    <cfRule type="cellIs" dxfId="142" priority="116" operator="equal">
      <formula>"No Cumplida"</formula>
    </cfRule>
    <cfRule type="cellIs" dxfId="141" priority="117" operator="equal">
      <formula>"En Avance"</formula>
    </cfRule>
    <cfRule type="cellIs" dxfId="140" priority="118" operator="equal">
      <formula>"Cumplida (FT)"</formula>
    </cfRule>
    <cfRule type="cellIs" dxfId="139" priority="119" operator="equal">
      <formula>"Cumplida (DT)"</formula>
    </cfRule>
    <cfRule type="cellIs" dxfId="138" priority="120" operator="equal">
      <formula>"Sin Avance"</formula>
    </cfRule>
  </conditionalFormatting>
  <conditionalFormatting sqref="U14">
    <cfRule type="cellIs" dxfId="137" priority="109" operator="equal">
      <formula>"Vencida"</formula>
    </cfRule>
    <cfRule type="cellIs" dxfId="136" priority="110" operator="equal">
      <formula>"No Cumplida"</formula>
    </cfRule>
    <cfRule type="cellIs" dxfId="135" priority="111" operator="equal">
      <formula>"En Avance"</formula>
    </cfRule>
    <cfRule type="cellIs" dxfId="134" priority="112" operator="equal">
      <formula>"Cumplida (FT)"</formula>
    </cfRule>
    <cfRule type="cellIs" dxfId="133" priority="113" operator="equal">
      <formula>"Cumplida (DT)"</formula>
    </cfRule>
    <cfRule type="cellIs" dxfId="132" priority="114" operator="equal">
      <formula>"Sin Avance"</formula>
    </cfRule>
  </conditionalFormatting>
  <conditionalFormatting sqref="U16">
    <cfRule type="cellIs" dxfId="131" priority="103" operator="equal">
      <formula>"Vencida"</formula>
    </cfRule>
    <cfRule type="cellIs" dxfId="130" priority="104" operator="equal">
      <formula>"No Cumplida"</formula>
    </cfRule>
    <cfRule type="cellIs" dxfId="129" priority="105" operator="equal">
      <formula>"En Avance"</formula>
    </cfRule>
    <cfRule type="cellIs" dxfId="128" priority="106" operator="equal">
      <formula>"Cumplida (FT)"</formula>
    </cfRule>
    <cfRule type="cellIs" dxfId="127" priority="107" operator="equal">
      <formula>"Cumplida (DT)"</formula>
    </cfRule>
    <cfRule type="cellIs" dxfId="126" priority="108" operator="equal">
      <formula>"Sin Avance"</formula>
    </cfRule>
  </conditionalFormatting>
  <conditionalFormatting sqref="U17">
    <cfRule type="cellIs" dxfId="125" priority="97" operator="equal">
      <formula>"Vencida"</formula>
    </cfRule>
    <cfRule type="cellIs" dxfId="124" priority="98" operator="equal">
      <formula>"No Cumplida"</formula>
    </cfRule>
    <cfRule type="cellIs" dxfId="123" priority="99" operator="equal">
      <formula>"En Avance"</formula>
    </cfRule>
    <cfRule type="cellIs" dxfId="122" priority="100" operator="equal">
      <formula>"Cumplida (FT)"</formula>
    </cfRule>
    <cfRule type="cellIs" dxfId="121" priority="101" operator="equal">
      <formula>"Cumplida (DT)"</formula>
    </cfRule>
    <cfRule type="cellIs" dxfId="120" priority="102" operator="equal">
      <formula>"Sin Avance"</formula>
    </cfRule>
  </conditionalFormatting>
  <conditionalFormatting sqref="U19">
    <cfRule type="cellIs" dxfId="119" priority="91" operator="equal">
      <formula>"Vencida"</formula>
    </cfRule>
    <cfRule type="cellIs" dxfId="118" priority="92" operator="equal">
      <formula>"No Cumplida"</formula>
    </cfRule>
    <cfRule type="cellIs" dxfId="117" priority="93" operator="equal">
      <formula>"En Avance"</formula>
    </cfRule>
    <cfRule type="cellIs" dxfId="116" priority="94" operator="equal">
      <formula>"Cumplida (FT)"</formula>
    </cfRule>
    <cfRule type="cellIs" dxfId="115" priority="95" operator="equal">
      <formula>"Cumplida (DT)"</formula>
    </cfRule>
    <cfRule type="cellIs" dxfId="114" priority="96" operator="equal">
      <formula>"Sin Avance"</formula>
    </cfRule>
  </conditionalFormatting>
  <conditionalFormatting sqref="U15">
    <cfRule type="cellIs" dxfId="113" priority="85" operator="equal">
      <formula>"Vencida"</formula>
    </cfRule>
    <cfRule type="cellIs" dxfId="112" priority="86" operator="equal">
      <formula>"No Cumplida"</formula>
    </cfRule>
    <cfRule type="cellIs" dxfId="111" priority="87" operator="equal">
      <formula>"En Avance"</formula>
    </cfRule>
    <cfRule type="cellIs" dxfId="110" priority="88" operator="equal">
      <formula>"Cumplida (FT)"</formula>
    </cfRule>
    <cfRule type="cellIs" dxfId="109" priority="89" operator="equal">
      <formula>"Cumplida (DT)"</formula>
    </cfRule>
    <cfRule type="cellIs" dxfId="108" priority="90" operator="equal">
      <formula>"Sin Avance"</formula>
    </cfRule>
  </conditionalFormatting>
  <conditionalFormatting sqref="U21">
    <cfRule type="cellIs" dxfId="107" priority="79" operator="equal">
      <formula>"Vencida"</formula>
    </cfRule>
    <cfRule type="cellIs" dxfId="106" priority="80" operator="equal">
      <formula>"No Cumplida"</formula>
    </cfRule>
    <cfRule type="cellIs" dxfId="105" priority="81" operator="equal">
      <formula>"En Avance"</formula>
    </cfRule>
    <cfRule type="cellIs" dxfId="104" priority="82" operator="equal">
      <formula>"Cumplida (FT)"</formula>
    </cfRule>
    <cfRule type="cellIs" dxfId="103" priority="83" operator="equal">
      <formula>"Cumplida (DT)"</formula>
    </cfRule>
    <cfRule type="cellIs" dxfId="102" priority="84" operator="equal">
      <formula>"Sin Avance"</formula>
    </cfRule>
  </conditionalFormatting>
  <conditionalFormatting sqref="U22">
    <cfRule type="cellIs" dxfId="101" priority="73" operator="equal">
      <formula>"Vencida"</formula>
    </cfRule>
    <cfRule type="cellIs" dxfId="100" priority="74" operator="equal">
      <formula>"No Cumplida"</formula>
    </cfRule>
    <cfRule type="cellIs" dxfId="99" priority="75" operator="equal">
      <formula>"En Avance"</formula>
    </cfRule>
    <cfRule type="cellIs" dxfId="98" priority="76" operator="equal">
      <formula>"Cumplida (FT)"</formula>
    </cfRule>
    <cfRule type="cellIs" dxfId="97" priority="77" operator="equal">
      <formula>"Cumplida (DT)"</formula>
    </cfRule>
    <cfRule type="cellIs" dxfId="96" priority="78" operator="equal">
      <formula>"Sin Avance"</formula>
    </cfRule>
  </conditionalFormatting>
  <conditionalFormatting sqref="U23">
    <cfRule type="cellIs" dxfId="95" priority="67" operator="equal">
      <formula>"Vencida"</formula>
    </cfRule>
    <cfRule type="cellIs" dxfId="94" priority="68" operator="equal">
      <formula>"No Cumplida"</formula>
    </cfRule>
    <cfRule type="cellIs" dxfId="93" priority="69" operator="equal">
      <formula>"En Avance"</formula>
    </cfRule>
    <cfRule type="cellIs" dxfId="92" priority="70" operator="equal">
      <formula>"Cumplida (FT)"</formula>
    </cfRule>
    <cfRule type="cellIs" dxfId="91" priority="71" operator="equal">
      <formula>"Cumplida (DT)"</formula>
    </cfRule>
    <cfRule type="cellIs" dxfId="90" priority="72" operator="equal">
      <formula>"Sin Avance"</formula>
    </cfRule>
  </conditionalFormatting>
  <conditionalFormatting sqref="U26">
    <cfRule type="cellIs" dxfId="89" priority="61" operator="equal">
      <formula>"Vencida"</formula>
    </cfRule>
    <cfRule type="cellIs" dxfId="88" priority="62" operator="equal">
      <formula>"No Cumplida"</formula>
    </cfRule>
    <cfRule type="cellIs" dxfId="87" priority="63" operator="equal">
      <formula>"En Avance"</formula>
    </cfRule>
    <cfRule type="cellIs" dxfId="86" priority="64" operator="equal">
      <formula>"Cumplida (FT)"</formula>
    </cfRule>
    <cfRule type="cellIs" dxfId="85" priority="65" operator="equal">
      <formula>"Cumplida (DT)"</formula>
    </cfRule>
    <cfRule type="cellIs" dxfId="84" priority="66" operator="equal">
      <formula>"Sin Avance"</formula>
    </cfRule>
  </conditionalFormatting>
  <conditionalFormatting sqref="U28">
    <cfRule type="cellIs" dxfId="83" priority="55" operator="equal">
      <formula>"Vencida"</formula>
    </cfRule>
    <cfRule type="cellIs" dxfId="82" priority="56" operator="equal">
      <formula>"No Cumplida"</formula>
    </cfRule>
    <cfRule type="cellIs" dxfId="81" priority="57" operator="equal">
      <formula>"En Avance"</formula>
    </cfRule>
    <cfRule type="cellIs" dxfId="80" priority="58" operator="equal">
      <formula>"Cumplida (FT)"</formula>
    </cfRule>
    <cfRule type="cellIs" dxfId="79" priority="59" operator="equal">
      <formula>"Cumplida (DT)"</formula>
    </cfRule>
    <cfRule type="cellIs" dxfId="78" priority="60" operator="equal">
      <formula>"Sin Avance"</formula>
    </cfRule>
  </conditionalFormatting>
  <conditionalFormatting sqref="U30">
    <cfRule type="cellIs" dxfId="77" priority="49" operator="equal">
      <formula>"Vencida"</formula>
    </cfRule>
    <cfRule type="cellIs" dxfId="76" priority="50" operator="equal">
      <formula>"No Cumplida"</formula>
    </cfRule>
    <cfRule type="cellIs" dxfId="75" priority="51" operator="equal">
      <formula>"En Avance"</formula>
    </cfRule>
    <cfRule type="cellIs" dxfId="74" priority="52" operator="equal">
      <formula>"Cumplida (FT)"</formula>
    </cfRule>
    <cfRule type="cellIs" dxfId="73" priority="53" operator="equal">
      <formula>"Cumplida (DT)"</formula>
    </cfRule>
    <cfRule type="cellIs" dxfId="72" priority="54" operator="equal">
      <formula>"Sin Avance"</formula>
    </cfRule>
  </conditionalFormatting>
  <conditionalFormatting sqref="U31">
    <cfRule type="cellIs" dxfId="71" priority="43" operator="equal">
      <formula>"Vencida"</formula>
    </cfRule>
    <cfRule type="cellIs" dxfId="70" priority="44" operator="equal">
      <formula>"No Cumplida"</formula>
    </cfRule>
    <cfRule type="cellIs" dxfId="69" priority="45" operator="equal">
      <formula>"En Avance"</formula>
    </cfRule>
    <cfRule type="cellIs" dxfId="68" priority="46" operator="equal">
      <formula>"Cumplida (FT)"</formula>
    </cfRule>
    <cfRule type="cellIs" dxfId="67" priority="47" operator="equal">
      <formula>"Cumplida (DT)"</formula>
    </cfRule>
    <cfRule type="cellIs" dxfId="66" priority="48" operator="equal">
      <formula>"Sin Avance"</formula>
    </cfRule>
  </conditionalFormatting>
  <conditionalFormatting sqref="U32">
    <cfRule type="cellIs" dxfId="65" priority="37" operator="equal">
      <formula>"Vencida"</formula>
    </cfRule>
    <cfRule type="cellIs" dxfId="64" priority="38" operator="equal">
      <formula>"No Cumplida"</formula>
    </cfRule>
    <cfRule type="cellIs" dxfId="63" priority="39" operator="equal">
      <formula>"En Avance"</formula>
    </cfRule>
    <cfRule type="cellIs" dxfId="62" priority="40" operator="equal">
      <formula>"Cumplida (FT)"</formula>
    </cfRule>
    <cfRule type="cellIs" dxfId="61" priority="41" operator="equal">
      <formula>"Cumplida (DT)"</formula>
    </cfRule>
    <cfRule type="cellIs" dxfId="60" priority="42" operator="equal">
      <formula>"Sin Avance"</formula>
    </cfRule>
  </conditionalFormatting>
  <conditionalFormatting sqref="U11">
    <cfRule type="cellIs" dxfId="59" priority="31" operator="equal">
      <formula>"Vencida"</formula>
    </cfRule>
    <cfRule type="cellIs" dxfId="58" priority="32" operator="equal">
      <formula>"No Cumplida"</formula>
    </cfRule>
    <cfRule type="cellIs" dxfId="57" priority="33" operator="equal">
      <formula>"En Avance"</formula>
    </cfRule>
    <cfRule type="cellIs" dxfId="56" priority="34" operator="equal">
      <formula>"Cumplida (FT)"</formula>
    </cfRule>
    <cfRule type="cellIs" dxfId="55" priority="35" operator="equal">
      <formula>"Cumplida (DT)"</formula>
    </cfRule>
    <cfRule type="cellIs" dxfId="54" priority="36" operator="equal">
      <formula>"Sin Avance"</formula>
    </cfRule>
  </conditionalFormatting>
  <conditionalFormatting sqref="U18">
    <cfRule type="cellIs" dxfId="53" priority="25" operator="equal">
      <formula>"Vencida"</formula>
    </cfRule>
    <cfRule type="cellIs" dxfId="52" priority="26" operator="equal">
      <formula>"No Cumplida"</formula>
    </cfRule>
    <cfRule type="cellIs" dxfId="51" priority="27" operator="equal">
      <formula>"En Avance"</formula>
    </cfRule>
    <cfRule type="cellIs" dxfId="50" priority="28" operator="equal">
      <formula>"Cumplida (FT)"</formula>
    </cfRule>
    <cfRule type="cellIs" dxfId="49" priority="29" operator="equal">
      <formula>"Cumplida (DT)"</formula>
    </cfRule>
    <cfRule type="cellIs" dxfId="48" priority="30" operator="equal">
      <formula>"Sin Avance"</formula>
    </cfRule>
  </conditionalFormatting>
  <conditionalFormatting sqref="U20">
    <cfRule type="cellIs" dxfId="47" priority="19" operator="equal">
      <formula>"Vencida"</formula>
    </cfRule>
    <cfRule type="cellIs" dxfId="46" priority="20" operator="equal">
      <formula>"No Cumplida"</formula>
    </cfRule>
    <cfRule type="cellIs" dxfId="45" priority="21" operator="equal">
      <formula>"En Avance"</formula>
    </cfRule>
    <cfRule type="cellIs" dxfId="44" priority="22" operator="equal">
      <formula>"Cumplida (FT)"</formula>
    </cfRule>
    <cfRule type="cellIs" dxfId="43" priority="23" operator="equal">
      <formula>"Cumplida (DT)"</formula>
    </cfRule>
    <cfRule type="cellIs" dxfId="42" priority="24" operator="equal">
      <formula>"Sin Avance"</formula>
    </cfRule>
  </conditionalFormatting>
  <conditionalFormatting sqref="U25">
    <cfRule type="cellIs" dxfId="41" priority="13" operator="equal">
      <formula>"Vencida"</formula>
    </cfRule>
    <cfRule type="cellIs" dxfId="40" priority="14" operator="equal">
      <formula>"No Cumplida"</formula>
    </cfRule>
    <cfRule type="cellIs" dxfId="39" priority="15" operator="equal">
      <formula>"En Avance"</formula>
    </cfRule>
    <cfRule type="cellIs" dxfId="38" priority="16" operator="equal">
      <formula>"Cumplida (FT)"</formula>
    </cfRule>
    <cfRule type="cellIs" dxfId="37" priority="17" operator="equal">
      <formula>"Cumplida (DT)"</formula>
    </cfRule>
    <cfRule type="cellIs" dxfId="36" priority="18" operator="equal">
      <formula>"Sin Avance"</formula>
    </cfRule>
  </conditionalFormatting>
  <conditionalFormatting sqref="U27">
    <cfRule type="cellIs" dxfId="35" priority="7" operator="equal">
      <formula>"Vencida"</formula>
    </cfRule>
    <cfRule type="cellIs" dxfId="34" priority="8" operator="equal">
      <formula>"No Cumplida"</formula>
    </cfRule>
    <cfRule type="cellIs" dxfId="33" priority="9" operator="equal">
      <formula>"En Avance"</formula>
    </cfRule>
    <cfRule type="cellIs" dxfId="32" priority="10" operator="equal">
      <formula>"Cumplida (FT)"</formula>
    </cfRule>
    <cfRule type="cellIs" dxfId="31" priority="11" operator="equal">
      <formula>"Cumplida (DT)"</formula>
    </cfRule>
    <cfRule type="cellIs" dxfId="30" priority="12" operator="equal">
      <formula>"Sin Avance"</formula>
    </cfRule>
  </conditionalFormatting>
  <conditionalFormatting sqref="U29">
    <cfRule type="cellIs" dxfId="29" priority="1" operator="equal">
      <formula>"Vencida"</formula>
    </cfRule>
    <cfRule type="cellIs" dxfId="28" priority="2" operator="equal">
      <formula>"No Cumplida"</formula>
    </cfRule>
    <cfRule type="cellIs" dxfId="27" priority="3" operator="equal">
      <formula>"En Avance"</formula>
    </cfRule>
    <cfRule type="cellIs" dxfId="26" priority="4" operator="equal">
      <formula>"Cumplida (FT)"</formula>
    </cfRule>
    <cfRule type="cellIs" dxfId="25" priority="5" operator="equal">
      <formula>"Cumplida (DT)"</formula>
    </cfRule>
    <cfRule type="cellIs" dxfId="24" priority="6" operator="equal">
      <formula>"Sin Avance"</formula>
    </cfRule>
  </conditionalFormatting>
  <pageMargins left="0.70866141732283472" right="0.70866141732283472" top="0.74803149606299213" bottom="0.74803149606299213" header="0.31496062992125984" footer="0.31496062992125984"/>
  <pageSetup scale="30" fitToHeight="0" orientation="landscape"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8518-2884-4AC5-894F-3A6FBB0BC074}">
  <sheetPr>
    <tabColor rgb="FF92D050"/>
  </sheetPr>
  <dimension ref="A1:IF1048576"/>
  <sheetViews>
    <sheetView view="pageBreakPreview" zoomScale="40" zoomScaleNormal="40" zoomScaleSheetLayoutView="40" zoomScalePageLayoutView="80" workbookViewId="0">
      <pane xSplit="3" ySplit="4" topLeftCell="D5" activePane="bottomRight" state="frozen"/>
      <selection activeCell="U12" sqref="U12"/>
      <selection pane="topRight" activeCell="U12" sqref="U12"/>
      <selection pane="bottomLeft" activeCell="U12" sqref="U12"/>
      <selection pane="bottomRight" activeCell="U12" sqref="U12"/>
    </sheetView>
  </sheetViews>
  <sheetFormatPr baseColWidth="10" defaultColWidth="16.28515625" defaultRowHeight="15.75" x14ac:dyDescent="0.25"/>
  <cols>
    <col min="1" max="1" width="9.7109375" style="301" customWidth="1"/>
    <col min="2" max="2" width="29.7109375" style="161" customWidth="1"/>
    <col min="3" max="3" width="34.7109375" style="302" customWidth="1"/>
    <col min="4" max="4" width="45.28515625" style="161" customWidth="1"/>
    <col min="5" max="5" width="27.28515625" style="302" customWidth="1"/>
    <col min="6" max="6" width="32.85546875" style="301" customWidth="1"/>
    <col min="7" max="7" width="26" style="302" customWidth="1"/>
    <col min="8" max="8" width="12.5703125" style="302" customWidth="1"/>
    <col min="9" max="9" width="41.5703125" style="301" customWidth="1"/>
    <col min="10" max="10" width="22.42578125" style="302" customWidth="1"/>
    <col min="11" max="11" width="9.5703125" style="302" customWidth="1"/>
    <col min="12" max="12" width="26.5703125" style="302" customWidth="1"/>
    <col min="13" max="13" width="12.5703125" style="302" customWidth="1"/>
    <col min="14" max="14" width="15.28515625" style="302" customWidth="1"/>
    <col min="15" max="15" width="10.85546875" style="302" customWidth="1"/>
    <col min="16" max="16" width="44.7109375" style="302" hidden="1" customWidth="1"/>
    <col min="17" max="17" width="39.7109375" style="153" hidden="1" customWidth="1"/>
    <col min="18" max="18" width="42" style="153" hidden="1" customWidth="1"/>
    <col min="19" max="19" width="16.28515625" style="153" hidden="1" customWidth="1"/>
    <col min="20" max="20" width="20.5703125" style="153" hidden="1" customWidth="1"/>
    <col min="21" max="33" width="16.28515625" style="153" hidden="1" customWidth="1"/>
    <col min="34" max="34" width="46.42578125" style="153" hidden="1" customWidth="1"/>
    <col min="35" max="35" width="16.28515625" style="153" hidden="1" customWidth="1"/>
    <col min="36" max="36" width="73.42578125" style="153" hidden="1" customWidth="1"/>
    <col min="37" max="37" width="22" style="153" hidden="1" customWidth="1"/>
    <col min="38" max="38" width="16.28515625" style="153" hidden="1" customWidth="1"/>
    <col min="39" max="39" width="21.5703125" style="153" hidden="1" customWidth="1"/>
    <col min="40" max="40" width="16.28515625" style="153" hidden="1" customWidth="1"/>
    <col min="41" max="41" width="27.85546875" style="153" hidden="1" customWidth="1"/>
    <col min="42" max="42" width="19.5703125" style="153" hidden="1" customWidth="1"/>
    <col min="43" max="50" width="16.28515625" style="153" hidden="1" customWidth="1"/>
    <col min="51" max="51" width="69.140625" style="153" hidden="1" customWidth="1"/>
    <col min="52" max="52" width="16.28515625" style="153" hidden="1" customWidth="1"/>
    <col min="53" max="53" width="66.5703125" style="153" hidden="1" customWidth="1"/>
    <col min="54" max="54" width="24" style="153" hidden="1" customWidth="1"/>
    <col min="55" max="55" width="16.28515625" style="153" hidden="1" customWidth="1"/>
    <col min="56" max="56" width="21.140625" style="153" hidden="1" customWidth="1"/>
    <col min="57" max="57" width="16.28515625" style="153" hidden="1" customWidth="1"/>
    <col min="58" max="58" width="26.28515625" style="153" hidden="1" customWidth="1"/>
    <col min="59" max="67" width="16.28515625" style="153" hidden="1" customWidth="1"/>
    <col min="68" max="68" width="53.5703125" style="153" hidden="1" customWidth="1"/>
    <col min="69" max="69" width="16.28515625" style="153" hidden="1" customWidth="1"/>
    <col min="70" max="70" width="64.5703125" style="153" hidden="1" customWidth="1"/>
    <col min="71" max="71" width="22" style="153" hidden="1" customWidth="1"/>
    <col min="72" max="73" width="16.28515625" style="153" hidden="1" customWidth="1"/>
    <col min="74" max="74" width="20.7109375" style="153" hidden="1" customWidth="1"/>
    <col min="75" max="79" width="16.28515625" style="153" hidden="1" customWidth="1"/>
    <col min="80" max="80" width="19.42578125" style="153" hidden="1" customWidth="1"/>
    <col min="81" max="81" width="16.28515625" style="153" hidden="1" customWidth="1"/>
    <col min="82" max="82" width="16.28515625" style="299" hidden="1" customWidth="1"/>
    <col min="83" max="85" width="16.28515625" style="153" hidden="1" customWidth="1"/>
    <col min="86" max="86" width="47.28515625" style="153" hidden="1" customWidth="1"/>
    <col min="87" max="87" width="19.42578125" style="153" hidden="1" customWidth="1"/>
    <col min="88" max="88" width="41.85546875" style="153" hidden="1" customWidth="1"/>
    <col min="89" max="89" width="26.42578125" style="153" hidden="1" customWidth="1"/>
    <col min="90" max="90" width="28.28515625" style="153" hidden="1" customWidth="1"/>
    <col min="91" max="91" width="35.5703125" style="153" hidden="1" customWidth="1"/>
    <col min="92" max="92" width="29" style="153" hidden="1" customWidth="1"/>
    <col min="93" max="93" width="18.28515625" style="153" hidden="1" customWidth="1"/>
    <col min="94" max="103" width="16.28515625" style="153" hidden="1" customWidth="1"/>
    <col min="104" max="104" width="37.140625" style="153" hidden="1" customWidth="1"/>
    <col min="105" max="105" width="16.28515625" style="153" hidden="1" customWidth="1"/>
    <col min="106" max="106" width="45.5703125" style="153" hidden="1" customWidth="1"/>
    <col min="107" max="108" width="16.28515625" style="153" hidden="1" customWidth="1"/>
    <col min="109" max="109" width="50.42578125" style="153" hidden="1" customWidth="1"/>
    <col min="110" max="110" width="29.140625" style="153" hidden="1" customWidth="1"/>
    <col min="111" max="120" width="16.28515625" style="153" hidden="1" customWidth="1"/>
    <col min="121" max="121" width="19.28515625" style="153" hidden="1" customWidth="1"/>
    <col min="122" max="122" width="37.5703125" style="153" hidden="1" customWidth="1"/>
    <col min="123" max="123" width="16.28515625" style="153" hidden="1" customWidth="1"/>
    <col min="124" max="124" width="77.5703125" style="153" hidden="1" customWidth="1"/>
    <col min="125" max="125" width="21.5703125" style="153" hidden="1" customWidth="1"/>
    <col min="126" max="126" width="23" style="153" hidden="1" customWidth="1"/>
    <col min="127" max="127" width="28.28515625" style="153" hidden="1" customWidth="1"/>
    <col min="128" max="128" width="16.28515625" style="153" hidden="1" customWidth="1"/>
    <col min="129" max="129" width="23.5703125" style="153" hidden="1" customWidth="1"/>
    <col min="130" max="139" width="16.28515625" style="153" hidden="1" customWidth="1"/>
    <col min="140" max="140" width="36.85546875" style="153" hidden="1" customWidth="1"/>
    <col min="141" max="141" width="27.85546875" style="153" hidden="1" customWidth="1"/>
    <col min="142" max="142" width="55" style="153" hidden="1" customWidth="1"/>
    <col min="143" max="143" width="41.5703125" style="153" hidden="1" customWidth="1"/>
    <col min="144" max="145" width="16.28515625" style="153" hidden="1" customWidth="1"/>
    <col min="146" max="146" width="21.5703125" style="153" hidden="1" customWidth="1"/>
    <col min="147" max="147" width="59.140625" style="153" hidden="1" customWidth="1"/>
    <col min="148" max="157" width="16.28515625" style="153" hidden="1" customWidth="1"/>
    <col min="158" max="158" width="29" style="153" hidden="1" customWidth="1"/>
    <col min="159" max="159" width="15.140625" style="153" hidden="1" customWidth="1"/>
    <col min="160" max="160" width="72" style="153" hidden="1" customWidth="1"/>
    <col min="161" max="161" width="30.5703125" style="153" hidden="1" customWidth="1"/>
    <col min="162" max="162" width="45" style="153" hidden="1" customWidth="1"/>
    <col min="163" max="163" width="43.5703125" style="153" hidden="1" customWidth="1"/>
    <col min="164" max="164" width="19.140625" style="153" hidden="1" customWidth="1"/>
    <col min="165" max="165" width="23.85546875" style="153" hidden="1" customWidth="1"/>
    <col min="166" max="166" width="7.140625" style="153" hidden="1" customWidth="1"/>
    <col min="167" max="167" width="7" style="153" hidden="1" customWidth="1"/>
    <col min="168" max="168" width="7.85546875" style="153" hidden="1" customWidth="1"/>
    <col min="169" max="169" width="32.140625" style="153" hidden="1" customWidth="1"/>
    <col min="170" max="170" width="5.140625" style="153" hidden="1" customWidth="1"/>
    <col min="171" max="171" width="7.28515625" style="153" hidden="1" customWidth="1"/>
    <col min="172" max="172" width="7.42578125" style="153" hidden="1" customWidth="1"/>
    <col min="173" max="173" width="5.42578125" style="153" hidden="1" customWidth="1"/>
    <col min="174" max="174" width="9.7109375" style="153" hidden="1" customWidth="1"/>
    <col min="175" max="175" width="0" style="153" hidden="1" customWidth="1"/>
    <col min="176" max="176" width="74.140625" hidden="1" customWidth="1"/>
    <col min="177" max="177" width="78.42578125" hidden="1" customWidth="1"/>
    <col min="178" max="178" width="54.42578125" style="153" hidden="1" customWidth="1"/>
    <col min="179" max="179" width="0" style="153" hidden="1" customWidth="1"/>
    <col min="180" max="180" width="38.85546875" style="153" hidden="1" customWidth="1"/>
    <col min="181" max="181" width="40.140625" style="153" hidden="1" customWidth="1"/>
    <col min="182" max="182" width="27.42578125" style="153" hidden="1" customWidth="1"/>
    <col min="183" max="191" width="0" style="153" hidden="1" customWidth="1"/>
    <col min="192" max="192" width="20.28515625" style="153" hidden="1" customWidth="1"/>
    <col min="193" max="195" width="0" style="153" hidden="1" customWidth="1"/>
    <col min="196" max="196" width="78" style="300" hidden="1" customWidth="1"/>
    <col min="197" max="197" width="86" hidden="1" customWidth="1"/>
    <col min="198" max="199" width="0" style="153" hidden="1" customWidth="1"/>
    <col min="200" max="200" width="63" style="153" hidden="1" customWidth="1"/>
    <col min="201" max="201" width="0" style="153" hidden="1" customWidth="1"/>
    <col min="202" max="202" width="42.28515625" style="153" hidden="1" customWidth="1"/>
    <col min="203" max="203" width="33.85546875" style="153" hidden="1" customWidth="1"/>
    <col min="204" max="215" width="0" style="153" hidden="1" customWidth="1"/>
    <col min="216" max="216" width="77.28515625" hidden="1" customWidth="1"/>
    <col min="217" max="217" width="91.5703125" hidden="1" customWidth="1"/>
    <col min="218" max="235" width="0" style="153" hidden="1" customWidth="1"/>
    <col min="236" max="236" width="62.7109375" hidden="1" customWidth="1"/>
    <col min="237" max="237" width="58.140625" hidden="1" customWidth="1"/>
    <col min="238" max="238" width="91.42578125" style="300" customWidth="1"/>
    <col min="239" max="239" width="103.28515625" style="300" customWidth="1"/>
    <col min="240" max="240" width="27.42578125" customWidth="1"/>
    <col min="241" max="16384" width="16.28515625" style="153"/>
  </cols>
  <sheetData>
    <row r="1" spans="1:240" ht="15.75" customHeight="1" x14ac:dyDescent="0.25">
      <c r="A1" s="1082" t="s">
        <v>489</v>
      </c>
      <c r="B1" s="1082"/>
      <c r="C1" s="1082"/>
      <c r="D1" s="1082"/>
      <c r="E1" s="1082"/>
      <c r="F1" s="1082"/>
      <c r="G1" s="1082"/>
      <c r="H1" s="1082"/>
      <c r="I1" s="1082"/>
      <c r="J1" s="1082"/>
      <c r="K1" s="1082"/>
      <c r="L1" s="1082"/>
      <c r="M1" s="1082"/>
      <c r="N1" s="1082"/>
      <c r="O1" s="1082"/>
      <c r="P1" s="1083" t="s">
        <v>490</v>
      </c>
      <c r="Q1" s="1083"/>
      <c r="R1" s="1083"/>
      <c r="S1" s="1083"/>
      <c r="T1" s="1083"/>
      <c r="U1" s="1083"/>
      <c r="V1" s="1083"/>
      <c r="W1" s="1083"/>
      <c r="X1" s="1084" t="s">
        <v>491</v>
      </c>
      <c r="Y1" s="1084"/>
      <c r="Z1" s="1084"/>
      <c r="AA1" s="1084"/>
      <c r="AB1" s="1084"/>
      <c r="AC1" s="1084" t="s">
        <v>491</v>
      </c>
      <c r="AD1" s="1085" t="s">
        <v>492</v>
      </c>
      <c r="AE1" s="1085"/>
      <c r="AF1" s="1085"/>
      <c r="AG1" s="1085"/>
      <c r="AH1" s="1083" t="s">
        <v>493</v>
      </c>
      <c r="AI1" s="1083"/>
      <c r="AJ1" s="1083"/>
      <c r="AK1" s="1083"/>
      <c r="AL1" s="1083"/>
      <c r="AM1" s="1083"/>
      <c r="AN1" s="1083"/>
      <c r="AO1" s="1083"/>
      <c r="AP1" s="1084" t="s">
        <v>491</v>
      </c>
      <c r="AQ1" s="1084"/>
      <c r="AR1" s="1084"/>
      <c r="AS1" s="1084"/>
      <c r="AT1" s="1084"/>
      <c r="AU1" s="1085" t="s">
        <v>492</v>
      </c>
      <c r="AV1" s="1085"/>
      <c r="AW1" s="1085"/>
      <c r="AX1" s="1085"/>
      <c r="AY1" s="1083" t="s">
        <v>494</v>
      </c>
      <c r="AZ1" s="1083"/>
      <c r="BA1" s="1083"/>
      <c r="BB1" s="1083"/>
      <c r="BC1" s="1083"/>
      <c r="BD1" s="1083"/>
      <c r="BE1" s="1083"/>
      <c r="BF1" s="1083"/>
      <c r="BG1" s="1084" t="s">
        <v>491</v>
      </c>
      <c r="BH1" s="1084"/>
      <c r="BI1" s="1084"/>
      <c r="BJ1" s="1084"/>
      <c r="BK1" s="1084"/>
      <c r="BL1" s="1085" t="s">
        <v>492</v>
      </c>
      <c r="BM1" s="1085"/>
      <c r="BN1" s="1085"/>
      <c r="BO1" s="1085"/>
      <c r="BP1" s="1083" t="s">
        <v>495</v>
      </c>
      <c r="BQ1" s="1083"/>
      <c r="BR1" s="1083"/>
      <c r="BS1" s="1083"/>
      <c r="BT1" s="1083"/>
      <c r="BU1" s="1083"/>
      <c r="BV1" s="1083"/>
      <c r="BW1" s="1083"/>
      <c r="BX1" s="1084" t="s">
        <v>491</v>
      </c>
      <c r="BY1" s="1084"/>
      <c r="BZ1" s="1084"/>
      <c r="CA1" s="1084"/>
      <c r="CB1" s="1084"/>
      <c r="CC1" s="1084" t="s">
        <v>491</v>
      </c>
      <c r="CD1" s="1085" t="s">
        <v>492</v>
      </c>
      <c r="CE1" s="1085"/>
      <c r="CF1" s="1085"/>
      <c r="CG1" s="1085"/>
      <c r="CH1" s="1083" t="s">
        <v>496</v>
      </c>
      <c r="CI1" s="1083"/>
      <c r="CJ1" s="1083"/>
      <c r="CK1" s="1083"/>
      <c r="CL1" s="1083"/>
      <c r="CM1" s="1083"/>
      <c r="CN1" s="1083"/>
      <c r="CO1" s="1083"/>
      <c r="CP1" s="1084" t="s">
        <v>491</v>
      </c>
      <c r="CQ1" s="1084"/>
      <c r="CR1" s="1084"/>
      <c r="CS1" s="1084"/>
      <c r="CT1" s="1084"/>
      <c r="CU1" s="1084" t="s">
        <v>491</v>
      </c>
      <c r="CV1" s="1085" t="s">
        <v>492</v>
      </c>
      <c r="CW1" s="1085"/>
      <c r="CX1" s="1085"/>
      <c r="CY1" s="1085"/>
      <c r="CZ1" s="1083" t="s">
        <v>497</v>
      </c>
      <c r="DA1" s="1083"/>
      <c r="DB1" s="1083"/>
      <c r="DC1" s="1083"/>
      <c r="DD1" s="1083"/>
      <c r="DE1" s="1083"/>
      <c r="DF1" s="1083"/>
      <c r="DG1" s="1083"/>
      <c r="DH1" s="1084" t="s">
        <v>491</v>
      </c>
      <c r="DI1" s="1084"/>
      <c r="DJ1" s="1084"/>
      <c r="DK1" s="1084"/>
      <c r="DL1" s="1084"/>
      <c r="DM1" s="1084" t="s">
        <v>491</v>
      </c>
      <c r="DN1" s="1085" t="s">
        <v>492</v>
      </c>
      <c r="DO1" s="1085"/>
      <c r="DP1" s="1085"/>
      <c r="DQ1" s="1085"/>
      <c r="DR1" s="1083" t="s">
        <v>498</v>
      </c>
      <c r="DS1" s="1083"/>
      <c r="DT1" s="1083"/>
      <c r="DU1" s="1083"/>
      <c r="DV1" s="1083"/>
      <c r="DW1" s="1083"/>
      <c r="DX1" s="1083"/>
      <c r="DY1" s="1083"/>
      <c r="DZ1" s="1084" t="s">
        <v>491</v>
      </c>
      <c r="EA1" s="1084"/>
      <c r="EB1" s="1084"/>
      <c r="EC1" s="1084"/>
      <c r="ED1" s="1084"/>
      <c r="EE1" s="1084" t="s">
        <v>491</v>
      </c>
      <c r="EF1" s="1085" t="s">
        <v>492</v>
      </c>
      <c r="EG1" s="1085"/>
      <c r="EH1" s="1085"/>
      <c r="EI1" s="1085"/>
      <c r="EJ1" s="1083" t="s">
        <v>499</v>
      </c>
      <c r="EK1" s="1083"/>
      <c r="EL1" s="1083"/>
      <c r="EM1" s="1083"/>
      <c r="EN1" s="1083"/>
      <c r="EO1" s="1083"/>
      <c r="EP1" s="1083"/>
      <c r="EQ1" s="1083"/>
      <c r="ER1" s="1084" t="s">
        <v>491</v>
      </c>
      <c r="ES1" s="1084"/>
      <c r="ET1" s="1084"/>
      <c r="EU1" s="1084"/>
      <c r="EV1" s="1084"/>
      <c r="EW1" s="1084" t="s">
        <v>491</v>
      </c>
      <c r="EX1" s="1085" t="s">
        <v>492</v>
      </c>
      <c r="EY1" s="1085"/>
      <c r="EZ1" s="1085"/>
      <c r="FA1" s="1085"/>
      <c r="FB1" s="1086" t="s">
        <v>500</v>
      </c>
      <c r="FC1" s="1086"/>
      <c r="FD1" s="1086"/>
      <c r="FE1" s="1086"/>
      <c r="FF1" s="1086"/>
      <c r="FG1" s="1086"/>
      <c r="FH1" s="1086"/>
      <c r="FI1" s="1086"/>
      <c r="FJ1" s="1084" t="s">
        <v>491</v>
      </c>
      <c r="FK1" s="1084"/>
      <c r="FL1" s="1084"/>
      <c r="FM1" s="1084"/>
      <c r="FN1" s="1084"/>
      <c r="FO1" s="1084" t="s">
        <v>491</v>
      </c>
      <c r="FP1" s="1085" t="s">
        <v>492</v>
      </c>
      <c r="FQ1" s="1085"/>
      <c r="FR1" s="1085"/>
      <c r="FS1" s="1085"/>
      <c r="FT1" s="1087" t="s">
        <v>501</v>
      </c>
      <c r="FU1" s="1087" t="s">
        <v>502</v>
      </c>
      <c r="FV1" s="1083" t="s">
        <v>503</v>
      </c>
      <c r="FW1" s="1083"/>
      <c r="FX1" s="1083"/>
      <c r="FY1" s="1083"/>
      <c r="FZ1" s="1083"/>
      <c r="GA1" s="1083"/>
      <c r="GB1" s="1083"/>
      <c r="GC1" s="1083"/>
      <c r="GD1" s="1084" t="s">
        <v>491</v>
      </c>
      <c r="GE1" s="1084"/>
      <c r="GF1" s="1084"/>
      <c r="GG1" s="1084"/>
      <c r="GH1" s="1084"/>
      <c r="GI1" s="1084" t="s">
        <v>491</v>
      </c>
      <c r="GJ1" s="1085" t="s">
        <v>492</v>
      </c>
      <c r="GK1" s="1085"/>
      <c r="GL1" s="1085"/>
      <c r="GM1" s="1085"/>
      <c r="GN1" s="1087" t="s">
        <v>504</v>
      </c>
      <c r="GO1" s="1087" t="s">
        <v>505</v>
      </c>
      <c r="GP1" s="1083" t="s">
        <v>506</v>
      </c>
      <c r="GQ1" s="1083"/>
      <c r="GR1" s="1083"/>
      <c r="GS1" s="1083"/>
      <c r="GT1" s="1083"/>
      <c r="GU1" s="1083"/>
      <c r="GV1" s="1083"/>
      <c r="GW1" s="1083"/>
      <c r="GX1" s="1084" t="s">
        <v>491</v>
      </c>
      <c r="GY1" s="1084"/>
      <c r="GZ1" s="1084"/>
      <c r="HA1" s="1084"/>
      <c r="HB1" s="1084"/>
      <c r="HC1" s="1084" t="s">
        <v>491</v>
      </c>
      <c r="HD1" s="1085" t="s">
        <v>492</v>
      </c>
      <c r="HE1" s="1085"/>
      <c r="HF1" s="1085"/>
      <c r="HG1" s="1085"/>
      <c r="HH1" s="1087" t="s">
        <v>507</v>
      </c>
      <c r="HI1" s="1087" t="s">
        <v>508</v>
      </c>
      <c r="HJ1" s="1083" t="s">
        <v>509</v>
      </c>
      <c r="HK1" s="1083"/>
      <c r="HL1" s="1083"/>
      <c r="HM1" s="1083"/>
      <c r="HN1" s="1083"/>
      <c r="HO1" s="1083"/>
      <c r="HP1" s="1083"/>
      <c r="HQ1" s="1083"/>
      <c r="HR1" s="1084" t="s">
        <v>491</v>
      </c>
      <c r="HS1" s="1084"/>
      <c r="HT1" s="1084"/>
      <c r="HU1" s="1084"/>
      <c r="HV1" s="1084"/>
      <c r="HW1" s="1084" t="s">
        <v>491</v>
      </c>
      <c r="HX1" s="1085" t="s">
        <v>492</v>
      </c>
      <c r="HY1" s="1085"/>
      <c r="HZ1" s="1085"/>
      <c r="IA1" s="1085"/>
      <c r="IB1" s="1087" t="s">
        <v>510</v>
      </c>
      <c r="IC1" s="1087" t="s">
        <v>511</v>
      </c>
      <c r="ID1" s="1090" t="s">
        <v>512</v>
      </c>
      <c r="IE1" s="1091" t="s">
        <v>513</v>
      </c>
      <c r="IF1" s="1092" t="s">
        <v>514</v>
      </c>
    </row>
    <row r="2" spans="1:240" ht="32.25" customHeight="1" x14ac:dyDescent="0.25">
      <c r="A2" s="1082"/>
      <c r="B2" s="1082"/>
      <c r="C2" s="1082"/>
      <c r="D2" s="1082"/>
      <c r="E2" s="1082"/>
      <c r="F2" s="1082"/>
      <c r="G2" s="1082"/>
      <c r="H2" s="1082"/>
      <c r="I2" s="1082"/>
      <c r="J2" s="1082"/>
      <c r="K2" s="1082"/>
      <c r="L2" s="1082"/>
      <c r="M2" s="1082"/>
      <c r="N2" s="1082"/>
      <c r="O2" s="1082"/>
      <c r="P2" s="1083" t="s">
        <v>515</v>
      </c>
      <c r="Q2" s="1083"/>
      <c r="R2" s="1083"/>
      <c r="S2" s="1083"/>
      <c r="T2" s="1083"/>
      <c r="U2" s="1083"/>
      <c r="V2" s="1083"/>
      <c r="W2" s="1083"/>
      <c r="X2" s="1084"/>
      <c r="Y2" s="1084"/>
      <c r="Z2" s="1084"/>
      <c r="AA2" s="1084"/>
      <c r="AB2" s="1084"/>
      <c r="AC2" s="1084"/>
      <c r="AD2" s="1085"/>
      <c r="AE2" s="1085"/>
      <c r="AF2" s="1085"/>
      <c r="AG2" s="1085"/>
      <c r="AH2" s="154"/>
      <c r="AI2" s="1083" t="s">
        <v>515</v>
      </c>
      <c r="AJ2" s="1083"/>
      <c r="AK2" s="1083"/>
      <c r="AL2" s="1083"/>
      <c r="AM2" s="1083"/>
      <c r="AN2" s="1083"/>
      <c r="AO2" s="1083"/>
      <c r="AP2" s="1084"/>
      <c r="AQ2" s="1084"/>
      <c r="AR2" s="1084"/>
      <c r="AS2" s="1084"/>
      <c r="AT2" s="1084"/>
      <c r="AU2" s="1085"/>
      <c r="AV2" s="1085"/>
      <c r="AW2" s="1085"/>
      <c r="AX2" s="1085"/>
      <c r="AY2" s="154"/>
      <c r="AZ2" s="1083" t="s">
        <v>515</v>
      </c>
      <c r="BA2" s="1083"/>
      <c r="BB2" s="1083"/>
      <c r="BC2" s="1083"/>
      <c r="BD2" s="1083"/>
      <c r="BE2" s="1083"/>
      <c r="BF2" s="1083"/>
      <c r="BG2" s="1084"/>
      <c r="BH2" s="1084"/>
      <c r="BI2" s="1084"/>
      <c r="BJ2" s="1084"/>
      <c r="BK2" s="1084"/>
      <c r="BL2" s="1085"/>
      <c r="BM2" s="1085"/>
      <c r="BN2" s="1085"/>
      <c r="BO2" s="1085"/>
      <c r="BP2" s="154"/>
      <c r="BQ2" s="1083" t="s">
        <v>515</v>
      </c>
      <c r="BR2" s="1083"/>
      <c r="BS2" s="1083"/>
      <c r="BT2" s="1083"/>
      <c r="BU2" s="1083"/>
      <c r="BV2" s="1083"/>
      <c r="BW2" s="1083"/>
      <c r="BX2" s="1084"/>
      <c r="BY2" s="1084"/>
      <c r="BZ2" s="1084"/>
      <c r="CA2" s="1084"/>
      <c r="CB2" s="1084"/>
      <c r="CC2" s="1084"/>
      <c r="CD2" s="1085"/>
      <c r="CE2" s="1085"/>
      <c r="CF2" s="1085"/>
      <c r="CG2" s="1085"/>
      <c r="CH2" s="154"/>
      <c r="CI2" s="1083" t="s">
        <v>515</v>
      </c>
      <c r="CJ2" s="1083"/>
      <c r="CK2" s="1083"/>
      <c r="CL2" s="1083"/>
      <c r="CM2" s="1083"/>
      <c r="CN2" s="1083"/>
      <c r="CO2" s="1083"/>
      <c r="CP2" s="1084"/>
      <c r="CQ2" s="1084"/>
      <c r="CR2" s="1084"/>
      <c r="CS2" s="1084"/>
      <c r="CT2" s="1084"/>
      <c r="CU2" s="1084"/>
      <c r="CV2" s="1085"/>
      <c r="CW2" s="1085"/>
      <c r="CX2" s="1085"/>
      <c r="CY2" s="1085"/>
      <c r="CZ2" s="154"/>
      <c r="DA2" s="1083" t="s">
        <v>515</v>
      </c>
      <c r="DB2" s="1083"/>
      <c r="DC2" s="1083"/>
      <c r="DD2" s="1083"/>
      <c r="DE2" s="1083"/>
      <c r="DF2" s="1083"/>
      <c r="DG2" s="1083"/>
      <c r="DH2" s="1084"/>
      <c r="DI2" s="1084"/>
      <c r="DJ2" s="1084"/>
      <c r="DK2" s="1084"/>
      <c r="DL2" s="1084"/>
      <c r="DM2" s="1084"/>
      <c r="DN2" s="1085"/>
      <c r="DO2" s="1085"/>
      <c r="DP2" s="1085"/>
      <c r="DQ2" s="1085"/>
      <c r="DR2" s="154"/>
      <c r="DS2" s="1083" t="s">
        <v>515</v>
      </c>
      <c r="DT2" s="1083"/>
      <c r="DU2" s="1083"/>
      <c r="DV2" s="1083"/>
      <c r="DW2" s="1083"/>
      <c r="DX2" s="1083"/>
      <c r="DY2" s="1083"/>
      <c r="DZ2" s="1084"/>
      <c r="EA2" s="1084"/>
      <c r="EB2" s="1084"/>
      <c r="EC2" s="1084"/>
      <c r="ED2" s="1084"/>
      <c r="EE2" s="1084"/>
      <c r="EF2" s="1085"/>
      <c r="EG2" s="1085"/>
      <c r="EH2" s="1085"/>
      <c r="EI2" s="1085"/>
      <c r="EJ2" s="154"/>
      <c r="EK2" s="1083" t="s">
        <v>515</v>
      </c>
      <c r="EL2" s="1083"/>
      <c r="EM2" s="1083"/>
      <c r="EN2" s="1083"/>
      <c r="EO2" s="1083"/>
      <c r="EP2" s="1083"/>
      <c r="EQ2" s="1083"/>
      <c r="ER2" s="1084"/>
      <c r="ES2" s="1084"/>
      <c r="ET2" s="1084"/>
      <c r="EU2" s="1084"/>
      <c r="EV2" s="1084"/>
      <c r="EW2" s="1084"/>
      <c r="EX2" s="1085"/>
      <c r="EY2" s="1085"/>
      <c r="EZ2" s="1085"/>
      <c r="FA2" s="1085"/>
      <c r="FB2" s="154"/>
      <c r="FC2" s="1083" t="s">
        <v>515</v>
      </c>
      <c r="FD2" s="1083"/>
      <c r="FE2" s="1083"/>
      <c r="FF2" s="1083"/>
      <c r="FG2" s="1083"/>
      <c r="FH2" s="1083"/>
      <c r="FI2" s="1083"/>
      <c r="FJ2" s="1084"/>
      <c r="FK2" s="1084"/>
      <c r="FL2" s="1084"/>
      <c r="FM2" s="1084"/>
      <c r="FN2" s="1084"/>
      <c r="FO2" s="1084"/>
      <c r="FP2" s="1085"/>
      <c r="FQ2" s="1085"/>
      <c r="FR2" s="1085"/>
      <c r="FS2" s="1085"/>
      <c r="FT2" s="1087"/>
      <c r="FU2" s="1087"/>
      <c r="FV2" s="154"/>
      <c r="FW2" s="1083" t="s">
        <v>515</v>
      </c>
      <c r="FX2" s="1083"/>
      <c r="FY2" s="1083"/>
      <c r="FZ2" s="1083"/>
      <c r="GA2" s="1083"/>
      <c r="GB2" s="1083"/>
      <c r="GC2" s="1083"/>
      <c r="GD2" s="1084"/>
      <c r="GE2" s="1084"/>
      <c r="GF2" s="1084"/>
      <c r="GG2" s="1084"/>
      <c r="GH2" s="1084"/>
      <c r="GI2" s="1084"/>
      <c r="GJ2" s="1085"/>
      <c r="GK2" s="1085"/>
      <c r="GL2" s="1085"/>
      <c r="GM2" s="1085"/>
      <c r="GN2" s="1087"/>
      <c r="GO2" s="1087"/>
      <c r="GP2" s="1083" t="s">
        <v>516</v>
      </c>
      <c r="GQ2" s="1083" t="s">
        <v>515</v>
      </c>
      <c r="GR2" s="1083"/>
      <c r="GS2" s="1083"/>
      <c r="GT2" s="1083"/>
      <c r="GU2" s="1083"/>
      <c r="GV2" s="1083"/>
      <c r="GW2" s="1083"/>
      <c r="GX2" s="1084"/>
      <c r="GY2" s="1084"/>
      <c r="GZ2" s="1084"/>
      <c r="HA2" s="1084"/>
      <c r="HB2" s="1084"/>
      <c r="HC2" s="1084"/>
      <c r="HD2" s="1085"/>
      <c r="HE2" s="1085"/>
      <c r="HF2" s="1085"/>
      <c r="HG2" s="1085"/>
      <c r="HH2" s="1087"/>
      <c r="HI2" s="1087"/>
      <c r="HJ2" s="1083" t="s">
        <v>516</v>
      </c>
      <c r="HK2" s="1083" t="s">
        <v>515</v>
      </c>
      <c r="HL2" s="1083"/>
      <c r="HM2" s="1083"/>
      <c r="HN2" s="1083"/>
      <c r="HO2" s="1083"/>
      <c r="HP2" s="1083"/>
      <c r="HQ2" s="1083"/>
      <c r="HR2" s="1084"/>
      <c r="HS2" s="1084"/>
      <c r="HT2" s="1084"/>
      <c r="HU2" s="1084"/>
      <c r="HV2" s="1084"/>
      <c r="HW2" s="1084"/>
      <c r="HX2" s="1085"/>
      <c r="HY2" s="1085"/>
      <c r="HZ2" s="1085"/>
      <c r="IA2" s="1085"/>
      <c r="IB2" s="1087"/>
      <c r="IC2" s="1087"/>
      <c r="ID2" s="1090"/>
      <c r="IE2" s="1091"/>
      <c r="IF2" s="1092"/>
    </row>
    <row r="3" spans="1:240" ht="80.25" customHeight="1" x14ac:dyDescent="0.25">
      <c r="A3" s="432" t="s">
        <v>517</v>
      </c>
      <c r="B3" s="432" t="s">
        <v>518</v>
      </c>
      <c r="C3" s="432" t="s">
        <v>519</v>
      </c>
      <c r="D3" s="432" t="s">
        <v>520</v>
      </c>
      <c r="E3" s="432" t="s">
        <v>521</v>
      </c>
      <c r="F3" s="432" t="s">
        <v>522</v>
      </c>
      <c r="G3" s="432" t="s">
        <v>523</v>
      </c>
      <c r="H3" s="432" t="s">
        <v>524</v>
      </c>
      <c r="I3" s="432" t="s">
        <v>525</v>
      </c>
      <c r="J3" s="432" t="s">
        <v>526</v>
      </c>
      <c r="K3" s="432" t="s">
        <v>281</v>
      </c>
      <c r="L3" s="432" t="s">
        <v>527</v>
      </c>
      <c r="M3" s="432" t="s">
        <v>528</v>
      </c>
      <c r="N3" s="432" t="s">
        <v>529</v>
      </c>
      <c r="O3" s="432" t="s">
        <v>530</v>
      </c>
      <c r="P3" s="1083" t="s">
        <v>516</v>
      </c>
      <c r="Q3" s="1083" t="s">
        <v>531</v>
      </c>
      <c r="R3" s="1083" t="s">
        <v>532</v>
      </c>
      <c r="S3" s="1083" t="s">
        <v>533</v>
      </c>
      <c r="T3" s="1083"/>
      <c r="U3" s="1083" t="s">
        <v>534</v>
      </c>
      <c r="V3" s="1083" t="s">
        <v>535</v>
      </c>
      <c r="W3" s="1083" t="s">
        <v>536</v>
      </c>
      <c r="X3" s="1084" t="s">
        <v>516</v>
      </c>
      <c r="Y3" s="1084" t="s">
        <v>537</v>
      </c>
      <c r="Z3" s="1084" t="s">
        <v>538</v>
      </c>
      <c r="AA3" s="1084" t="s">
        <v>539</v>
      </c>
      <c r="AB3" s="1084" t="s">
        <v>540</v>
      </c>
      <c r="AC3" s="1084" t="s">
        <v>540</v>
      </c>
      <c r="AD3" s="1093" t="s">
        <v>541</v>
      </c>
      <c r="AE3" s="1088" t="s">
        <v>542</v>
      </c>
      <c r="AF3" s="1088" t="s">
        <v>543</v>
      </c>
      <c r="AG3" s="1089" t="s">
        <v>544</v>
      </c>
      <c r="AH3" s="1094" t="s">
        <v>516</v>
      </c>
      <c r="AI3" s="1083" t="s">
        <v>531</v>
      </c>
      <c r="AJ3" s="1083" t="s">
        <v>532</v>
      </c>
      <c r="AK3" s="1083" t="s">
        <v>533</v>
      </c>
      <c r="AL3" s="1083"/>
      <c r="AM3" s="1083" t="s">
        <v>534</v>
      </c>
      <c r="AN3" s="1083" t="s">
        <v>535</v>
      </c>
      <c r="AO3" s="1083" t="s">
        <v>536</v>
      </c>
      <c r="AP3" s="1084" t="s">
        <v>516</v>
      </c>
      <c r="AQ3" s="1084" t="s">
        <v>537</v>
      </c>
      <c r="AR3" s="1084" t="s">
        <v>538</v>
      </c>
      <c r="AS3" s="1084" t="s">
        <v>539</v>
      </c>
      <c r="AT3" s="1084" t="s">
        <v>540</v>
      </c>
      <c r="AU3" s="1093" t="s">
        <v>541</v>
      </c>
      <c r="AV3" s="1088" t="s">
        <v>542</v>
      </c>
      <c r="AW3" s="1088" t="s">
        <v>543</v>
      </c>
      <c r="AX3" s="1089" t="s">
        <v>544</v>
      </c>
      <c r="AY3" s="1083" t="s">
        <v>516</v>
      </c>
      <c r="AZ3" s="1083" t="s">
        <v>531</v>
      </c>
      <c r="BA3" s="1083" t="s">
        <v>532</v>
      </c>
      <c r="BB3" s="1083" t="s">
        <v>533</v>
      </c>
      <c r="BC3" s="1083"/>
      <c r="BD3" s="1083" t="s">
        <v>534</v>
      </c>
      <c r="BE3" s="1083" t="s">
        <v>535</v>
      </c>
      <c r="BF3" s="1083" t="s">
        <v>536</v>
      </c>
      <c r="BG3" s="1084" t="s">
        <v>516</v>
      </c>
      <c r="BH3" s="1084" t="s">
        <v>537</v>
      </c>
      <c r="BI3" s="1084" t="s">
        <v>538</v>
      </c>
      <c r="BJ3" s="1084" t="s">
        <v>539</v>
      </c>
      <c r="BK3" s="1084" t="s">
        <v>540</v>
      </c>
      <c r="BL3" s="1093" t="s">
        <v>541</v>
      </c>
      <c r="BM3" s="1088" t="s">
        <v>542</v>
      </c>
      <c r="BN3" s="1088" t="s">
        <v>543</v>
      </c>
      <c r="BO3" s="1089" t="s">
        <v>544</v>
      </c>
      <c r="BP3" s="1083" t="s">
        <v>516</v>
      </c>
      <c r="BQ3" s="1083" t="s">
        <v>531</v>
      </c>
      <c r="BR3" s="1083" t="s">
        <v>532</v>
      </c>
      <c r="BS3" s="1083" t="s">
        <v>533</v>
      </c>
      <c r="BT3" s="1083"/>
      <c r="BU3" s="1083" t="s">
        <v>534</v>
      </c>
      <c r="BV3" s="1083" t="s">
        <v>535</v>
      </c>
      <c r="BW3" s="1083" t="s">
        <v>536</v>
      </c>
      <c r="BX3" s="1084" t="s">
        <v>516</v>
      </c>
      <c r="BY3" s="1084" t="s">
        <v>537</v>
      </c>
      <c r="BZ3" s="1084" t="s">
        <v>538</v>
      </c>
      <c r="CA3" s="1084" t="s">
        <v>539</v>
      </c>
      <c r="CB3" s="1084" t="s">
        <v>540</v>
      </c>
      <c r="CC3" s="1084" t="s">
        <v>540</v>
      </c>
      <c r="CD3" s="1095" t="s">
        <v>541</v>
      </c>
      <c r="CE3" s="1088" t="s">
        <v>542</v>
      </c>
      <c r="CF3" s="1088" t="s">
        <v>543</v>
      </c>
      <c r="CG3" s="1089" t="s">
        <v>544</v>
      </c>
      <c r="CH3" s="1083" t="s">
        <v>516</v>
      </c>
      <c r="CI3" s="1083" t="s">
        <v>531</v>
      </c>
      <c r="CJ3" s="1083" t="s">
        <v>532</v>
      </c>
      <c r="CK3" s="1083" t="s">
        <v>533</v>
      </c>
      <c r="CL3" s="1083"/>
      <c r="CM3" s="1083" t="s">
        <v>534</v>
      </c>
      <c r="CN3" s="1083" t="s">
        <v>535</v>
      </c>
      <c r="CO3" s="1083" t="s">
        <v>536</v>
      </c>
      <c r="CP3" s="1084" t="s">
        <v>516</v>
      </c>
      <c r="CQ3" s="1084" t="s">
        <v>537</v>
      </c>
      <c r="CR3" s="1084" t="s">
        <v>538</v>
      </c>
      <c r="CS3" s="1084" t="s">
        <v>539</v>
      </c>
      <c r="CT3" s="1084" t="s">
        <v>540</v>
      </c>
      <c r="CU3" s="1084" t="s">
        <v>540</v>
      </c>
      <c r="CV3" s="1093" t="s">
        <v>541</v>
      </c>
      <c r="CW3" s="1088" t="s">
        <v>542</v>
      </c>
      <c r="CX3" s="1088" t="s">
        <v>543</v>
      </c>
      <c r="CY3" s="1089" t="s">
        <v>544</v>
      </c>
      <c r="CZ3" s="1083" t="s">
        <v>516</v>
      </c>
      <c r="DA3" s="1083" t="s">
        <v>531</v>
      </c>
      <c r="DB3" s="1083" t="s">
        <v>532</v>
      </c>
      <c r="DC3" s="1083" t="s">
        <v>533</v>
      </c>
      <c r="DD3" s="1083"/>
      <c r="DE3" s="1083" t="s">
        <v>534</v>
      </c>
      <c r="DF3" s="1083" t="s">
        <v>535</v>
      </c>
      <c r="DG3" s="1083" t="s">
        <v>536</v>
      </c>
      <c r="DH3" s="1084" t="s">
        <v>516</v>
      </c>
      <c r="DI3" s="1084" t="s">
        <v>537</v>
      </c>
      <c r="DJ3" s="1084" t="s">
        <v>538</v>
      </c>
      <c r="DK3" s="1084" t="s">
        <v>539</v>
      </c>
      <c r="DL3" s="1084" t="s">
        <v>540</v>
      </c>
      <c r="DM3" s="1084" t="s">
        <v>540</v>
      </c>
      <c r="DN3" s="1093" t="s">
        <v>541</v>
      </c>
      <c r="DO3" s="1088" t="s">
        <v>542</v>
      </c>
      <c r="DP3" s="1088" t="s">
        <v>543</v>
      </c>
      <c r="DQ3" s="1089" t="s">
        <v>544</v>
      </c>
      <c r="DR3" s="1083" t="s">
        <v>516</v>
      </c>
      <c r="DS3" s="1083" t="s">
        <v>531</v>
      </c>
      <c r="DT3" s="1083" t="s">
        <v>532</v>
      </c>
      <c r="DU3" s="1083" t="s">
        <v>533</v>
      </c>
      <c r="DV3" s="1083"/>
      <c r="DW3" s="1083" t="s">
        <v>534</v>
      </c>
      <c r="DX3" s="1083" t="s">
        <v>535</v>
      </c>
      <c r="DY3" s="1083" t="s">
        <v>536</v>
      </c>
      <c r="DZ3" s="1084" t="s">
        <v>516</v>
      </c>
      <c r="EA3" s="1084" t="s">
        <v>537</v>
      </c>
      <c r="EB3" s="1084" t="s">
        <v>538</v>
      </c>
      <c r="EC3" s="1084" t="s">
        <v>539</v>
      </c>
      <c r="ED3" s="1084" t="s">
        <v>540</v>
      </c>
      <c r="EE3" s="1084" t="s">
        <v>540</v>
      </c>
      <c r="EF3" s="1093" t="s">
        <v>541</v>
      </c>
      <c r="EG3" s="1088" t="s">
        <v>542</v>
      </c>
      <c r="EH3" s="1088" t="s">
        <v>543</v>
      </c>
      <c r="EI3" s="1089" t="s">
        <v>544</v>
      </c>
      <c r="EJ3" s="1083" t="s">
        <v>516</v>
      </c>
      <c r="EK3" s="1083" t="s">
        <v>531</v>
      </c>
      <c r="EL3" s="1083" t="s">
        <v>532</v>
      </c>
      <c r="EM3" s="1083" t="s">
        <v>533</v>
      </c>
      <c r="EN3" s="1083"/>
      <c r="EO3" s="1083" t="s">
        <v>534</v>
      </c>
      <c r="EP3" s="1083" t="s">
        <v>535</v>
      </c>
      <c r="EQ3" s="1083" t="s">
        <v>536</v>
      </c>
      <c r="ER3" s="1084" t="s">
        <v>516</v>
      </c>
      <c r="ES3" s="1084" t="s">
        <v>537</v>
      </c>
      <c r="ET3" s="1084" t="s">
        <v>538</v>
      </c>
      <c r="EU3" s="1084" t="s">
        <v>539</v>
      </c>
      <c r="EV3" s="1084" t="s">
        <v>540</v>
      </c>
      <c r="EW3" s="1084" t="s">
        <v>540</v>
      </c>
      <c r="EX3" s="1093" t="s">
        <v>541</v>
      </c>
      <c r="EY3" s="1088" t="s">
        <v>542</v>
      </c>
      <c r="EZ3" s="1088" t="s">
        <v>543</v>
      </c>
      <c r="FA3" s="1089" t="s">
        <v>544</v>
      </c>
      <c r="FB3" s="1083" t="s">
        <v>516</v>
      </c>
      <c r="FC3" s="1083" t="s">
        <v>531</v>
      </c>
      <c r="FD3" s="1083" t="s">
        <v>532</v>
      </c>
      <c r="FE3" s="1083" t="s">
        <v>533</v>
      </c>
      <c r="FF3" s="1083"/>
      <c r="FG3" s="1083" t="s">
        <v>534</v>
      </c>
      <c r="FH3" s="1083" t="s">
        <v>535</v>
      </c>
      <c r="FI3" s="1083" t="s">
        <v>536</v>
      </c>
      <c r="FJ3" s="1084" t="s">
        <v>516</v>
      </c>
      <c r="FK3" s="1084" t="s">
        <v>537</v>
      </c>
      <c r="FL3" s="1084" t="s">
        <v>538</v>
      </c>
      <c r="FM3" s="1084" t="s">
        <v>539</v>
      </c>
      <c r="FN3" s="1084" t="s">
        <v>540</v>
      </c>
      <c r="FO3" s="1084" t="s">
        <v>540</v>
      </c>
      <c r="FP3" s="1093" t="s">
        <v>541</v>
      </c>
      <c r="FQ3" s="1088" t="s">
        <v>542</v>
      </c>
      <c r="FR3" s="1088" t="s">
        <v>543</v>
      </c>
      <c r="FS3" s="1089" t="s">
        <v>544</v>
      </c>
      <c r="FT3" s="1087"/>
      <c r="FU3" s="1087"/>
      <c r="FV3" s="1083" t="s">
        <v>516</v>
      </c>
      <c r="FW3" s="1083" t="s">
        <v>531</v>
      </c>
      <c r="FX3" s="1083" t="s">
        <v>532</v>
      </c>
      <c r="FY3" s="1083" t="s">
        <v>533</v>
      </c>
      <c r="FZ3" s="1083"/>
      <c r="GA3" s="1083" t="s">
        <v>534</v>
      </c>
      <c r="GB3" s="1083" t="s">
        <v>535</v>
      </c>
      <c r="GC3" s="1083" t="s">
        <v>536</v>
      </c>
      <c r="GD3" s="1084" t="s">
        <v>516</v>
      </c>
      <c r="GE3" s="1084" t="s">
        <v>537</v>
      </c>
      <c r="GF3" s="1084" t="s">
        <v>538</v>
      </c>
      <c r="GG3" s="1084" t="s">
        <v>539</v>
      </c>
      <c r="GH3" s="1084" t="s">
        <v>540</v>
      </c>
      <c r="GI3" s="1084" t="s">
        <v>540</v>
      </c>
      <c r="GJ3" s="1093" t="s">
        <v>541</v>
      </c>
      <c r="GK3" s="1088" t="s">
        <v>542</v>
      </c>
      <c r="GL3" s="1088" t="s">
        <v>543</v>
      </c>
      <c r="GM3" s="1089" t="s">
        <v>544</v>
      </c>
      <c r="GN3" s="1087"/>
      <c r="GO3" s="1087"/>
      <c r="GP3" s="1083"/>
      <c r="GQ3" s="1083" t="s">
        <v>531</v>
      </c>
      <c r="GR3" s="1083" t="s">
        <v>532</v>
      </c>
      <c r="GS3" s="1083" t="s">
        <v>533</v>
      </c>
      <c r="GT3" s="1083"/>
      <c r="GU3" s="1083" t="s">
        <v>534</v>
      </c>
      <c r="GV3" s="1083" t="s">
        <v>535</v>
      </c>
      <c r="GW3" s="1083" t="s">
        <v>536</v>
      </c>
      <c r="GX3" s="1084" t="s">
        <v>516</v>
      </c>
      <c r="GY3" s="1084" t="s">
        <v>537</v>
      </c>
      <c r="GZ3" s="1084" t="s">
        <v>538</v>
      </c>
      <c r="HA3" s="1084" t="s">
        <v>539</v>
      </c>
      <c r="HB3" s="1084" t="s">
        <v>540</v>
      </c>
      <c r="HC3" s="1084" t="s">
        <v>540</v>
      </c>
      <c r="HD3" s="1093" t="s">
        <v>541</v>
      </c>
      <c r="HE3" s="1088" t="s">
        <v>542</v>
      </c>
      <c r="HF3" s="1088" t="s">
        <v>543</v>
      </c>
      <c r="HG3" s="1089" t="s">
        <v>544</v>
      </c>
      <c r="HH3" s="1087"/>
      <c r="HI3" s="1087"/>
      <c r="HJ3" s="1083"/>
      <c r="HK3" s="1083" t="s">
        <v>531</v>
      </c>
      <c r="HL3" s="1083" t="s">
        <v>532</v>
      </c>
      <c r="HM3" s="1083" t="s">
        <v>533</v>
      </c>
      <c r="HN3" s="1083"/>
      <c r="HO3" s="1083" t="s">
        <v>534</v>
      </c>
      <c r="HP3" s="1083" t="s">
        <v>535</v>
      </c>
      <c r="HQ3" s="1083" t="s">
        <v>536</v>
      </c>
      <c r="HR3" s="1084" t="s">
        <v>516</v>
      </c>
      <c r="HS3" s="1084" t="s">
        <v>537</v>
      </c>
      <c r="HT3" s="1084" t="s">
        <v>538</v>
      </c>
      <c r="HU3" s="1084" t="s">
        <v>539</v>
      </c>
      <c r="HV3" s="1084" t="s">
        <v>540</v>
      </c>
      <c r="HW3" s="1084" t="s">
        <v>540</v>
      </c>
      <c r="HX3" s="1093" t="s">
        <v>541</v>
      </c>
      <c r="HY3" s="1088" t="s">
        <v>542</v>
      </c>
      <c r="HZ3" s="1088" t="s">
        <v>543</v>
      </c>
      <c r="IA3" s="1089" t="s">
        <v>544</v>
      </c>
      <c r="IB3" s="1087"/>
      <c r="IC3" s="1087"/>
      <c r="ID3" s="1090"/>
      <c r="IE3" s="1091"/>
      <c r="IF3" s="1092"/>
    </row>
    <row r="4" spans="1:240" ht="27" customHeight="1" x14ac:dyDescent="0.25">
      <c r="A4" s="432"/>
      <c r="B4" s="432"/>
      <c r="C4" s="432"/>
      <c r="D4" s="432"/>
      <c r="E4" s="432"/>
      <c r="F4" s="432"/>
      <c r="G4" s="432"/>
      <c r="H4" s="432"/>
      <c r="I4" s="432"/>
      <c r="J4" s="432"/>
      <c r="K4" s="432"/>
      <c r="L4" s="432"/>
      <c r="M4" s="432"/>
      <c r="N4" s="432"/>
      <c r="O4" s="432"/>
      <c r="P4" s="1083"/>
      <c r="Q4" s="1083"/>
      <c r="R4" s="1083"/>
      <c r="S4" s="152" t="s">
        <v>532</v>
      </c>
      <c r="T4" s="152" t="s">
        <v>545</v>
      </c>
      <c r="U4" s="1083"/>
      <c r="V4" s="1083"/>
      <c r="W4" s="1083"/>
      <c r="X4" s="1084"/>
      <c r="Y4" s="1084"/>
      <c r="Z4" s="1084"/>
      <c r="AA4" s="1084"/>
      <c r="AB4" s="1084"/>
      <c r="AC4" s="1084"/>
      <c r="AD4" s="1093"/>
      <c r="AE4" s="1088"/>
      <c r="AF4" s="1088"/>
      <c r="AG4" s="1089"/>
      <c r="AH4" s="1094"/>
      <c r="AI4" s="1083"/>
      <c r="AJ4" s="1083"/>
      <c r="AK4" s="152" t="s">
        <v>532</v>
      </c>
      <c r="AL4" s="152" t="s">
        <v>545</v>
      </c>
      <c r="AM4" s="1083"/>
      <c r="AN4" s="1083"/>
      <c r="AO4" s="1083"/>
      <c r="AP4" s="1084"/>
      <c r="AQ4" s="1084"/>
      <c r="AR4" s="1084"/>
      <c r="AS4" s="1084"/>
      <c r="AT4" s="1084"/>
      <c r="AU4" s="1093"/>
      <c r="AV4" s="1088"/>
      <c r="AW4" s="1088"/>
      <c r="AX4" s="1089"/>
      <c r="AY4" s="1083"/>
      <c r="AZ4" s="1083"/>
      <c r="BA4" s="1083"/>
      <c r="BB4" s="152" t="s">
        <v>532</v>
      </c>
      <c r="BC4" s="152" t="s">
        <v>545</v>
      </c>
      <c r="BD4" s="1083"/>
      <c r="BE4" s="1083"/>
      <c r="BF4" s="1083"/>
      <c r="BG4" s="1084"/>
      <c r="BH4" s="1084"/>
      <c r="BI4" s="1084"/>
      <c r="BJ4" s="1084"/>
      <c r="BK4" s="1084"/>
      <c r="BL4" s="1093"/>
      <c r="BM4" s="1088"/>
      <c r="BN4" s="1088"/>
      <c r="BO4" s="1089"/>
      <c r="BP4" s="1083"/>
      <c r="BQ4" s="1083"/>
      <c r="BR4" s="1083"/>
      <c r="BS4" s="152" t="s">
        <v>532</v>
      </c>
      <c r="BT4" s="152" t="s">
        <v>545</v>
      </c>
      <c r="BU4" s="1083"/>
      <c r="BV4" s="1083"/>
      <c r="BW4" s="1083"/>
      <c r="BX4" s="1084"/>
      <c r="BY4" s="1084"/>
      <c r="BZ4" s="1084"/>
      <c r="CA4" s="1084"/>
      <c r="CB4" s="1084"/>
      <c r="CC4" s="1084"/>
      <c r="CD4" s="1095"/>
      <c r="CE4" s="1088"/>
      <c r="CF4" s="1088"/>
      <c r="CG4" s="1089"/>
      <c r="CH4" s="1083"/>
      <c r="CI4" s="1083"/>
      <c r="CJ4" s="1083"/>
      <c r="CK4" s="152" t="s">
        <v>532</v>
      </c>
      <c r="CL4" s="152" t="s">
        <v>545</v>
      </c>
      <c r="CM4" s="1083"/>
      <c r="CN4" s="1083"/>
      <c r="CO4" s="1083"/>
      <c r="CP4" s="1084"/>
      <c r="CQ4" s="1084"/>
      <c r="CR4" s="1084"/>
      <c r="CS4" s="1084"/>
      <c r="CT4" s="1084"/>
      <c r="CU4" s="1084"/>
      <c r="CV4" s="1093"/>
      <c r="CW4" s="1088"/>
      <c r="CX4" s="1088"/>
      <c r="CY4" s="1089"/>
      <c r="CZ4" s="1083"/>
      <c r="DA4" s="1083"/>
      <c r="DB4" s="1083"/>
      <c r="DC4" s="152" t="s">
        <v>532</v>
      </c>
      <c r="DD4" s="152" t="s">
        <v>545</v>
      </c>
      <c r="DE4" s="1083"/>
      <c r="DF4" s="1083"/>
      <c r="DG4" s="1083"/>
      <c r="DH4" s="1084"/>
      <c r="DI4" s="1084"/>
      <c r="DJ4" s="1084"/>
      <c r="DK4" s="1084"/>
      <c r="DL4" s="1084"/>
      <c r="DM4" s="1084"/>
      <c r="DN4" s="1093"/>
      <c r="DO4" s="1088"/>
      <c r="DP4" s="1088"/>
      <c r="DQ4" s="1089"/>
      <c r="DR4" s="1083"/>
      <c r="DS4" s="1083"/>
      <c r="DT4" s="1083"/>
      <c r="DU4" s="152" t="s">
        <v>532</v>
      </c>
      <c r="DV4" s="152" t="s">
        <v>545</v>
      </c>
      <c r="DW4" s="1083"/>
      <c r="DX4" s="1083"/>
      <c r="DY4" s="1083"/>
      <c r="DZ4" s="1084"/>
      <c r="EA4" s="1084"/>
      <c r="EB4" s="1084"/>
      <c r="EC4" s="1084"/>
      <c r="ED4" s="1084"/>
      <c r="EE4" s="1084"/>
      <c r="EF4" s="1093"/>
      <c r="EG4" s="1088"/>
      <c r="EH4" s="1088"/>
      <c r="EI4" s="1089"/>
      <c r="EJ4" s="1083"/>
      <c r="EK4" s="1083"/>
      <c r="EL4" s="1083"/>
      <c r="EM4" s="152" t="s">
        <v>532</v>
      </c>
      <c r="EN4" s="152" t="s">
        <v>545</v>
      </c>
      <c r="EO4" s="1083"/>
      <c r="EP4" s="1083"/>
      <c r="EQ4" s="1083"/>
      <c r="ER4" s="1084"/>
      <c r="ES4" s="1084"/>
      <c r="ET4" s="1084"/>
      <c r="EU4" s="1084"/>
      <c r="EV4" s="1084"/>
      <c r="EW4" s="1084"/>
      <c r="EX4" s="1093"/>
      <c r="EY4" s="1088"/>
      <c r="EZ4" s="1088"/>
      <c r="FA4" s="1089"/>
      <c r="FB4" s="1083"/>
      <c r="FC4" s="1083"/>
      <c r="FD4" s="1083"/>
      <c r="FE4" s="152" t="s">
        <v>532</v>
      </c>
      <c r="FF4" s="152" t="s">
        <v>545</v>
      </c>
      <c r="FG4" s="1083"/>
      <c r="FH4" s="1083"/>
      <c r="FI4" s="1083"/>
      <c r="FJ4" s="1084"/>
      <c r="FK4" s="1084"/>
      <c r="FL4" s="1084"/>
      <c r="FM4" s="1084"/>
      <c r="FN4" s="1084"/>
      <c r="FO4" s="1084"/>
      <c r="FP4" s="1093"/>
      <c r="FQ4" s="1088"/>
      <c r="FR4" s="1088"/>
      <c r="FS4" s="1089"/>
      <c r="FT4" s="1087"/>
      <c r="FU4" s="1087"/>
      <c r="FV4" s="1083"/>
      <c r="FW4" s="1083"/>
      <c r="FX4" s="1083"/>
      <c r="FY4" s="152" t="s">
        <v>532</v>
      </c>
      <c r="FZ4" s="152" t="s">
        <v>545</v>
      </c>
      <c r="GA4" s="1083"/>
      <c r="GB4" s="1083"/>
      <c r="GC4" s="1083"/>
      <c r="GD4" s="1084"/>
      <c r="GE4" s="1084"/>
      <c r="GF4" s="1084"/>
      <c r="GG4" s="1084"/>
      <c r="GH4" s="1084"/>
      <c r="GI4" s="1084"/>
      <c r="GJ4" s="1093"/>
      <c r="GK4" s="1088"/>
      <c r="GL4" s="1088"/>
      <c r="GM4" s="1089"/>
      <c r="GN4" s="1087"/>
      <c r="GO4" s="1087"/>
      <c r="GP4" s="1083"/>
      <c r="GQ4" s="1083"/>
      <c r="GR4" s="1083"/>
      <c r="GS4" s="152" t="s">
        <v>532</v>
      </c>
      <c r="GT4" s="152" t="s">
        <v>545</v>
      </c>
      <c r="GU4" s="1083"/>
      <c r="GV4" s="1083"/>
      <c r="GW4" s="1083"/>
      <c r="GX4" s="1084"/>
      <c r="GY4" s="1084"/>
      <c r="GZ4" s="1084"/>
      <c r="HA4" s="1084"/>
      <c r="HB4" s="1084"/>
      <c r="HC4" s="1084"/>
      <c r="HD4" s="1093"/>
      <c r="HE4" s="1088"/>
      <c r="HF4" s="1088"/>
      <c r="HG4" s="1089"/>
      <c r="HH4" s="1087"/>
      <c r="HI4" s="1087"/>
      <c r="HJ4" s="1083"/>
      <c r="HK4" s="1083"/>
      <c r="HL4" s="1083"/>
      <c r="HM4" s="152" t="s">
        <v>532</v>
      </c>
      <c r="HN4" s="152" t="s">
        <v>545</v>
      </c>
      <c r="HO4" s="1083"/>
      <c r="HP4" s="1083"/>
      <c r="HQ4" s="1083"/>
      <c r="HR4" s="1084"/>
      <c r="HS4" s="1084"/>
      <c r="HT4" s="1084"/>
      <c r="HU4" s="1084"/>
      <c r="HV4" s="1084"/>
      <c r="HW4" s="1084"/>
      <c r="HX4" s="1093"/>
      <c r="HY4" s="1088"/>
      <c r="HZ4" s="1088"/>
      <c r="IA4" s="1089"/>
      <c r="IB4" s="1087"/>
      <c r="IC4" s="1087"/>
      <c r="ID4" s="1090"/>
      <c r="IE4" s="1091"/>
      <c r="IF4" s="1092"/>
    </row>
    <row r="5" spans="1:240" ht="235.5" customHeight="1" x14ac:dyDescent="0.25">
      <c r="A5" s="917">
        <v>1</v>
      </c>
      <c r="B5" s="180" t="s">
        <v>546</v>
      </c>
      <c r="C5" s="180" t="s">
        <v>547</v>
      </c>
      <c r="D5" s="665" t="s">
        <v>548</v>
      </c>
      <c r="E5" s="665" t="s">
        <v>549</v>
      </c>
      <c r="F5" s="665" t="s">
        <v>550</v>
      </c>
      <c r="G5" s="665" t="s">
        <v>551</v>
      </c>
      <c r="H5" s="665" t="s">
        <v>552</v>
      </c>
      <c r="I5" s="182" t="s">
        <v>553</v>
      </c>
      <c r="J5" s="665" t="s">
        <v>553</v>
      </c>
      <c r="K5" s="665">
        <v>6</v>
      </c>
      <c r="L5" s="665" t="s">
        <v>554</v>
      </c>
      <c r="M5" s="665" t="s">
        <v>555</v>
      </c>
      <c r="N5" s="918" t="s">
        <v>556</v>
      </c>
      <c r="O5" s="665" t="s">
        <v>557</v>
      </c>
      <c r="P5" s="185" t="s">
        <v>558</v>
      </c>
      <c r="Q5" s="79">
        <v>0</v>
      </c>
      <c r="R5" s="185" t="s">
        <v>5</v>
      </c>
      <c r="S5" s="185" t="s">
        <v>5</v>
      </c>
      <c r="T5" s="185" t="s">
        <v>5</v>
      </c>
      <c r="U5" s="185" t="s">
        <v>5</v>
      </c>
      <c r="V5" s="185" t="s">
        <v>5</v>
      </c>
      <c r="W5" s="185" t="s">
        <v>5</v>
      </c>
      <c r="X5" s="185">
        <v>0</v>
      </c>
      <c r="Y5" s="185">
        <v>0</v>
      </c>
      <c r="Z5" s="185">
        <v>0</v>
      </c>
      <c r="AA5" s="185"/>
      <c r="AB5" s="185">
        <v>0</v>
      </c>
      <c r="AC5" s="185">
        <v>0</v>
      </c>
      <c r="AD5" s="919">
        <f>AG5</f>
        <v>0</v>
      </c>
      <c r="AE5" s="185">
        <v>0</v>
      </c>
      <c r="AF5" s="920">
        <f>Q5</f>
        <v>0</v>
      </c>
      <c r="AG5" s="919">
        <f>AF5*100%/K5</f>
        <v>0</v>
      </c>
      <c r="AH5" s="157" t="s">
        <v>559</v>
      </c>
      <c r="AI5" s="156">
        <v>1</v>
      </c>
      <c r="AJ5" s="157" t="s">
        <v>560</v>
      </c>
      <c r="AK5" s="158" t="s">
        <v>561</v>
      </c>
      <c r="AL5" s="157" t="s">
        <v>562</v>
      </c>
      <c r="AM5" s="157" t="s">
        <v>563</v>
      </c>
      <c r="AN5" s="157" t="s">
        <v>564</v>
      </c>
      <c r="AO5" s="159" t="s">
        <v>565</v>
      </c>
      <c r="AP5" s="160">
        <v>1</v>
      </c>
      <c r="AQ5" s="160">
        <v>1</v>
      </c>
      <c r="AR5" s="160">
        <v>1</v>
      </c>
      <c r="AS5" s="185" t="s">
        <v>566</v>
      </c>
      <c r="AT5" s="160" t="s">
        <v>567</v>
      </c>
      <c r="AU5" s="921">
        <f>AX5</f>
        <v>0.16666666666666666</v>
      </c>
      <c r="AV5" s="160" t="s">
        <v>568</v>
      </c>
      <c r="AW5" s="922">
        <f>AF5+AI5</f>
        <v>1</v>
      </c>
      <c r="AX5" s="921">
        <f>AW5*100%/K5</f>
        <v>0.16666666666666666</v>
      </c>
      <c r="AY5" s="185" t="s">
        <v>569</v>
      </c>
      <c r="AZ5" s="156">
        <v>0</v>
      </c>
      <c r="BA5" s="156" t="s">
        <v>5</v>
      </c>
      <c r="BB5" s="156" t="s">
        <v>5</v>
      </c>
      <c r="BC5" s="156" t="s">
        <v>5</v>
      </c>
      <c r="BD5" s="156" t="s">
        <v>5</v>
      </c>
      <c r="BE5" s="156" t="s">
        <v>5</v>
      </c>
      <c r="BF5" s="156" t="s">
        <v>5</v>
      </c>
      <c r="BG5" s="156">
        <v>0</v>
      </c>
      <c r="BH5" s="156">
        <v>0</v>
      </c>
      <c r="BI5" s="156">
        <v>0</v>
      </c>
      <c r="BJ5" s="156">
        <v>0</v>
      </c>
      <c r="BK5" s="165" t="s">
        <v>567</v>
      </c>
      <c r="BL5" s="166">
        <f>BO5</f>
        <v>0.16666666666666666</v>
      </c>
      <c r="BM5" s="923"/>
      <c r="BN5" s="924">
        <f>AZ5+AW5</f>
        <v>1</v>
      </c>
      <c r="BO5" s="166">
        <f>BN5*100%/K5</f>
        <v>0.16666666666666666</v>
      </c>
      <c r="BP5" s="183" t="s">
        <v>570</v>
      </c>
      <c r="BQ5" s="162">
        <v>1</v>
      </c>
      <c r="BR5" s="163" t="s">
        <v>571</v>
      </c>
      <c r="BS5" s="158" t="s">
        <v>561</v>
      </c>
      <c r="BT5" s="157" t="s">
        <v>572</v>
      </c>
      <c r="BU5" s="157" t="s">
        <v>573</v>
      </c>
      <c r="BV5" s="157" t="s">
        <v>563</v>
      </c>
      <c r="BW5" s="164" t="s">
        <v>574</v>
      </c>
      <c r="BX5" s="157">
        <v>1</v>
      </c>
      <c r="BY5" s="165">
        <v>1</v>
      </c>
      <c r="BZ5" s="165">
        <v>1</v>
      </c>
      <c r="CA5" s="165"/>
      <c r="CB5" s="165" t="s">
        <v>567</v>
      </c>
      <c r="CC5" s="165"/>
      <c r="CD5" s="166">
        <f>CG5</f>
        <v>0.33333333333333331</v>
      </c>
      <c r="CE5" s="165"/>
      <c r="CF5" s="167">
        <f>BN5+BQ5</f>
        <v>2</v>
      </c>
      <c r="CG5" s="166">
        <f>CF5*100%/K5</f>
        <v>0.33333333333333331</v>
      </c>
      <c r="CH5" s="158" t="s">
        <v>575</v>
      </c>
      <c r="CI5" s="156">
        <v>5</v>
      </c>
      <c r="CJ5" s="158" t="s">
        <v>576</v>
      </c>
      <c r="CK5" s="158" t="s">
        <v>561</v>
      </c>
      <c r="CL5" s="156">
        <v>23</v>
      </c>
      <c r="CM5" s="157" t="s">
        <v>577</v>
      </c>
      <c r="CN5" s="157" t="s">
        <v>578</v>
      </c>
      <c r="CO5" s="168" t="s">
        <v>579</v>
      </c>
      <c r="CP5" s="165">
        <v>1</v>
      </c>
      <c r="CQ5" s="165">
        <v>1</v>
      </c>
      <c r="CR5" s="165">
        <v>1</v>
      </c>
      <c r="CS5" s="165"/>
      <c r="CT5" s="165" t="s">
        <v>580</v>
      </c>
      <c r="CU5" s="165"/>
      <c r="CV5" s="166">
        <f>CY5</f>
        <v>1.1666666666666667</v>
      </c>
      <c r="CW5" s="156"/>
      <c r="CX5" s="167">
        <f>CI5+CF5</f>
        <v>7</v>
      </c>
      <c r="CY5" s="166">
        <f t="shared" ref="CY5:CY28" si="0">CX5*100%/K5</f>
        <v>1.1666666666666667</v>
      </c>
      <c r="CZ5" s="157" t="s">
        <v>581</v>
      </c>
      <c r="DA5" s="156">
        <v>3</v>
      </c>
      <c r="DB5" s="157" t="s">
        <v>582</v>
      </c>
      <c r="DC5" s="158" t="s">
        <v>561</v>
      </c>
      <c r="DD5" s="156">
        <v>10</v>
      </c>
      <c r="DE5" s="169" t="s">
        <v>583</v>
      </c>
      <c r="DF5" s="157" t="s">
        <v>584</v>
      </c>
      <c r="DG5" s="170" t="s">
        <v>585</v>
      </c>
      <c r="DH5" s="165">
        <v>1</v>
      </c>
      <c r="DI5" s="165">
        <v>1</v>
      </c>
      <c r="DJ5" s="165">
        <v>1</v>
      </c>
      <c r="DK5" s="165"/>
      <c r="DL5" s="165" t="s">
        <v>580</v>
      </c>
      <c r="DM5" s="165"/>
      <c r="DN5" s="166">
        <f>DQ5</f>
        <v>1.6666666666666667</v>
      </c>
      <c r="DO5" s="156"/>
      <c r="DP5" s="167">
        <f>CX5+DA5</f>
        <v>10</v>
      </c>
      <c r="DQ5" s="166">
        <f t="shared" ref="DQ5:DQ28" si="1">DP5*100%/K5</f>
        <v>1.6666666666666667</v>
      </c>
      <c r="DR5" s="157" t="s">
        <v>586</v>
      </c>
      <c r="DS5" s="156">
        <v>3</v>
      </c>
      <c r="DT5" s="157" t="s">
        <v>587</v>
      </c>
      <c r="DU5" s="158" t="s">
        <v>561</v>
      </c>
      <c r="DV5" s="156">
        <v>18</v>
      </c>
      <c r="DW5" s="157" t="s">
        <v>588</v>
      </c>
      <c r="DX5" s="157" t="s">
        <v>589</v>
      </c>
      <c r="DY5" s="159" t="s">
        <v>590</v>
      </c>
      <c r="DZ5" s="165">
        <v>1</v>
      </c>
      <c r="EA5" s="165">
        <v>1</v>
      </c>
      <c r="EB5" s="165">
        <v>1</v>
      </c>
      <c r="EC5" s="165"/>
      <c r="ED5" s="165" t="s">
        <v>591</v>
      </c>
      <c r="EE5" s="165"/>
      <c r="EF5" s="166">
        <f>EI5</f>
        <v>2.1666666666666665</v>
      </c>
      <c r="EG5" s="156"/>
      <c r="EH5" s="167">
        <f>DP5+DS5</f>
        <v>13</v>
      </c>
      <c r="EI5" s="166">
        <f t="shared" ref="EI5:EI28" si="2">EH5*100%/K5</f>
        <v>2.1666666666666665</v>
      </c>
      <c r="EJ5" s="157" t="s">
        <v>592</v>
      </c>
      <c r="EK5" s="165">
        <v>0</v>
      </c>
      <c r="EL5" s="165" t="s">
        <v>5</v>
      </c>
      <c r="EM5" s="165" t="s">
        <v>5</v>
      </c>
      <c r="EN5" s="165" t="s">
        <v>5</v>
      </c>
      <c r="EO5" s="165" t="s">
        <v>5</v>
      </c>
      <c r="EP5" s="165" t="s">
        <v>5</v>
      </c>
      <c r="EQ5" s="171" t="s">
        <v>593</v>
      </c>
      <c r="ER5" s="165">
        <v>0</v>
      </c>
      <c r="ES5" s="165">
        <v>0</v>
      </c>
      <c r="ET5" s="165"/>
      <c r="EU5" s="165"/>
      <c r="EV5" s="165" t="s">
        <v>591</v>
      </c>
      <c r="EW5" s="165"/>
      <c r="EX5" s="166">
        <f>FA5</f>
        <v>2.1666666666666665</v>
      </c>
      <c r="EY5" s="156"/>
      <c r="EZ5" s="167">
        <f>EH5+EK5</f>
        <v>13</v>
      </c>
      <c r="FA5" s="166">
        <f t="shared" ref="FA5:FA28" si="3">EZ5*100%/K5</f>
        <v>2.1666666666666665</v>
      </c>
      <c r="FB5" s="157" t="s">
        <v>594</v>
      </c>
      <c r="FC5" s="165">
        <v>0</v>
      </c>
      <c r="FD5" s="165" t="s">
        <v>5</v>
      </c>
      <c r="FE5" s="165" t="s">
        <v>5</v>
      </c>
      <c r="FF5" s="165" t="s">
        <v>5</v>
      </c>
      <c r="FG5" s="165" t="s">
        <v>5</v>
      </c>
      <c r="FH5" s="157" t="s">
        <v>595</v>
      </c>
      <c r="FI5" s="171" t="s">
        <v>596</v>
      </c>
      <c r="FJ5" s="165"/>
      <c r="FK5" s="165"/>
      <c r="FL5" s="165"/>
      <c r="FM5" s="165"/>
      <c r="FN5" s="165"/>
      <c r="FO5" s="165"/>
      <c r="FP5" s="166">
        <f>FS5</f>
        <v>2.1666666666666665</v>
      </c>
      <c r="FQ5" s="156"/>
      <c r="FR5" s="167">
        <f>EZ5+FC5</f>
        <v>13</v>
      </c>
      <c r="FS5" s="166">
        <f t="shared" ref="FS5:FS28" si="4">FR5*100%/K5</f>
        <v>2.1666666666666665</v>
      </c>
      <c r="FT5" s="172" t="s">
        <v>597</v>
      </c>
      <c r="FU5" s="172" t="s">
        <v>598</v>
      </c>
      <c r="FV5" s="157" t="s">
        <v>599</v>
      </c>
      <c r="FW5" s="165"/>
      <c r="FX5" s="165" t="s">
        <v>5</v>
      </c>
      <c r="FY5" s="173" t="s">
        <v>600</v>
      </c>
      <c r="FZ5" s="156">
        <v>171</v>
      </c>
      <c r="GA5" s="156" t="s">
        <v>5</v>
      </c>
      <c r="GB5" s="165" t="s">
        <v>5</v>
      </c>
      <c r="GC5" s="159" t="s">
        <v>601</v>
      </c>
      <c r="GD5" s="165"/>
      <c r="GE5" s="165"/>
      <c r="GF5" s="165"/>
      <c r="GG5" s="165"/>
      <c r="GH5" s="165"/>
      <c r="GI5" s="165"/>
      <c r="GJ5" s="166">
        <f>GM5</f>
        <v>2.1666666666666665</v>
      </c>
      <c r="GK5" s="156"/>
      <c r="GL5" s="174">
        <f t="shared" ref="GL5:GL21" si="5">FW5+FR5</f>
        <v>13</v>
      </c>
      <c r="GM5" s="166">
        <f t="shared" ref="GM5:GM28" si="6">GL5*100%/K5</f>
        <v>2.1666666666666665</v>
      </c>
      <c r="GN5" s="172" t="s">
        <v>602</v>
      </c>
      <c r="GO5" s="175" t="s">
        <v>603</v>
      </c>
      <c r="GP5" s="165"/>
      <c r="GQ5" s="165"/>
      <c r="GR5" s="165"/>
      <c r="GS5" s="165"/>
      <c r="GT5" s="165"/>
      <c r="GU5" s="165"/>
      <c r="GV5" s="165"/>
      <c r="GW5" s="165"/>
      <c r="GX5" s="165"/>
      <c r="GY5" s="165"/>
      <c r="GZ5" s="165"/>
      <c r="HA5" s="165"/>
      <c r="HB5" s="165"/>
      <c r="HC5" s="165"/>
      <c r="HD5" s="166">
        <f>HG5</f>
        <v>2.1666666666666665</v>
      </c>
      <c r="HE5" s="156"/>
      <c r="HF5" s="174">
        <f>GL5+GQ5</f>
        <v>13</v>
      </c>
      <c r="HG5" s="166">
        <f t="shared" ref="HG5:HG28" si="7">HF5*100%/K5</f>
        <v>2.1666666666666665</v>
      </c>
      <c r="HH5" s="176" t="s">
        <v>604</v>
      </c>
      <c r="HI5" s="176" t="s">
        <v>605</v>
      </c>
      <c r="HJ5" s="165"/>
      <c r="HK5" s="165"/>
      <c r="HL5" s="165"/>
      <c r="HM5" s="165"/>
      <c r="HN5" s="165"/>
      <c r="HO5" s="165"/>
      <c r="HP5" s="165"/>
      <c r="HQ5" s="165"/>
      <c r="HR5" s="165"/>
      <c r="HS5" s="165"/>
      <c r="HT5" s="165"/>
      <c r="HU5" s="165"/>
      <c r="HV5" s="165"/>
      <c r="HW5" s="165"/>
      <c r="HX5" s="166">
        <f>IA5</f>
        <v>2.1666666666666665</v>
      </c>
      <c r="HY5" s="156"/>
      <c r="HZ5" s="174">
        <f>HF5+HK5</f>
        <v>13</v>
      </c>
      <c r="IA5" s="166">
        <f t="shared" ref="IA5:IA28" si="8">HZ5*100%/K5</f>
        <v>2.1666666666666665</v>
      </c>
      <c r="IB5" s="176" t="s">
        <v>604</v>
      </c>
      <c r="IC5" s="176" t="s">
        <v>605</v>
      </c>
      <c r="ID5" s="177" t="s">
        <v>606</v>
      </c>
      <c r="IE5" s="178" t="s">
        <v>607</v>
      </c>
      <c r="IF5" s="179" t="s">
        <v>7</v>
      </c>
    </row>
    <row r="6" spans="1:240" ht="215.25" customHeight="1" x14ac:dyDescent="0.25">
      <c r="A6" s="925">
        <v>2</v>
      </c>
      <c r="B6" s="180" t="s">
        <v>608</v>
      </c>
      <c r="C6" s="180" t="s">
        <v>609</v>
      </c>
      <c r="D6" s="180" t="s">
        <v>548</v>
      </c>
      <c r="E6" s="180" t="s">
        <v>610</v>
      </c>
      <c r="F6" s="180" t="s">
        <v>611</v>
      </c>
      <c r="G6" s="180" t="s">
        <v>612</v>
      </c>
      <c r="H6" s="181" t="s">
        <v>552</v>
      </c>
      <c r="I6" s="182" t="s">
        <v>553</v>
      </c>
      <c r="J6" s="180" t="s">
        <v>553</v>
      </c>
      <c r="K6" s="181">
        <v>7</v>
      </c>
      <c r="L6" s="180" t="s">
        <v>613</v>
      </c>
      <c r="M6" s="180" t="s">
        <v>614</v>
      </c>
      <c r="N6" s="181" t="s">
        <v>615</v>
      </c>
      <c r="O6" s="180" t="s">
        <v>616</v>
      </c>
      <c r="P6" s="926" t="s">
        <v>617</v>
      </c>
      <c r="Q6" s="79">
        <v>0</v>
      </c>
      <c r="R6" s="185" t="s">
        <v>5</v>
      </c>
      <c r="S6" s="185" t="s">
        <v>5</v>
      </c>
      <c r="T6" s="185" t="s">
        <v>5</v>
      </c>
      <c r="U6" s="185" t="s">
        <v>5</v>
      </c>
      <c r="V6" s="185" t="s">
        <v>5</v>
      </c>
      <c r="W6" s="185" t="s">
        <v>5</v>
      </c>
      <c r="X6" s="185">
        <v>0</v>
      </c>
      <c r="Y6" s="185">
        <v>0</v>
      </c>
      <c r="Z6" s="185">
        <v>0</v>
      </c>
      <c r="AA6" s="185"/>
      <c r="AB6" s="185">
        <v>0</v>
      </c>
      <c r="AC6" s="185">
        <v>0</v>
      </c>
      <c r="AD6" s="919">
        <f t="shared" ref="AD6:AD28" si="9">AG6</f>
        <v>0</v>
      </c>
      <c r="AE6" s="185">
        <v>0</v>
      </c>
      <c r="AF6" s="920">
        <f t="shared" ref="AF6:AF28" si="10">Q6</f>
        <v>0</v>
      </c>
      <c r="AG6" s="919">
        <f t="shared" ref="AG6:AG28" si="11">AF6*100%/K6</f>
        <v>0</v>
      </c>
      <c r="AH6" s="156" t="s">
        <v>5</v>
      </c>
      <c r="AI6" s="156">
        <v>0</v>
      </c>
      <c r="AJ6" s="156" t="s">
        <v>5</v>
      </c>
      <c r="AK6" s="156" t="s">
        <v>5</v>
      </c>
      <c r="AL6" s="156" t="s">
        <v>5</v>
      </c>
      <c r="AM6" s="156" t="s">
        <v>5</v>
      </c>
      <c r="AN6" s="156" t="s">
        <v>5</v>
      </c>
      <c r="AO6" s="156" t="s">
        <v>5</v>
      </c>
      <c r="AP6" s="160">
        <v>0</v>
      </c>
      <c r="AQ6" s="160">
        <v>0</v>
      </c>
      <c r="AR6" s="160">
        <v>0</v>
      </c>
      <c r="AS6" s="160" t="s">
        <v>618</v>
      </c>
      <c r="AT6" s="160" t="s">
        <v>619</v>
      </c>
      <c r="AU6" s="921">
        <f t="shared" ref="AU6:AU28" si="12">AX6</f>
        <v>0</v>
      </c>
      <c r="AV6" s="160" t="s">
        <v>568</v>
      </c>
      <c r="AW6" s="922">
        <f t="shared" ref="AW6:AW28" si="13">AF6+AI6</f>
        <v>0</v>
      </c>
      <c r="AX6" s="921">
        <f t="shared" ref="AX6:AX28" si="14">AW6*100%/K6</f>
        <v>0</v>
      </c>
      <c r="AY6" s="926" t="s">
        <v>620</v>
      </c>
      <c r="AZ6" s="185">
        <v>0</v>
      </c>
      <c r="BA6" s="185" t="s">
        <v>5</v>
      </c>
      <c r="BB6" s="185" t="s">
        <v>5</v>
      </c>
      <c r="BC6" s="185" t="s">
        <v>5</v>
      </c>
      <c r="BD6" s="185" t="s">
        <v>5</v>
      </c>
      <c r="BE6" s="185" t="s">
        <v>5</v>
      </c>
      <c r="BF6" s="185" t="s">
        <v>5</v>
      </c>
      <c r="BG6" s="185">
        <v>0</v>
      </c>
      <c r="BH6" s="185">
        <v>0</v>
      </c>
      <c r="BI6" s="185">
        <v>0</v>
      </c>
      <c r="BJ6" s="185">
        <v>0</v>
      </c>
      <c r="BK6" s="169" t="s">
        <v>619</v>
      </c>
      <c r="BL6" s="166">
        <f t="shared" ref="BL6:BL28" si="15">BO6</f>
        <v>0</v>
      </c>
      <c r="BM6" s="923"/>
      <c r="BN6" s="924">
        <f t="shared" ref="BN6:BN28" si="16">AZ6+AW6</f>
        <v>0</v>
      </c>
      <c r="BO6" s="166">
        <f t="shared" ref="BO6:BO20" si="17">BN6*100%/K6</f>
        <v>0</v>
      </c>
      <c r="BP6" s="183" t="s">
        <v>621</v>
      </c>
      <c r="BQ6" s="185">
        <v>0</v>
      </c>
      <c r="BR6" s="927" t="s">
        <v>622</v>
      </c>
      <c r="BS6" s="183" t="s">
        <v>623</v>
      </c>
      <c r="BT6" s="78" t="s">
        <v>624</v>
      </c>
      <c r="BU6" s="185" t="s">
        <v>625</v>
      </c>
      <c r="BV6" s="928" t="s">
        <v>626</v>
      </c>
      <c r="BW6" s="196" t="s">
        <v>627</v>
      </c>
      <c r="BX6" s="165">
        <v>1</v>
      </c>
      <c r="BY6" s="165">
        <v>0</v>
      </c>
      <c r="BZ6" s="165">
        <v>0</v>
      </c>
      <c r="CA6" s="165"/>
      <c r="CB6" s="165" t="s">
        <v>516</v>
      </c>
      <c r="CC6" s="165"/>
      <c r="CD6" s="166">
        <f t="shared" ref="CD6:CD28" si="18">CG6</f>
        <v>0</v>
      </c>
      <c r="CE6" s="165"/>
      <c r="CF6" s="167">
        <f t="shared" ref="CF6:CF28" si="19">BN6+BQ6</f>
        <v>0</v>
      </c>
      <c r="CG6" s="166">
        <f t="shared" ref="CG6:CG28" si="20">CF6*100%/K6</f>
        <v>0</v>
      </c>
      <c r="CH6" s="157" t="s">
        <v>628</v>
      </c>
      <c r="CI6" s="156">
        <v>1</v>
      </c>
      <c r="CJ6" s="157" t="s">
        <v>629</v>
      </c>
      <c r="CK6" s="157" t="s">
        <v>623</v>
      </c>
      <c r="CL6" s="156">
        <v>437</v>
      </c>
      <c r="CM6" s="184" t="s">
        <v>630</v>
      </c>
      <c r="CN6" s="157" t="s">
        <v>631</v>
      </c>
      <c r="CO6" s="168" t="s">
        <v>632</v>
      </c>
      <c r="CP6" s="165">
        <v>1</v>
      </c>
      <c r="CQ6" s="165">
        <v>1</v>
      </c>
      <c r="CR6" s="165">
        <v>1</v>
      </c>
      <c r="CS6" s="165"/>
      <c r="CT6" s="165" t="s">
        <v>567</v>
      </c>
      <c r="CU6" s="165"/>
      <c r="CV6" s="166">
        <f t="shared" ref="CV6:CV28" si="21">CY6</f>
        <v>0.14285714285714285</v>
      </c>
      <c r="CW6" s="156"/>
      <c r="CX6" s="167">
        <f t="shared" ref="CX6:CX28" si="22">CI6+CF6</f>
        <v>1</v>
      </c>
      <c r="CY6" s="166">
        <f t="shared" si="0"/>
        <v>0.14285714285714285</v>
      </c>
      <c r="CZ6" s="157" t="s">
        <v>633</v>
      </c>
      <c r="DA6" s="165">
        <v>0</v>
      </c>
      <c r="DB6" s="157" t="s">
        <v>634</v>
      </c>
      <c r="DC6" s="165" t="s">
        <v>5</v>
      </c>
      <c r="DD6" s="165" t="s">
        <v>5</v>
      </c>
      <c r="DE6" s="157" t="s">
        <v>635</v>
      </c>
      <c r="DF6" s="157" t="s">
        <v>636</v>
      </c>
      <c r="DG6" s="159" t="s">
        <v>637</v>
      </c>
      <c r="DH6" s="165">
        <v>1</v>
      </c>
      <c r="DI6" s="165">
        <v>0</v>
      </c>
      <c r="DJ6" s="165">
        <v>1</v>
      </c>
      <c r="DK6" s="165"/>
      <c r="DL6" s="165" t="s">
        <v>567</v>
      </c>
      <c r="DM6" s="165"/>
      <c r="DN6" s="166">
        <f t="shared" ref="DN6:DN28" si="23">DQ6</f>
        <v>0.14285714285714285</v>
      </c>
      <c r="DO6" s="156"/>
      <c r="DP6" s="167">
        <f t="shared" ref="DP6:DP28" si="24">CX6+DA6</f>
        <v>1</v>
      </c>
      <c r="DQ6" s="166">
        <f t="shared" si="1"/>
        <v>0.14285714285714285</v>
      </c>
      <c r="DR6" s="158" t="s">
        <v>638</v>
      </c>
      <c r="DS6" s="165">
        <v>0</v>
      </c>
      <c r="DT6" s="157" t="s">
        <v>639</v>
      </c>
      <c r="DU6" s="165" t="s">
        <v>5</v>
      </c>
      <c r="DV6" s="165" t="s">
        <v>5</v>
      </c>
      <c r="DW6" s="165" t="s">
        <v>5</v>
      </c>
      <c r="DX6" s="157" t="s">
        <v>640</v>
      </c>
      <c r="DY6" s="159" t="s">
        <v>641</v>
      </c>
      <c r="DZ6" s="165">
        <v>1</v>
      </c>
      <c r="EA6" s="165">
        <v>0</v>
      </c>
      <c r="EB6" s="165"/>
      <c r="EC6" s="165"/>
      <c r="ED6" s="165" t="s">
        <v>567</v>
      </c>
      <c r="EE6" s="165"/>
      <c r="EF6" s="166">
        <f t="shared" ref="EF6:EF28" si="25">EI6</f>
        <v>0.14285714285714285</v>
      </c>
      <c r="EG6" s="156"/>
      <c r="EH6" s="167">
        <f t="shared" ref="EH6:EH28" si="26">DP6+DS6</f>
        <v>1</v>
      </c>
      <c r="EI6" s="166">
        <f t="shared" si="2"/>
        <v>0.14285714285714285</v>
      </c>
      <c r="EJ6" s="183" t="s">
        <v>642</v>
      </c>
      <c r="EK6" s="173">
        <v>2</v>
      </c>
      <c r="EL6" s="157" t="s">
        <v>643</v>
      </c>
      <c r="EM6" s="929" t="s">
        <v>623</v>
      </c>
      <c r="EN6" s="173">
        <v>500</v>
      </c>
      <c r="EO6" s="163" t="s">
        <v>644</v>
      </c>
      <c r="EP6" s="157" t="s">
        <v>645</v>
      </c>
      <c r="EQ6" s="170" t="s">
        <v>646</v>
      </c>
      <c r="ER6" s="165">
        <v>1</v>
      </c>
      <c r="ES6" s="165">
        <v>0</v>
      </c>
      <c r="ET6" s="165">
        <v>1</v>
      </c>
      <c r="EU6" s="165"/>
      <c r="EV6" s="165" t="s">
        <v>567</v>
      </c>
      <c r="EW6" s="165"/>
      <c r="EX6" s="166">
        <f t="shared" ref="EX6:EX28" si="27">FA6</f>
        <v>0.42857142857142855</v>
      </c>
      <c r="EY6" s="156"/>
      <c r="EZ6" s="167">
        <f t="shared" ref="EZ6:EZ28" si="28">EH6+EK6</f>
        <v>3</v>
      </c>
      <c r="FA6" s="166">
        <f t="shared" si="3"/>
        <v>0.42857142857142855</v>
      </c>
      <c r="FB6" s="930" t="s">
        <v>647</v>
      </c>
      <c r="FC6" s="185">
        <v>2</v>
      </c>
      <c r="FD6" s="169" t="s">
        <v>648</v>
      </c>
      <c r="FE6" s="929" t="s">
        <v>623</v>
      </c>
      <c r="FF6" s="156">
        <v>225</v>
      </c>
      <c r="FG6" s="157" t="s">
        <v>649</v>
      </c>
      <c r="FH6" s="157" t="s">
        <v>650</v>
      </c>
      <c r="FI6" s="171" t="s">
        <v>651</v>
      </c>
      <c r="FJ6" s="165">
        <v>1</v>
      </c>
      <c r="FK6" s="165">
        <v>1</v>
      </c>
      <c r="FL6" s="165">
        <v>1</v>
      </c>
      <c r="FM6" s="165"/>
      <c r="FN6" s="165" t="s">
        <v>567</v>
      </c>
      <c r="FO6" s="165"/>
      <c r="FP6" s="166">
        <f t="shared" ref="FP6:FP28" si="29">FS6</f>
        <v>0.7142857142857143</v>
      </c>
      <c r="FQ6" s="156"/>
      <c r="FR6" s="167">
        <f t="shared" ref="FR6:FR28" si="30">EZ6+FC6</f>
        <v>5</v>
      </c>
      <c r="FS6" s="166">
        <f t="shared" si="4"/>
        <v>0.7142857142857143</v>
      </c>
      <c r="FT6" s="172" t="s">
        <v>652</v>
      </c>
      <c r="FU6" s="172" t="s">
        <v>653</v>
      </c>
      <c r="FV6" s="157" t="s">
        <v>654</v>
      </c>
      <c r="FW6" s="156">
        <v>2</v>
      </c>
      <c r="FX6" s="157" t="s">
        <v>655</v>
      </c>
      <c r="FY6" s="157" t="s">
        <v>656</v>
      </c>
      <c r="FZ6" s="156">
        <v>392</v>
      </c>
      <c r="GA6" s="157" t="s">
        <v>657</v>
      </c>
      <c r="GB6" s="157" t="s">
        <v>658</v>
      </c>
      <c r="GC6" s="186" t="s">
        <v>659</v>
      </c>
      <c r="GD6" s="165">
        <v>1</v>
      </c>
      <c r="GE6" s="165">
        <v>1</v>
      </c>
      <c r="GF6" s="165">
        <v>1</v>
      </c>
      <c r="GG6" s="165"/>
      <c r="GH6" s="165" t="s">
        <v>591</v>
      </c>
      <c r="GI6" s="165"/>
      <c r="GJ6" s="166">
        <f t="shared" ref="GJ6:GJ28" si="31">GM6</f>
        <v>1</v>
      </c>
      <c r="GK6" s="156"/>
      <c r="GL6" s="174">
        <f t="shared" si="5"/>
        <v>7</v>
      </c>
      <c r="GM6" s="166">
        <f t="shared" si="6"/>
        <v>1</v>
      </c>
      <c r="GN6" s="172" t="s">
        <v>660</v>
      </c>
      <c r="GO6" s="175" t="s">
        <v>661</v>
      </c>
      <c r="GP6" s="165"/>
      <c r="GQ6" s="165"/>
      <c r="GR6" s="165"/>
      <c r="GS6" s="165"/>
      <c r="GT6" s="165"/>
      <c r="GU6" s="165"/>
      <c r="GV6" s="165"/>
      <c r="GW6" s="165"/>
      <c r="GX6" s="165"/>
      <c r="GY6" s="165"/>
      <c r="GZ6" s="165"/>
      <c r="HA6" s="165"/>
      <c r="HB6" s="165"/>
      <c r="HC6" s="165"/>
      <c r="HD6" s="166">
        <f t="shared" ref="HD6:HD28" si="32">HG6</f>
        <v>1</v>
      </c>
      <c r="HE6" s="156"/>
      <c r="HF6" s="174">
        <f t="shared" ref="HF6:HF28" si="33">GL6+GQ6</f>
        <v>7</v>
      </c>
      <c r="HG6" s="166">
        <f t="shared" si="7"/>
        <v>1</v>
      </c>
      <c r="HH6" s="176" t="s">
        <v>604</v>
      </c>
      <c r="HI6" s="176" t="s">
        <v>605</v>
      </c>
      <c r="HJ6" s="165"/>
      <c r="HK6" s="165"/>
      <c r="HL6" s="165"/>
      <c r="HM6" s="165"/>
      <c r="HN6" s="165"/>
      <c r="HO6" s="165"/>
      <c r="HP6" s="165"/>
      <c r="HQ6" s="165"/>
      <c r="HR6" s="165"/>
      <c r="HS6" s="165"/>
      <c r="HT6" s="165"/>
      <c r="HU6" s="165"/>
      <c r="HV6" s="165"/>
      <c r="HW6" s="165"/>
      <c r="HX6" s="166">
        <f t="shared" ref="HX6:HX28" si="34">IA6</f>
        <v>1</v>
      </c>
      <c r="HY6" s="156"/>
      <c r="HZ6" s="174">
        <f t="shared" ref="HZ6:HZ28" si="35">HF6+HK6</f>
        <v>7</v>
      </c>
      <c r="IA6" s="166">
        <f t="shared" si="8"/>
        <v>1</v>
      </c>
      <c r="IB6" s="176" t="s">
        <v>604</v>
      </c>
      <c r="IC6" s="176" t="s">
        <v>605</v>
      </c>
      <c r="ID6" s="187" t="s">
        <v>662</v>
      </c>
      <c r="IE6" s="178" t="s">
        <v>663</v>
      </c>
      <c r="IF6" s="179" t="s">
        <v>7</v>
      </c>
    </row>
    <row r="7" spans="1:240" ht="222" customHeight="1" x14ac:dyDescent="0.25">
      <c r="A7" s="925">
        <v>3</v>
      </c>
      <c r="B7" s="180" t="s">
        <v>664</v>
      </c>
      <c r="C7" s="180" t="s">
        <v>665</v>
      </c>
      <c r="D7" s="180" t="s">
        <v>548</v>
      </c>
      <c r="E7" s="180" t="s">
        <v>666</v>
      </c>
      <c r="F7" s="180" t="s">
        <v>611</v>
      </c>
      <c r="G7" s="180" t="s">
        <v>612</v>
      </c>
      <c r="H7" s="181" t="s">
        <v>552</v>
      </c>
      <c r="I7" s="182" t="s">
        <v>553</v>
      </c>
      <c r="J7" s="180" t="s">
        <v>553</v>
      </c>
      <c r="K7" s="180">
        <v>7</v>
      </c>
      <c r="L7" s="180" t="s">
        <v>667</v>
      </c>
      <c r="M7" s="181" t="s">
        <v>668</v>
      </c>
      <c r="N7" s="180" t="s">
        <v>669</v>
      </c>
      <c r="O7" s="180" t="s">
        <v>670</v>
      </c>
      <c r="P7" s="926" t="s">
        <v>671</v>
      </c>
      <c r="Q7" s="79">
        <v>0</v>
      </c>
      <c r="R7" s="185" t="s">
        <v>5</v>
      </c>
      <c r="S7" s="185" t="s">
        <v>5</v>
      </c>
      <c r="T7" s="185" t="s">
        <v>5</v>
      </c>
      <c r="U7" s="185" t="s">
        <v>5</v>
      </c>
      <c r="V7" s="185" t="s">
        <v>5</v>
      </c>
      <c r="W7" s="185" t="s">
        <v>5</v>
      </c>
      <c r="X7" s="185">
        <v>0</v>
      </c>
      <c r="Y7" s="185">
        <v>0</v>
      </c>
      <c r="Z7" s="185">
        <v>0</v>
      </c>
      <c r="AA7" s="185"/>
      <c r="AB7" s="185">
        <v>0</v>
      </c>
      <c r="AC7" s="185">
        <v>0</v>
      </c>
      <c r="AD7" s="919">
        <f t="shared" si="9"/>
        <v>0</v>
      </c>
      <c r="AE7" s="185">
        <v>0</v>
      </c>
      <c r="AF7" s="920">
        <f t="shared" si="10"/>
        <v>0</v>
      </c>
      <c r="AG7" s="919">
        <f t="shared" si="11"/>
        <v>0</v>
      </c>
      <c r="AH7" s="183" t="s">
        <v>672</v>
      </c>
      <c r="AI7" s="79">
        <v>5</v>
      </c>
      <c r="AJ7" s="183" t="s">
        <v>673</v>
      </c>
      <c r="AK7" s="173" t="s">
        <v>674</v>
      </c>
      <c r="AL7" s="79">
        <v>33</v>
      </c>
      <c r="AM7" s="183" t="s">
        <v>675</v>
      </c>
      <c r="AN7" s="183" t="s">
        <v>676</v>
      </c>
      <c r="AO7" s="170" t="s">
        <v>677</v>
      </c>
      <c r="AP7" s="283">
        <v>1</v>
      </c>
      <c r="AQ7" s="283">
        <v>1</v>
      </c>
      <c r="AR7" s="283">
        <v>1</v>
      </c>
      <c r="AS7" s="212" t="s">
        <v>566</v>
      </c>
      <c r="AT7" s="283" t="s">
        <v>567</v>
      </c>
      <c r="AU7" s="921">
        <f t="shared" si="12"/>
        <v>0.7142857142857143</v>
      </c>
      <c r="AV7" s="160" t="s">
        <v>568</v>
      </c>
      <c r="AW7" s="922">
        <f t="shared" si="13"/>
        <v>5</v>
      </c>
      <c r="AX7" s="921">
        <f t="shared" si="14"/>
        <v>0.7142857142857143</v>
      </c>
      <c r="AY7" s="183" t="s">
        <v>678</v>
      </c>
      <c r="AZ7" s="79">
        <v>1</v>
      </c>
      <c r="BA7" s="183" t="s">
        <v>679</v>
      </c>
      <c r="BB7" s="183" t="s">
        <v>674</v>
      </c>
      <c r="BC7" s="79">
        <v>33</v>
      </c>
      <c r="BD7" s="183" t="s">
        <v>680</v>
      </c>
      <c r="BE7" s="183" t="s">
        <v>681</v>
      </c>
      <c r="BF7" s="170" t="s">
        <v>682</v>
      </c>
      <c r="BG7" s="79">
        <v>1</v>
      </c>
      <c r="BH7" s="79">
        <v>1</v>
      </c>
      <c r="BI7" s="79">
        <v>1</v>
      </c>
      <c r="BJ7" s="79">
        <v>0</v>
      </c>
      <c r="BK7" s="201" t="s">
        <v>567</v>
      </c>
      <c r="BL7" s="166">
        <f t="shared" si="15"/>
        <v>0.8571428571428571</v>
      </c>
      <c r="BM7" s="923"/>
      <c r="BN7" s="924">
        <f t="shared" si="16"/>
        <v>6</v>
      </c>
      <c r="BO7" s="166">
        <f t="shared" si="17"/>
        <v>0.8571428571428571</v>
      </c>
      <c r="BP7" s="183" t="s">
        <v>683</v>
      </c>
      <c r="BQ7" s="363">
        <v>0</v>
      </c>
      <c r="BR7" s="183" t="s">
        <v>684</v>
      </c>
      <c r="BS7" s="183" t="s">
        <v>674</v>
      </c>
      <c r="BT7" s="79">
        <v>33</v>
      </c>
      <c r="BU7" s="183" t="s">
        <v>685</v>
      </c>
      <c r="BV7" s="183" t="s">
        <v>676</v>
      </c>
      <c r="BW7" s="931" t="s">
        <v>686</v>
      </c>
      <c r="BX7" s="195">
        <v>1</v>
      </c>
      <c r="BY7" s="195">
        <v>0</v>
      </c>
      <c r="BZ7" s="195">
        <v>1</v>
      </c>
      <c r="CA7" s="195"/>
      <c r="CB7" s="195" t="s">
        <v>567</v>
      </c>
      <c r="CC7" s="195"/>
      <c r="CD7" s="166">
        <f t="shared" si="18"/>
        <v>0.8571428571428571</v>
      </c>
      <c r="CE7" s="195"/>
      <c r="CF7" s="167">
        <f t="shared" si="19"/>
        <v>6</v>
      </c>
      <c r="CG7" s="166">
        <f t="shared" si="20"/>
        <v>0.8571428571428571</v>
      </c>
      <c r="CH7" s="183" t="s">
        <v>687</v>
      </c>
      <c r="CI7" s="79">
        <v>0</v>
      </c>
      <c r="CJ7" s="183" t="s">
        <v>688</v>
      </c>
      <c r="CK7" s="79" t="s">
        <v>5</v>
      </c>
      <c r="CL7" s="79" t="s">
        <v>5</v>
      </c>
      <c r="CM7" s="79" t="s">
        <v>5</v>
      </c>
      <c r="CN7" s="183" t="s">
        <v>689</v>
      </c>
      <c r="CO7" s="196" t="s">
        <v>690</v>
      </c>
      <c r="CP7" s="195">
        <v>1</v>
      </c>
      <c r="CQ7" s="195">
        <v>0</v>
      </c>
      <c r="CR7" s="195">
        <v>1</v>
      </c>
      <c r="CS7" s="195"/>
      <c r="CT7" s="195" t="s">
        <v>567</v>
      </c>
      <c r="CU7" s="195"/>
      <c r="CV7" s="166">
        <f t="shared" si="21"/>
        <v>0.8571428571428571</v>
      </c>
      <c r="CW7" s="79"/>
      <c r="CX7" s="167">
        <f t="shared" si="22"/>
        <v>6</v>
      </c>
      <c r="CY7" s="166">
        <f t="shared" si="0"/>
        <v>0.8571428571428571</v>
      </c>
      <c r="CZ7" s="183" t="s">
        <v>691</v>
      </c>
      <c r="DA7" s="195">
        <v>1</v>
      </c>
      <c r="DB7" s="183" t="s">
        <v>692</v>
      </c>
      <c r="DC7" s="195" t="s">
        <v>5</v>
      </c>
      <c r="DD7" s="195" t="s">
        <v>5</v>
      </c>
      <c r="DE7" s="183" t="s">
        <v>693</v>
      </c>
      <c r="DF7" s="183" t="s">
        <v>694</v>
      </c>
      <c r="DG7" s="170" t="s">
        <v>695</v>
      </c>
      <c r="DH7" s="195">
        <v>1</v>
      </c>
      <c r="DI7" s="195">
        <v>1</v>
      </c>
      <c r="DJ7" s="195">
        <v>1</v>
      </c>
      <c r="DK7" s="195"/>
      <c r="DL7" s="195" t="s">
        <v>580</v>
      </c>
      <c r="DM7" s="195"/>
      <c r="DN7" s="166">
        <f t="shared" si="23"/>
        <v>1</v>
      </c>
      <c r="DO7" s="79"/>
      <c r="DP7" s="167">
        <f t="shared" si="24"/>
        <v>7</v>
      </c>
      <c r="DQ7" s="166">
        <f>DP7*100%/K7</f>
        <v>1</v>
      </c>
      <c r="DR7" s="195" t="s">
        <v>580</v>
      </c>
      <c r="DS7" s="195">
        <v>0</v>
      </c>
      <c r="DT7" s="195" t="s">
        <v>5</v>
      </c>
      <c r="DU7" s="195" t="s">
        <v>5</v>
      </c>
      <c r="DV7" s="195" t="s">
        <v>5</v>
      </c>
      <c r="DW7" s="195" t="s">
        <v>5</v>
      </c>
      <c r="DX7" s="195" t="s">
        <v>5</v>
      </c>
      <c r="DY7" s="195" t="s">
        <v>5</v>
      </c>
      <c r="DZ7" s="195">
        <v>0</v>
      </c>
      <c r="EA7" s="195">
        <v>0</v>
      </c>
      <c r="EB7" s="195"/>
      <c r="EC7" s="195"/>
      <c r="ED7" s="195" t="s">
        <v>591</v>
      </c>
      <c r="EE7" s="195"/>
      <c r="EF7" s="166">
        <f t="shared" si="25"/>
        <v>1</v>
      </c>
      <c r="EG7" s="79"/>
      <c r="EH7" s="167">
        <f t="shared" si="26"/>
        <v>7</v>
      </c>
      <c r="EI7" s="166">
        <f t="shared" si="2"/>
        <v>1</v>
      </c>
      <c r="EJ7" s="195" t="s">
        <v>580</v>
      </c>
      <c r="EK7" s="195">
        <v>0</v>
      </c>
      <c r="EL7" s="195" t="s">
        <v>5</v>
      </c>
      <c r="EM7" s="195" t="s">
        <v>5</v>
      </c>
      <c r="EN7" s="195" t="s">
        <v>5</v>
      </c>
      <c r="EO7" s="195" t="s">
        <v>5</v>
      </c>
      <c r="EP7" s="195" t="s">
        <v>5</v>
      </c>
      <c r="EQ7" s="195" t="s">
        <v>5</v>
      </c>
      <c r="ER7" s="195">
        <v>0</v>
      </c>
      <c r="ES7" s="195">
        <v>0</v>
      </c>
      <c r="ET7" s="195"/>
      <c r="EU7" s="195"/>
      <c r="EV7" s="195" t="s">
        <v>591</v>
      </c>
      <c r="EW7" s="195"/>
      <c r="EX7" s="166">
        <f t="shared" si="27"/>
        <v>1</v>
      </c>
      <c r="EY7" s="79"/>
      <c r="EZ7" s="167">
        <f t="shared" si="28"/>
        <v>7</v>
      </c>
      <c r="FA7" s="166">
        <f t="shared" si="3"/>
        <v>1</v>
      </c>
      <c r="FB7" s="195" t="s">
        <v>580</v>
      </c>
      <c r="FC7" s="195">
        <v>0</v>
      </c>
      <c r="FD7" s="195" t="s">
        <v>5</v>
      </c>
      <c r="FE7" s="195" t="s">
        <v>5</v>
      </c>
      <c r="FF7" s="195" t="s">
        <v>5</v>
      </c>
      <c r="FG7" s="195" t="s">
        <v>5</v>
      </c>
      <c r="FH7" s="195" t="s">
        <v>5</v>
      </c>
      <c r="FI7" s="197" t="s">
        <v>5</v>
      </c>
      <c r="FJ7" s="195"/>
      <c r="FK7" s="195"/>
      <c r="FL7" s="195"/>
      <c r="FM7" s="195"/>
      <c r="FN7" s="195"/>
      <c r="FO7" s="195"/>
      <c r="FP7" s="166">
        <f t="shared" si="29"/>
        <v>1</v>
      </c>
      <c r="FQ7" s="79"/>
      <c r="FR7" s="167">
        <f t="shared" si="30"/>
        <v>7</v>
      </c>
      <c r="FS7" s="166">
        <f t="shared" si="4"/>
        <v>1</v>
      </c>
      <c r="FT7" s="198" t="s">
        <v>696</v>
      </c>
      <c r="FU7" s="162" t="s">
        <v>605</v>
      </c>
      <c r="FV7" s="195" t="s">
        <v>5</v>
      </c>
      <c r="FW7" s="195"/>
      <c r="FX7" s="195" t="s">
        <v>5</v>
      </c>
      <c r="FY7" s="195" t="s">
        <v>5</v>
      </c>
      <c r="FZ7" s="195" t="s">
        <v>5</v>
      </c>
      <c r="GA7" s="195" t="s">
        <v>5</v>
      </c>
      <c r="GB7" s="195" t="s">
        <v>5</v>
      </c>
      <c r="GC7" s="195" t="s">
        <v>5</v>
      </c>
      <c r="GD7" s="195"/>
      <c r="GE7" s="195"/>
      <c r="GF7" s="195"/>
      <c r="GG7" s="195"/>
      <c r="GH7" s="195"/>
      <c r="GI7" s="195"/>
      <c r="GJ7" s="166">
        <f t="shared" si="31"/>
        <v>1</v>
      </c>
      <c r="GK7" s="79"/>
      <c r="GL7" s="174">
        <f t="shared" si="5"/>
        <v>7</v>
      </c>
      <c r="GM7" s="166">
        <f t="shared" si="6"/>
        <v>1</v>
      </c>
      <c r="GN7" s="162" t="s">
        <v>696</v>
      </c>
      <c r="GO7" s="162" t="s">
        <v>605</v>
      </c>
      <c r="GP7" s="195"/>
      <c r="GQ7" s="195"/>
      <c r="GR7" s="195"/>
      <c r="GS7" s="195"/>
      <c r="GT7" s="195"/>
      <c r="GU7" s="195"/>
      <c r="GV7" s="195"/>
      <c r="GW7" s="195"/>
      <c r="GX7" s="195"/>
      <c r="GY7" s="195"/>
      <c r="GZ7" s="195"/>
      <c r="HA7" s="195"/>
      <c r="HB7" s="195"/>
      <c r="HC7" s="195"/>
      <c r="HD7" s="166">
        <f t="shared" si="32"/>
        <v>1</v>
      </c>
      <c r="HE7" s="79"/>
      <c r="HF7" s="174">
        <f t="shared" si="33"/>
        <v>7</v>
      </c>
      <c r="HG7" s="166">
        <f t="shared" si="7"/>
        <v>1</v>
      </c>
      <c r="HH7" s="176" t="s">
        <v>604</v>
      </c>
      <c r="HI7" s="176" t="s">
        <v>605</v>
      </c>
      <c r="HJ7" s="195"/>
      <c r="HK7" s="195"/>
      <c r="HL7" s="195"/>
      <c r="HM7" s="195"/>
      <c r="HN7" s="195"/>
      <c r="HO7" s="195"/>
      <c r="HP7" s="195"/>
      <c r="HQ7" s="195"/>
      <c r="HR7" s="195"/>
      <c r="HS7" s="195"/>
      <c r="HT7" s="195"/>
      <c r="HU7" s="195"/>
      <c r="HV7" s="195"/>
      <c r="HW7" s="195"/>
      <c r="HX7" s="166">
        <f t="shared" si="34"/>
        <v>1</v>
      </c>
      <c r="HY7" s="79"/>
      <c r="HZ7" s="174">
        <f t="shared" si="35"/>
        <v>7</v>
      </c>
      <c r="IA7" s="166">
        <f t="shared" si="8"/>
        <v>1</v>
      </c>
      <c r="IB7" s="162"/>
      <c r="IC7" s="162"/>
      <c r="ID7" s="199" t="s">
        <v>697</v>
      </c>
      <c r="IE7" s="199" t="s">
        <v>605</v>
      </c>
      <c r="IF7" s="179" t="s">
        <v>7</v>
      </c>
    </row>
    <row r="8" spans="1:240" ht="145.5" customHeight="1" x14ac:dyDescent="0.25">
      <c r="A8" s="917">
        <v>4</v>
      </c>
      <c r="B8" s="180" t="s">
        <v>698</v>
      </c>
      <c r="C8" s="180" t="s">
        <v>699</v>
      </c>
      <c r="D8" s="180" t="s">
        <v>700</v>
      </c>
      <c r="E8" s="180" t="s">
        <v>701</v>
      </c>
      <c r="F8" s="180" t="s">
        <v>702</v>
      </c>
      <c r="G8" s="181" t="s">
        <v>703</v>
      </c>
      <c r="H8" s="181" t="s">
        <v>88</v>
      </c>
      <c r="I8" s="182" t="s">
        <v>249</v>
      </c>
      <c r="J8" s="181" t="s">
        <v>5</v>
      </c>
      <c r="K8" s="181">
        <v>2</v>
      </c>
      <c r="L8" s="180" t="s">
        <v>704</v>
      </c>
      <c r="M8" s="180" t="s">
        <v>705</v>
      </c>
      <c r="N8" s="180" t="s">
        <v>706</v>
      </c>
      <c r="O8" s="180" t="s">
        <v>707</v>
      </c>
      <c r="P8" s="180" t="s">
        <v>708</v>
      </c>
      <c r="Q8" s="79">
        <v>0</v>
      </c>
      <c r="R8" s="79">
        <v>0</v>
      </c>
      <c r="S8" s="79">
        <v>0</v>
      </c>
      <c r="T8" s="79">
        <v>0</v>
      </c>
      <c r="U8" s="79">
        <v>0</v>
      </c>
      <c r="V8" s="79">
        <v>0</v>
      </c>
      <c r="W8" s="195"/>
      <c r="X8" s="185">
        <v>0</v>
      </c>
      <c r="Y8" s="185">
        <v>0</v>
      </c>
      <c r="Z8" s="185">
        <v>0</v>
      </c>
      <c r="AA8" s="195"/>
      <c r="AB8" s="185">
        <v>0</v>
      </c>
      <c r="AC8" s="185">
        <v>0</v>
      </c>
      <c r="AD8" s="919">
        <f t="shared" si="9"/>
        <v>0</v>
      </c>
      <c r="AE8" s="185">
        <v>0</v>
      </c>
      <c r="AF8" s="920">
        <f t="shared" si="10"/>
        <v>0</v>
      </c>
      <c r="AG8" s="919">
        <f t="shared" si="11"/>
        <v>0</v>
      </c>
      <c r="AH8" s="180" t="s">
        <v>708</v>
      </c>
      <c r="AI8" s="79">
        <v>0</v>
      </c>
      <c r="AJ8" s="79" t="s">
        <v>568</v>
      </c>
      <c r="AK8" s="79" t="s">
        <v>568</v>
      </c>
      <c r="AL8" s="79" t="s">
        <v>568</v>
      </c>
      <c r="AM8" s="79" t="s">
        <v>568</v>
      </c>
      <c r="AN8" s="79" t="s">
        <v>568</v>
      </c>
      <c r="AO8" s="79" t="s">
        <v>568</v>
      </c>
      <c r="AP8" s="283">
        <v>0</v>
      </c>
      <c r="AQ8" s="283">
        <v>0</v>
      </c>
      <c r="AR8" s="283">
        <v>0</v>
      </c>
      <c r="AS8" s="283" t="s">
        <v>618</v>
      </c>
      <c r="AT8" s="283" t="s">
        <v>619</v>
      </c>
      <c r="AU8" s="921">
        <f t="shared" si="12"/>
        <v>0</v>
      </c>
      <c r="AV8" s="160" t="s">
        <v>568</v>
      </c>
      <c r="AW8" s="922">
        <f t="shared" si="13"/>
        <v>0</v>
      </c>
      <c r="AX8" s="921">
        <f t="shared" si="14"/>
        <v>0</v>
      </c>
      <c r="AY8" s="180" t="s">
        <v>708</v>
      </c>
      <c r="AZ8" s="79">
        <v>0</v>
      </c>
      <c r="BA8" s="79" t="s">
        <v>568</v>
      </c>
      <c r="BB8" s="79" t="s">
        <v>568</v>
      </c>
      <c r="BC8" s="79">
        <v>0</v>
      </c>
      <c r="BD8" s="79" t="s">
        <v>568</v>
      </c>
      <c r="BE8" s="79" t="s">
        <v>568</v>
      </c>
      <c r="BF8" s="79" t="s">
        <v>568</v>
      </c>
      <c r="BG8" s="79">
        <v>0</v>
      </c>
      <c r="BH8" s="79">
        <v>0</v>
      </c>
      <c r="BI8" s="79">
        <v>0</v>
      </c>
      <c r="BJ8" s="79">
        <v>0</v>
      </c>
      <c r="BK8" s="201" t="s">
        <v>619</v>
      </c>
      <c r="BL8" s="166">
        <f t="shared" si="15"/>
        <v>0</v>
      </c>
      <c r="BM8" s="923"/>
      <c r="BN8" s="924">
        <f t="shared" si="16"/>
        <v>0</v>
      </c>
      <c r="BO8" s="166">
        <f t="shared" si="17"/>
        <v>0</v>
      </c>
      <c r="BP8" s="78" t="s">
        <v>709</v>
      </c>
      <c r="BQ8" s="79">
        <v>0</v>
      </c>
      <c r="BR8" s="78" t="s">
        <v>710</v>
      </c>
      <c r="BS8" s="78" t="s">
        <v>711</v>
      </c>
      <c r="BT8" s="79" t="s">
        <v>568</v>
      </c>
      <c r="BU8" s="79" t="s">
        <v>568</v>
      </c>
      <c r="BV8" s="79" t="s">
        <v>568</v>
      </c>
      <c r="BW8" s="78" t="s">
        <v>712</v>
      </c>
      <c r="BX8" s="195">
        <v>1</v>
      </c>
      <c r="BY8" s="195">
        <v>0</v>
      </c>
      <c r="BZ8" s="195">
        <v>1</v>
      </c>
      <c r="CA8" s="195"/>
      <c r="CB8" s="195" t="s">
        <v>516</v>
      </c>
      <c r="CC8" s="195"/>
      <c r="CD8" s="166">
        <f t="shared" si="18"/>
        <v>0</v>
      </c>
      <c r="CE8" s="195"/>
      <c r="CF8" s="167">
        <f t="shared" si="19"/>
        <v>0</v>
      </c>
      <c r="CG8" s="166">
        <f t="shared" si="20"/>
        <v>0</v>
      </c>
      <c r="CH8" s="78" t="s">
        <v>713</v>
      </c>
      <c r="CI8" s="79">
        <v>0</v>
      </c>
      <c r="CJ8" s="78" t="s">
        <v>714</v>
      </c>
      <c r="CK8" s="78" t="s">
        <v>711</v>
      </c>
      <c r="CL8" s="79" t="s">
        <v>568</v>
      </c>
      <c r="CM8" s="79" t="s">
        <v>568</v>
      </c>
      <c r="CN8" s="79" t="s">
        <v>568</v>
      </c>
      <c r="CO8" s="78" t="s">
        <v>712</v>
      </c>
      <c r="CP8" s="195">
        <v>0</v>
      </c>
      <c r="CQ8" s="195">
        <v>0</v>
      </c>
      <c r="CR8" s="195"/>
      <c r="CS8" s="195"/>
      <c r="CT8" s="195" t="s">
        <v>715</v>
      </c>
      <c r="CU8" s="195"/>
      <c r="CV8" s="166">
        <f t="shared" si="21"/>
        <v>0</v>
      </c>
      <c r="CW8" s="79"/>
      <c r="CX8" s="167">
        <f t="shared" si="22"/>
        <v>0</v>
      </c>
      <c r="CY8" s="166">
        <f t="shared" si="0"/>
        <v>0</v>
      </c>
      <c r="CZ8" s="78" t="s">
        <v>713</v>
      </c>
      <c r="DA8" s="79">
        <v>0</v>
      </c>
      <c r="DB8" s="78" t="s">
        <v>716</v>
      </c>
      <c r="DC8" s="78" t="s">
        <v>711</v>
      </c>
      <c r="DD8" s="79" t="s">
        <v>568</v>
      </c>
      <c r="DE8" s="79" t="s">
        <v>568</v>
      </c>
      <c r="DF8" s="79" t="s">
        <v>568</v>
      </c>
      <c r="DG8" s="78" t="s">
        <v>712</v>
      </c>
      <c r="DH8" s="195">
        <v>0</v>
      </c>
      <c r="DI8" s="195">
        <v>0</v>
      </c>
      <c r="DJ8" s="195"/>
      <c r="DK8" s="195"/>
      <c r="DL8" s="79" t="s">
        <v>715</v>
      </c>
      <c r="DM8" s="195"/>
      <c r="DN8" s="166" t="str">
        <f t="shared" si="23"/>
        <v>0
%</v>
      </c>
      <c r="DO8" s="79"/>
      <c r="DP8" s="167">
        <f t="shared" ref="DP8" si="36">DA8+CX8</f>
        <v>0</v>
      </c>
      <c r="DQ8" s="166" t="s">
        <v>717</v>
      </c>
      <c r="DR8" s="78" t="s">
        <v>718</v>
      </c>
      <c r="DS8" s="79">
        <v>2</v>
      </c>
      <c r="DT8" s="78" t="s">
        <v>719</v>
      </c>
      <c r="DU8" s="78" t="s">
        <v>711</v>
      </c>
      <c r="DV8" s="79" t="s">
        <v>568</v>
      </c>
      <c r="DW8" s="78" t="s">
        <v>720</v>
      </c>
      <c r="DX8" s="79" t="s">
        <v>568</v>
      </c>
      <c r="DY8" s="78" t="s">
        <v>721</v>
      </c>
      <c r="DZ8" s="195">
        <v>1</v>
      </c>
      <c r="EA8" s="195">
        <v>1</v>
      </c>
      <c r="EB8" s="195">
        <v>1</v>
      </c>
      <c r="EC8" s="195"/>
      <c r="ED8" s="195" t="s">
        <v>591</v>
      </c>
      <c r="EE8" s="195"/>
      <c r="EF8" s="166">
        <f t="shared" si="25"/>
        <v>1</v>
      </c>
      <c r="EG8" s="79"/>
      <c r="EH8" s="167">
        <f t="shared" si="26"/>
        <v>2</v>
      </c>
      <c r="EI8" s="166">
        <f t="shared" si="2"/>
        <v>1</v>
      </c>
      <c r="EJ8" s="195"/>
      <c r="EK8" s="195">
        <v>0</v>
      </c>
      <c r="EL8" s="195"/>
      <c r="EM8" s="195"/>
      <c r="EN8" s="195"/>
      <c r="EO8" s="195"/>
      <c r="EP8" s="195"/>
      <c r="EQ8" s="195"/>
      <c r="ER8" s="195">
        <v>0</v>
      </c>
      <c r="ES8" s="195">
        <v>0</v>
      </c>
      <c r="ET8" s="195"/>
      <c r="EU8" s="195"/>
      <c r="EV8" s="195" t="s">
        <v>591</v>
      </c>
      <c r="EW8" s="195"/>
      <c r="EX8" s="166">
        <f t="shared" si="27"/>
        <v>1</v>
      </c>
      <c r="EY8" s="79"/>
      <c r="EZ8" s="167">
        <f t="shared" si="28"/>
        <v>2</v>
      </c>
      <c r="FA8" s="166">
        <f t="shared" si="3"/>
        <v>1</v>
      </c>
      <c r="FB8" s="195"/>
      <c r="FC8" s="195"/>
      <c r="FD8" s="195"/>
      <c r="FE8" s="195"/>
      <c r="FF8" s="195"/>
      <c r="FG8" s="195"/>
      <c r="FH8" s="195"/>
      <c r="FI8" s="195"/>
      <c r="FJ8" s="195"/>
      <c r="FK8" s="195"/>
      <c r="FL8" s="195"/>
      <c r="FM8" s="195"/>
      <c r="FN8" s="195"/>
      <c r="FO8" s="195"/>
      <c r="FP8" s="166">
        <f t="shared" si="29"/>
        <v>1</v>
      </c>
      <c r="FQ8" s="79"/>
      <c r="FR8" s="167">
        <f t="shared" si="30"/>
        <v>2</v>
      </c>
      <c r="FS8" s="166">
        <f t="shared" si="4"/>
        <v>1</v>
      </c>
      <c r="FT8" s="198" t="s">
        <v>722</v>
      </c>
      <c r="FU8" s="162" t="s">
        <v>605</v>
      </c>
      <c r="FV8" s="195"/>
      <c r="FW8" s="195"/>
      <c r="FX8" s="195"/>
      <c r="FY8" s="195"/>
      <c r="FZ8" s="195"/>
      <c r="GA8" s="195"/>
      <c r="GB8" s="195"/>
      <c r="GC8" s="195"/>
      <c r="GD8" s="195"/>
      <c r="GE8" s="195"/>
      <c r="GF8" s="195"/>
      <c r="GG8" s="195"/>
      <c r="GH8" s="195"/>
      <c r="GI8" s="195"/>
      <c r="GJ8" s="166">
        <f t="shared" si="31"/>
        <v>1</v>
      </c>
      <c r="GK8" s="79"/>
      <c r="GL8" s="174">
        <f t="shared" si="5"/>
        <v>2</v>
      </c>
      <c r="GM8" s="166">
        <f t="shared" si="6"/>
        <v>1</v>
      </c>
      <c r="GN8" s="198" t="s">
        <v>722</v>
      </c>
      <c r="GO8" s="162" t="s">
        <v>605</v>
      </c>
      <c r="GP8" s="195"/>
      <c r="GQ8" s="195"/>
      <c r="GR8" s="195"/>
      <c r="GS8" s="195"/>
      <c r="GT8" s="195"/>
      <c r="GU8" s="195"/>
      <c r="GV8" s="195"/>
      <c r="GW8" s="195"/>
      <c r="GX8" s="195"/>
      <c r="GY8" s="195"/>
      <c r="GZ8" s="195"/>
      <c r="HA8" s="195"/>
      <c r="HB8" s="195"/>
      <c r="HC8" s="195"/>
      <c r="HD8" s="166">
        <f t="shared" si="32"/>
        <v>1</v>
      </c>
      <c r="HE8" s="79"/>
      <c r="HF8" s="174">
        <f t="shared" si="33"/>
        <v>2</v>
      </c>
      <c r="HG8" s="166">
        <f t="shared" si="7"/>
        <v>1</v>
      </c>
      <c r="HH8" s="198" t="s">
        <v>722</v>
      </c>
      <c r="HI8" s="162" t="s">
        <v>605</v>
      </c>
      <c r="HJ8" s="195"/>
      <c r="HK8" s="195"/>
      <c r="HL8" s="195"/>
      <c r="HM8" s="195"/>
      <c r="HN8" s="195"/>
      <c r="HO8" s="195"/>
      <c r="HP8" s="195"/>
      <c r="HQ8" s="195"/>
      <c r="HR8" s="195"/>
      <c r="HS8" s="195"/>
      <c r="HT8" s="195"/>
      <c r="HU8" s="195"/>
      <c r="HV8" s="195"/>
      <c r="HW8" s="195"/>
      <c r="HX8" s="166">
        <f t="shared" si="34"/>
        <v>1</v>
      </c>
      <c r="HY8" s="79"/>
      <c r="HZ8" s="174">
        <f t="shared" si="35"/>
        <v>2</v>
      </c>
      <c r="IA8" s="166">
        <f t="shared" si="8"/>
        <v>1</v>
      </c>
      <c r="IB8" s="198" t="s">
        <v>722</v>
      </c>
      <c r="IC8" s="162" t="s">
        <v>605</v>
      </c>
      <c r="ID8" s="199" t="s">
        <v>722</v>
      </c>
      <c r="IE8" s="199" t="s">
        <v>605</v>
      </c>
      <c r="IF8" s="179" t="s">
        <v>7</v>
      </c>
    </row>
    <row r="9" spans="1:240" ht="172.5" customHeight="1" x14ac:dyDescent="0.25">
      <c r="A9" s="925">
        <v>5</v>
      </c>
      <c r="B9" s="180" t="s">
        <v>723</v>
      </c>
      <c r="C9" s="205" t="s">
        <v>724</v>
      </c>
      <c r="D9" s="205" t="s">
        <v>700</v>
      </c>
      <c r="E9" s="205" t="s">
        <v>666</v>
      </c>
      <c r="F9" s="205" t="s">
        <v>725</v>
      </c>
      <c r="G9" s="205" t="s">
        <v>726</v>
      </c>
      <c r="H9" s="203" t="s">
        <v>88</v>
      </c>
      <c r="I9" s="78" t="s">
        <v>176</v>
      </c>
      <c r="J9" s="203" t="s">
        <v>5</v>
      </c>
      <c r="K9" s="203">
        <v>4</v>
      </c>
      <c r="L9" s="205" t="s">
        <v>727</v>
      </c>
      <c r="M9" s="203" t="s">
        <v>668</v>
      </c>
      <c r="N9" s="205" t="s">
        <v>669</v>
      </c>
      <c r="O9" s="205" t="s">
        <v>707</v>
      </c>
      <c r="P9" s="932" t="s">
        <v>728</v>
      </c>
      <c r="Q9" s="78">
        <v>0</v>
      </c>
      <c r="R9" s="277">
        <v>0</v>
      </c>
      <c r="S9" s="277">
        <v>0</v>
      </c>
      <c r="T9" s="277">
        <v>0</v>
      </c>
      <c r="U9" s="277">
        <v>0</v>
      </c>
      <c r="V9" s="277">
        <v>0</v>
      </c>
      <c r="W9" s="277">
        <v>0</v>
      </c>
      <c r="X9" s="185">
        <v>0</v>
      </c>
      <c r="Y9" s="185">
        <v>0</v>
      </c>
      <c r="Z9" s="185">
        <v>0</v>
      </c>
      <c r="AA9" s="277"/>
      <c r="AB9" s="185">
        <v>0</v>
      </c>
      <c r="AC9" s="185">
        <v>0</v>
      </c>
      <c r="AD9" s="919">
        <f t="shared" si="9"/>
        <v>0</v>
      </c>
      <c r="AE9" s="185">
        <v>0</v>
      </c>
      <c r="AF9" s="920">
        <f t="shared" si="10"/>
        <v>0</v>
      </c>
      <c r="AG9" s="919">
        <f t="shared" si="11"/>
        <v>0</v>
      </c>
      <c r="AH9" s="195" t="s">
        <v>729</v>
      </c>
      <c r="AI9" s="79">
        <v>1</v>
      </c>
      <c r="AJ9" s="183" t="s">
        <v>729</v>
      </c>
      <c r="AK9" s="78" t="s">
        <v>730</v>
      </c>
      <c r="AL9" s="78" t="s">
        <v>730</v>
      </c>
      <c r="AM9" s="79" t="s">
        <v>618</v>
      </c>
      <c r="AN9" s="79" t="s">
        <v>618</v>
      </c>
      <c r="AO9" s="78" t="s">
        <v>731</v>
      </c>
      <c r="AP9" s="283">
        <v>1</v>
      </c>
      <c r="AQ9" s="283">
        <v>1</v>
      </c>
      <c r="AR9" s="283">
        <v>1</v>
      </c>
      <c r="AS9" s="283" t="s">
        <v>618</v>
      </c>
      <c r="AT9" s="283" t="s">
        <v>567</v>
      </c>
      <c r="AU9" s="921">
        <f t="shared" si="12"/>
        <v>0.25</v>
      </c>
      <c r="AV9" s="160" t="s">
        <v>568</v>
      </c>
      <c r="AW9" s="922">
        <f t="shared" si="13"/>
        <v>1</v>
      </c>
      <c r="AX9" s="921">
        <f t="shared" si="14"/>
        <v>0.25</v>
      </c>
      <c r="AY9" s="204" t="s">
        <v>732</v>
      </c>
      <c r="AZ9" s="79">
        <v>1</v>
      </c>
      <c r="BA9" s="204" t="s">
        <v>732</v>
      </c>
      <c r="BB9" s="183" t="s">
        <v>726</v>
      </c>
      <c r="BC9" s="183" t="s">
        <v>726</v>
      </c>
      <c r="BD9" s="79" t="s">
        <v>618</v>
      </c>
      <c r="BE9" s="79" t="s">
        <v>618</v>
      </c>
      <c r="BF9" s="195" t="s">
        <v>733</v>
      </c>
      <c r="BG9" s="79">
        <v>1</v>
      </c>
      <c r="BH9" s="79">
        <v>1</v>
      </c>
      <c r="BI9" s="79" t="s">
        <v>734</v>
      </c>
      <c r="BJ9" s="79">
        <v>0</v>
      </c>
      <c r="BK9" s="201" t="s">
        <v>567</v>
      </c>
      <c r="BL9" s="166">
        <f t="shared" si="15"/>
        <v>0.5</v>
      </c>
      <c r="BM9" s="923"/>
      <c r="BN9" s="924">
        <f t="shared" si="16"/>
        <v>2</v>
      </c>
      <c r="BO9" s="166">
        <f t="shared" si="17"/>
        <v>0.5</v>
      </c>
      <c r="BP9" s="195">
        <v>1</v>
      </c>
      <c r="BQ9" s="195">
        <v>1</v>
      </c>
      <c r="BR9" s="183" t="s">
        <v>735</v>
      </c>
      <c r="BS9" s="183" t="s">
        <v>736</v>
      </c>
      <c r="BT9" s="183" t="s">
        <v>736</v>
      </c>
      <c r="BU9" s="195" t="s">
        <v>737</v>
      </c>
      <c r="BV9" s="195" t="s">
        <v>737</v>
      </c>
      <c r="BW9" s="195" t="s">
        <v>738</v>
      </c>
      <c r="BX9" s="195">
        <v>1</v>
      </c>
      <c r="BY9" s="195">
        <v>1</v>
      </c>
      <c r="BZ9" s="195">
        <v>1</v>
      </c>
      <c r="CA9" s="195" t="s">
        <v>737</v>
      </c>
      <c r="CB9" s="195" t="s">
        <v>567</v>
      </c>
      <c r="CC9" s="195" t="s">
        <v>567</v>
      </c>
      <c r="CD9" s="166">
        <f t="shared" si="18"/>
        <v>0.75</v>
      </c>
      <c r="CE9" s="195"/>
      <c r="CF9" s="167">
        <f t="shared" si="19"/>
        <v>3</v>
      </c>
      <c r="CG9" s="166">
        <f>CF9*100%/K9</f>
        <v>0.75</v>
      </c>
      <c r="CH9" s="79">
        <v>0</v>
      </c>
      <c r="CI9" s="195">
        <v>0</v>
      </c>
      <c r="CJ9" s="195">
        <v>0</v>
      </c>
      <c r="CK9" s="195">
        <v>0</v>
      </c>
      <c r="CL9" s="195">
        <v>0</v>
      </c>
      <c r="CM9" s="195">
        <v>0</v>
      </c>
      <c r="CN9" s="195">
        <v>0</v>
      </c>
      <c r="CO9" s="195">
        <v>0</v>
      </c>
      <c r="CP9" s="195">
        <v>0</v>
      </c>
      <c r="CQ9" s="195">
        <v>0</v>
      </c>
      <c r="CR9" s="195">
        <v>0</v>
      </c>
      <c r="CS9" s="195">
        <v>0</v>
      </c>
      <c r="CT9" s="195"/>
      <c r="CU9" s="195">
        <v>0</v>
      </c>
      <c r="CV9" s="166">
        <f t="shared" si="21"/>
        <v>0.75</v>
      </c>
      <c r="CW9" s="79">
        <v>0</v>
      </c>
      <c r="CX9" s="167">
        <f t="shared" si="22"/>
        <v>3</v>
      </c>
      <c r="CY9" s="166">
        <f t="shared" si="0"/>
        <v>0.75</v>
      </c>
      <c r="CZ9" s="79">
        <v>0</v>
      </c>
      <c r="DA9" s="79">
        <v>0</v>
      </c>
      <c r="DB9" s="79">
        <v>0</v>
      </c>
      <c r="DC9" s="79">
        <v>0</v>
      </c>
      <c r="DD9" s="79">
        <v>0</v>
      </c>
      <c r="DE9" s="79">
        <v>0</v>
      </c>
      <c r="DF9" s="79">
        <v>0</v>
      </c>
      <c r="DG9" s="79">
        <v>0</v>
      </c>
      <c r="DH9" s="195">
        <v>0</v>
      </c>
      <c r="DI9" s="195">
        <v>0</v>
      </c>
      <c r="DJ9" s="195">
        <v>0</v>
      </c>
      <c r="DK9" s="195"/>
      <c r="DL9" s="195" t="s">
        <v>567</v>
      </c>
      <c r="DM9" s="195"/>
      <c r="DN9" s="166">
        <f t="shared" si="23"/>
        <v>0.75</v>
      </c>
      <c r="DO9" s="79"/>
      <c r="DP9" s="167">
        <f t="shared" si="24"/>
        <v>3</v>
      </c>
      <c r="DQ9" s="166">
        <f t="shared" si="1"/>
        <v>0.75</v>
      </c>
      <c r="DR9" s="195">
        <v>1</v>
      </c>
      <c r="DS9" s="195">
        <v>0</v>
      </c>
      <c r="DT9" s="183" t="s">
        <v>739</v>
      </c>
      <c r="DU9" s="183" t="s">
        <v>740</v>
      </c>
      <c r="DV9" s="195" t="s">
        <v>5</v>
      </c>
      <c r="DW9" s="195" t="s">
        <v>5</v>
      </c>
      <c r="DX9" s="195" t="s">
        <v>5</v>
      </c>
      <c r="DY9" s="183" t="s">
        <v>733</v>
      </c>
      <c r="DZ9" s="195">
        <v>1</v>
      </c>
      <c r="EA9" s="195">
        <v>1</v>
      </c>
      <c r="EB9" s="195">
        <v>0</v>
      </c>
      <c r="EC9" s="183" t="s">
        <v>741</v>
      </c>
      <c r="ED9" s="195" t="s">
        <v>591</v>
      </c>
      <c r="EE9" s="195"/>
      <c r="EF9" s="166">
        <f t="shared" si="25"/>
        <v>0.75</v>
      </c>
      <c r="EG9" s="79"/>
      <c r="EH9" s="167">
        <f t="shared" si="26"/>
        <v>3</v>
      </c>
      <c r="EI9" s="166">
        <f t="shared" si="2"/>
        <v>0.75</v>
      </c>
      <c r="EJ9" s="204" t="s">
        <v>742</v>
      </c>
      <c r="EK9" s="195">
        <v>1</v>
      </c>
      <c r="EL9" s="183" t="s">
        <v>742</v>
      </c>
      <c r="EM9" s="195" t="s">
        <v>743</v>
      </c>
      <c r="EN9" s="195">
        <v>0</v>
      </c>
      <c r="EO9" s="195">
        <v>0</v>
      </c>
      <c r="EP9" s="195">
        <v>0</v>
      </c>
      <c r="EQ9" s="78" t="s">
        <v>744</v>
      </c>
      <c r="ER9" s="195">
        <v>1</v>
      </c>
      <c r="ES9" s="195">
        <v>1</v>
      </c>
      <c r="ET9" s="195"/>
      <c r="EU9" s="195"/>
      <c r="EV9" s="195" t="s">
        <v>591</v>
      </c>
      <c r="EW9" s="195"/>
      <c r="EX9" s="166">
        <f t="shared" si="27"/>
        <v>1</v>
      </c>
      <c r="EY9" s="79"/>
      <c r="EZ9" s="167">
        <f t="shared" si="28"/>
        <v>4</v>
      </c>
      <c r="FA9" s="166">
        <f t="shared" si="3"/>
        <v>1</v>
      </c>
      <c r="FB9" s="195">
        <v>0</v>
      </c>
      <c r="FC9" s="195">
        <v>0</v>
      </c>
      <c r="FD9" s="195">
        <v>0</v>
      </c>
      <c r="FE9" s="195">
        <v>0</v>
      </c>
      <c r="FF9" s="195">
        <v>0</v>
      </c>
      <c r="FG9" s="195">
        <v>0</v>
      </c>
      <c r="FH9" s="195">
        <v>0</v>
      </c>
      <c r="FI9" s="195"/>
      <c r="FJ9" s="195"/>
      <c r="FK9" s="195"/>
      <c r="FL9" s="195"/>
      <c r="FM9" s="195"/>
      <c r="FN9" s="195"/>
      <c r="FO9" s="195"/>
      <c r="FP9" s="166">
        <f t="shared" si="29"/>
        <v>1</v>
      </c>
      <c r="FQ9" s="79"/>
      <c r="FR9" s="167">
        <f t="shared" si="30"/>
        <v>4</v>
      </c>
      <c r="FS9" s="166">
        <f t="shared" si="4"/>
        <v>1</v>
      </c>
      <c r="FT9" s="198" t="s">
        <v>696</v>
      </c>
      <c r="FU9" s="162" t="s">
        <v>605</v>
      </c>
      <c r="FV9" s="195">
        <v>0</v>
      </c>
      <c r="FW9" s="195">
        <v>0</v>
      </c>
      <c r="FX9" s="195">
        <v>0</v>
      </c>
      <c r="FY9" s="195">
        <v>0</v>
      </c>
      <c r="FZ9" s="195">
        <v>0</v>
      </c>
      <c r="GA9" s="195">
        <v>0</v>
      </c>
      <c r="GB9" s="195">
        <v>0</v>
      </c>
      <c r="GC9" s="195">
        <v>0</v>
      </c>
      <c r="GD9" s="195">
        <v>0</v>
      </c>
      <c r="GE9" s="195">
        <v>0</v>
      </c>
      <c r="GF9" s="195">
        <v>0</v>
      </c>
      <c r="GG9" s="195">
        <v>0</v>
      </c>
      <c r="GH9" s="195"/>
      <c r="GI9" s="195">
        <v>0</v>
      </c>
      <c r="GJ9" s="166">
        <f t="shared" si="31"/>
        <v>1</v>
      </c>
      <c r="GK9" s="79">
        <v>0</v>
      </c>
      <c r="GL9" s="174">
        <f t="shared" si="5"/>
        <v>4</v>
      </c>
      <c r="GM9" s="166">
        <f t="shared" si="6"/>
        <v>1</v>
      </c>
      <c r="GN9" s="198" t="s">
        <v>696</v>
      </c>
      <c r="GO9" s="162" t="s">
        <v>605</v>
      </c>
      <c r="GP9" s="195">
        <v>0</v>
      </c>
      <c r="GQ9" s="195">
        <v>0</v>
      </c>
      <c r="GR9" s="195">
        <v>0</v>
      </c>
      <c r="GS9" s="195">
        <v>0</v>
      </c>
      <c r="GT9" s="195">
        <v>0</v>
      </c>
      <c r="GU9" s="195">
        <v>0</v>
      </c>
      <c r="GV9" s="195">
        <v>0</v>
      </c>
      <c r="GW9" s="195">
        <v>0</v>
      </c>
      <c r="GX9" s="195">
        <v>0</v>
      </c>
      <c r="GY9" s="195">
        <v>0</v>
      </c>
      <c r="GZ9" s="195">
        <v>0</v>
      </c>
      <c r="HA9" s="195">
        <v>0</v>
      </c>
      <c r="HB9" s="195"/>
      <c r="HC9" s="195">
        <v>0</v>
      </c>
      <c r="HD9" s="166">
        <f t="shared" si="32"/>
        <v>1</v>
      </c>
      <c r="HE9" s="79"/>
      <c r="HF9" s="174">
        <f t="shared" si="33"/>
        <v>4</v>
      </c>
      <c r="HG9" s="166">
        <f t="shared" si="7"/>
        <v>1</v>
      </c>
      <c r="HH9" s="198" t="s">
        <v>696</v>
      </c>
      <c r="HI9" s="162" t="s">
        <v>605</v>
      </c>
      <c r="HJ9" s="195"/>
      <c r="HK9" s="195"/>
      <c r="HL9" s="195"/>
      <c r="HM9" s="195"/>
      <c r="HN9" s="195"/>
      <c r="HO9" s="195"/>
      <c r="HP9" s="195"/>
      <c r="HQ9" s="195"/>
      <c r="HR9" s="195"/>
      <c r="HS9" s="195"/>
      <c r="HT9" s="195"/>
      <c r="HU9" s="195"/>
      <c r="HV9" s="195"/>
      <c r="HW9" s="195"/>
      <c r="HX9" s="166">
        <f t="shared" si="34"/>
        <v>1</v>
      </c>
      <c r="HY9" s="79"/>
      <c r="HZ9" s="174">
        <f t="shared" si="35"/>
        <v>4</v>
      </c>
      <c r="IA9" s="166">
        <f t="shared" si="8"/>
        <v>1</v>
      </c>
      <c r="IB9" s="198" t="s">
        <v>696</v>
      </c>
      <c r="IC9" s="162" t="s">
        <v>605</v>
      </c>
      <c r="ID9" s="199" t="s">
        <v>696</v>
      </c>
      <c r="IE9" s="199" t="s">
        <v>605</v>
      </c>
      <c r="IF9" s="179" t="s">
        <v>7</v>
      </c>
    </row>
    <row r="10" spans="1:240" ht="223.5" customHeight="1" x14ac:dyDescent="0.25">
      <c r="A10" s="925">
        <v>6</v>
      </c>
      <c r="B10" s="205" t="s">
        <v>745</v>
      </c>
      <c r="C10" s="205" t="s">
        <v>746</v>
      </c>
      <c r="D10" s="206" t="s">
        <v>548</v>
      </c>
      <c r="E10" s="206" t="s">
        <v>747</v>
      </c>
      <c r="F10" s="206" t="s">
        <v>747</v>
      </c>
      <c r="G10" s="206" t="s">
        <v>748</v>
      </c>
      <c r="H10" s="206" t="s">
        <v>88</v>
      </c>
      <c r="I10" s="78" t="s">
        <v>149</v>
      </c>
      <c r="J10" s="206" t="s">
        <v>749</v>
      </c>
      <c r="K10" s="206">
        <v>9</v>
      </c>
      <c r="L10" s="206" t="s">
        <v>750</v>
      </c>
      <c r="M10" s="206" t="s">
        <v>751</v>
      </c>
      <c r="N10" s="933">
        <v>44865</v>
      </c>
      <c r="O10" s="206" t="s">
        <v>707</v>
      </c>
      <c r="P10" s="934" t="s">
        <v>752</v>
      </c>
      <c r="Q10" s="277">
        <v>0</v>
      </c>
      <c r="R10" s="277">
        <v>0</v>
      </c>
      <c r="S10" s="277">
        <v>0</v>
      </c>
      <c r="T10" s="277">
        <v>0</v>
      </c>
      <c r="U10" s="277">
        <v>0</v>
      </c>
      <c r="V10" s="277">
        <v>0</v>
      </c>
      <c r="W10" s="277">
        <v>0</v>
      </c>
      <c r="X10" s="185">
        <v>0</v>
      </c>
      <c r="Y10" s="185">
        <v>0</v>
      </c>
      <c r="Z10" s="185">
        <v>0</v>
      </c>
      <c r="AA10" s="277"/>
      <c r="AB10" s="185">
        <v>0</v>
      </c>
      <c r="AC10" s="185">
        <v>0</v>
      </c>
      <c r="AD10" s="919">
        <f t="shared" si="9"/>
        <v>0</v>
      </c>
      <c r="AE10" s="185">
        <v>0</v>
      </c>
      <c r="AF10" s="920">
        <f t="shared" si="10"/>
        <v>0</v>
      </c>
      <c r="AG10" s="919">
        <f t="shared" si="11"/>
        <v>0</v>
      </c>
      <c r="AH10" s="183" t="s">
        <v>753</v>
      </c>
      <c r="AI10" s="79">
        <v>0</v>
      </c>
      <c r="AJ10" s="79">
        <v>0</v>
      </c>
      <c r="AK10" s="79">
        <v>0</v>
      </c>
      <c r="AL10" s="79">
        <v>0</v>
      </c>
      <c r="AM10" s="79">
        <v>0</v>
      </c>
      <c r="AN10" s="79">
        <v>0</v>
      </c>
      <c r="AO10" s="195">
        <v>0</v>
      </c>
      <c r="AP10" s="283">
        <v>0</v>
      </c>
      <c r="AQ10" s="283">
        <v>0</v>
      </c>
      <c r="AR10" s="283">
        <v>0</v>
      </c>
      <c r="AS10" s="283" t="s">
        <v>618</v>
      </c>
      <c r="AT10" s="283" t="s">
        <v>619</v>
      </c>
      <c r="AU10" s="921">
        <f t="shared" si="12"/>
        <v>0</v>
      </c>
      <c r="AV10" s="160" t="s">
        <v>568</v>
      </c>
      <c r="AW10" s="922">
        <f t="shared" si="13"/>
        <v>0</v>
      </c>
      <c r="AX10" s="921">
        <f t="shared" si="14"/>
        <v>0</v>
      </c>
      <c r="AY10" s="208" t="s">
        <v>754</v>
      </c>
      <c r="AZ10" s="79">
        <v>0</v>
      </c>
      <c r="BA10" s="195">
        <v>0</v>
      </c>
      <c r="BB10" s="195">
        <v>0</v>
      </c>
      <c r="BC10" s="195">
        <v>0</v>
      </c>
      <c r="BD10" s="195">
        <v>0</v>
      </c>
      <c r="BE10" s="195">
        <v>0</v>
      </c>
      <c r="BF10" s="195">
        <v>0</v>
      </c>
      <c r="BG10" s="79">
        <v>1</v>
      </c>
      <c r="BH10" s="79">
        <v>0</v>
      </c>
      <c r="BI10" s="79">
        <v>1</v>
      </c>
      <c r="BJ10" s="79">
        <v>0</v>
      </c>
      <c r="BK10" s="201" t="s">
        <v>619</v>
      </c>
      <c r="BL10" s="166">
        <f t="shared" si="15"/>
        <v>0</v>
      </c>
      <c r="BM10" s="923"/>
      <c r="BN10" s="924">
        <f t="shared" si="16"/>
        <v>0</v>
      </c>
      <c r="BO10" s="166">
        <f t="shared" si="17"/>
        <v>0</v>
      </c>
      <c r="BP10" s="209" t="s">
        <v>755</v>
      </c>
      <c r="BQ10" s="195">
        <v>0</v>
      </c>
      <c r="BR10" s="195">
        <v>0</v>
      </c>
      <c r="BS10" s="195">
        <v>0</v>
      </c>
      <c r="BT10" s="195">
        <v>0</v>
      </c>
      <c r="BU10" s="195">
        <v>0</v>
      </c>
      <c r="BV10" s="195">
        <v>0</v>
      </c>
      <c r="BW10" s="195">
        <v>0</v>
      </c>
      <c r="BX10" s="195">
        <v>1</v>
      </c>
      <c r="BY10" s="195">
        <v>0</v>
      </c>
      <c r="BZ10" s="195">
        <v>1</v>
      </c>
      <c r="CA10" s="195"/>
      <c r="CB10" s="195" t="s">
        <v>567</v>
      </c>
      <c r="CC10" s="195"/>
      <c r="CD10" s="166">
        <f t="shared" si="18"/>
        <v>0</v>
      </c>
      <c r="CE10" s="195"/>
      <c r="CF10" s="167">
        <f t="shared" si="19"/>
        <v>0</v>
      </c>
      <c r="CG10" s="166">
        <f t="shared" si="20"/>
        <v>0</v>
      </c>
      <c r="CH10" s="210" t="s">
        <v>756</v>
      </c>
      <c r="CI10" s="79">
        <v>4</v>
      </c>
      <c r="CJ10" s="210" t="s">
        <v>756</v>
      </c>
      <c r="CK10" s="210" t="s">
        <v>757</v>
      </c>
      <c r="CL10" s="212" t="s">
        <v>758</v>
      </c>
      <c r="CM10" s="195" t="s">
        <v>759</v>
      </c>
      <c r="CN10" s="195" t="s">
        <v>760</v>
      </c>
      <c r="CO10" s="212" t="s">
        <v>761</v>
      </c>
      <c r="CP10" s="195">
        <v>1</v>
      </c>
      <c r="CQ10" s="195">
        <v>1</v>
      </c>
      <c r="CR10" s="195">
        <v>1</v>
      </c>
      <c r="CS10" s="195"/>
      <c r="CT10" s="195" t="s">
        <v>567</v>
      </c>
      <c r="CU10" s="195" t="s">
        <v>762</v>
      </c>
      <c r="CV10" s="166">
        <f t="shared" si="21"/>
        <v>0.44444444444444442</v>
      </c>
      <c r="CW10" s="79"/>
      <c r="CX10" s="167">
        <f t="shared" si="22"/>
        <v>4</v>
      </c>
      <c r="CY10" s="166">
        <f t="shared" si="0"/>
        <v>0.44444444444444442</v>
      </c>
      <c r="CZ10" s="183" t="s">
        <v>763</v>
      </c>
      <c r="DA10" s="195">
        <v>1</v>
      </c>
      <c r="DB10" s="183" t="s">
        <v>763</v>
      </c>
      <c r="DC10" s="183" t="s">
        <v>764</v>
      </c>
      <c r="DD10" s="183" t="s">
        <v>765</v>
      </c>
      <c r="DE10" s="195" t="s">
        <v>759</v>
      </c>
      <c r="DF10" s="195" t="s">
        <v>760</v>
      </c>
      <c r="DG10" s="183" t="s">
        <v>766</v>
      </c>
      <c r="DH10" s="195">
        <v>1</v>
      </c>
      <c r="DI10" s="195">
        <v>1</v>
      </c>
      <c r="DJ10" s="195"/>
      <c r="DK10" s="195"/>
      <c r="DL10" s="195" t="s">
        <v>567</v>
      </c>
      <c r="DM10" s="195"/>
      <c r="DN10" s="166">
        <f t="shared" si="23"/>
        <v>0.55555555555555558</v>
      </c>
      <c r="DO10" s="79"/>
      <c r="DP10" s="167">
        <f t="shared" si="24"/>
        <v>5</v>
      </c>
      <c r="DQ10" s="166">
        <f t="shared" si="1"/>
        <v>0.55555555555555558</v>
      </c>
      <c r="DR10" s="183" t="s">
        <v>767</v>
      </c>
      <c r="DS10" s="195">
        <v>3</v>
      </c>
      <c r="DT10" s="183" t="s">
        <v>767</v>
      </c>
      <c r="DU10" s="183" t="s">
        <v>757</v>
      </c>
      <c r="DV10" s="183" t="s">
        <v>768</v>
      </c>
      <c r="DW10" s="195" t="s">
        <v>759</v>
      </c>
      <c r="DX10" s="195" t="s">
        <v>759</v>
      </c>
      <c r="DY10" s="183" t="s">
        <v>769</v>
      </c>
      <c r="DZ10" s="195"/>
      <c r="EA10" s="195">
        <v>1</v>
      </c>
      <c r="EB10" s="195">
        <v>1</v>
      </c>
      <c r="EC10" s="195"/>
      <c r="ED10" s="195" t="s">
        <v>567</v>
      </c>
      <c r="EE10" s="195"/>
      <c r="EF10" s="166">
        <f t="shared" si="25"/>
        <v>0.88888888888888884</v>
      </c>
      <c r="EG10" s="79"/>
      <c r="EH10" s="167">
        <f t="shared" si="26"/>
        <v>8</v>
      </c>
      <c r="EI10" s="166">
        <f t="shared" si="2"/>
        <v>0.88888888888888884</v>
      </c>
      <c r="EJ10" s="195"/>
      <c r="EK10" s="195">
        <v>1</v>
      </c>
      <c r="EL10" s="183" t="s">
        <v>770</v>
      </c>
      <c r="EM10" s="183" t="s">
        <v>771</v>
      </c>
      <c r="EN10" s="183" t="s">
        <v>772</v>
      </c>
      <c r="EO10" s="195" t="s">
        <v>759</v>
      </c>
      <c r="EP10" s="195" t="s">
        <v>759</v>
      </c>
      <c r="EQ10" s="183" t="s">
        <v>761</v>
      </c>
      <c r="ER10" s="195">
        <v>1</v>
      </c>
      <c r="ES10" s="195">
        <v>1</v>
      </c>
      <c r="ET10" s="195"/>
      <c r="EU10" s="195"/>
      <c r="EV10" s="195" t="s">
        <v>591</v>
      </c>
      <c r="EW10" s="195"/>
      <c r="EX10" s="166">
        <f t="shared" si="27"/>
        <v>1</v>
      </c>
      <c r="EY10" s="79"/>
      <c r="EZ10" s="167">
        <f t="shared" si="28"/>
        <v>9</v>
      </c>
      <c r="FA10" s="166">
        <f t="shared" si="3"/>
        <v>1</v>
      </c>
      <c r="FB10" s="195"/>
      <c r="FC10" s="195"/>
      <c r="FD10" s="195"/>
      <c r="FE10" s="195"/>
      <c r="FF10" s="195"/>
      <c r="FG10" s="195"/>
      <c r="FH10" s="195"/>
      <c r="FI10" s="195"/>
      <c r="FJ10" s="195"/>
      <c r="FK10" s="195"/>
      <c r="FL10" s="195"/>
      <c r="FM10" s="195"/>
      <c r="FN10" s="195"/>
      <c r="FO10" s="195"/>
      <c r="FP10" s="166">
        <f t="shared" si="29"/>
        <v>1</v>
      </c>
      <c r="FQ10" s="79"/>
      <c r="FR10" s="167">
        <f t="shared" si="30"/>
        <v>9</v>
      </c>
      <c r="FS10" s="166">
        <f t="shared" si="4"/>
        <v>1</v>
      </c>
      <c r="FT10" s="198" t="s">
        <v>696</v>
      </c>
      <c r="FU10" s="162" t="s">
        <v>605</v>
      </c>
      <c r="FV10" s="195"/>
      <c r="FW10" s="195"/>
      <c r="FX10" s="195"/>
      <c r="FY10" s="195"/>
      <c r="FZ10" s="195"/>
      <c r="GA10" s="195"/>
      <c r="GB10" s="195"/>
      <c r="GC10" s="195"/>
      <c r="GD10" s="195"/>
      <c r="GE10" s="195"/>
      <c r="GF10" s="195"/>
      <c r="GG10" s="195"/>
      <c r="GH10" s="195"/>
      <c r="GI10" s="195"/>
      <c r="GJ10" s="166">
        <f t="shared" si="31"/>
        <v>1</v>
      </c>
      <c r="GK10" s="79"/>
      <c r="GL10" s="174">
        <f t="shared" si="5"/>
        <v>9</v>
      </c>
      <c r="GM10" s="166">
        <f t="shared" si="6"/>
        <v>1</v>
      </c>
      <c r="GN10" s="198" t="s">
        <v>696</v>
      </c>
      <c r="GO10" s="162" t="s">
        <v>605</v>
      </c>
      <c r="GP10" s="195"/>
      <c r="GQ10" s="195"/>
      <c r="GR10" s="195"/>
      <c r="GS10" s="195"/>
      <c r="GT10" s="195"/>
      <c r="GU10" s="195"/>
      <c r="GV10" s="195"/>
      <c r="GW10" s="195"/>
      <c r="GX10" s="195"/>
      <c r="GY10" s="195"/>
      <c r="GZ10" s="195"/>
      <c r="HA10" s="195"/>
      <c r="HB10" s="195"/>
      <c r="HC10" s="195"/>
      <c r="HD10" s="166">
        <f t="shared" si="32"/>
        <v>1</v>
      </c>
      <c r="HE10" s="79"/>
      <c r="HF10" s="174">
        <f t="shared" si="33"/>
        <v>9</v>
      </c>
      <c r="HG10" s="166">
        <f t="shared" si="7"/>
        <v>1</v>
      </c>
      <c r="HH10" s="198" t="s">
        <v>696</v>
      </c>
      <c r="HI10" s="162" t="s">
        <v>605</v>
      </c>
      <c r="HJ10" s="195"/>
      <c r="HK10" s="195"/>
      <c r="HL10" s="195"/>
      <c r="HM10" s="195"/>
      <c r="HN10" s="195"/>
      <c r="HO10" s="195"/>
      <c r="HP10" s="195"/>
      <c r="HQ10" s="195"/>
      <c r="HR10" s="195"/>
      <c r="HS10" s="195"/>
      <c r="HT10" s="195"/>
      <c r="HU10" s="195"/>
      <c r="HV10" s="195"/>
      <c r="HW10" s="195"/>
      <c r="HX10" s="166">
        <f t="shared" si="34"/>
        <v>1</v>
      </c>
      <c r="HY10" s="79"/>
      <c r="HZ10" s="174">
        <f t="shared" si="35"/>
        <v>9</v>
      </c>
      <c r="IA10" s="166">
        <f t="shared" si="8"/>
        <v>1</v>
      </c>
      <c r="IB10" s="198" t="s">
        <v>696</v>
      </c>
      <c r="IC10" s="162" t="s">
        <v>605</v>
      </c>
      <c r="ID10" s="199" t="s">
        <v>696</v>
      </c>
      <c r="IE10" s="199" t="s">
        <v>605</v>
      </c>
      <c r="IF10" s="179" t="s">
        <v>7</v>
      </c>
    </row>
    <row r="11" spans="1:240" ht="349.5" customHeight="1" x14ac:dyDescent="0.25">
      <c r="A11" s="917">
        <v>7</v>
      </c>
      <c r="B11" s="213" t="s">
        <v>773</v>
      </c>
      <c r="C11" s="206" t="s">
        <v>609</v>
      </c>
      <c r="D11" s="206" t="s">
        <v>548</v>
      </c>
      <c r="E11" s="206" t="s">
        <v>774</v>
      </c>
      <c r="F11" s="206" t="s">
        <v>725</v>
      </c>
      <c r="G11" s="206" t="s">
        <v>775</v>
      </c>
      <c r="H11" s="206" t="s">
        <v>776</v>
      </c>
      <c r="I11" s="214" t="s">
        <v>153</v>
      </c>
      <c r="J11" s="206" t="s">
        <v>5</v>
      </c>
      <c r="K11" s="206">
        <v>10</v>
      </c>
      <c r="L11" s="206" t="s">
        <v>777</v>
      </c>
      <c r="M11" s="206" t="s">
        <v>778</v>
      </c>
      <c r="N11" s="219" t="s">
        <v>779</v>
      </c>
      <c r="O11" s="206" t="s">
        <v>780</v>
      </c>
      <c r="P11" s="232" t="s">
        <v>781</v>
      </c>
      <c r="Q11" s="233">
        <v>0</v>
      </c>
      <c r="R11" s="220" t="s">
        <v>782</v>
      </c>
      <c r="S11" s="277" t="s">
        <v>783</v>
      </c>
      <c r="T11" s="277" t="s">
        <v>783</v>
      </c>
      <c r="U11" s="277" t="s">
        <v>783</v>
      </c>
      <c r="V11" s="277" t="s">
        <v>783</v>
      </c>
      <c r="W11" s="277" t="s">
        <v>783</v>
      </c>
      <c r="X11" s="185">
        <v>0</v>
      </c>
      <c r="Y11" s="185">
        <v>0</v>
      </c>
      <c r="Z11" s="185">
        <v>0</v>
      </c>
      <c r="AA11" s="277"/>
      <c r="AB11" s="185">
        <v>0</v>
      </c>
      <c r="AC11" s="185">
        <v>0</v>
      </c>
      <c r="AD11" s="919">
        <f t="shared" si="9"/>
        <v>0</v>
      </c>
      <c r="AE11" s="185">
        <v>0</v>
      </c>
      <c r="AF11" s="920">
        <f t="shared" si="10"/>
        <v>0</v>
      </c>
      <c r="AG11" s="919">
        <f t="shared" si="11"/>
        <v>0</v>
      </c>
      <c r="AH11" s="183" t="s">
        <v>784</v>
      </c>
      <c r="AI11" s="79">
        <v>1</v>
      </c>
      <c r="AJ11" s="183" t="s">
        <v>785</v>
      </c>
      <c r="AK11" s="195"/>
      <c r="AL11" s="195"/>
      <c r="AM11" s="195"/>
      <c r="AN11" s="195"/>
      <c r="AO11" s="216" t="s">
        <v>786</v>
      </c>
      <c r="AP11" s="283">
        <v>1</v>
      </c>
      <c r="AQ11" s="283">
        <v>1</v>
      </c>
      <c r="AR11" s="283">
        <v>0</v>
      </c>
      <c r="AS11" s="283" t="s">
        <v>618</v>
      </c>
      <c r="AT11" s="283" t="s">
        <v>567</v>
      </c>
      <c r="AU11" s="921">
        <f t="shared" si="12"/>
        <v>0.1</v>
      </c>
      <c r="AV11" s="160" t="s">
        <v>568</v>
      </c>
      <c r="AW11" s="922">
        <f t="shared" si="13"/>
        <v>1</v>
      </c>
      <c r="AX11" s="921">
        <f t="shared" si="14"/>
        <v>0.1</v>
      </c>
      <c r="AY11" s="183" t="s">
        <v>787</v>
      </c>
      <c r="AZ11" s="79">
        <v>1</v>
      </c>
      <c r="BA11" s="183" t="s">
        <v>788</v>
      </c>
      <c r="BB11" s="79" t="s">
        <v>789</v>
      </c>
      <c r="BC11" s="78" t="s">
        <v>790</v>
      </c>
      <c r="BD11" s="195"/>
      <c r="BE11" s="195"/>
      <c r="BF11" s="216" t="s">
        <v>791</v>
      </c>
      <c r="BG11" s="79">
        <v>1</v>
      </c>
      <c r="BH11" s="79">
        <v>1</v>
      </c>
      <c r="BI11" s="79">
        <v>1</v>
      </c>
      <c r="BJ11" s="79">
        <v>0</v>
      </c>
      <c r="BK11" s="201" t="s">
        <v>567</v>
      </c>
      <c r="BL11" s="166">
        <f t="shared" si="15"/>
        <v>0.2</v>
      </c>
      <c r="BM11" s="923"/>
      <c r="BN11" s="924">
        <f t="shared" si="16"/>
        <v>2</v>
      </c>
      <c r="BO11" s="166">
        <f t="shared" si="17"/>
        <v>0.2</v>
      </c>
      <c r="BP11" s="183" t="s">
        <v>792</v>
      </c>
      <c r="BQ11" s="79">
        <v>1</v>
      </c>
      <c r="BR11" s="183" t="s">
        <v>793</v>
      </c>
      <c r="BS11" s="79" t="s">
        <v>789</v>
      </c>
      <c r="BT11" s="78" t="s">
        <v>794</v>
      </c>
      <c r="BU11" s="195"/>
      <c r="BV11" s="195"/>
      <c r="BW11" s="216" t="s">
        <v>795</v>
      </c>
      <c r="BX11" s="195">
        <v>1</v>
      </c>
      <c r="BY11" s="195">
        <v>1</v>
      </c>
      <c r="BZ11" s="195">
        <v>1</v>
      </c>
      <c r="CA11" s="195"/>
      <c r="CB11" s="195" t="s">
        <v>567</v>
      </c>
      <c r="CC11" s="195"/>
      <c r="CD11" s="166">
        <f t="shared" si="18"/>
        <v>0.3</v>
      </c>
      <c r="CE11" s="195"/>
      <c r="CF11" s="167">
        <f t="shared" si="19"/>
        <v>3</v>
      </c>
      <c r="CG11" s="166">
        <f t="shared" si="20"/>
        <v>0.3</v>
      </c>
      <c r="CH11" s="183" t="s">
        <v>796</v>
      </c>
      <c r="CI11" s="195">
        <v>1</v>
      </c>
      <c r="CJ11" s="183" t="s">
        <v>797</v>
      </c>
      <c r="CK11" s="79" t="s">
        <v>789</v>
      </c>
      <c r="CL11" s="78" t="s">
        <v>798</v>
      </c>
      <c r="CM11" s="195"/>
      <c r="CN11" s="195"/>
      <c r="CO11" s="216" t="s">
        <v>799</v>
      </c>
      <c r="CP11" s="195">
        <v>1</v>
      </c>
      <c r="CQ11" s="195">
        <v>1</v>
      </c>
      <c r="CR11" s="195">
        <v>1</v>
      </c>
      <c r="CS11" s="195"/>
      <c r="CT11" s="195" t="s">
        <v>567</v>
      </c>
      <c r="CU11" s="195" t="s">
        <v>762</v>
      </c>
      <c r="CV11" s="166">
        <f t="shared" si="21"/>
        <v>0.4</v>
      </c>
      <c r="CW11" s="79"/>
      <c r="CX11" s="167">
        <f t="shared" si="22"/>
        <v>4</v>
      </c>
      <c r="CY11" s="166">
        <f t="shared" si="0"/>
        <v>0.4</v>
      </c>
      <c r="CZ11" s="183" t="s">
        <v>800</v>
      </c>
      <c r="DA11" s="195">
        <v>1</v>
      </c>
      <c r="DB11" s="183" t="s">
        <v>801</v>
      </c>
      <c r="DC11" s="79" t="s">
        <v>789</v>
      </c>
      <c r="DD11" s="78" t="s">
        <v>802</v>
      </c>
      <c r="DE11" s="195"/>
      <c r="DF11" s="195"/>
      <c r="DG11" s="216" t="s">
        <v>803</v>
      </c>
      <c r="DH11" s="195">
        <v>1</v>
      </c>
      <c r="DI11" s="195">
        <v>1</v>
      </c>
      <c r="DJ11" s="195">
        <v>1</v>
      </c>
      <c r="DK11" s="195"/>
      <c r="DL11" s="195" t="s">
        <v>567</v>
      </c>
      <c r="DM11" s="195"/>
      <c r="DN11" s="166">
        <f t="shared" si="23"/>
        <v>0.5</v>
      </c>
      <c r="DO11" s="79"/>
      <c r="DP11" s="167">
        <f t="shared" si="24"/>
        <v>5</v>
      </c>
      <c r="DQ11" s="166">
        <f t="shared" si="1"/>
        <v>0.5</v>
      </c>
      <c r="DR11" s="183" t="s">
        <v>804</v>
      </c>
      <c r="DS11" s="79">
        <v>1</v>
      </c>
      <c r="DT11" s="183" t="s">
        <v>805</v>
      </c>
      <c r="DU11" s="79" t="s">
        <v>789</v>
      </c>
      <c r="DV11" s="78" t="s">
        <v>806</v>
      </c>
      <c r="DW11" s="195"/>
      <c r="DX11" s="195"/>
      <c r="DY11" s="216" t="s">
        <v>807</v>
      </c>
      <c r="DZ11" s="195">
        <v>1</v>
      </c>
      <c r="EA11" s="195">
        <v>1</v>
      </c>
      <c r="EB11" s="195">
        <v>1</v>
      </c>
      <c r="EC11" s="195"/>
      <c r="ED11" s="195" t="s">
        <v>567</v>
      </c>
      <c r="EE11" s="195"/>
      <c r="EF11" s="166">
        <f t="shared" si="25"/>
        <v>0.6</v>
      </c>
      <c r="EG11" s="79"/>
      <c r="EH11" s="167">
        <f t="shared" si="26"/>
        <v>6</v>
      </c>
      <c r="EI11" s="166">
        <f t="shared" si="2"/>
        <v>0.6</v>
      </c>
      <c r="EJ11" s="183" t="s">
        <v>808</v>
      </c>
      <c r="EK11" s="183">
        <v>1</v>
      </c>
      <c r="EL11" s="183" t="s">
        <v>809</v>
      </c>
      <c r="EM11" s="79" t="s">
        <v>789</v>
      </c>
      <c r="EN11" s="78" t="s">
        <v>810</v>
      </c>
      <c r="EO11" s="195"/>
      <c r="EP11" s="216"/>
      <c r="EQ11" s="216" t="s">
        <v>811</v>
      </c>
      <c r="ER11" s="195">
        <v>1</v>
      </c>
      <c r="ES11" s="195">
        <v>1</v>
      </c>
      <c r="ET11" s="195"/>
      <c r="EU11" s="195"/>
      <c r="EV11" s="195" t="s">
        <v>567</v>
      </c>
      <c r="EW11" s="195"/>
      <c r="EX11" s="166">
        <f t="shared" si="27"/>
        <v>0.7</v>
      </c>
      <c r="EY11" s="79"/>
      <c r="EZ11" s="167">
        <f>EH11+EK11</f>
        <v>7</v>
      </c>
      <c r="FA11" s="166">
        <f t="shared" si="3"/>
        <v>0.7</v>
      </c>
      <c r="FB11" s="183" t="s">
        <v>812</v>
      </c>
      <c r="FC11" s="183">
        <v>1</v>
      </c>
      <c r="FD11" s="183" t="s">
        <v>813</v>
      </c>
      <c r="FE11" s="79" t="s">
        <v>789</v>
      </c>
      <c r="FF11" s="78" t="s">
        <v>814</v>
      </c>
      <c r="FG11" s="195"/>
      <c r="FH11" s="216"/>
      <c r="FI11" s="170" t="s">
        <v>815</v>
      </c>
      <c r="FJ11" s="195">
        <v>1</v>
      </c>
      <c r="FK11" s="195">
        <v>1</v>
      </c>
      <c r="FL11" s="195">
        <v>1</v>
      </c>
      <c r="FM11" s="195"/>
      <c r="FN11" s="195" t="s">
        <v>567</v>
      </c>
      <c r="FO11" s="195"/>
      <c r="FP11" s="166">
        <f t="shared" si="29"/>
        <v>0.8</v>
      </c>
      <c r="FQ11" s="79"/>
      <c r="FR11" s="167">
        <f t="shared" si="30"/>
        <v>8</v>
      </c>
      <c r="FS11" s="166">
        <f t="shared" si="4"/>
        <v>0.8</v>
      </c>
      <c r="FT11" s="157" t="s">
        <v>816</v>
      </c>
      <c r="FU11" s="157" t="s">
        <v>817</v>
      </c>
      <c r="FV11" s="183" t="s">
        <v>818</v>
      </c>
      <c r="FW11" s="183">
        <v>1</v>
      </c>
      <c r="FX11" s="183" t="s">
        <v>819</v>
      </c>
      <c r="FY11" s="79" t="s">
        <v>789</v>
      </c>
      <c r="FZ11" s="78" t="s">
        <v>820</v>
      </c>
      <c r="GA11" s="195"/>
      <c r="GB11" s="216"/>
      <c r="GC11" s="170" t="s">
        <v>821</v>
      </c>
      <c r="GD11" s="195">
        <v>1</v>
      </c>
      <c r="GE11" s="195">
        <v>1</v>
      </c>
      <c r="GF11" s="195">
        <v>1</v>
      </c>
      <c r="GG11" s="195"/>
      <c r="GH11" s="195" t="s">
        <v>567</v>
      </c>
      <c r="GI11" s="195"/>
      <c r="GJ11" s="166">
        <f t="shared" si="31"/>
        <v>0.9</v>
      </c>
      <c r="GK11" s="79"/>
      <c r="GL11" s="174">
        <f t="shared" si="5"/>
        <v>9</v>
      </c>
      <c r="GM11" s="166">
        <f t="shared" si="6"/>
        <v>0.9</v>
      </c>
      <c r="GN11" s="157" t="s">
        <v>822</v>
      </c>
      <c r="GO11" s="157" t="s">
        <v>823</v>
      </c>
      <c r="GP11" s="183" t="s">
        <v>824</v>
      </c>
      <c r="GQ11" s="195">
        <v>1</v>
      </c>
      <c r="GR11" s="183" t="s">
        <v>825</v>
      </c>
      <c r="GS11" s="79" t="s">
        <v>789</v>
      </c>
      <c r="GT11" s="78" t="s">
        <v>826</v>
      </c>
      <c r="GU11" s="195"/>
      <c r="GV11" s="195"/>
      <c r="GW11" s="170" t="s">
        <v>827</v>
      </c>
      <c r="GX11" s="195">
        <v>1</v>
      </c>
      <c r="GY11" s="195">
        <v>1</v>
      </c>
      <c r="GZ11" s="195">
        <v>1</v>
      </c>
      <c r="HA11" s="195"/>
      <c r="HB11" s="195" t="s">
        <v>591</v>
      </c>
      <c r="HC11" s="195"/>
      <c r="HD11" s="166">
        <f t="shared" si="32"/>
        <v>1</v>
      </c>
      <c r="HE11" s="79"/>
      <c r="HF11" s="174">
        <f t="shared" si="33"/>
        <v>10</v>
      </c>
      <c r="HG11" s="166">
        <f t="shared" si="7"/>
        <v>1</v>
      </c>
      <c r="HH11" s="157" t="s">
        <v>828</v>
      </c>
      <c r="HI11" s="157" t="s">
        <v>829</v>
      </c>
      <c r="HJ11" s="195"/>
      <c r="HK11" s="195"/>
      <c r="HL11" s="195"/>
      <c r="HM11" s="195"/>
      <c r="HN11" s="195"/>
      <c r="HO11" s="195"/>
      <c r="HP11" s="195"/>
      <c r="HQ11" s="195"/>
      <c r="HR11" s="195"/>
      <c r="HS11" s="195"/>
      <c r="HT11" s="195"/>
      <c r="HU11" s="195"/>
      <c r="HV11" s="195"/>
      <c r="HW11" s="195"/>
      <c r="HX11" s="166">
        <f t="shared" si="34"/>
        <v>1</v>
      </c>
      <c r="HY11" s="79"/>
      <c r="HZ11" s="174">
        <f t="shared" si="35"/>
        <v>10</v>
      </c>
      <c r="IA11" s="166">
        <f t="shared" si="8"/>
        <v>1</v>
      </c>
      <c r="IB11" s="198" t="s">
        <v>830</v>
      </c>
      <c r="IC11" s="162" t="s">
        <v>605</v>
      </c>
      <c r="ID11" s="217" t="s">
        <v>831</v>
      </c>
      <c r="IE11" s="218" t="s">
        <v>832</v>
      </c>
      <c r="IF11" s="179" t="s">
        <v>7</v>
      </c>
    </row>
    <row r="12" spans="1:240" ht="267.95" customHeight="1" x14ac:dyDescent="0.25">
      <c r="A12" s="925">
        <v>8</v>
      </c>
      <c r="B12" s="213" t="s">
        <v>833</v>
      </c>
      <c r="C12" s="206" t="s">
        <v>834</v>
      </c>
      <c r="D12" s="206" t="s">
        <v>548</v>
      </c>
      <c r="E12" s="206" t="s">
        <v>774</v>
      </c>
      <c r="F12" s="206" t="s">
        <v>725</v>
      </c>
      <c r="G12" s="206" t="s">
        <v>775</v>
      </c>
      <c r="H12" s="206" t="s">
        <v>552</v>
      </c>
      <c r="I12" s="214" t="s">
        <v>153</v>
      </c>
      <c r="J12" s="206" t="s">
        <v>5</v>
      </c>
      <c r="K12" s="206">
        <v>10</v>
      </c>
      <c r="L12" s="206" t="s">
        <v>835</v>
      </c>
      <c r="M12" s="206" t="s">
        <v>778</v>
      </c>
      <c r="N12" s="219" t="s">
        <v>779</v>
      </c>
      <c r="O12" s="206" t="s">
        <v>780</v>
      </c>
      <c r="P12" s="220" t="s">
        <v>836</v>
      </c>
      <c r="Q12" s="233">
        <v>1</v>
      </c>
      <c r="R12" s="222" t="s">
        <v>837</v>
      </c>
      <c r="S12" s="223"/>
      <c r="T12" s="222" t="s">
        <v>838</v>
      </c>
      <c r="U12" s="223"/>
      <c r="V12" s="223"/>
      <c r="W12" s="227" t="s">
        <v>839</v>
      </c>
      <c r="X12" s="185">
        <v>1</v>
      </c>
      <c r="Y12" s="185">
        <v>1</v>
      </c>
      <c r="Z12" s="185">
        <v>1</v>
      </c>
      <c r="AA12" s="223"/>
      <c r="AB12" s="185" t="s">
        <v>762</v>
      </c>
      <c r="AC12" s="185" t="s">
        <v>762</v>
      </c>
      <c r="AD12" s="919">
        <f t="shared" si="9"/>
        <v>0.1</v>
      </c>
      <c r="AE12" s="185">
        <v>0</v>
      </c>
      <c r="AF12" s="920">
        <f t="shared" si="10"/>
        <v>1</v>
      </c>
      <c r="AG12" s="919">
        <f t="shared" si="11"/>
        <v>0.1</v>
      </c>
      <c r="AH12" s="183" t="s">
        <v>840</v>
      </c>
      <c r="AI12" s="78">
        <v>1</v>
      </c>
      <c r="AJ12" s="79"/>
      <c r="AK12" s="183" t="s">
        <v>841</v>
      </c>
      <c r="AL12" s="183" t="s">
        <v>842</v>
      </c>
      <c r="AM12" s="195"/>
      <c r="AN12" s="195"/>
      <c r="AO12" s="183" t="s">
        <v>843</v>
      </c>
      <c r="AP12" s="283">
        <v>1</v>
      </c>
      <c r="AQ12" s="283">
        <v>1</v>
      </c>
      <c r="AR12" s="283">
        <v>0</v>
      </c>
      <c r="AS12" s="283" t="s">
        <v>618</v>
      </c>
      <c r="AT12" s="283" t="s">
        <v>567</v>
      </c>
      <c r="AU12" s="921">
        <f t="shared" si="12"/>
        <v>0.2</v>
      </c>
      <c r="AV12" s="160" t="s">
        <v>568</v>
      </c>
      <c r="AW12" s="922">
        <f t="shared" si="13"/>
        <v>2</v>
      </c>
      <c r="AX12" s="921">
        <f t="shared" si="14"/>
        <v>0.2</v>
      </c>
      <c r="AY12" s="183" t="s">
        <v>844</v>
      </c>
      <c r="AZ12" s="78">
        <v>1</v>
      </c>
      <c r="BA12" s="183" t="s">
        <v>845</v>
      </c>
      <c r="BB12" s="183" t="s">
        <v>846</v>
      </c>
      <c r="BC12" s="183" t="s">
        <v>847</v>
      </c>
      <c r="BD12" s="195"/>
      <c r="BE12" s="195"/>
      <c r="BF12" s="183" t="s">
        <v>848</v>
      </c>
      <c r="BG12" s="79">
        <v>1</v>
      </c>
      <c r="BH12" s="79">
        <v>1</v>
      </c>
      <c r="BI12" s="79">
        <v>1</v>
      </c>
      <c r="BJ12" s="79">
        <v>0</v>
      </c>
      <c r="BK12" s="201" t="s">
        <v>567</v>
      </c>
      <c r="BL12" s="166">
        <f t="shared" si="15"/>
        <v>0.3</v>
      </c>
      <c r="BM12" s="923"/>
      <c r="BN12" s="924">
        <f t="shared" si="16"/>
        <v>3</v>
      </c>
      <c r="BO12" s="166">
        <f t="shared" si="17"/>
        <v>0.3</v>
      </c>
      <c r="BP12" s="183" t="s">
        <v>844</v>
      </c>
      <c r="BQ12" s="78">
        <v>1</v>
      </c>
      <c r="BR12" s="183" t="s">
        <v>849</v>
      </c>
      <c r="BS12" s="183" t="s">
        <v>846</v>
      </c>
      <c r="BT12" s="183" t="s">
        <v>850</v>
      </c>
      <c r="BU12" s="195"/>
      <c r="BV12" s="195"/>
      <c r="BW12" s="183" t="s">
        <v>851</v>
      </c>
      <c r="BX12" s="79">
        <v>1</v>
      </c>
      <c r="BY12" s="79">
        <v>1</v>
      </c>
      <c r="BZ12" s="79">
        <v>1</v>
      </c>
      <c r="CA12" s="79">
        <v>0</v>
      </c>
      <c r="CB12" s="201" t="s">
        <v>567</v>
      </c>
      <c r="CC12" s="166" t="s">
        <v>762</v>
      </c>
      <c r="CD12" s="923">
        <f>CG12</f>
        <v>0.4</v>
      </c>
      <c r="CE12" s="935"/>
      <c r="CF12" s="167">
        <f>BQ12+BN12</f>
        <v>4</v>
      </c>
      <c r="CG12" s="166">
        <f t="shared" si="20"/>
        <v>0.4</v>
      </c>
      <c r="CH12" s="183" t="s">
        <v>844</v>
      </c>
      <c r="CI12" s="195">
        <v>1</v>
      </c>
      <c r="CJ12" s="183" t="s">
        <v>852</v>
      </c>
      <c r="CK12" s="183" t="s">
        <v>846</v>
      </c>
      <c r="CL12" s="183" t="s">
        <v>853</v>
      </c>
      <c r="CM12" s="195"/>
      <c r="CN12" s="195"/>
      <c r="CO12" s="183" t="s">
        <v>854</v>
      </c>
      <c r="CP12" s="195">
        <v>1</v>
      </c>
      <c r="CQ12" s="195">
        <v>1</v>
      </c>
      <c r="CR12" s="195">
        <v>1</v>
      </c>
      <c r="CS12" s="195"/>
      <c r="CT12" s="195" t="s">
        <v>567</v>
      </c>
      <c r="CU12" s="195" t="s">
        <v>762</v>
      </c>
      <c r="CV12" s="166">
        <f t="shared" si="21"/>
        <v>0.5</v>
      </c>
      <c r="CW12" s="79"/>
      <c r="CX12" s="167">
        <f t="shared" si="22"/>
        <v>5</v>
      </c>
      <c r="CY12" s="166">
        <f t="shared" si="0"/>
        <v>0.5</v>
      </c>
      <c r="CZ12" s="183" t="s">
        <v>844</v>
      </c>
      <c r="DA12" s="195">
        <v>1</v>
      </c>
      <c r="DB12" s="183" t="s">
        <v>855</v>
      </c>
      <c r="DC12" s="183" t="s">
        <v>846</v>
      </c>
      <c r="DD12" s="183" t="s">
        <v>856</v>
      </c>
      <c r="DE12" s="195"/>
      <c r="DF12" s="195"/>
      <c r="DG12" s="183" t="s">
        <v>857</v>
      </c>
      <c r="DH12" s="195">
        <v>1</v>
      </c>
      <c r="DI12" s="195">
        <v>1</v>
      </c>
      <c r="DJ12" s="195">
        <v>1</v>
      </c>
      <c r="DK12" s="195"/>
      <c r="DL12" s="195" t="s">
        <v>567</v>
      </c>
      <c r="DM12" s="195"/>
      <c r="DN12" s="166">
        <f t="shared" si="23"/>
        <v>0.6</v>
      </c>
      <c r="DO12" s="79"/>
      <c r="DP12" s="167">
        <f t="shared" si="24"/>
        <v>6</v>
      </c>
      <c r="DQ12" s="166">
        <f t="shared" si="1"/>
        <v>0.6</v>
      </c>
      <c r="DR12" s="183" t="s">
        <v>844</v>
      </c>
      <c r="DS12" s="195">
        <v>1</v>
      </c>
      <c r="DT12" s="183" t="s">
        <v>858</v>
      </c>
      <c r="DU12" s="183" t="s">
        <v>846</v>
      </c>
      <c r="DV12" s="183" t="s">
        <v>859</v>
      </c>
      <c r="DW12" s="195"/>
      <c r="DX12" s="195"/>
      <c r="DY12" s="183" t="s">
        <v>860</v>
      </c>
      <c r="DZ12" s="195">
        <v>1</v>
      </c>
      <c r="EA12" s="195">
        <v>1</v>
      </c>
      <c r="EB12" s="195">
        <v>1</v>
      </c>
      <c r="EC12" s="195"/>
      <c r="ED12" s="195" t="s">
        <v>567</v>
      </c>
      <c r="EE12" s="195"/>
      <c r="EF12" s="166">
        <f t="shared" si="25"/>
        <v>0.7</v>
      </c>
      <c r="EG12" s="79"/>
      <c r="EH12" s="167">
        <f t="shared" si="26"/>
        <v>7</v>
      </c>
      <c r="EI12" s="166">
        <f t="shared" si="2"/>
        <v>0.7</v>
      </c>
      <c r="EJ12" s="183" t="s">
        <v>844</v>
      </c>
      <c r="EK12" s="195">
        <v>1</v>
      </c>
      <c r="EL12" s="183" t="s">
        <v>861</v>
      </c>
      <c r="EM12" s="183" t="s">
        <v>846</v>
      </c>
      <c r="EN12" s="183" t="s">
        <v>862</v>
      </c>
      <c r="EO12" s="195"/>
      <c r="EP12" s="195"/>
      <c r="EQ12" s="183" t="s">
        <v>863</v>
      </c>
      <c r="ER12" s="195">
        <v>1</v>
      </c>
      <c r="ES12" s="195">
        <v>1</v>
      </c>
      <c r="ET12" s="195">
        <v>1</v>
      </c>
      <c r="EU12" s="195"/>
      <c r="EV12" s="195" t="s">
        <v>567</v>
      </c>
      <c r="EW12" s="195"/>
      <c r="EX12" s="166">
        <f t="shared" si="27"/>
        <v>0.8</v>
      </c>
      <c r="EY12" s="79"/>
      <c r="EZ12" s="167">
        <f t="shared" si="28"/>
        <v>8</v>
      </c>
      <c r="FA12" s="166">
        <f t="shared" si="3"/>
        <v>0.8</v>
      </c>
      <c r="FB12" s="183" t="s">
        <v>844</v>
      </c>
      <c r="FC12" s="195">
        <v>1</v>
      </c>
      <c r="FD12" s="183" t="s">
        <v>864</v>
      </c>
      <c r="FE12" s="183" t="s">
        <v>846</v>
      </c>
      <c r="FF12" s="183" t="s">
        <v>865</v>
      </c>
      <c r="FG12" s="195"/>
      <c r="FH12" s="195"/>
      <c r="FI12" s="183" t="s">
        <v>866</v>
      </c>
      <c r="FJ12" s="195"/>
      <c r="FK12" s="195"/>
      <c r="FL12" s="195"/>
      <c r="FM12" s="195"/>
      <c r="FN12" s="195"/>
      <c r="FO12" s="195"/>
      <c r="FP12" s="166">
        <f t="shared" si="29"/>
        <v>0.9</v>
      </c>
      <c r="FQ12" s="79"/>
      <c r="FR12" s="167">
        <f t="shared" si="30"/>
        <v>9</v>
      </c>
      <c r="FS12" s="166">
        <f t="shared" si="4"/>
        <v>0.9</v>
      </c>
      <c r="FT12" s="224" t="s">
        <v>867</v>
      </c>
      <c r="FU12" s="224" t="s">
        <v>868</v>
      </c>
      <c r="FV12" s="183" t="s">
        <v>844</v>
      </c>
      <c r="FW12" s="195">
        <v>1</v>
      </c>
      <c r="FX12" s="183" t="s">
        <v>869</v>
      </c>
      <c r="FY12" s="183" t="s">
        <v>846</v>
      </c>
      <c r="FZ12" s="183" t="s">
        <v>870</v>
      </c>
      <c r="GA12" s="195"/>
      <c r="GB12" s="195"/>
      <c r="GC12" s="183" t="s">
        <v>871</v>
      </c>
      <c r="GD12" s="195">
        <v>1</v>
      </c>
      <c r="GE12" s="195">
        <v>1</v>
      </c>
      <c r="GF12" s="195">
        <v>1</v>
      </c>
      <c r="GG12" s="195"/>
      <c r="GH12" s="195" t="s">
        <v>591</v>
      </c>
      <c r="GI12" s="195"/>
      <c r="GJ12" s="166">
        <f t="shared" si="31"/>
        <v>1</v>
      </c>
      <c r="GK12" s="79"/>
      <c r="GL12" s="174">
        <f t="shared" si="5"/>
        <v>10</v>
      </c>
      <c r="GM12" s="166">
        <f t="shared" si="6"/>
        <v>1</v>
      </c>
      <c r="GN12" s="224" t="s">
        <v>872</v>
      </c>
      <c r="GO12" s="224" t="s">
        <v>873</v>
      </c>
      <c r="GP12" s="183" t="s">
        <v>844</v>
      </c>
      <c r="GQ12" s="195">
        <v>1</v>
      </c>
      <c r="GR12" s="183" t="s">
        <v>874</v>
      </c>
      <c r="GS12" s="183" t="s">
        <v>846</v>
      </c>
      <c r="GT12" s="183" t="s">
        <v>875</v>
      </c>
      <c r="GU12" s="195"/>
      <c r="GV12" s="195"/>
      <c r="GW12" s="183" t="s">
        <v>876</v>
      </c>
      <c r="GX12" s="195"/>
      <c r="GY12" s="195"/>
      <c r="GZ12" s="195"/>
      <c r="HA12" s="195"/>
      <c r="HB12" s="195"/>
      <c r="HC12" s="195"/>
      <c r="HD12" s="166">
        <f t="shared" si="32"/>
        <v>1.1000000000000001</v>
      </c>
      <c r="HE12" s="79"/>
      <c r="HF12" s="174">
        <f t="shared" si="33"/>
        <v>11</v>
      </c>
      <c r="HG12" s="166">
        <f t="shared" si="7"/>
        <v>1.1000000000000001</v>
      </c>
      <c r="HH12" s="198" t="s">
        <v>877</v>
      </c>
      <c r="HI12" s="198" t="s">
        <v>605</v>
      </c>
      <c r="HJ12" s="195"/>
      <c r="HK12" s="195"/>
      <c r="HL12" s="195"/>
      <c r="HM12" s="195"/>
      <c r="HN12" s="195"/>
      <c r="HO12" s="195"/>
      <c r="HP12" s="195"/>
      <c r="HQ12" s="195"/>
      <c r="HR12" s="195"/>
      <c r="HS12" s="195"/>
      <c r="HT12" s="195"/>
      <c r="HU12" s="195"/>
      <c r="HV12" s="195"/>
      <c r="HW12" s="195"/>
      <c r="HX12" s="166">
        <f t="shared" si="34"/>
        <v>1.1000000000000001</v>
      </c>
      <c r="HY12" s="79"/>
      <c r="HZ12" s="174">
        <f t="shared" si="35"/>
        <v>11</v>
      </c>
      <c r="IA12" s="166">
        <f t="shared" si="8"/>
        <v>1.1000000000000001</v>
      </c>
      <c r="IB12" s="225" t="s">
        <v>878</v>
      </c>
      <c r="IC12" s="198" t="s">
        <v>605</v>
      </c>
      <c r="ID12" s="226" t="s">
        <v>879</v>
      </c>
      <c r="IE12" s="226" t="s">
        <v>880</v>
      </c>
      <c r="IF12" s="179" t="s">
        <v>7</v>
      </c>
    </row>
    <row r="13" spans="1:240" ht="210.75" customHeight="1" x14ac:dyDescent="0.25">
      <c r="A13" s="925">
        <v>9</v>
      </c>
      <c r="B13" s="213" t="s">
        <v>881</v>
      </c>
      <c r="C13" s="206" t="s">
        <v>882</v>
      </c>
      <c r="D13" s="936" t="s">
        <v>883</v>
      </c>
      <c r="E13" s="206" t="s">
        <v>666</v>
      </c>
      <c r="F13" s="206" t="s">
        <v>725</v>
      </c>
      <c r="G13" s="206" t="s">
        <v>775</v>
      </c>
      <c r="H13" s="206" t="s">
        <v>552</v>
      </c>
      <c r="I13" s="214" t="s">
        <v>884</v>
      </c>
      <c r="J13" s="206" t="s">
        <v>5</v>
      </c>
      <c r="K13" s="206">
        <v>6</v>
      </c>
      <c r="L13" s="205" t="s">
        <v>885</v>
      </c>
      <c r="M13" s="206" t="s">
        <v>668</v>
      </c>
      <c r="N13" s="219" t="s">
        <v>779</v>
      </c>
      <c r="O13" s="206" t="s">
        <v>780</v>
      </c>
      <c r="P13" s="227" t="s">
        <v>886</v>
      </c>
      <c r="Q13" s="79">
        <v>0</v>
      </c>
      <c r="R13" s="222"/>
      <c r="S13" s="223"/>
      <c r="T13" s="227"/>
      <c r="U13" s="223"/>
      <c r="V13" s="223"/>
      <c r="W13" s="223"/>
      <c r="X13" s="185">
        <v>0</v>
      </c>
      <c r="Y13" s="185">
        <v>0</v>
      </c>
      <c r="Z13" s="185">
        <v>0</v>
      </c>
      <c r="AA13" s="223"/>
      <c r="AB13" s="185">
        <v>0</v>
      </c>
      <c r="AC13" s="185">
        <v>0</v>
      </c>
      <c r="AD13" s="919">
        <f t="shared" si="9"/>
        <v>0</v>
      </c>
      <c r="AE13" s="185">
        <v>0</v>
      </c>
      <c r="AF13" s="920">
        <f t="shared" si="10"/>
        <v>0</v>
      </c>
      <c r="AG13" s="919">
        <f t="shared" si="11"/>
        <v>0</v>
      </c>
      <c r="AH13" s="195"/>
      <c r="AI13" s="79">
        <v>0</v>
      </c>
      <c r="AJ13" s="195"/>
      <c r="AK13" s="195"/>
      <c r="AL13" s="195"/>
      <c r="AM13" s="195"/>
      <c r="AN13" s="195"/>
      <c r="AO13" s="195"/>
      <c r="AP13" s="283">
        <v>0</v>
      </c>
      <c r="AQ13" s="283">
        <v>0</v>
      </c>
      <c r="AR13" s="283">
        <v>0</v>
      </c>
      <c r="AS13" s="283" t="s">
        <v>618</v>
      </c>
      <c r="AT13" s="283" t="s">
        <v>619</v>
      </c>
      <c r="AU13" s="921">
        <f t="shared" si="12"/>
        <v>0</v>
      </c>
      <c r="AV13" s="160" t="s">
        <v>568</v>
      </c>
      <c r="AW13" s="922">
        <f t="shared" si="13"/>
        <v>0</v>
      </c>
      <c r="AX13" s="921">
        <f t="shared" si="14"/>
        <v>0</v>
      </c>
      <c r="AY13" s="78" t="s">
        <v>887</v>
      </c>
      <c r="AZ13" s="79">
        <v>1</v>
      </c>
      <c r="BA13" s="183" t="s">
        <v>888</v>
      </c>
      <c r="BB13" s="78" t="s">
        <v>889</v>
      </c>
      <c r="BC13" s="195">
        <v>1000</v>
      </c>
      <c r="BD13" s="195"/>
      <c r="BE13" s="195"/>
      <c r="BF13" s="183" t="s">
        <v>890</v>
      </c>
      <c r="BG13" s="79">
        <v>1</v>
      </c>
      <c r="BH13" s="79">
        <v>1</v>
      </c>
      <c r="BI13" s="79">
        <v>1</v>
      </c>
      <c r="BJ13" s="79"/>
      <c r="BK13" s="201" t="s">
        <v>567</v>
      </c>
      <c r="BL13" s="166">
        <f t="shared" si="15"/>
        <v>0.16666666666666666</v>
      </c>
      <c r="BM13" s="923"/>
      <c r="BN13" s="924">
        <f t="shared" si="16"/>
        <v>1</v>
      </c>
      <c r="BO13" s="166">
        <f t="shared" si="17"/>
        <v>0.16666666666666666</v>
      </c>
      <c r="BP13" s="195" t="s">
        <v>891</v>
      </c>
      <c r="BQ13" s="195">
        <v>0</v>
      </c>
      <c r="BR13" s="195"/>
      <c r="BS13" s="195"/>
      <c r="BT13" s="195"/>
      <c r="BU13" s="195"/>
      <c r="BV13" s="195"/>
      <c r="BW13" s="195"/>
      <c r="BX13" s="195">
        <v>1</v>
      </c>
      <c r="BY13" s="195">
        <v>0</v>
      </c>
      <c r="BZ13" s="195">
        <v>0</v>
      </c>
      <c r="CA13" s="195"/>
      <c r="CB13" s="195" t="s">
        <v>567</v>
      </c>
      <c r="CC13" s="195"/>
      <c r="CD13" s="166">
        <f t="shared" si="18"/>
        <v>0.16666666666666666</v>
      </c>
      <c r="CE13" s="195"/>
      <c r="CF13" s="167">
        <f t="shared" si="19"/>
        <v>1</v>
      </c>
      <c r="CG13" s="166">
        <f t="shared" si="20"/>
        <v>0.16666666666666666</v>
      </c>
      <c r="CH13" s="183" t="s">
        <v>892</v>
      </c>
      <c r="CI13" s="79">
        <v>4</v>
      </c>
      <c r="CJ13" s="183" t="s">
        <v>893</v>
      </c>
      <c r="CK13" s="183" t="s">
        <v>894</v>
      </c>
      <c r="CL13" s="195"/>
      <c r="CM13" s="195"/>
      <c r="CN13" s="195"/>
      <c r="CO13" s="183" t="s">
        <v>895</v>
      </c>
      <c r="CP13" s="195">
        <v>1</v>
      </c>
      <c r="CQ13" s="195">
        <v>1</v>
      </c>
      <c r="CR13" s="195">
        <v>1</v>
      </c>
      <c r="CS13" s="195"/>
      <c r="CT13" s="195" t="s">
        <v>567</v>
      </c>
      <c r="CU13" s="195"/>
      <c r="CV13" s="166">
        <f t="shared" si="21"/>
        <v>0.83333333333333337</v>
      </c>
      <c r="CW13" s="79"/>
      <c r="CX13" s="167">
        <f t="shared" si="22"/>
        <v>5</v>
      </c>
      <c r="CY13" s="166">
        <f t="shared" si="0"/>
        <v>0.83333333333333337</v>
      </c>
      <c r="CZ13" s="183" t="s">
        <v>896</v>
      </c>
      <c r="DA13" s="79">
        <v>1</v>
      </c>
      <c r="DB13" s="78" t="s">
        <v>897</v>
      </c>
      <c r="DC13" s="195"/>
      <c r="DD13" s="195"/>
      <c r="DE13" s="195"/>
      <c r="DF13" s="195"/>
      <c r="DG13" s="183" t="s">
        <v>898</v>
      </c>
      <c r="DH13" s="78">
        <v>1</v>
      </c>
      <c r="DI13" s="195">
        <v>1</v>
      </c>
      <c r="DJ13" s="195">
        <v>1</v>
      </c>
      <c r="DK13" s="195"/>
      <c r="DL13" s="195" t="s">
        <v>580</v>
      </c>
      <c r="DM13" s="195"/>
      <c r="DN13" s="166">
        <f t="shared" si="23"/>
        <v>1</v>
      </c>
      <c r="DO13" s="79"/>
      <c r="DP13" s="167">
        <f t="shared" si="24"/>
        <v>6</v>
      </c>
      <c r="DQ13" s="166">
        <f t="shared" si="1"/>
        <v>1</v>
      </c>
      <c r="DR13" s="78" t="s">
        <v>899</v>
      </c>
      <c r="DS13" s="195">
        <v>3</v>
      </c>
      <c r="DT13" s="183"/>
      <c r="DU13" s="183"/>
      <c r="DV13" s="183"/>
      <c r="DW13" s="195"/>
      <c r="DX13" s="195"/>
      <c r="DY13" s="183"/>
      <c r="DZ13" s="195">
        <v>1</v>
      </c>
      <c r="EA13" s="195">
        <v>1</v>
      </c>
      <c r="EB13" s="195">
        <v>1</v>
      </c>
      <c r="EC13" s="195"/>
      <c r="ED13" s="195" t="s">
        <v>591</v>
      </c>
      <c r="EE13" s="195"/>
      <c r="EF13" s="166">
        <f t="shared" si="25"/>
        <v>1.5</v>
      </c>
      <c r="EG13" s="79"/>
      <c r="EH13" s="167">
        <f t="shared" si="26"/>
        <v>9</v>
      </c>
      <c r="EI13" s="166">
        <f t="shared" si="2"/>
        <v>1.5</v>
      </c>
      <c r="EJ13" s="183" t="s">
        <v>900</v>
      </c>
      <c r="EK13" s="79">
        <v>3</v>
      </c>
      <c r="EL13" s="78" t="s">
        <v>901</v>
      </c>
      <c r="EM13" s="183" t="s">
        <v>902</v>
      </c>
      <c r="EN13" s="195"/>
      <c r="EO13" s="195"/>
      <c r="EP13" s="195"/>
      <c r="EQ13" s="183" t="s">
        <v>903</v>
      </c>
      <c r="ER13" s="195">
        <v>0</v>
      </c>
      <c r="ES13" s="195">
        <v>1</v>
      </c>
      <c r="ET13" s="195">
        <v>1</v>
      </c>
      <c r="EU13" s="195"/>
      <c r="EV13" s="195" t="s">
        <v>591</v>
      </c>
      <c r="EW13" s="195"/>
      <c r="EX13" s="166">
        <f t="shared" si="27"/>
        <v>2</v>
      </c>
      <c r="EY13" s="79"/>
      <c r="EZ13" s="167">
        <f t="shared" si="28"/>
        <v>12</v>
      </c>
      <c r="FA13" s="166">
        <f t="shared" si="3"/>
        <v>2</v>
      </c>
      <c r="FB13" s="183" t="s">
        <v>900</v>
      </c>
      <c r="FC13" s="195">
        <v>3</v>
      </c>
      <c r="FD13" s="183" t="s">
        <v>904</v>
      </c>
      <c r="FE13" s="183" t="s">
        <v>905</v>
      </c>
      <c r="FF13" s="195">
        <v>2576</v>
      </c>
      <c r="FG13" s="195"/>
      <c r="FH13" s="195"/>
      <c r="FI13" s="183" t="s">
        <v>906</v>
      </c>
      <c r="FJ13" s="195">
        <v>0</v>
      </c>
      <c r="FK13" s="195">
        <v>1</v>
      </c>
      <c r="FL13" s="195">
        <v>1</v>
      </c>
      <c r="FM13" s="195"/>
      <c r="FN13" s="195" t="s">
        <v>591</v>
      </c>
      <c r="FO13" s="195"/>
      <c r="FP13" s="166">
        <f t="shared" si="29"/>
        <v>2.5</v>
      </c>
      <c r="FQ13" s="79"/>
      <c r="FR13" s="167">
        <f t="shared" si="30"/>
        <v>15</v>
      </c>
      <c r="FS13" s="166">
        <f t="shared" si="4"/>
        <v>2.5</v>
      </c>
      <c r="FT13" s="228" t="s">
        <v>907</v>
      </c>
      <c r="FU13" s="157" t="s">
        <v>908</v>
      </c>
      <c r="FV13" s="195"/>
      <c r="FW13" s="195"/>
      <c r="FX13" s="195"/>
      <c r="FY13" s="195"/>
      <c r="FZ13" s="195"/>
      <c r="GA13" s="195"/>
      <c r="GB13" s="195"/>
      <c r="GC13" s="195"/>
      <c r="GD13" s="195"/>
      <c r="GE13" s="195"/>
      <c r="GF13" s="195"/>
      <c r="GG13" s="195"/>
      <c r="GH13" s="195"/>
      <c r="GI13" s="195"/>
      <c r="GJ13" s="166">
        <f t="shared" si="31"/>
        <v>2.5</v>
      </c>
      <c r="GK13" s="79"/>
      <c r="GL13" s="174">
        <f t="shared" si="5"/>
        <v>15</v>
      </c>
      <c r="GM13" s="166">
        <f t="shared" si="6"/>
        <v>2.5</v>
      </c>
      <c r="GN13" s="165" t="s">
        <v>909</v>
      </c>
      <c r="GO13" s="165" t="s">
        <v>605</v>
      </c>
      <c r="GP13" s="195"/>
      <c r="GQ13" s="195"/>
      <c r="GR13" s="195"/>
      <c r="GS13" s="195"/>
      <c r="GT13" s="195"/>
      <c r="GU13" s="195"/>
      <c r="GV13" s="195"/>
      <c r="GW13" s="195"/>
      <c r="GX13" s="195"/>
      <c r="GY13" s="195"/>
      <c r="GZ13" s="195"/>
      <c r="HA13" s="195"/>
      <c r="HB13" s="195"/>
      <c r="HC13" s="195"/>
      <c r="HD13" s="166">
        <f t="shared" si="32"/>
        <v>2.5</v>
      </c>
      <c r="HE13" s="79"/>
      <c r="HF13" s="174">
        <f t="shared" si="33"/>
        <v>15</v>
      </c>
      <c r="HG13" s="166">
        <f t="shared" si="7"/>
        <v>2.5</v>
      </c>
      <c r="HH13" s="165" t="s">
        <v>909</v>
      </c>
      <c r="HI13" s="165" t="s">
        <v>605</v>
      </c>
      <c r="HJ13" s="195"/>
      <c r="HK13" s="195"/>
      <c r="HL13" s="195"/>
      <c r="HM13" s="195"/>
      <c r="HN13" s="195"/>
      <c r="HO13" s="195"/>
      <c r="HP13" s="195"/>
      <c r="HQ13" s="195"/>
      <c r="HR13" s="195"/>
      <c r="HS13" s="195"/>
      <c r="HT13" s="195"/>
      <c r="HU13" s="195"/>
      <c r="HV13" s="195"/>
      <c r="HW13" s="195"/>
      <c r="HX13" s="166">
        <f t="shared" si="34"/>
        <v>2.5</v>
      </c>
      <c r="HY13" s="79"/>
      <c r="HZ13" s="174">
        <f t="shared" si="35"/>
        <v>15</v>
      </c>
      <c r="IA13" s="166">
        <f t="shared" si="8"/>
        <v>2.5</v>
      </c>
      <c r="IB13" s="165" t="s">
        <v>909</v>
      </c>
      <c r="IC13" s="165" t="s">
        <v>605</v>
      </c>
      <c r="ID13" s="157" t="s">
        <v>910</v>
      </c>
      <c r="IE13" s="157" t="s">
        <v>911</v>
      </c>
      <c r="IF13" s="179" t="s">
        <v>7</v>
      </c>
    </row>
    <row r="14" spans="1:240" ht="141.6" customHeight="1" x14ac:dyDescent="0.25">
      <c r="A14" s="917">
        <v>10</v>
      </c>
      <c r="B14" s="229" t="s">
        <v>912</v>
      </c>
      <c r="C14" s="206" t="s">
        <v>913</v>
      </c>
      <c r="D14" s="206" t="s">
        <v>914</v>
      </c>
      <c r="E14" s="206" t="s">
        <v>915</v>
      </c>
      <c r="F14" s="206" t="s">
        <v>916</v>
      </c>
      <c r="G14" s="206" t="s">
        <v>917</v>
      </c>
      <c r="H14" s="206" t="s">
        <v>88</v>
      </c>
      <c r="I14" s="230" t="s">
        <v>918</v>
      </c>
      <c r="J14" s="206" t="s">
        <v>919</v>
      </c>
      <c r="K14" s="205">
        <v>500</v>
      </c>
      <c r="L14" s="206" t="s">
        <v>920</v>
      </c>
      <c r="M14" s="206" t="s">
        <v>668</v>
      </c>
      <c r="N14" s="236">
        <v>44545</v>
      </c>
      <c r="O14" s="206" t="s">
        <v>707</v>
      </c>
      <c r="P14" s="195" t="s">
        <v>886</v>
      </c>
      <c r="Q14" s="79">
        <v>0</v>
      </c>
      <c r="R14" s="195"/>
      <c r="S14" s="231"/>
      <c r="T14" s="222"/>
      <c r="U14" s="231"/>
      <c r="V14" s="231"/>
      <c r="W14" s="216"/>
      <c r="X14" s="185">
        <v>0</v>
      </c>
      <c r="Y14" s="185">
        <v>0</v>
      </c>
      <c r="Z14" s="185">
        <v>0</v>
      </c>
      <c r="AA14" s="231"/>
      <c r="AB14" s="185">
        <v>0</v>
      </c>
      <c r="AC14" s="185">
        <v>0</v>
      </c>
      <c r="AD14" s="919">
        <f t="shared" si="9"/>
        <v>0</v>
      </c>
      <c r="AE14" s="185">
        <v>0</v>
      </c>
      <c r="AF14" s="920">
        <f t="shared" si="10"/>
        <v>0</v>
      </c>
      <c r="AG14" s="919">
        <f t="shared" si="11"/>
        <v>0</v>
      </c>
      <c r="AH14" s="232" t="s">
        <v>921</v>
      </c>
      <c r="AI14" s="233">
        <v>506</v>
      </c>
      <c r="AJ14" s="222" t="s">
        <v>922</v>
      </c>
      <c r="AK14" s="183" t="s">
        <v>923</v>
      </c>
      <c r="AL14" s="183" t="s">
        <v>924</v>
      </c>
      <c r="AM14" s="183" t="s">
        <v>925</v>
      </c>
      <c r="AN14" s="183" t="s">
        <v>926</v>
      </c>
      <c r="AO14" s="183" t="s">
        <v>927</v>
      </c>
      <c r="AP14" s="283">
        <v>1</v>
      </c>
      <c r="AQ14" s="283">
        <v>1</v>
      </c>
      <c r="AR14" s="283">
        <v>0</v>
      </c>
      <c r="AS14" s="283" t="s">
        <v>618</v>
      </c>
      <c r="AT14" s="283" t="s">
        <v>580</v>
      </c>
      <c r="AU14" s="921">
        <f t="shared" si="12"/>
        <v>1.012</v>
      </c>
      <c r="AV14" s="160" t="s">
        <v>568</v>
      </c>
      <c r="AW14" s="922">
        <f t="shared" si="13"/>
        <v>506</v>
      </c>
      <c r="AX14" s="921">
        <f t="shared" si="14"/>
        <v>1.012</v>
      </c>
      <c r="AY14" s="183" t="s">
        <v>928</v>
      </c>
      <c r="AZ14" s="79">
        <v>176</v>
      </c>
      <c r="BA14" s="183" t="s">
        <v>929</v>
      </c>
      <c r="BB14" s="183" t="s">
        <v>930</v>
      </c>
      <c r="BC14" s="195" t="s">
        <v>931</v>
      </c>
      <c r="BD14" s="183" t="s">
        <v>932</v>
      </c>
      <c r="BE14" s="195"/>
      <c r="BF14" s="170" t="s">
        <v>933</v>
      </c>
      <c r="BG14" s="79">
        <v>0</v>
      </c>
      <c r="BH14" s="79">
        <v>0</v>
      </c>
      <c r="BI14" s="79">
        <v>0</v>
      </c>
      <c r="BJ14" s="79">
        <v>0</v>
      </c>
      <c r="BK14" s="201" t="s">
        <v>934</v>
      </c>
      <c r="BL14" s="166">
        <f t="shared" si="15"/>
        <v>1.3640000000000001</v>
      </c>
      <c r="BM14" s="195"/>
      <c r="BN14" s="924">
        <f t="shared" si="16"/>
        <v>682</v>
      </c>
      <c r="BO14" s="166">
        <f t="shared" si="17"/>
        <v>1.3640000000000001</v>
      </c>
      <c r="BP14" s="79" t="s">
        <v>935</v>
      </c>
      <c r="BQ14" s="79">
        <v>368</v>
      </c>
      <c r="BR14" s="183" t="s">
        <v>929</v>
      </c>
      <c r="BS14" s="183" t="s">
        <v>936</v>
      </c>
      <c r="BT14" s="195">
        <v>3577</v>
      </c>
      <c r="BU14" s="195" t="s">
        <v>759</v>
      </c>
      <c r="BV14" s="195" t="s">
        <v>568</v>
      </c>
      <c r="BW14" s="183" t="s">
        <v>937</v>
      </c>
      <c r="BX14" s="195">
        <v>1</v>
      </c>
      <c r="BY14" s="195">
        <v>1</v>
      </c>
      <c r="BZ14" s="195">
        <v>1</v>
      </c>
      <c r="CA14" s="195"/>
      <c r="CB14" s="195" t="s">
        <v>580</v>
      </c>
      <c r="CC14" s="195"/>
      <c r="CD14" s="166">
        <f t="shared" si="18"/>
        <v>2.1</v>
      </c>
      <c r="CE14" s="195"/>
      <c r="CF14" s="167">
        <f t="shared" si="19"/>
        <v>1050</v>
      </c>
      <c r="CG14" s="166">
        <f t="shared" si="20"/>
        <v>2.1</v>
      </c>
      <c r="CH14" s="195" t="s">
        <v>580</v>
      </c>
      <c r="CI14" s="195">
        <v>0</v>
      </c>
      <c r="CJ14" s="195" t="s">
        <v>580</v>
      </c>
      <c r="CK14" s="195" t="s">
        <v>938</v>
      </c>
      <c r="CL14" s="195" t="s">
        <v>938</v>
      </c>
      <c r="CM14" s="195" t="s">
        <v>938</v>
      </c>
      <c r="CN14" s="195">
        <v>0</v>
      </c>
      <c r="CO14" s="195">
        <v>0</v>
      </c>
      <c r="CP14" s="195">
        <v>0</v>
      </c>
      <c r="CQ14" s="195">
        <v>0</v>
      </c>
      <c r="CR14" s="195"/>
      <c r="CS14" s="195"/>
      <c r="CT14" s="195" t="s">
        <v>580</v>
      </c>
      <c r="CU14" s="195"/>
      <c r="CV14" s="166">
        <f t="shared" si="21"/>
        <v>2.1</v>
      </c>
      <c r="CW14" s="79"/>
      <c r="CX14" s="167">
        <f t="shared" si="22"/>
        <v>1050</v>
      </c>
      <c r="CY14" s="166">
        <f t="shared" si="0"/>
        <v>2.1</v>
      </c>
      <c r="CZ14" s="195" t="s">
        <v>938</v>
      </c>
      <c r="DA14" s="195">
        <v>0</v>
      </c>
      <c r="DB14" s="195" t="s">
        <v>938</v>
      </c>
      <c r="DC14" s="195" t="s">
        <v>938</v>
      </c>
      <c r="DD14" s="195" t="s">
        <v>938</v>
      </c>
      <c r="DE14" s="195" t="s">
        <v>938</v>
      </c>
      <c r="DF14" s="195"/>
      <c r="DG14" s="195"/>
      <c r="DH14" s="195">
        <v>0</v>
      </c>
      <c r="DI14" s="195">
        <v>0</v>
      </c>
      <c r="DJ14" s="195"/>
      <c r="DK14" s="195"/>
      <c r="DL14" s="195" t="s">
        <v>580</v>
      </c>
      <c r="DM14" s="195"/>
      <c r="DN14" s="166">
        <f t="shared" si="23"/>
        <v>2.1</v>
      </c>
      <c r="DO14" s="79"/>
      <c r="DP14" s="167">
        <f t="shared" si="24"/>
        <v>1050</v>
      </c>
      <c r="DQ14" s="166">
        <f t="shared" si="1"/>
        <v>2.1</v>
      </c>
      <c r="DR14" s="195" t="s">
        <v>580</v>
      </c>
      <c r="DS14" s="195">
        <v>0</v>
      </c>
      <c r="DT14" s="183"/>
      <c r="DU14" s="195">
        <v>0</v>
      </c>
      <c r="DV14" s="195">
        <v>0</v>
      </c>
      <c r="DW14" s="195">
        <v>0</v>
      </c>
      <c r="DX14" s="195">
        <v>0</v>
      </c>
      <c r="DY14" s="195">
        <v>0</v>
      </c>
      <c r="DZ14" s="195"/>
      <c r="EA14" s="195"/>
      <c r="EB14" s="195"/>
      <c r="EC14" s="195"/>
      <c r="ED14" s="195" t="s">
        <v>591</v>
      </c>
      <c r="EE14" s="195"/>
      <c r="EF14" s="166">
        <f t="shared" si="25"/>
        <v>2.1</v>
      </c>
      <c r="EG14" s="79"/>
      <c r="EH14" s="167">
        <f t="shared" si="26"/>
        <v>1050</v>
      </c>
      <c r="EI14" s="166">
        <f t="shared" si="2"/>
        <v>2.1</v>
      </c>
      <c r="EJ14" s="195" t="s">
        <v>580</v>
      </c>
      <c r="EK14" s="195">
        <v>0</v>
      </c>
      <c r="EL14" s="195" t="s">
        <v>580</v>
      </c>
      <c r="EM14" s="195" t="s">
        <v>783</v>
      </c>
      <c r="EN14" s="195">
        <v>0</v>
      </c>
      <c r="EO14" s="195" t="s">
        <v>783</v>
      </c>
      <c r="EP14" s="195" t="s">
        <v>783</v>
      </c>
      <c r="EQ14" s="195" t="s">
        <v>783</v>
      </c>
      <c r="ER14" s="195">
        <v>0</v>
      </c>
      <c r="ES14" s="195">
        <v>0</v>
      </c>
      <c r="ET14" s="195"/>
      <c r="EU14" s="195"/>
      <c r="EV14" s="195" t="s">
        <v>591</v>
      </c>
      <c r="EW14" s="195"/>
      <c r="EX14" s="166">
        <f t="shared" si="27"/>
        <v>2.1</v>
      </c>
      <c r="EY14" s="79"/>
      <c r="EZ14" s="167">
        <f t="shared" si="28"/>
        <v>1050</v>
      </c>
      <c r="FA14" s="166">
        <f t="shared" si="3"/>
        <v>2.1</v>
      </c>
      <c r="FB14" s="195" t="s">
        <v>938</v>
      </c>
      <c r="FC14" s="195">
        <v>0</v>
      </c>
      <c r="FD14" s="195"/>
      <c r="FE14" s="195"/>
      <c r="FF14" s="195"/>
      <c r="FG14" s="195"/>
      <c r="FH14" s="195"/>
      <c r="FI14" s="195"/>
      <c r="FJ14" s="195"/>
      <c r="FK14" s="195"/>
      <c r="FL14" s="195"/>
      <c r="FM14" s="195"/>
      <c r="FN14" s="195"/>
      <c r="FO14" s="195"/>
      <c r="FP14" s="166">
        <f t="shared" si="29"/>
        <v>2.1</v>
      </c>
      <c r="FQ14" s="79"/>
      <c r="FR14" s="167">
        <f t="shared" si="30"/>
        <v>1050</v>
      </c>
      <c r="FS14" s="166">
        <f t="shared" si="4"/>
        <v>2.1</v>
      </c>
      <c r="FT14" s="228" t="s">
        <v>939</v>
      </c>
      <c r="FU14" s="157" t="s">
        <v>605</v>
      </c>
      <c r="FV14" s="195"/>
      <c r="FW14" s="195"/>
      <c r="FX14" s="195"/>
      <c r="FY14" s="195"/>
      <c r="FZ14" s="195"/>
      <c r="GA14" s="195"/>
      <c r="GB14" s="195"/>
      <c r="GC14" s="195"/>
      <c r="GD14" s="195"/>
      <c r="GE14" s="195"/>
      <c r="GF14" s="195"/>
      <c r="GG14" s="195"/>
      <c r="GH14" s="195"/>
      <c r="GI14" s="195"/>
      <c r="GJ14" s="166">
        <f t="shared" si="31"/>
        <v>2.1</v>
      </c>
      <c r="GK14" s="79"/>
      <c r="GL14" s="174">
        <f t="shared" si="5"/>
        <v>1050</v>
      </c>
      <c r="GM14" s="166">
        <f t="shared" si="6"/>
        <v>2.1</v>
      </c>
      <c r="GN14" s="228" t="s">
        <v>939</v>
      </c>
      <c r="GO14" s="157" t="s">
        <v>605</v>
      </c>
      <c r="GP14" s="195"/>
      <c r="GQ14" s="195"/>
      <c r="GR14" s="195"/>
      <c r="GS14" s="195"/>
      <c r="GT14" s="195"/>
      <c r="GU14" s="195"/>
      <c r="GV14" s="195"/>
      <c r="GW14" s="195"/>
      <c r="GX14" s="195"/>
      <c r="GY14" s="195"/>
      <c r="GZ14" s="195"/>
      <c r="HA14" s="195"/>
      <c r="HB14" s="195"/>
      <c r="HC14" s="195"/>
      <c r="HD14" s="166">
        <f t="shared" si="32"/>
        <v>2.1</v>
      </c>
      <c r="HE14" s="79"/>
      <c r="HF14" s="174">
        <f t="shared" si="33"/>
        <v>1050</v>
      </c>
      <c r="HG14" s="166">
        <f t="shared" si="7"/>
        <v>2.1</v>
      </c>
      <c r="HH14" s="228" t="s">
        <v>939</v>
      </c>
      <c r="HI14" s="157" t="s">
        <v>605</v>
      </c>
      <c r="HJ14" s="195"/>
      <c r="HK14" s="195"/>
      <c r="HL14" s="195"/>
      <c r="HM14" s="195"/>
      <c r="HN14" s="195"/>
      <c r="HO14" s="195"/>
      <c r="HP14" s="195"/>
      <c r="HQ14" s="195"/>
      <c r="HR14" s="195"/>
      <c r="HS14" s="195"/>
      <c r="HT14" s="195"/>
      <c r="HU14" s="195"/>
      <c r="HV14" s="195"/>
      <c r="HW14" s="195"/>
      <c r="HX14" s="166">
        <f t="shared" si="34"/>
        <v>2.1</v>
      </c>
      <c r="HY14" s="79"/>
      <c r="HZ14" s="174">
        <f t="shared" si="35"/>
        <v>1050</v>
      </c>
      <c r="IA14" s="166">
        <f t="shared" si="8"/>
        <v>2.1</v>
      </c>
      <c r="IB14" s="228" t="s">
        <v>939</v>
      </c>
      <c r="IC14" s="157" t="s">
        <v>605</v>
      </c>
      <c r="ID14" s="234" t="s">
        <v>939</v>
      </c>
      <c r="IE14" s="235" t="s">
        <v>605</v>
      </c>
      <c r="IF14" s="179" t="s">
        <v>7</v>
      </c>
    </row>
    <row r="15" spans="1:240" ht="219" customHeight="1" x14ac:dyDescent="0.25">
      <c r="A15" s="925">
        <v>11</v>
      </c>
      <c r="B15" s="229" t="s">
        <v>940</v>
      </c>
      <c r="C15" s="205" t="s">
        <v>941</v>
      </c>
      <c r="D15" s="205" t="s">
        <v>942</v>
      </c>
      <c r="E15" s="205" t="s">
        <v>915</v>
      </c>
      <c r="F15" s="206" t="s">
        <v>916</v>
      </c>
      <c r="G15" s="205" t="s">
        <v>943</v>
      </c>
      <c r="H15" s="205" t="s">
        <v>88</v>
      </c>
      <c r="I15" s="230" t="s">
        <v>918</v>
      </c>
      <c r="J15" s="206" t="s">
        <v>919</v>
      </c>
      <c r="K15" s="205">
        <v>6</v>
      </c>
      <c r="L15" s="205" t="s">
        <v>944</v>
      </c>
      <c r="M15" s="78" t="s">
        <v>945</v>
      </c>
      <c r="N15" s="236">
        <v>44545</v>
      </c>
      <c r="O15" s="206" t="s">
        <v>707</v>
      </c>
      <c r="P15" s="222" t="s">
        <v>946</v>
      </c>
      <c r="Q15" s="79">
        <v>0</v>
      </c>
      <c r="R15" s="222"/>
      <c r="S15" s="231"/>
      <c r="T15" s="222"/>
      <c r="U15" s="231"/>
      <c r="V15" s="231"/>
      <c r="W15" s="231"/>
      <c r="X15" s="185">
        <v>0</v>
      </c>
      <c r="Y15" s="185">
        <v>0</v>
      </c>
      <c r="Z15" s="185">
        <v>0</v>
      </c>
      <c r="AA15" s="231"/>
      <c r="AB15" s="185">
        <v>0</v>
      </c>
      <c r="AC15" s="185">
        <v>0</v>
      </c>
      <c r="AD15" s="919">
        <f t="shared" si="9"/>
        <v>0</v>
      </c>
      <c r="AE15" s="185">
        <v>0</v>
      </c>
      <c r="AF15" s="920">
        <f t="shared" si="10"/>
        <v>0</v>
      </c>
      <c r="AG15" s="919">
        <f t="shared" si="11"/>
        <v>0</v>
      </c>
      <c r="AH15" s="183" t="s">
        <v>947</v>
      </c>
      <c r="AI15" s="78">
        <v>2</v>
      </c>
      <c r="AJ15" s="183" t="s">
        <v>948</v>
      </c>
      <c r="AK15" s="183" t="s">
        <v>949</v>
      </c>
      <c r="AL15" s="212">
        <v>8</v>
      </c>
      <c r="AM15" s="195" t="s">
        <v>605</v>
      </c>
      <c r="AN15" s="183" t="s">
        <v>950</v>
      </c>
      <c r="AO15" s="183" t="s">
        <v>951</v>
      </c>
      <c r="AP15" s="283">
        <v>1</v>
      </c>
      <c r="AQ15" s="283">
        <v>1</v>
      </c>
      <c r="AR15" s="283">
        <v>0</v>
      </c>
      <c r="AS15" s="212" t="s">
        <v>952</v>
      </c>
      <c r="AT15" s="283" t="s">
        <v>567</v>
      </c>
      <c r="AU15" s="921">
        <f t="shared" si="12"/>
        <v>0.33333333333333331</v>
      </c>
      <c r="AV15" s="160" t="s">
        <v>568</v>
      </c>
      <c r="AW15" s="922">
        <f t="shared" si="13"/>
        <v>2</v>
      </c>
      <c r="AX15" s="921">
        <f t="shared" si="14"/>
        <v>0.33333333333333331</v>
      </c>
      <c r="AY15" s="78" t="s">
        <v>953</v>
      </c>
      <c r="AZ15" s="79">
        <v>1</v>
      </c>
      <c r="BA15" s="78" t="s">
        <v>954</v>
      </c>
      <c r="BB15" s="195" t="s">
        <v>955</v>
      </c>
      <c r="BC15" s="195">
        <v>5</v>
      </c>
      <c r="BD15" s="78" t="s">
        <v>956</v>
      </c>
      <c r="BE15" s="195" t="s">
        <v>618</v>
      </c>
      <c r="BF15" s="183" t="s">
        <v>957</v>
      </c>
      <c r="BG15" s="79">
        <v>1</v>
      </c>
      <c r="BH15" s="79">
        <v>1</v>
      </c>
      <c r="BI15" s="79">
        <v>1</v>
      </c>
      <c r="BJ15" s="79">
        <v>0</v>
      </c>
      <c r="BK15" s="201" t="s">
        <v>567</v>
      </c>
      <c r="BL15" s="166">
        <f t="shared" si="15"/>
        <v>0.5</v>
      </c>
      <c r="BM15" s="195" t="s">
        <v>568</v>
      </c>
      <c r="BN15" s="924">
        <f t="shared" si="16"/>
        <v>3</v>
      </c>
      <c r="BO15" s="166">
        <f t="shared" si="17"/>
        <v>0.5</v>
      </c>
      <c r="BP15" s="183" t="s">
        <v>958</v>
      </c>
      <c r="BQ15" s="201">
        <v>1</v>
      </c>
      <c r="BR15" s="237" t="s">
        <v>959</v>
      </c>
      <c r="BS15" s="937" t="s">
        <v>955</v>
      </c>
      <c r="BT15" s="238">
        <v>10</v>
      </c>
      <c r="BU15" s="239" t="s">
        <v>960</v>
      </c>
      <c r="BV15" s="239" t="s">
        <v>961</v>
      </c>
      <c r="BW15" s="183" t="s">
        <v>957</v>
      </c>
      <c r="BX15" s="195">
        <v>1</v>
      </c>
      <c r="BY15" s="195">
        <v>1</v>
      </c>
      <c r="BZ15" s="195">
        <v>1</v>
      </c>
      <c r="CA15" s="195"/>
      <c r="CB15" s="195" t="s">
        <v>567</v>
      </c>
      <c r="CC15" s="195"/>
      <c r="CD15" s="166">
        <f t="shared" si="18"/>
        <v>0.66666666666666663</v>
      </c>
      <c r="CE15" s="195"/>
      <c r="CF15" s="167">
        <f t="shared" si="19"/>
        <v>4</v>
      </c>
      <c r="CG15" s="166">
        <f t="shared" si="20"/>
        <v>0.66666666666666663</v>
      </c>
      <c r="CH15" s="195" t="s">
        <v>962</v>
      </c>
      <c r="CI15" s="195">
        <v>0</v>
      </c>
      <c r="CJ15" s="195">
        <v>0</v>
      </c>
      <c r="CK15" s="195">
        <v>0</v>
      </c>
      <c r="CL15" s="195">
        <v>0</v>
      </c>
      <c r="CM15" s="195">
        <v>0</v>
      </c>
      <c r="CN15" s="195">
        <v>0</v>
      </c>
      <c r="CO15" s="195">
        <v>0</v>
      </c>
      <c r="CP15" s="195">
        <v>0</v>
      </c>
      <c r="CQ15" s="195">
        <v>0</v>
      </c>
      <c r="CR15" s="195"/>
      <c r="CS15" s="195"/>
      <c r="CT15" s="195" t="s">
        <v>567</v>
      </c>
      <c r="CU15" s="195"/>
      <c r="CV15" s="166">
        <f t="shared" si="21"/>
        <v>0.66666666666666663</v>
      </c>
      <c r="CW15" s="79"/>
      <c r="CX15" s="167">
        <f t="shared" si="22"/>
        <v>4</v>
      </c>
      <c r="CY15" s="166">
        <f t="shared" si="0"/>
        <v>0.66666666666666663</v>
      </c>
      <c r="CZ15" s="195" t="s">
        <v>963</v>
      </c>
      <c r="DA15" s="195">
        <v>1</v>
      </c>
      <c r="DB15" s="195" t="s">
        <v>964</v>
      </c>
      <c r="DC15" s="195" t="s">
        <v>965</v>
      </c>
      <c r="DD15" s="195">
        <v>45</v>
      </c>
      <c r="DE15" s="183" t="s">
        <v>966</v>
      </c>
      <c r="DF15" s="195" t="s">
        <v>967</v>
      </c>
      <c r="DG15" s="183" t="s">
        <v>968</v>
      </c>
      <c r="DH15" s="195">
        <v>0</v>
      </c>
      <c r="DI15" s="195">
        <v>1</v>
      </c>
      <c r="DJ15" s="195">
        <v>1</v>
      </c>
      <c r="DK15" s="195"/>
      <c r="DL15" s="195" t="s">
        <v>567</v>
      </c>
      <c r="DM15" s="195"/>
      <c r="DN15" s="166">
        <f t="shared" si="23"/>
        <v>0.83333333333333337</v>
      </c>
      <c r="DO15" s="79"/>
      <c r="DP15" s="167">
        <f t="shared" si="24"/>
        <v>5</v>
      </c>
      <c r="DQ15" s="166">
        <f t="shared" si="1"/>
        <v>0.83333333333333337</v>
      </c>
      <c r="DR15" s="183" t="s">
        <v>969</v>
      </c>
      <c r="DS15" s="195">
        <v>1</v>
      </c>
      <c r="DT15" s="183"/>
      <c r="DU15" s="183" t="s">
        <v>970</v>
      </c>
      <c r="DV15" s="183" t="s">
        <v>971</v>
      </c>
      <c r="DW15" s="195" t="s">
        <v>568</v>
      </c>
      <c r="DX15" s="195" t="s">
        <v>568</v>
      </c>
      <c r="DY15" s="183" t="s">
        <v>972</v>
      </c>
      <c r="DZ15" s="195">
        <v>1</v>
      </c>
      <c r="EA15" s="195">
        <v>1</v>
      </c>
      <c r="EB15" s="195">
        <v>1</v>
      </c>
      <c r="EC15" s="195"/>
      <c r="ED15" s="195" t="s">
        <v>591</v>
      </c>
      <c r="EE15" s="195"/>
      <c r="EF15" s="166">
        <f t="shared" si="25"/>
        <v>1</v>
      </c>
      <c r="EG15" s="79"/>
      <c r="EH15" s="167">
        <f t="shared" si="26"/>
        <v>6</v>
      </c>
      <c r="EI15" s="166">
        <f t="shared" si="2"/>
        <v>1</v>
      </c>
      <c r="EJ15" s="195" t="s">
        <v>580</v>
      </c>
      <c r="EK15" s="195">
        <v>0</v>
      </c>
      <c r="EL15" s="195" t="s">
        <v>580</v>
      </c>
      <c r="EM15" s="195" t="s">
        <v>783</v>
      </c>
      <c r="EN15" s="195">
        <v>0</v>
      </c>
      <c r="EO15" s="195" t="s">
        <v>783</v>
      </c>
      <c r="EP15" s="195" t="s">
        <v>783</v>
      </c>
      <c r="EQ15" s="195" t="s">
        <v>783</v>
      </c>
      <c r="ER15" s="195">
        <v>0</v>
      </c>
      <c r="ES15" s="195">
        <v>0</v>
      </c>
      <c r="ET15" s="195"/>
      <c r="EU15" s="195"/>
      <c r="EV15" s="195" t="s">
        <v>591</v>
      </c>
      <c r="EW15" s="195"/>
      <c r="EX15" s="166">
        <f t="shared" si="27"/>
        <v>1</v>
      </c>
      <c r="EY15" s="79"/>
      <c r="EZ15" s="167">
        <f t="shared" si="28"/>
        <v>6</v>
      </c>
      <c r="FA15" s="166">
        <f t="shared" si="3"/>
        <v>1</v>
      </c>
      <c r="FB15" s="195" t="s">
        <v>938</v>
      </c>
      <c r="FC15" s="195">
        <v>0</v>
      </c>
      <c r="FD15" s="195" t="s">
        <v>938</v>
      </c>
      <c r="FE15" s="195">
        <v>0</v>
      </c>
      <c r="FF15" s="195">
        <v>0</v>
      </c>
      <c r="FG15" s="195"/>
      <c r="FH15" s="195"/>
      <c r="FI15" s="195"/>
      <c r="FJ15" s="195"/>
      <c r="FK15" s="195"/>
      <c r="FL15" s="195"/>
      <c r="FM15" s="195"/>
      <c r="FN15" s="195"/>
      <c r="FO15" s="195"/>
      <c r="FP15" s="166">
        <f t="shared" si="29"/>
        <v>1</v>
      </c>
      <c r="FQ15" s="79"/>
      <c r="FR15" s="167">
        <f t="shared" si="30"/>
        <v>6</v>
      </c>
      <c r="FS15" s="166">
        <f t="shared" si="4"/>
        <v>1</v>
      </c>
      <c r="FT15" s="240" t="s">
        <v>973</v>
      </c>
      <c r="FU15" s="157" t="s">
        <v>974</v>
      </c>
      <c r="FV15" s="195"/>
      <c r="FW15" s="195"/>
      <c r="FX15" s="195"/>
      <c r="FY15" s="195"/>
      <c r="FZ15" s="195"/>
      <c r="GA15" s="195"/>
      <c r="GB15" s="195"/>
      <c r="GC15" s="195"/>
      <c r="GD15" s="195"/>
      <c r="GE15" s="195"/>
      <c r="GF15" s="195"/>
      <c r="GG15" s="195"/>
      <c r="GH15" s="195"/>
      <c r="GI15" s="195"/>
      <c r="GJ15" s="166">
        <f t="shared" si="31"/>
        <v>1</v>
      </c>
      <c r="GK15" s="79"/>
      <c r="GL15" s="174">
        <f t="shared" si="5"/>
        <v>6</v>
      </c>
      <c r="GM15" s="166">
        <f t="shared" si="6"/>
        <v>1</v>
      </c>
      <c r="GN15" s="228" t="s">
        <v>975</v>
      </c>
      <c r="GO15" s="157" t="s">
        <v>605</v>
      </c>
      <c r="GP15" s="195"/>
      <c r="GQ15" s="195"/>
      <c r="GR15" s="195"/>
      <c r="GS15" s="195"/>
      <c r="GT15" s="195"/>
      <c r="GU15" s="195"/>
      <c r="GV15" s="195"/>
      <c r="GW15" s="195"/>
      <c r="GX15" s="195"/>
      <c r="GY15" s="195"/>
      <c r="GZ15" s="195"/>
      <c r="HA15" s="195"/>
      <c r="HB15" s="195"/>
      <c r="HC15" s="195"/>
      <c r="HD15" s="166">
        <f t="shared" si="32"/>
        <v>1</v>
      </c>
      <c r="HE15" s="79"/>
      <c r="HF15" s="174">
        <f t="shared" si="33"/>
        <v>6</v>
      </c>
      <c r="HG15" s="166">
        <f t="shared" si="7"/>
        <v>1</v>
      </c>
      <c r="HH15" s="228" t="s">
        <v>975</v>
      </c>
      <c r="HI15" s="157" t="s">
        <v>605</v>
      </c>
      <c r="HJ15" s="195"/>
      <c r="HK15" s="195"/>
      <c r="HL15" s="195"/>
      <c r="HM15" s="195"/>
      <c r="HN15" s="195"/>
      <c r="HO15" s="195"/>
      <c r="HP15" s="195"/>
      <c r="HQ15" s="195"/>
      <c r="HR15" s="195"/>
      <c r="HS15" s="195"/>
      <c r="HT15" s="195"/>
      <c r="HU15" s="195"/>
      <c r="HV15" s="195"/>
      <c r="HW15" s="195"/>
      <c r="HX15" s="166">
        <f t="shared" si="34"/>
        <v>1</v>
      </c>
      <c r="HY15" s="79"/>
      <c r="HZ15" s="174">
        <f t="shared" si="35"/>
        <v>6</v>
      </c>
      <c r="IA15" s="166">
        <f t="shared" si="8"/>
        <v>1</v>
      </c>
      <c r="IB15" s="228" t="s">
        <v>975</v>
      </c>
      <c r="IC15" s="157" t="s">
        <v>605</v>
      </c>
      <c r="ID15" s="241" t="s">
        <v>973</v>
      </c>
      <c r="IE15" s="226" t="s">
        <v>976</v>
      </c>
      <c r="IF15" s="179" t="s">
        <v>7</v>
      </c>
    </row>
    <row r="16" spans="1:240" ht="258" customHeight="1" x14ac:dyDescent="0.25">
      <c r="A16" s="925">
        <v>12</v>
      </c>
      <c r="B16" s="229" t="s">
        <v>977</v>
      </c>
      <c r="C16" s="205" t="s">
        <v>978</v>
      </c>
      <c r="D16" s="206" t="s">
        <v>548</v>
      </c>
      <c r="E16" s="205" t="s">
        <v>701</v>
      </c>
      <c r="F16" s="205" t="s">
        <v>611</v>
      </c>
      <c r="G16" s="205" t="s">
        <v>611</v>
      </c>
      <c r="H16" s="205" t="s">
        <v>88</v>
      </c>
      <c r="I16" s="230" t="s">
        <v>979</v>
      </c>
      <c r="J16" s="205" t="s">
        <v>980</v>
      </c>
      <c r="K16" s="206">
        <v>4</v>
      </c>
      <c r="L16" s="205" t="s">
        <v>981</v>
      </c>
      <c r="M16" s="242">
        <v>44593</v>
      </c>
      <c r="N16" s="243">
        <v>44895</v>
      </c>
      <c r="O16" s="206" t="s">
        <v>707</v>
      </c>
      <c r="P16" s="222" t="s">
        <v>982</v>
      </c>
      <c r="Q16" s="79">
        <v>0</v>
      </c>
      <c r="R16" s="244" t="s">
        <v>983</v>
      </c>
      <c r="S16" s="244" t="s">
        <v>983</v>
      </c>
      <c r="T16" s="244" t="s">
        <v>983</v>
      </c>
      <c r="U16" s="244" t="s">
        <v>983</v>
      </c>
      <c r="V16" s="244" t="s">
        <v>983</v>
      </c>
      <c r="W16" s="244" t="s">
        <v>983</v>
      </c>
      <c r="X16" s="185">
        <v>0</v>
      </c>
      <c r="Y16" s="185">
        <v>0</v>
      </c>
      <c r="Z16" s="185">
        <v>0</v>
      </c>
      <c r="AA16" s="244"/>
      <c r="AB16" s="185">
        <v>0</v>
      </c>
      <c r="AC16" s="185">
        <v>0</v>
      </c>
      <c r="AD16" s="919">
        <f t="shared" si="9"/>
        <v>0</v>
      </c>
      <c r="AE16" s="185">
        <v>0</v>
      </c>
      <c r="AF16" s="920">
        <f t="shared" si="10"/>
        <v>0</v>
      </c>
      <c r="AG16" s="919">
        <f t="shared" si="11"/>
        <v>0</v>
      </c>
      <c r="AH16" s="245" t="s">
        <v>984</v>
      </c>
      <c r="AI16" s="212">
        <v>1</v>
      </c>
      <c r="AJ16" s="245" t="s">
        <v>985</v>
      </c>
      <c r="AK16" s="210" t="s">
        <v>986</v>
      </c>
      <c r="AL16" s="210" t="s">
        <v>987</v>
      </c>
      <c r="AM16" s="210" t="s">
        <v>988</v>
      </c>
      <c r="AN16" s="210" t="s">
        <v>989</v>
      </c>
      <c r="AO16" s="245" t="s">
        <v>990</v>
      </c>
      <c r="AP16" s="283">
        <v>1</v>
      </c>
      <c r="AQ16" s="283">
        <v>1</v>
      </c>
      <c r="AR16" s="283">
        <v>1</v>
      </c>
      <c r="AS16" s="283" t="s">
        <v>618</v>
      </c>
      <c r="AT16" s="283" t="s">
        <v>567</v>
      </c>
      <c r="AU16" s="921">
        <f t="shared" si="12"/>
        <v>0.25</v>
      </c>
      <c r="AV16" s="160" t="s">
        <v>568</v>
      </c>
      <c r="AW16" s="922">
        <f t="shared" si="13"/>
        <v>1</v>
      </c>
      <c r="AX16" s="921">
        <f t="shared" si="14"/>
        <v>0.25</v>
      </c>
      <c r="AY16" s="247" t="s">
        <v>991</v>
      </c>
      <c r="AZ16" s="212">
        <v>1</v>
      </c>
      <c r="BA16" s="247" t="s">
        <v>992</v>
      </c>
      <c r="BB16" s="209" t="s">
        <v>993</v>
      </c>
      <c r="BC16" s="209" t="s">
        <v>994</v>
      </c>
      <c r="BD16" s="209" t="s">
        <v>995</v>
      </c>
      <c r="BE16" s="209" t="s">
        <v>996</v>
      </c>
      <c r="BF16" s="247" t="s">
        <v>997</v>
      </c>
      <c r="BG16" s="79">
        <v>1</v>
      </c>
      <c r="BH16" s="79">
        <v>1</v>
      </c>
      <c r="BI16" s="79">
        <v>1</v>
      </c>
      <c r="BJ16" s="79">
        <v>0</v>
      </c>
      <c r="BK16" s="201" t="s">
        <v>567</v>
      </c>
      <c r="BL16" s="166">
        <f t="shared" si="15"/>
        <v>0.5</v>
      </c>
      <c r="BM16" s="195" t="s">
        <v>568</v>
      </c>
      <c r="BN16" s="924">
        <f t="shared" si="16"/>
        <v>2</v>
      </c>
      <c r="BO16" s="166">
        <f t="shared" si="17"/>
        <v>0.5</v>
      </c>
      <c r="BP16" s="209" t="s">
        <v>998</v>
      </c>
      <c r="BQ16" s="251">
        <v>0</v>
      </c>
      <c r="BR16" s="251" t="s">
        <v>5</v>
      </c>
      <c r="BS16" s="251" t="s">
        <v>5</v>
      </c>
      <c r="BT16" s="251" t="s">
        <v>5</v>
      </c>
      <c r="BU16" s="251" t="s">
        <v>5</v>
      </c>
      <c r="BV16" s="251" t="s">
        <v>5</v>
      </c>
      <c r="BW16" s="251" t="s">
        <v>5</v>
      </c>
      <c r="BX16" s="195">
        <v>1</v>
      </c>
      <c r="BY16" s="195">
        <v>0</v>
      </c>
      <c r="BZ16" s="195">
        <v>1</v>
      </c>
      <c r="CA16" s="195"/>
      <c r="CB16" s="195" t="s">
        <v>567</v>
      </c>
      <c r="CC16" s="195"/>
      <c r="CD16" s="166">
        <f t="shared" si="18"/>
        <v>0.5</v>
      </c>
      <c r="CE16" s="195"/>
      <c r="CF16" s="167">
        <f t="shared" si="19"/>
        <v>2</v>
      </c>
      <c r="CG16" s="166">
        <f t="shared" si="20"/>
        <v>0.5</v>
      </c>
      <c r="CH16" s="250" t="s">
        <v>999</v>
      </c>
      <c r="CI16" s="938">
        <v>1</v>
      </c>
      <c r="CJ16" s="250" t="s">
        <v>1000</v>
      </c>
      <c r="CK16" s="938" t="s">
        <v>1001</v>
      </c>
      <c r="CL16" s="938" t="s">
        <v>1002</v>
      </c>
      <c r="CM16" s="938" t="s">
        <v>1003</v>
      </c>
      <c r="CN16" s="938" t="s">
        <v>1004</v>
      </c>
      <c r="CO16" s="250" t="s">
        <v>1005</v>
      </c>
      <c r="CP16" s="195">
        <v>1</v>
      </c>
      <c r="CQ16" s="195">
        <v>1</v>
      </c>
      <c r="CR16" s="195">
        <v>1</v>
      </c>
      <c r="CS16" s="195"/>
      <c r="CT16" s="195" t="s">
        <v>567</v>
      </c>
      <c r="CU16" s="195"/>
      <c r="CV16" s="166">
        <f t="shared" si="21"/>
        <v>0.75</v>
      </c>
      <c r="CW16" s="79"/>
      <c r="CX16" s="167">
        <f t="shared" si="22"/>
        <v>3</v>
      </c>
      <c r="CY16" s="166">
        <f t="shared" si="0"/>
        <v>0.75</v>
      </c>
      <c r="CZ16" s="209" t="s">
        <v>1006</v>
      </c>
      <c r="DA16" s="251">
        <v>0</v>
      </c>
      <c r="DB16" s="251" t="s">
        <v>5</v>
      </c>
      <c r="DC16" s="251" t="s">
        <v>5</v>
      </c>
      <c r="DD16" s="251" t="s">
        <v>5</v>
      </c>
      <c r="DE16" s="251" t="s">
        <v>5</v>
      </c>
      <c r="DF16" s="251" t="s">
        <v>5</v>
      </c>
      <c r="DG16" s="251" t="s">
        <v>5</v>
      </c>
      <c r="DH16" s="195">
        <v>0</v>
      </c>
      <c r="DI16" s="195">
        <v>0</v>
      </c>
      <c r="DJ16" s="195"/>
      <c r="DK16" s="195"/>
      <c r="DL16" s="195" t="s">
        <v>567</v>
      </c>
      <c r="DM16" s="195"/>
      <c r="DN16" s="166">
        <f t="shared" si="23"/>
        <v>0.75</v>
      </c>
      <c r="DO16" s="79"/>
      <c r="DP16" s="167">
        <f t="shared" si="24"/>
        <v>3</v>
      </c>
      <c r="DQ16" s="166">
        <f t="shared" si="1"/>
        <v>0.75</v>
      </c>
      <c r="DR16" s="209" t="s">
        <v>1007</v>
      </c>
      <c r="DS16" s="251">
        <v>0</v>
      </c>
      <c r="DT16" s="209"/>
      <c r="DU16" s="251" t="s">
        <v>5</v>
      </c>
      <c r="DV16" s="251" t="s">
        <v>5</v>
      </c>
      <c r="DW16" s="251" t="s">
        <v>5</v>
      </c>
      <c r="DX16" s="251" t="s">
        <v>5</v>
      </c>
      <c r="DY16" s="251" t="s">
        <v>5</v>
      </c>
      <c r="DZ16" s="195">
        <v>0</v>
      </c>
      <c r="EA16" s="195">
        <v>0</v>
      </c>
      <c r="EB16" s="195"/>
      <c r="EC16" s="195"/>
      <c r="ED16" s="195" t="s">
        <v>567</v>
      </c>
      <c r="EE16" s="195"/>
      <c r="EF16" s="166">
        <f t="shared" si="25"/>
        <v>0.75</v>
      </c>
      <c r="EG16" s="79"/>
      <c r="EH16" s="167">
        <f t="shared" si="26"/>
        <v>3</v>
      </c>
      <c r="EI16" s="166">
        <f t="shared" si="2"/>
        <v>0.75</v>
      </c>
      <c r="EJ16" s="209" t="s">
        <v>1008</v>
      </c>
      <c r="EK16" s="251">
        <v>0</v>
      </c>
      <c r="EL16" s="251" t="s">
        <v>5</v>
      </c>
      <c r="EM16" s="251" t="s">
        <v>5</v>
      </c>
      <c r="EN16" s="251" t="s">
        <v>5</v>
      </c>
      <c r="EO16" s="251" t="s">
        <v>5</v>
      </c>
      <c r="EP16" s="251" t="s">
        <v>5</v>
      </c>
      <c r="EQ16" s="251" t="s">
        <v>5</v>
      </c>
      <c r="ER16" s="195">
        <v>0</v>
      </c>
      <c r="ES16" s="195">
        <v>0</v>
      </c>
      <c r="ET16" s="195"/>
      <c r="EU16" s="195"/>
      <c r="EV16" s="195" t="s">
        <v>567</v>
      </c>
      <c r="EW16" s="195"/>
      <c r="EX16" s="166">
        <f t="shared" si="27"/>
        <v>0.75</v>
      </c>
      <c r="EY16" s="79"/>
      <c r="EZ16" s="167">
        <f t="shared" si="28"/>
        <v>3</v>
      </c>
      <c r="FA16" s="166">
        <f t="shared" si="3"/>
        <v>0.75</v>
      </c>
      <c r="FB16" s="251"/>
      <c r="FC16" s="251">
        <v>0</v>
      </c>
      <c r="FD16" s="251" t="s">
        <v>5</v>
      </c>
      <c r="FE16" s="251" t="s">
        <v>5</v>
      </c>
      <c r="FF16" s="251" t="s">
        <v>5</v>
      </c>
      <c r="FG16" s="251" t="s">
        <v>5</v>
      </c>
      <c r="FH16" s="251" t="s">
        <v>5</v>
      </c>
      <c r="FI16" s="195"/>
      <c r="FJ16" s="195">
        <v>0</v>
      </c>
      <c r="FK16" s="195">
        <v>0</v>
      </c>
      <c r="FL16" s="195"/>
      <c r="FM16" s="195"/>
      <c r="FN16" s="195" t="s">
        <v>567</v>
      </c>
      <c r="FO16" s="195"/>
      <c r="FP16" s="166">
        <f t="shared" si="29"/>
        <v>0.75</v>
      </c>
      <c r="FQ16" s="79"/>
      <c r="FR16" s="167">
        <f t="shared" si="30"/>
        <v>3</v>
      </c>
      <c r="FS16" s="166">
        <f t="shared" si="4"/>
        <v>0.75</v>
      </c>
      <c r="FT16" s="252" t="s">
        <v>1009</v>
      </c>
      <c r="FU16" s="252" t="s">
        <v>5</v>
      </c>
      <c r="FV16" s="251" t="s">
        <v>783</v>
      </c>
      <c r="FW16" s="251">
        <v>0</v>
      </c>
      <c r="FX16" s="251" t="s">
        <v>1010</v>
      </c>
      <c r="FY16" s="251" t="s">
        <v>1010</v>
      </c>
      <c r="FZ16" s="251" t="s">
        <v>1010</v>
      </c>
      <c r="GA16" s="251" t="s">
        <v>783</v>
      </c>
      <c r="GB16" s="251" t="s">
        <v>783</v>
      </c>
      <c r="GC16" s="251" t="s">
        <v>783</v>
      </c>
      <c r="GD16" s="195">
        <v>0</v>
      </c>
      <c r="GE16" s="195">
        <v>0</v>
      </c>
      <c r="GF16" s="195"/>
      <c r="GG16" s="195"/>
      <c r="GH16" s="195" t="s">
        <v>567</v>
      </c>
      <c r="GI16" s="195"/>
      <c r="GJ16" s="166">
        <f t="shared" si="31"/>
        <v>0.75</v>
      </c>
      <c r="GK16" s="79"/>
      <c r="GL16" s="174">
        <f t="shared" si="5"/>
        <v>3</v>
      </c>
      <c r="GM16" s="166">
        <f t="shared" si="6"/>
        <v>0.75</v>
      </c>
      <c r="GN16" s="252" t="s">
        <v>1009</v>
      </c>
      <c r="GO16" s="252" t="s">
        <v>5</v>
      </c>
      <c r="GP16" s="251">
        <v>1</v>
      </c>
      <c r="GQ16" s="209">
        <v>1</v>
      </c>
      <c r="GR16" s="209" t="s">
        <v>1011</v>
      </c>
      <c r="GS16" s="209"/>
      <c r="GT16" s="209" t="s">
        <v>1012</v>
      </c>
      <c r="GU16" s="209" t="s">
        <v>1013</v>
      </c>
      <c r="GV16" s="209" t="s">
        <v>1014</v>
      </c>
      <c r="GW16" s="195"/>
      <c r="GX16" s="195">
        <v>1</v>
      </c>
      <c r="GY16" s="195">
        <v>1</v>
      </c>
      <c r="GZ16" s="195">
        <v>1</v>
      </c>
      <c r="HA16" s="195"/>
      <c r="HB16" s="195" t="s">
        <v>591</v>
      </c>
      <c r="HC16" s="195"/>
      <c r="HD16" s="166">
        <f t="shared" si="32"/>
        <v>1</v>
      </c>
      <c r="HE16" s="79"/>
      <c r="HF16" s="174">
        <f t="shared" si="33"/>
        <v>4</v>
      </c>
      <c r="HG16" s="166">
        <f t="shared" si="7"/>
        <v>1</v>
      </c>
      <c r="HH16" s="226" t="s">
        <v>1015</v>
      </c>
      <c r="HI16" s="226" t="s">
        <v>1016</v>
      </c>
      <c r="HJ16" s="195"/>
      <c r="HK16" s="195"/>
      <c r="HL16" s="195"/>
      <c r="HM16" s="195"/>
      <c r="HN16" s="195"/>
      <c r="HO16" s="195"/>
      <c r="HP16" s="195"/>
      <c r="HQ16" s="195"/>
      <c r="HR16" s="195"/>
      <c r="HS16" s="195"/>
      <c r="HT16" s="195"/>
      <c r="HU16" s="195"/>
      <c r="HV16" s="195"/>
      <c r="HW16" s="195"/>
      <c r="HX16" s="166">
        <f t="shared" si="34"/>
        <v>1</v>
      </c>
      <c r="HY16" s="79"/>
      <c r="HZ16" s="174">
        <f t="shared" si="35"/>
        <v>4</v>
      </c>
      <c r="IA16" s="166">
        <f t="shared" si="8"/>
        <v>1</v>
      </c>
      <c r="IB16" s="228" t="s">
        <v>1017</v>
      </c>
      <c r="IC16" s="157" t="s">
        <v>605</v>
      </c>
      <c r="ID16" s="226" t="s">
        <v>1018</v>
      </c>
      <c r="IE16" s="226" t="s">
        <v>1019</v>
      </c>
      <c r="IF16" s="179" t="s">
        <v>7</v>
      </c>
    </row>
    <row r="17" spans="1:240" ht="191.25" customHeight="1" x14ac:dyDescent="0.25">
      <c r="A17" s="917">
        <v>13</v>
      </c>
      <c r="B17" s="229" t="s">
        <v>1020</v>
      </c>
      <c r="C17" s="205" t="s">
        <v>1021</v>
      </c>
      <c r="D17" s="206" t="s">
        <v>548</v>
      </c>
      <c r="E17" s="205" t="s">
        <v>701</v>
      </c>
      <c r="F17" s="205" t="s">
        <v>611</v>
      </c>
      <c r="G17" s="205" t="s">
        <v>611</v>
      </c>
      <c r="H17" s="205" t="s">
        <v>88</v>
      </c>
      <c r="I17" s="230" t="s">
        <v>979</v>
      </c>
      <c r="J17" s="205" t="s">
        <v>980</v>
      </c>
      <c r="K17" s="206">
        <v>2</v>
      </c>
      <c r="L17" s="205" t="s">
        <v>1022</v>
      </c>
      <c r="M17" s="242">
        <v>44593</v>
      </c>
      <c r="N17" s="243">
        <v>44895</v>
      </c>
      <c r="O17" s="206" t="s">
        <v>707</v>
      </c>
      <c r="P17" s="222" t="s">
        <v>1023</v>
      </c>
      <c r="Q17" s="79">
        <v>0</v>
      </c>
      <c r="R17" s="244" t="s">
        <v>983</v>
      </c>
      <c r="S17" s="244" t="s">
        <v>983</v>
      </c>
      <c r="T17" s="244" t="s">
        <v>983</v>
      </c>
      <c r="U17" s="244" t="s">
        <v>983</v>
      </c>
      <c r="V17" s="244" t="s">
        <v>983</v>
      </c>
      <c r="W17" s="244" t="s">
        <v>983</v>
      </c>
      <c r="X17" s="185">
        <v>0</v>
      </c>
      <c r="Y17" s="185">
        <v>0</v>
      </c>
      <c r="Z17" s="185">
        <v>0</v>
      </c>
      <c r="AA17" s="244"/>
      <c r="AB17" s="185">
        <v>0</v>
      </c>
      <c r="AC17" s="185">
        <v>0</v>
      </c>
      <c r="AD17" s="919">
        <f t="shared" si="9"/>
        <v>0</v>
      </c>
      <c r="AE17" s="185">
        <v>0</v>
      </c>
      <c r="AF17" s="920">
        <f t="shared" si="10"/>
        <v>0</v>
      </c>
      <c r="AG17" s="919">
        <f t="shared" si="11"/>
        <v>0</v>
      </c>
      <c r="AH17" s="195"/>
      <c r="AI17" s="79">
        <v>0</v>
      </c>
      <c r="AJ17" s="195"/>
      <c r="AK17" s="195"/>
      <c r="AL17" s="195"/>
      <c r="AM17" s="195"/>
      <c r="AN17" s="195"/>
      <c r="AO17" s="195"/>
      <c r="AP17" s="283">
        <v>0</v>
      </c>
      <c r="AQ17" s="283">
        <v>0</v>
      </c>
      <c r="AR17" s="283">
        <v>0</v>
      </c>
      <c r="AS17" s="283" t="s">
        <v>618</v>
      </c>
      <c r="AT17" s="283" t="s">
        <v>619</v>
      </c>
      <c r="AU17" s="921">
        <f t="shared" si="12"/>
        <v>0</v>
      </c>
      <c r="AV17" s="160" t="s">
        <v>568</v>
      </c>
      <c r="AW17" s="922">
        <f t="shared" si="13"/>
        <v>0</v>
      </c>
      <c r="AX17" s="921">
        <f t="shared" si="14"/>
        <v>0</v>
      </c>
      <c r="AY17" s="939" t="s">
        <v>983</v>
      </c>
      <c r="AZ17" s="940">
        <v>0</v>
      </c>
      <c r="BA17" s="939" t="s">
        <v>983</v>
      </c>
      <c r="BB17" s="939" t="s">
        <v>983</v>
      </c>
      <c r="BC17" s="939" t="s">
        <v>983</v>
      </c>
      <c r="BD17" s="939" t="s">
        <v>983</v>
      </c>
      <c r="BE17" s="939" t="s">
        <v>983</v>
      </c>
      <c r="BF17" s="939" t="s">
        <v>983</v>
      </c>
      <c r="BG17" s="79">
        <v>0</v>
      </c>
      <c r="BH17" s="79">
        <v>0</v>
      </c>
      <c r="BI17" s="79">
        <v>0</v>
      </c>
      <c r="BJ17" s="79">
        <v>0</v>
      </c>
      <c r="BK17" s="201" t="s">
        <v>567</v>
      </c>
      <c r="BL17" s="166">
        <f t="shared" si="15"/>
        <v>0</v>
      </c>
      <c r="BM17" s="195" t="s">
        <v>568</v>
      </c>
      <c r="BN17" s="924">
        <f t="shared" si="16"/>
        <v>0</v>
      </c>
      <c r="BO17" s="166">
        <f t="shared" si="17"/>
        <v>0</v>
      </c>
      <c r="BP17" s="209" t="s">
        <v>1024</v>
      </c>
      <c r="BQ17" s="251">
        <v>0</v>
      </c>
      <c r="BR17" s="251" t="s">
        <v>5</v>
      </c>
      <c r="BS17" s="251" t="s">
        <v>5</v>
      </c>
      <c r="BT17" s="251" t="s">
        <v>5</v>
      </c>
      <c r="BU17" s="251" t="s">
        <v>5</v>
      </c>
      <c r="BV17" s="251" t="s">
        <v>5</v>
      </c>
      <c r="BW17" s="251" t="s">
        <v>5</v>
      </c>
      <c r="BX17" s="195">
        <v>1</v>
      </c>
      <c r="BY17" s="195">
        <v>0</v>
      </c>
      <c r="BZ17" s="195">
        <v>0</v>
      </c>
      <c r="CA17" s="195"/>
      <c r="CB17" s="183" t="s">
        <v>516</v>
      </c>
      <c r="CC17" s="195"/>
      <c r="CD17" s="166">
        <f t="shared" si="18"/>
        <v>0</v>
      </c>
      <c r="CE17" s="195"/>
      <c r="CF17" s="167">
        <f t="shared" si="19"/>
        <v>0</v>
      </c>
      <c r="CG17" s="166">
        <f t="shared" si="20"/>
        <v>0</v>
      </c>
      <c r="CH17" s="250" t="s">
        <v>1025</v>
      </c>
      <c r="CI17" s="251">
        <v>1</v>
      </c>
      <c r="CJ17" s="250" t="s">
        <v>1026</v>
      </c>
      <c r="CK17" s="209" t="s">
        <v>1027</v>
      </c>
      <c r="CL17" s="209" t="s">
        <v>1028</v>
      </c>
      <c r="CM17" s="938" t="s">
        <v>1029</v>
      </c>
      <c r="CN17" s="209" t="s">
        <v>1030</v>
      </c>
      <c r="CO17" s="250" t="s">
        <v>1031</v>
      </c>
      <c r="CP17" s="195">
        <v>1</v>
      </c>
      <c r="CQ17" s="195">
        <v>1</v>
      </c>
      <c r="CR17" s="195">
        <v>1</v>
      </c>
      <c r="CS17" s="195"/>
      <c r="CT17" s="195" t="s">
        <v>567</v>
      </c>
      <c r="CU17" s="195" t="s">
        <v>762</v>
      </c>
      <c r="CV17" s="166">
        <f t="shared" si="21"/>
        <v>0.5</v>
      </c>
      <c r="CW17" s="79"/>
      <c r="CX17" s="167">
        <f t="shared" si="22"/>
        <v>1</v>
      </c>
      <c r="CY17" s="166">
        <f t="shared" si="0"/>
        <v>0.5</v>
      </c>
      <c r="CZ17" s="209" t="s">
        <v>1006</v>
      </c>
      <c r="DA17" s="251">
        <v>0</v>
      </c>
      <c r="DB17" s="251" t="s">
        <v>5</v>
      </c>
      <c r="DC17" s="251" t="s">
        <v>5</v>
      </c>
      <c r="DD17" s="251" t="s">
        <v>5</v>
      </c>
      <c r="DE17" s="251" t="s">
        <v>5</v>
      </c>
      <c r="DF17" s="251" t="s">
        <v>5</v>
      </c>
      <c r="DG17" s="251" t="s">
        <v>5</v>
      </c>
      <c r="DH17" s="195">
        <v>0</v>
      </c>
      <c r="DI17" s="195">
        <v>0</v>
      </c>
      <c r="DJ17" s="195"/>
      <c r="DK17" s="195"/>
      <c r="DL17" s="195" t="s">
        <v>567</v>
      </c>
      <c r="DM17" s="195"/>
      <c r="DN17" s="166">
        <f t="shared" si="23"/>
        <v>0.5</v>
      </c>
      <c r="DO17" s="79"/>
      <c r="DP17" s="167">
        <f t="shared" si="24"/>
        <v>1</v>
      </c>
      <c r="DQ17" s="166">
        <f t="shared" si="1"/>
        <v>0.5</v>
      </c>
      <c r="DR17" s="209" t="s">
        <v>1007</v>
      </c>
      <c r="DS17" s="251">
        <v>0</v>
      </c>
      <c r="DT17" s="251" t="s">
        <v>5</v>
      </c>
      <c r="DU17" s="251" t="s">
        <v>5</v>
      </c>
      <c r="DV17" s="251" t="s">
        <v>5</v>
      </c>
      <c r="DW17" s="251" t="s">
        <v>5</v>
      </c>
      <c r="DX17" s="251" t="s">
        <v>5</v>
      </c>
      <c r="DY17" s="251" t="s">
        <v>5</v>
      </c>
      <c r="DZ17" s="195">
        <v>0</v>
      </c>
      <c r="EA17" s="195">
        <v>0</v>
      </c>
      <c r="EB17" s="195"/>
      <c r="EC17" s="195"/>
      <c r="ED17" s="195" t="s">
        <v>567</v>
      </c>
      <c r="EE17" s="195"/>
      <c r="EF17" s="166">
        <f t="shared" si="25"/>
        <v>0.5</v>
      </c>
      <c r="EG17" s="79"/>
      <c r="EH17" s="167">
        <f t="shared" si="26"/>
        <v>1</v>
      </c>
      <c r="EI17" s="166">
        <f t="shared" si="2"/>
        <v>0.5</v>
      </c>
      <c r="EJ17" s="209" t="s">
        <v>1008</v>
      </c>
      <c r="EK17" s="251">
        <v>0</v>
      </c>
      <c r="EL17" s="251" t="s">
        <v>5</v>
      </c>
      <c r="EM17" s="251" t="s">
        <v>5</v>
      </c>
      <c r="EN17" s="251" t="s">
        <v>5</v>
      </c>
      <c r="EO17" s="251" t="s">
        <v>5</v>
      </c>
      <c r="EP17" s="251" t="s">
        <v>5</v>
      </c>
      <c r="EQ17" s="251" t="s">
        <v>5</v>
      </c>
      <c r="ER17" s="195">
        <v>0</v>
      </c>
      <c r="ES17" s="195">
        <v>0</v>
      </c>
      <c r="ET17" s="195"/>
      <c r="EU17" s="195"/>
      <c r="EV17" s="195" t="s">
        <v>567</v>
      </c>
      <c r="EW17" s="195"/>
      <c r="EX17" s="166">
        <f t="shared" si="27"/>
        <v>0.5</v>
      </c>
      <c r="EY17" s="79"/>
      <c r="EZ17" s="167">
        <f t="shared" si="28"/>
        <v>1</v>
      </c>
      <c r="FA17" s="166">
        <f t="shared" si="3"/>
        <v>0.5</v>
      </c>
      <c r="FB17" s="251"/>
      <c r="FC17" s="251">
        <v>0</v>
      </c>
      <c r="FD17" s="251" t="s">
        <v>5</v>
      </c>
      <c r="FE17" s="251" t="s">
        <v>5</v>
      </c>
      <c r="FF17" s="251" t="s">
        <v>5</v>
      </c>
      <c r="FG17" s="251" t="s">
        <v>5</v>
      </c>
      <c r="FH17" s="251" t="s">
        <v>5</v>
      </c>
      <c r="FI17" s="195"/>
      <c r="FJ17" s="195">
        <v>0</v>
      </c>
      <c r="FK17" s="195">
        <v>0</v>
      </c>
      <c r="FL17" s="195"/>
      <c r="FM17" s="195"/>
      <c r="FN17" s="195" t="s">
        <v>567</v>
      </c>
      <c r="FO17" s="195"/>
      <c r="FP17" s="166">
        <f t="shared" si="29"/>
        <v>0.5</v>
      </c>
      <c r="FQ17" s="79"/>
      <c r="FR17" s="167">
        <f t="shared" si="30"/>
        <v>1</v>
      </c>
      <c r="FS17" s="166">
        <f t="shared" si="4"/>
        <v>0.5</v>
      </c>
      <c r="FT17" s="252" t="s">
        <v>1009</v>
      </c>
      <c r="FU17" s="252" t="s">
        <v>5</v>
      </c>
      <c r="FV17" s="251" t="s">
        <v>783</v>
      </c>
      <c r="FW17" s="251">
        <v>0</v>
      </c>
      <c r="FX17" s="251" t="s">
        <v>1010</v>
      </c>
      <c r="FY17" s="251" t="s">
        <v>1010</v>
      </c>
      <c r="FZ17" s="251" t="s">
        <v>1010</v>
      </c>
      <c r="GA17" s="251" t="s">
        <v>783</v>
      </c>
      <c r="GB17" s="251" t="s">
        <v>783</v>
      </c>
      <c r="GC17" s="251" t="s">
        <v>783</v>
      </c>
      <c r="GD17" s="195">
        <v>0</v>
      </c>
      <c r="GE17" s="195">
        <v>0</v>
      </c>
      <c r="GF17" s="195"/>
      <c r="GG17" s="195"/>
      <c r="GH17" s="195" t="s">
        <v>567</v>
      </c>
      <c r="GI17" s="195"/>
      <c r="GJ17" s="166">
        <f t="shared" si="31"/>
        <v>0.5</v>
      </c>
      <c r="GK17" s="79"/>
      <c r="GL17" s="174">
        <f t="shared" si="5"/>
        <v>1</v>
      </c>
      <c r="GM17" s="166">
        <f t="shared" si="6"/>
        <v>0.5</v>
      </c>
      <c r="GN17" s="252" t="s">
        <v>1009</v>
      </c>
      <c r="GO17" s="252" t="s">
        <v>5</v>
      </c>
      <c r="GP17" s="251">
        <v>1</v>
      </c>
      <c r="GQ17" s="209">
        <v>1</v>
      </c>
      <c r="GR17" s="209" t="s">
        <v>1032</v>
      </c>
      <c r="GS17" s="209" t="s">
        <v>1033</v>
      </c>
      <c r="GT17" s="209" t="s">
        <v>1034</v>
      </c>
      <c r="GU17" s="209" t="s">
        <v>1035</v>
      </c>
      <c r="GV17" s="209" t="s">
        <v>1031</v>
      </c>
      <c r="GW17" s="195"/>
      <c r="GX17" s="195">
        <v>1</v>
      </c>
      <c r="GY17" s="195">
        <v>1</v>
      </c>
      <c r="GZ17" s="195">
        <v>1</v>
      </c>
      <c r="HA17" s="195"/>
      <c r="HB17" s="195" t="s">
        <v>591</v>
      </c>
      <c r="HC17" s="195"/>
      <c r="HD17" s="166">
        <f t="shared" si="32"/>
        <v>1</v>
      </c>
      <c r="HE17" s="79"/>
      <c r="HF17" s="174">
        <f t="shared" si="33"/>
        <v>2</v>
      </c>
      <c r="HG17" s="166">
        <f t="shared" si="7"/>
        <v>1</v>
      </c>
      <c r="HH17" s="226" t="s">
        <v>1036</v>
      </c>
      <c r="HI17" s="256" t="s">
        <v>1037</v>
      </c>
      <c r="HJ17" s="195"/>
      <c r="HK17" s="195"/>
      <c r="HL17" s="195"/>
      <c r="HM17" s="195"/>
      <c r="HN17" s="195"/>
      <c r="HO17" s="195"/>
      <c r="HP17" s="195"/>
      <c r="HQ17" s="195"/>
      <c r="HR17" s="195"/>
      <c r="HS17" s="195"/>
      <c r="HT17" s="195"/>
      <c r="HU17" s="195"/>
      <c r="HV17" s="195"/>
      <c r="HW17" s="195"/>
      <c r="HX17" s="166">
        <f t="shared" si="34"/>
        <v>1</v>
      </c>
      <c r="HY17" s="79"/>
      <c r="HZ17" s="174">
        <f t="shared" si="35"/>
        <v>2</v>
      </c>
      <c r="IA17" s="166">
        <f t="shared" si="8"/>
        <v>1</v>
      </c>
      <c r="IB17" s="228" t="s">
        <v>1017</v>
      </c>
      <c r="IC17" s="157" t="s">
        <v>605</v>
      </c>
      <c r="ID17" s="226" t="s">
        <v>1038</v>
      </c>
      <c r="IE17" s="257" t="s">
        <v>1039</v>
      </c>
      <c r="IF17" s="179" t="s">
        <v>7</v>
      </c>
    </row>
    <row r="18" spans="1:240" ht="326.25" customHeight="1" x14ac:dyDescent="0.25">
      <c r="A18" s="925">
        <v>14</v>
      </c>
      <c r="B18" s="229" t="s">
        <v>1040</v>
      </c>
      <c r="C18" s="205" t="s">
        <v>1041</v>
      </c>
      <c r="D18" s="206" t="s">
        <v>548</v>
      </c>
      <c r="E18" s="205" t="s">
        <v>1042</v>
      </c>
      <c r="F18" s="205" t="s">
        <v>1042</v>
      </c>
      <c r="G18" s="205" t="s">
        <v>1042</v>
      </c>
      <c r="H18" s="205" t="s">
        <v>88</v>
      </c>
      <c r="I18" s="230" t="s">
        <v>979</v>
      </c>
      <c r="J18" s="205" t="s">
        <v>980</v>
      </c>
      <c r="K18" s="206">
        <v>500</v>
      </c>
      <c r="L18" s="206" t="s">
        <v>1043</v>
      </c>
      <c r="M18" s="258">
        <v>44621</v>
      </c>
      <c r="N18" s="259">
        <v>44910</v>
      </c>
      <c r="O18" s="206" t="s">
        <v>707</v>
      </c>
      <c r="P18" s="222" t="s">
        <v>1044</v>
      </c>
      <c r="Q18" s="79">
        <v>0</v>
      </c>
      <c r="R18" s="244" t="s">
        <v>983</v>
      </c>
      <c r="S18" s="244" t="s">
        <v>983</v>
      </c>
      <c r="T18" s="244" t="s">
        <v>983</v>
      </c>
      <c r="U18" s="244" t="s">
        <v>983</v>
      </c>
      <c r="V18" s="244" t="s">
        <v>983</v>
      </c>
      <c r="W18" s="244" t="s">
        <v>983</v>
      </c>
      <c r="X18" s="185">
        <v>0</v>
      </c>
      <c r="Y18" s="185">
        <v>0</v>
      </c>
      <c r="Z18" s="185">
        <v>0</v>
      </c>
      <c r="AA18" s="244"/>
      <c r="AB18" s="185">
        <v>0</v>
      </c>
      <c r="AC18" s="185">
        <v>0</v>
      </c>
      <c r="AD18" s="919">
        <f t="shared" si="9"/>
        <v>0</v>
      </c>
      <c r="AE18" s="185">
        <v>0</v>
      </c>
      <c r="AF18" s="920">
        <f t="shared" si="10"/>
        <v>0</v>
      </c>
      <c r="AG18" s="919">
        <f t="shared" si="11"/>
        <v>0</v>
      </c>
      <c r="AH18" s="195"/>
      <c r="AI18" s="79">
        <v>0</v>
      </c>
      <c r="AJ18" s="195"/>
      <c r="AK18" s="195"/>
      <c r="AL18" s="195"/>
      <c r="AM18" s="195"/>
      <c r="AN18" s="195"/>
      <c r="AO18" s="195"/>
      <c r="AP18" s="283">
        <v>0</v>
      </c>
      <c r="AQ18" s="283">
        <v>0</v>
      </c>
      <c r="AR18" s="283">
        <v>0</v>
      </c>
      <c r="AS18" s="283" t="s">
        <v>618</v>
      </c>
      <c r="AT18" s="941" t="s">
        <v>619</v>
      </c>
      <c r="AU18" s="921">
        <f t="shared" si="12"/>
        <v>0</v>
      </c>
      <c r="AV18" s="282" t="s">
        <v>568</v>
      </c>
      <c r="AW18" s="922">
        <f t="shared" si="13"/>
        <v>0</v>
      </c>
      <c r="AX18" s="921">
        <f t="shared" si="14"/>
        <v>0</v>
      </c>
      <c r="AY18" s="942" t="s">
        <v>1045</v>
      </c>
      <c r="AZ18" s="494">
        <v>178</v>
      </c>
      <c r="BA18" s="943" t="s">
        <v>1046</v>
      </c>
      <c r="BB18" s="939">
        <v>110</v>
      </c>
      <c r="BC18" s="939" t="s">
        <v>983</v>
      </c>
      <c r="BD18" s="939" t="s">
        <v>1047</v>
      </c>
      <c r="BE18" s="939" t="s">
        <v>983</v>
      </c>
      <c r="BF18" s="939" t="s">
        <v>1048</v>
      </c>
      <c r="BG18" s="79">
        <v>1</v>
      </c>
      <c r="BH18" s="79">
        <v>1</v>
      </c>
      <c r="BI18" s="79">
        <v>1</v>
      </c>
      <c r="BJ18" s="79">
        <v>0</v>
      </c>
      <c r="BK18" s="201" t="s">
        <v>567</v>
      </c>
      <c r="BL18" s="166">
        <f t="shared" si="15"/>
        <v>0.35599999999999998</v>
      </c>
      <c r="BM18" s="195" t="s">
        <v>568</v>
      </c>
      <c r="BN18" s="924">
        <f t="shared" si="16"/>
        <v>178</v>
      </c>
      <c r="BO18" s="166">
        <f t="shared" si="17"/>
        <v>0.35599999999999998</v>
      </c>
      <c r="BP18" s="209" t="s">
        <v>1049</v>
      </c>
      <c r="BQ18" s="251">
        <v>18</v>
      </c>
      <c r="BR18" s="944" t="s">
        <v>1050</v>
      </c>
      <c r="BS18" s="251" t="s">
        <v>783</v>
      </c>
      <c r="BT18" s="251" t="s">
        <v>983</v>
      </c>
      <c r="BU18" s="209" t="s">
        <v>1047</v>
      </c>
      <c r="BV18" s="251" t="s">
        <v>983</v>
      </c>
      <c r="BW18" s="209" t="s">
        <v>1048</v>
      </c>
      <c r="BX18" s="195">
        <v>1</v>
      </c>
      <c r="BY18" s="195">
        <v>1</v>
      </c>
      <c r="BZ18" s="195">
        <v>1</v>
      </c>
      <c r="CA18" s="195"/>
      <c r="CB18" s="195" t="s">
        <v>567</v>
      </c>
      <c r="CC18" s="195"/>
      <c r="CD18" s="166">
        <f t="shared" si="18"/>
        <v>0.39200000000000002</v>
      </c>
      <c r="CE18" s="195"/>
      <c r="CF18" s="167">
        <f t="shared" si="19"/>
        <v>196</v>
      </c>
      <c r="CG18" s="166">
        <f t="shared" si="20"/>
        <v>0.39200000000000002</v>
      </c>
      <c r="CH18" s="209" t="s">
        <v>1051</v>
      </c>
      <c r="CI18" s="251">
        <v>51</v>
      </c>
      <c r="CJ18" s="209" t="s">
        <v>1052</v>
      </c>
      <c r="CK18" s="251">
        <v>51</v>
      </c>
      <c r="CL18" s="251" t="s">
        <v>5</v>
      </c>
      <c r="CM18" s="209" t="s">
        <v>1047</v>
      </c>
      <c r="CN18" s="251" t="s">
        <v>5</v>
      </c>
      <c r="CO18" s="209" t="s">
        <v>1048</v>
      </c>
      <c r="CP18" s="195"/>
      <c r="CQ18" s="195"/>
      <c r="CR18" s="195"/>
      <c r="CS18" s="195"/>
      <c r="CT18" s="195"/>
      <c r="CU18" s="195"/>
      <c r="CV18" s="166">
        <f t="shared" si="21"/>
        <v>0.49399999999999999</v>
      </c>
      <c r="CW18" s="79"/>
      <c r="CX18" s="167">
        <f t="shared" si="22"/>
        <v>247</v>
      </c>
      <c r="CY18" s="166">
        <f t="shared" si="0"/>
        <v>0.49399999999999999</v>
      </c>
      <c r="CZ18" s="209" t="s">
        <v>1006</v>
      </c>
      <c r="DA18" s="251">
        <v>0</v>
      </c>
      <c r="DB18" s="251" t="s">
        <v>5</v>
      </c>
      <c r="DC18" s="251" t="s">
        <v>5</v>
      </c>
      <c r="DD18" s="251" t="s">
        <v>5</v>
      </c>
      <c r="DE18" s="251" t="s">
        <v>5</v>
      </c>
      <c r="DF18" s="251" t="s">
        <v>5</v>
      </c>
      <c r="DG18" s="251" t="s">
        <v>5</v>
      </c>
      <c r="DH18" s="195">
        <v>0</v>
      </c>
      <c r="DI18" s="195">
        <v>0</v>
      </c>
      <c r="DJ18" s="195"/>
      <c r="DK18" s="195"/>
      <c r="DL18" s="195" t="s">
        <v>567</v>
      </c>
      <c r="DM18" s="195"/>
      <c r="DN18" s="166">
        <f t="shared" si="23"/>
        <v>0.49399999999999999</v>
      </c>
      <c r="DO18" s="79"/>
      <c r="DP18" s="167">
        <f t="shared" si="24"/>
        <v>247</v>
      </c>
      <c r="DQ18" s="166">
        <f t="shared" si="1"/>
        <v>0.49399999999999999</v>
      </c>
      <c r="DR18" s="261" t="s">
        <v>1053</v>
      </c>
      <c r="DS18" s="939">
        <v>28</v>
      </c>
      <c r="DT18" s="247" t="s">
        <v>1054</v>
      </c>
      <c r="DU18" s="939">
        <v>28</v>
      </c>
      <c r="DV18" s="939" t="s">
        <v>983</v>
      </c>
      <c r="DW18" s="939" t="s">
        <v>1047</v>
      </c>
      <c r="DX18" s="939" t="s">
        <v>983</v>
      </c>
      <c r="DY18" s="939" t="s">
        <v>1048</v>
      </c>
      <c r="DZ18" s="195">
        <v>1</v>
      </c>
      <c r="EA18" s="195">
        <v>1</v>
      </c>
      <c r="EB18" s="195"/>
      <c r="EC18" s="195"/>
      <c r="ED18" s="195" t="s">
        <v>567</v>
      </c>
      <c r="EE18" s="195"/>
      <c r="EF18" s="166">
        <f t="shared" si="25"/>
        <v>0.55000000000000004</v>
      </c>
      <c r="EG18" s="79"/>
      <c r="EH18" s="167">
        <f t="shared" si="26"/>
        <v>275</v>
      </c>
      <c r="EI18" s="166">
        <f t="shared" si="2"/>
        <v>0.55000000000000004</v>
      </c>
      <c r="EJ18" s="945" t="s">
        <v>1055</v>
      </c>
      <c r="EK18" s="940">
        <v>47</v>
      </c>
      <c r="EL18" s="247" t="s">
        <v>1056</v>
      </c>
      <c r="EM18" s="247">
        <v>47</v>
      </c>
      <c r="EN18" s="247" t="s">
        <v>983</v>
      </c>
      <c r="EO18" s="247" t="s">
        <v>1047</v>
      </c>
      <c r="EP18" s="247" t="s">
        <v>983</v>
      </c>
      <c r="EQ18" s="247" t="s">
        <v>1057</v>
      </c>
      <c r="ER18" s="195"/>
      <c r="ES18" s="195"/>
      <c r="ET18" s="195"/>
      <c r="EU18" s="195"/>
      <c r="EV18" s="195"/>
      <c r="EW18" s="195"/>
      <c r="EX18" s="166">
        <f t="shared" si="27"/>
        <v>0.64400000000000002</v>
      </c>
      <c r="EY18" s="79"/>
      <c r="EZ18" s="167">
        <f t="shared" si="28"/>
        <v>322</v>
      </c>
      <c r="FA18" s="166">
        <f t="shared" si="3"/>
        <v>0.64400000000000002</v>
      </c>
      <c r="FB18" s="261" t="s">
        <v>1058</v>
      </c>
      <c r="FC18" s="209">
        <v>49</v>
      </c>
      <c r="FD18" s="247" t="s">
        <v>1059</v>
      </c>
      <c r="FE18" s="209" t="s">
        <v>1060</v>
      </c>
      <c r="FF18" s="251" t="s">
        <v>783</v>
      </c>
      <c r="FG18" s="939" t="s">
        <v>1047</v>
      </c>
      <c r="FH18" s="251" t="s">
        <v>783</v>
      </c>
      <c r="FI18" s="939" t="s">
        <v>1048</v>
      </c>
      <c r="FJ18" s="195">
        <v>1</v>
      </c>
      <c r="FK18" s="195">
        <v>1</v>
      </c>
      <c r="FL18" s="195"/>
      <c r="FM18" s="195"/>
      <c r="FN18" s="195" t="s">
        <v>567</v>
      </c>
      <c r="FO18" s="195"/>
      <c r="FP18" s="166">
        <f t="shared" si="29"/>
        <v>0.74199999999999999</v>
      </c>
      <c r="FQ18" s="79"/>
      <c r="FR18" s="167">
        <f t="shared" si="30"/>
        <v>371</v>
      </c>
      <c r="FS18" s="166">
        <f t="shared" si="4"/>
        <v>0.74199999999999999</v>
      </c>
      <c r="FT18" s="226" t="s">
        <v>1061</v>
      </c>
      <c r="FU18" s="262" t="s">
        <v>1062</v>
      </c>
      <c r="FV18" s="261" t="s">
        <v>1063</v>
      </c>
      <c r="FW18" s="209">
        <v>40</v>
      </c>
      <c r="FX18" s="247" t="s">
        <v>1059</v>
      </c>
      <c r="FY18" s="209" t="s">
        <v>1064</v>
      </c>
      <c r="FZ18" s="251" t="s">
        <v>783</v>
      </c>
      <c r="GA18" s="939" t="s">
        <v>1047</v>
      </c>
      <c r="GB18" s="251" t="s">
        <v>783</v>
      </c>
      <c r="GC18" s="939" t="s">
        <v>1048</v>
      </c>
      <c r="GD18" s="195">
        <v>1</v>
      </c>
      <c r="GE18" s="195">
        <v>1</v>
      </c>
      <c r="GF18" s="195">
        <v>1</v>
      </c>
      <c r="GG18" s="195"/>
      <c r="GH18" s="195" t="s">
        <v>567</v>
      </c>
      <c r="GI18" s="195"/>
      <c r="GJ18" s="166">
        <f t="shared" si="31"/>
        <v>0.82199999999999995</v>
      </c>
      <c r="GK18" s="79"/>
      <c r="GL18" s="174">
        <f t="shared" si="5"/>
        <v>411</v>
      </c>
      <c r="GM18" s="166">
        <f t="shared" si="6"/>
        <v>0.82199999999999995</v>
      </c>
      <c r="GN18" s="226" t="s">
        <v>1065</v>
      </c>
      <c r="GO18" s="262" t="s">
        <v>1066</v>
      </c>
      <c r="GP18" s="263" t="s">
        <v>1067</v>
      </c>
      <c r="GQ18" s="946">
        <v>16</v>
      </c>
      <c r="GR18" s="947" t="s">
        <v>1068</v>
      </c>
      <c r="GS18" s="946">
        <v>16</v>
      </c>
      <c r="GT18" s="946" t="s">
        <v>983</v>
      </c>
      <c r="GU18" s="263" t="s">
        <v>1047</v>
      </c>
      <c r="GV18" s="946" t="s">
        <v>983</v>
      </c>
      <c r="GW18" s="263" t="s">
        <v>1048</v>
      </c>
      <c r="GX18" s="195">
        <v>1</v>
      </c>
      <c r="GY18" s="195">
        <v>1</v>
      </c>
      <c r="GZ18" s="195">
        <v>1</v>
      </c>
      <c r="HA18" s="195"/>
      <c r="HB18" s="195" t="s">
        <v>567</v>
      </c>
      <c r="HC18" s="195"/>
      <c r="HD18" s="166">
        <f t="shared" si="32"/>
        <v>0.85399999999999998</v>
      </c>
      <c r="HE18" s="79"/>
      <c r="HF18" s="174">
        <f t="shared" si="33"/>
        <v>427</v>
      </c>
      <c r="HG18" s="166">
        <f t="shared" si="7"/>
        <v>0.85399999999999998</v>
      </c>
      <c r="HH18" s="226" t="s">
        <v>1069</v>
      </c>
      <c r="HI18" s="262" t="s">
        <v>1070</v>
      </c>
      <c r="HJ18" s="195"/>
      <c r="HK18" s="195"/>
      <c r="HL18" s="195"/>
      <c r="HM18" s="195"/>
      <c r="HN18" s="195"/>
      <c r="HO18" s="195"/>
      <c r="HP18" s="195"/>
      <c r="HQ18" s="195"/>
      <c r="HR18" s="195"/>
      <c r="HS18" s="195"/>
      <c r="HT18" s="195"/>
      <c r="HU18" s="195"/>
      <c r="HV18" s="195"/>
      <c r="HW18" s="195"/>
      <c r="HX18" s="166">
        <f t="shared" si="34"/>
        <v>0.85399999999999998</v>
      </c>
      <c r="HY18" s="79"/>
      <c r="HZ18" s="174">
        <f t="shared" si="35"/>
        <v>427</v>
      </c>
      <c r="IA18" s="166">
        <f t="shared" si="8"/>
        <v>0.85399999999999998</v>
      </c>
      <c r="IB18" s="264" t="s">
        <v>1009</v>
      </c>
      <c r="IC18" s="252" t="s">
        <v>605</v>
      </c>
      <c r="ID18" s="217" t="s">
        <v>2843</v>
      </c>
      <c r="IE18" s="157" t="s">
        <v>1071</v>
      </c>
      <c r="IF18" s="265" t="s">
        <v>13</v>
      </c>
    </row>
    <row r="19" spans="1:240" ht="371.25" customHeight="1" x14ac:dyDescent="0.25">
      <c r="A19" s="925">
        <v>15</v>
      </c>
      <c r="B19" s="229" t="s">
        <v>1072</v>
      </c>
      <c r="C19" s="205" t="s">
        <v>1073</v>
      </c>
      <c r="D19" s="206" t="s">
        <v>548</v>
      </c>
      <c r="E19" s="205" t="s">
        <v>1074</v>
      </c>
      <c r="F19" s="205" t="s">
        <v>1074</v>
      </c>
      <c r="G19" s="205" t="s">
        <v>1074</v>
      </c>
      <c r="H19" s="205" t="s">
        <v>88</v>
      </c>
      <c r="I19" s="230" t="s">
        <v>1075</v>
      </c>
      <c r="J19" s="205" t="s">
        <v>980</v>
      </c>
      <c r="K19" s="205">
        <v>2</v>
      </c>
      <c r="L19" s="205" t="s">
        <v>1076</v>
      </c>
      <c r="M19" s="266">
        <v>44593</v>
      </c>
      <c r="N19" s="259">
        <v>44910</v>
      </c>
      <c r="O19" s="206" t="s">
        <v>707</v>
      </c>
      <c r="P19" s="222" t="s">
        <v>1077</v>
      </c>
      <c r="Q19" s="79">
        <v>0</v>
      </c>
      <c r="R19" s="244" t="s">
        <v>983</v>
      </c>
      <c r="S19" s="244" t="s">
        <v>983</v>
      </c>
      <c r="T19" s="244" t="s">
        <v>983</v>
      </c>
      <c r="U19" s="244" t="s">
        <v>983</v>
      </c>
      <c r="V19" s="244" t="s">
        <v>983</v>
      </c>
      <c r="W19" s="244" t="s">
        <v>983</v>
      </c>
      <c r="X19" s="185">
        <v>0</v>
      </c>
      <c r="Y19" s="185">
        <v>0</v>
      </c>
      <c r="Z19" s="185">
        <v>0</v>
      </c>
      <c r="AA19" s="244"/>
      <c r="AB19" s="185">
        <v>0</v>
      </c>
      <c r="AC19" s="185">
        <v>0</v>
      </c>
      <c r="AD19" s="919">
        <f t="shared" si="9"/>
        <v>0</v>
      </c>
      <c r="AE19" s="185">
        <v>0</v>
      </c>
      <c r="AF19" s="920">
        <f t="shared" si="10"/>
        <v>0</v>
      </c>
      <c r="AG19" s="919">
        <f t="shared" si="11"/>
        <v>0</v>
      </c>
      <c r="AH19" s="195"/>
      <c r="AI19" s="79">
        <v>0</v>
      </c>
      <c r="AJ19" s="195"/>
      <c r="AK19" s="195"/>
      <c r="AL19" s="195"/>
      <c r="AM19" s="195"/>
      <c r="AN19" s="195"/>
      <c r="AO19" s="195"/>
      <c r="AP19" s="283">
        <v>0</v>
      </c>
      <c r="AQ19" s="283">
        <v>0</v>
      </c>
      <c r="AR19" s="283">
        <v>0</v>
      </c>
      <c r="AS19" s="283" t="s">
        <v>618</v>
      </c>
      <c r="AT19" s="283" t="s">
        <v>619</v>
      </c>
      <c r="AU19" s="921">
        <f t="shared" si="12"/>
        <v>0</v>
      </c>
      <c r="AV19" s="160" t="s">
        <v>568</v>
      </c>
      <c r="AW19" s="922">
        <f t="shared" si="13"/>
        <v>0</v>
      </c>
      <c r="AX19" s="921">
        <f t="shared" si="14"/>
        <v>0</v>
      </c>
      <c r="AY19" s="209" t="s">
        <v>1078</v>
      </c>
      <c r="AZ19" s="283">
        <v>0</v>
      </c>
      <c r="BA19" s="209" t="s">
        <v>1078</v>
      </c>
      <c r="BB19" s="251" t="s">
        <v>783</v>
      </c>
      <c r="BC19" s="251" t="s">
        <v>783</v>
      </c>
      <c r="BD19" s="251" t="s">
        <v>783</v>
      </c>
      <c r="BE19" s="251" t="s">
        <v>783</v>
      </c>
      <c r="BF19" s="209" t="s">
        <v>1079</v>
      </c>
      <c r="BG19" s="79">
        <v>1</v>
      </c>
      <c r="BH19" s="79">
        <v>0</v>
      </c>
      <c r="BI19" s="79">
        <v>0</v>
      </c>
      <c r="BJ19" s="79">
        <v>0</v>
      </c>
      <c r="BK19" s="201" t="s">
        <v>1080</v>
      </c>
      <c r="BL19" s="166">
        <f t="shared" si="15"/>
        <v>0</v>
      </c>
      <c r="BM19" s="195" t="s">
        <v>568</v>
      </c>
      <c r="BN19" s="924">
        <f t="shared" si="16"/>
        <v>0</v>
      </c>
      <c r="BO19" s="166">
        <f t="shared" si="17"/>
        <v>0</v>
      </c>
      <c r="BP19" s="183" t="s">
        <v>1081</v>
      </c>
      <c r="BQ19" s="195">
        <v>2</v>
      </c>
      <c r="BR19" s="78" t="s">
        <v>1082</v>
      </c>
      <c r="BS19" s="183" t="s">
        <v>736</v>
      </c>
      <c r="BT19" s="195" t="s">
        <v>783</v>
      </c>
      <c r="BU19" s="195" t="s">
        <v>783</v>
      </c>
      <c r="BV19" s="195" t="s">
        <v>783</v>
      </c>
      <c r="BW19" s="183" t="s">
        <v>1083</v>
      </c>
      <c r="BX19" s="195">
        <v>0</v>
      </c>
      <c r="BY19" s="195">
        <v>0</v>
      </c>
      <c r="BZ19" s="195">
        <v>0</v>
      </c>
      <c r="CA19" s="195"/>
      <c r="CB19" s="195" t="s">
        <v>516</v>
      </c>
      <c r="CC19" s="195"/>
      <c r="CD19" s="166">
        <f t="shared" si="18"/>
        <v>1</v>
      </c>
      <c r="CE19" s="195"/>
      <c r="CF19" s="167">
        <f t="shared" si="19"/>
        <v>2</v>
      </c>
      <c r="CG19" s="166">
        <f t="shared" si="20"/>
        <v>1</v>
      </c>
      <c r="CH19" s="195"/>
      <c r="CI19" s="195"/>
      <c r="CJ19" s="195"/>
      <c r="CK19" s="195"/>
      <c r="CL19" s="195"/>
      <c r="CM19" s="195"/>
      <c r="CN19" s="195"/>
      <c r="CO19" s="195"/>
      <c r="CP19" s="195"/>
      <c r="CQ19" s="195"/>
      <c r="CR19" s="195"/>
      <c r="CS19" s="195"/>
      <c r="CT19" s="195"/>
      <c r="CU19" s="195"/>
      <c r="CV19" s="166">
        <f t="shared" si="21"/>
        <v>1</v>
      </c>
      <c r="CW19" s="79"/>
      <c r="CX19" s="167">
        <f t="shared" si="22"/>
        <v>2</v>
      </c>
      <c r="CY19" s="166">
        <f t="shared" si="0"/>
        <v>1</v>
      </c>
      <c r="CZ19" s="209" t="s">
        <v>1006</v>
      </c>
      <c r="DA19" s="251">
        <v>0</v>
      </c>
      <c r="DB19" s="251" t="s">
        <v>5</v>
      </c>
      <c r="DC19" s="251" t="s">
        <v>5</v>
      </c>
      <c r="DD19" s="251" t="s">
        <v>5</v>
      </c>
      <c r="DE19" s="251" t="s">
        <v>5</v>
      </c>
      <c r="DF19" s="251" t="s">
        <v>5</v>
      </c>
      <c r="DG19" s="251" t="s">
        <v>5</v>
      </c>
      <c r="DH19" s="195">
        <v>0</v>
      </c>
      <c r="DI19" s="195">
        <v>0</v>
      </c>
      <c r="DJ19" s="195"/>
      <c r="DK19" s="195"/>
      <c r="DL19" s="195" t="s">
        <v>715</v>
      </c>
      <c r="DM19" s="195"/>
      <c r="DN19" s="166">
        <f t="shared" si="23"/>
        <v>1</v>
      </c>
      <c r="DO19" s="79"/>
      <c r="DP19" s="167">
        <f t="shared" si="24"/>
        <v>2</v>
      </c>
      <c r="DQ19" s="166">
        <f t="shared" si="1"/>
        <v>1</v>
      </c>
      <c r="DR19" s="209" t="s">
        <v>1007</v>
      </c>
      <c r="DS19" s="251">
        <v>0</v>
      </c>
      <c r="DT19" s="251" t="s">
        <v>5</v>
      </c>
      <c r="DU19" s="251" t="s">
        <v>5</v>
      </c>
      <c r="DV19" s="251" t="s">
        <v>5</v>
      </c>
      <c r="DW19" s="251" t="s">
        <v>5</v>
      </c>
      <c r="DX19" s="251" t="s">
        <v>5</v>
      </c>
      <c r="DY19" s="251" t="s">
        <v>5</v>
      </c>
      <c r="DZ19" s="195">
        <v>0</v>
      </c>
      <c r="EA19" s="195">
        <v>0</v>
      </c>
      <c r="EB19" s="195"/>
      <c r="EC19" s="183" t="s">
        <v>1084</v>
      </c>
      <c r="ED19" s="195" t="s">
        <v>715</v>
      </c>
      <c r="EE19" s="195"/>
      <c r="EF19" s="166">
        <f t="shared" si="25"/>
        <v>1</v>
      </c>
      <c r="EG19" s="79"/>
      <c r="EH19" s="167">
        <f t="shared" si="26"/>
        <v>2</v>
      </c>
      <c r="EI19" s="166">
        <f t="shared" si="2"/>
        <v>1</v>
      </c>
      <c r="EJ19" s="195" t="s">
        <v>783</v>
      </c>
      <c r="EK19" s="195">
        <v>0</v>
      </c>
      <c r="EL19" s="195" t="s">
        <v>783</v>
      </c>
      <c r="EM19" s="195" t="s">
        <v>783</v>
      </c>
      <c r="EN19" s="195" t="s">
        <v>783</v>
      </c>
      <c r="EO19" s="195" t="s">
        <v>783</v>
      </c>
      <c r="EP19" s="195" t="s">
        <v>783</v>
      </c>
      <c r="EQ19" s="195" t="s">
        <v>783</v>
      </c>
      <c r="ER19" s="195"/>
      <c r="ES19" s="195"/>
      <c r="ET19" s="195"/>
      <c r="EU19" s="195"/>
      <c r="EV19" s="195"/>
      <c r="EW19" s="195"/>
      <c r="EX19" s="166">
        <f t="shared" si="27"/>
        <v>1</v>
      </c>
      <c r="EY19" s="79"/>
      <c r="EZ19" s="167">
        <f t="shared" si="28"/>
        <v>2</v>
      </c>
      <c r="FA19" s="166">
        <f t="shared" si="3"/>
        <v>1</v>
      </c>
      <c r="FB19" s="251" t="s">
        <v>783</v>
      </c>
      <c r="FC19" s="251">
        <v>0</v>
      </c>
      <c r="FD19" s="251" t="s">
        <v>783</v>
      </c>
      <c r="FE19" s="251" t="s">
        <v>783</v>
      </c>
      <c r="FF19" s="251" t="s">
        <v>783</v>
      </c>
      <c r="FG19" s="251" t="s">
        <v>783</v>
      </c>
      <c r="FH19" s="251" t="s">
        <v>783</v>
      </c>
      <c r="FI19" s="251" t="s">
        <v>783</v>
      </c>
      <c r="FJ19" s="195"/>
      <c r="FK19" s="195"/>
      <c r="FL19" s="195"/>
      <c r="FM19" s="195"/>
      <c r="FN19" s="195"/>
      <c r="FO19" s="195"/>
      <c r="FP19" s="166">
        <f t="shared" si="29"/>
        <v>1</v>
      </c>
      <c r="FQ19" s="79"/>
      <c r="FR19" s="167">
        <f t="shared" si="30"/>
        <v>2</v>
      </c>
      <c r="FS19" s="166">
        <f t="shared" si="4"/>
        <v>1</v>
      </c>
      <c r="FT19" s="165" t="s">
        <v>1085</v>
      </c>
      <c r="FU19" s="165" t="s">
        <v>605</v>
      </c>
      <c r="FV19" s="195"/>
      <c r="FW19" s="195"/>
      <c r="FX19" s="195"/>
      <c r="FY19" s="195"/>
      <c r="FZ19" s="195"/>
      <c r="GA19" s="195"/>
      <c r="GB19" s="195"/>
      <c r="GC19" s="195"/>
      <c r="GD19" s="195"/>
      <c r="GE19" s="195"/>
      <c r="GF19" s="195"/>
      <c r="GG19" s="195"/>
      <c r="GH19" s="195"/>
      <c r="GI19" s="195"/>
      <c r="GJ19" s="166">
        <f t="shared" si="31"/>
        <v>1</v>
      </c>
      <c r="GK19" s="79"/>
      <c r="GL19" s="174">
        <f t="shared" si="5"/>
        <v>2</v>
      </c>
      <c r="GM19" s="166">
        <f t="shared" si="6"/>
        <v>1</v>
      </c>
      <c r="GN19" s="165" t="s">
        <v>1085</v>
      </c>
      <c r="GO19" s="165" t="s">
        <v>605</v>
      </c>
      <c r="GP19" s="195"/>
      <c r="GQ19" s="195"/>
      <c r="GR19" s="195"/>
      <c r="GS19" s="195"/>
      <c r="GT19" s="195"/>
      <c r="GU19" s="195"/>
      <c r="GV19" s="195"/>
      <c r="GW19" s="195"/>
      <c r="GX19" s="195"/>
      <c r="GY19" s="195"/>
      <c r="GZ19" s="195"/>
      <c r="HA19" s="195"/>
      <c r="HB19" s="195"/>
      <c r="HC19" s="195"/>
      <c r="HD19" s="166">
        <f t="shared" si="32"/>
        <v>1</v>
      </c>
      <c r="HE19" s="79"/>
      <c r="HF19" s="174">
        <f t="shared" si="33"/>
        <v>2</v>
      </c>
      <c r="HG19" s="166">
        <f t="shared" si="7"/>
        <v>1</v>
      </c>
      <c r="HH19" s="165" t="s">
        <v>1085</v>
      </c>
      <c r="HI19" s="165" t="s">
        <v>605</v>
      </c>
      <c r="HJ19" s="195"/>
      <c r="HK19" s="195"/>
      <c r="HL19" s="195"/>
      <c r="HM19" s="195"/>
      <c r="HN19" s="195"/>
      <c r="HO19" s="195"/>
      <c r="HP19" s="195"/>
      <c r="HQ19" s="195"/>
      <c r="HR19" s="195"/>
      <c r="HS19" s="195"/>
      <c r="HT19" s="195"/>
      <c r="HU19" s="195"/>
      <c r="HV19" s="195"/>
      <c r="HW19" s="195"/>
      <c r="HX19" s="166">
        <f t="shared" si="34"/>
        <v>1</v>
      </c>
      <c r="HY19" s="79"/>
      <c r="HZ19" s="174">
        <f t="shared" si="35"/>
        <v>2</v>
      </c>
      <c r="IA19" s="166">
        <f t="shared" si="8"/>
        <v>1</v>
      </c>
      <c r="IB19" s="165" t="s">
        <v>1085</v>
      </c>
      <c r="IC19" s="165" t="s">
        <v>605</v>
      </c>
      <c r="ID19" s="217" t="s">
        <v>1086</v>
      </c>
      <c r="IE19" s="217" t="s">
        <v>1087</v>
      </c>
      <c r="IF19" s="179" t="s">
        <v>7</v>
      </c>
    </row>
    <row r="20" spans="1:240" ht="268.5" customHeight="1" x14ac:dyDescent="0.25">
      <c r="A20" s="917">
        <v>16</v>
      </c>
      <c r="B20" s="229" t="s">
        <v>1088</v>
      </c>
      <c r="C20" s="206" t="s">
        <v>1089</v>
      </c>
      <c r="D20" s="206" t="s">
        <v>1090</v>
      </c>
      <c r="E20" s="206" t="s">
        <v>666</v>
      </c>
      <c r="F20" s="206" t="s">
        <v>611</v>
      </c>
      <c r="G20" s="206" t="s">
        <v>1091</v>
      </c>
      <c r="H20" s="206" t="s">
        <v>88</v>
      </c>
      <c r="I20" s="230" t="s">
        <v>1092</v>
      </c>
      <c r="J20" s="206" t="s">
        <v>1093</v>
      </c>
      <c r="K20" s="206">
        <v>3</v>
      </c>
      <c r="L20" s="206" t="s">
        <v>1094</v>
      </c>
      <c r="M20" s="206" t="s">
        <v>945</v>
      </c>
      <c r="N20" s="267" t="s">
        <v>1095</v>
      </c>
      <c r="O20" s="206" t="s">
        <v>707</v>
      </c>
      <c r="P20" s="934" t="s">
        <v>1096</v>
      </c>
      <c r="Q20" s="79">
        <v>0</v>
      </c>
      <c r="R20" s="195"/>
      <c r="S20" s="195"/>
      <c r="T20" s="195"/>
      <c r="U20" s="195"/>
      <c r="V20" s="195"/>
      <c r="W20" s="195"/>
      <c r="X20" s="185">
        <v>0</v>
      </c>
      <c r="Y20" s="185">
        <v>0</v>
      </c>
      <c r="Z20" s="185">
        <v>0</v>
      </c>
      <c r="AA20" s="195"/>
      <c r="AB20" s="185">
        <v>0</v>
      </c>
      <c r="AC20" s="185">
        <v>0</v>
      </c>
      <c r="AD20" s="919">
        <f t="shared" si="9"/>
        <v>0</v>
      </c>
      <c r="AE20" s="185">
        <v>0</v>
      </c>
      <c r="AF20" s="920">
        <f t="shared" si="10"/>
        <v>0</v>
      </c>
      <c r="AG20" s="919">
        <f t="shared" si="11"/>
        <v>0</v>
      </c>
      <c r="AH20" s="183" t="s">
        <v>1097</v>
      </c>
      <c r="AI20" s="79">
        <v>0</v>
      </c>
      <c r="AJ20" s="195"/>
      <c r="AK20" s="195"/>
      <c r="AL20" s="195"/>
      <c r="AM20" s="195"/>
      <c r="AN20" s="195"/>
      <c r="AO20" s="195"/>
      <c r="AP20" s="283">
        <v>0</v>
      </c>
      <c r="AQ20" s="941">
        <v>0</v>
      </c>
      <c r="AR20" s="941">
        <v>0</v>
      </c>
      <c r="AS20" s="283" t="s">
        <v>618</v>
      </c>
      <c r="AT20" s="941" t="s">
        <v>619</v>
      </c>
      <c r="AU20" s="921">
        <f t="shared" si="12"/>
        <v>0</v>
      </c>
      <c r="AV20" s="282" t="s">
        <v>568</v>
      </c>
      <c r="AW20" s="922">
        <f t="shared" si="13"/>
        <v>0</v>
      </c>
      <c r="AX20" s="921">
        <f t="shared" si="14"/>
        <v>0</v>
      </c>
      <c r="AY20" s="948" t="s">
        <v>1098</v>
      </c>
      <c r="AZ20" s="79">
        <v>0</v>
      </c>
      <c r="BA20" s="195"/>
      <c r="BB20" s="195"/>
      <c r="BC20" s="195"/>
      <c r="BD20" s="195"/>
      <c r="BE20" s="195"/>
      <c r="BF20" s="195" t="s">
        <v>1099</v>
      </c>
      <c r="BG20" s="79">
        <v>0</v>
      </c>
      <c r="BH20" s="79">
        <v>0</v>
      </c>
      <c r="BI20" s="79">
        <v>0</v>
      </c>
      <c r="BJ20" s="79">
        <v>0</v>
      </c>
      <c r="BK20" s="201" t="s">
        <v>619</v>
      </c>
      <c r="BL20" s="166">
        <f t="shared" si="15"/>
        <v>0</v>
      </c>
      <c r="BM20" s="195"/>
      <c r="BN20" s="924">
        <f t="shared" si="16"/>
        <v>0</v>
      </c>
      <c r="BO20" s="166">
        <f t="shared" si="17"/>
        <v>0</v>
      </c>
      <c r="BP20" s="948" t="s">
        <v>1100</v>
      </c>
      <c r="BQ20" s="195">
        <v>0</v>
      </c>
      <c r="BR20" s="948"/>
      <c r="BS20" s="195"/>
      <c r="BT20" s="195"/>
      <c r="BU20" s="195"/>
      <c r="BV20" s="195"/>
      <c r="BW20" s="195"/>
      <c r="BX20" s="195">
        <v>0</v>
      </c>
      <c r="BY20" s="195">
        <v>0</v>
      </c>
      <c r="BZ20" s="195">
        <v>0</v>
      </c>
      <c r="CA20" s="195"/>
      <c r="CB20" s="195" t="s">
        <v>715</v>
      </c>
      <c r="CC20" s="195"/>
      <c r="CD20" s="166">
        <f t="shared" si="18"/>
        <v>0</v>
      </c>
      <c r="CE20" s="195"/>
      <c r="CF20" s="167">
        <f t="shared" si="19"/>
        <v>0</v>
      </c>
      <c r="CG20" s="166">
        <f t="shared" si="20"/>
        <v>0</v>
      </c>
      <c r="CH20" s="183" t="s">
        <v>1101</v>
      </c>
      <c r="CI20" s="195"/>
      <c r="CJ20" s="195"/>
      <c r="CK20" s="195"/>
      <c r="CL20" s="195"/>
      <c r="CM20" s="195"/>
      <c r="CN20" s="195"/>
      <c r="CO20" s="195" t="s">
        <v>1099</v>
      </c>
      <c r="CP20" s="195">
        <v>0</v>
      </c>
      <c r="CQ20" s="195">
        <v>0</v>
      </c>
      <c r="CR20" s="195"/>
      <c r="CS20" s="195"/>
      <c r="CT20" s="195" t="s">
        <v>715</v>
      </c>
      <c r="CU20" s="195" t="s">
        <v>715</v>
      </c>
      <c r="CV20" s="166">
        <f t="shared" si="21"/>
        <v>0</v>
      </c>
      <c r="CW20" s="79"/>
      <c r="CX20" s="167">
        <f t="shared" si="22"/>
        <v>0</v>
      </c>
      <c r="CY20" s="166">
        <f t="shared" si="0"/>
        <v>0</v>
      </c>
      <c r="CZ20" s="183" t="s">
        <v>1101</v>
      </c>
      <c r="DA20" s="195">
        <v>0</v>
      </c>
      <c r="DB20" s="195"/>
      <c r="DC20" s="195"/>
      <c r="DD20" s="195"/>
      <c r="DE20" s="195"/>
      <c r="DF20" s="195"/>
      <c r="DG20" s="195" t="s">
        <v>1099</v>
      </c>
      <c r="DH20" s="195">
        <v>1</v>
      </c>
      <c r="DI20" s="195">
        <v>0</v>
      </c>
      <c r="DJ20" s="195">
        <v>0</v>
      </c>
      <c r="DK20" s="195"/>
      <c r="DL20" s="195" t="s">
        <v>715</v>
      </c>
      <c r="DM20" s="195"/>
      <c r="DN20" s="166">
        <f t="shared" si="23"/>
        <v>0</v>
      </c>
      <c r="DO20" s="79"/>
      <c r="DP20" s="167">
        <f t="shared" si="24"/>
        <v>0</v>
      </c>
      <c r="DQ20" s="166">
        <f t="shared" si="1"/>
        <v>0</v>
      </c>
      <c r="DR20" s="195"/>
      <c r="DS20" s="195">
        <v>0</v>
      </c>
      <c r="DT20" s="195" t="s">
        <v>1102</v>
      </c>
      <c r="DU20" s="195"/>
      <c r="DV20" s="195"/>
      <c r="DW20" s="195"/>
      <c r="DX20" s="195"/>
      <c r="DY20" s="195" t="s">
        <v>1103</v>
      </c>
      <c r="DZ20" s="195">
        <v>0</v>
      </c>
      <c r="EA20" s="195">
        <v>0</v>
      </c>
      <c r="EB20" s="195"/>
      <c r="EC20" s="78" t="s">
        <v>1104</v>
      </c>
      <c r="ED20" s="195"/>
      <c r="EE20" s="195" t="s">
        <v>715</v>
      </c>
      <c r="EF20" s="166">
        <f t="shared" si="25"/>
        <v>0</v>
      </c>
      <c r="EG20" s="79"/>
      <c r="EH20" s="167">
        <f t="shared" si="26"/>
        <v>0</v>
      </c>
      <c r="EI20" s="166">
        <f t="shared" si="2"/>
        <v>0</v>
      </c>
      <c r="EJ20" s="204" t="s">
        <v>1105</v>
      </c>
      <c r="EK20" s="195">
        <v>0</v>
      </c>
      <c r="EL20" s="195"/>
      <c r="EM20" s="195"/>
      <c r="EN20" s="195"/>
      <c r="EO20" s="195"/>
      <c r="EP20" s="195"/>
      <c r="EQ20" s="183" t="s">
        <v>1106</v>
      </c>
      <c r="ER20" s="195">
        <v>0</v>
      </c>
      <c r="ES20" s="195">
        <v>0</v>
      </c>
      <c r="ET20" s="195"/>
      <c r="EU20" s="195"/>
      <c r="EV20" s="195" t="s">
        <v>715</v>
      </c>
      <c r="EW20" s="195"/>
      <c r="EX20" s="166">
        <f t="shared" si="27"/>
        <v>0</v>
      </c>
      <c r="EY20" s="79"/>
      <c r="EZ20" s="167">
        <f t="shared" si="28"/>
        <v>0</v>
      </c>
      <c r="FA20" s="166">
        <f t="shared" si="3"/>
        <v>0</v>
      </c>
      <c r="FB20" s="79"/>
      <c r="FC20" s="79">
        <v>2</v>
      </c>
      <c r="FD20" s="204" t="s">
        <v>1107</v>
      </c>
      <c r="FE20" s="204" t="s">
        <v>1108</v>
      </c>
      <c r="FF20" s="79">
        <v>26</v>
      </c>
      <c r="FG20" s="183" t="s">
        <v>1109</v>
      </c>
      <c r="FH20" s="183" t="s">
        <v>1109</v>
      </c>
      <c r="FI20" s="183" t="s">
        <v>1110</v>
      </c>
      <c r="FJ20" s="195">
        <v>1</v>
      </c>
      <c r="FK20" s="195">
        <v>1</v>
      </c>
      <c r="FL20" s="195">
        <v>1</v>
      </c>
      <c r="FM20" s="195"/>
      <c r="FN20" s="195" t="s">
        <v>567</v>
      </c>
      <c r="FO20" s="195"/>
      <c r="FP20" s="166">
        <f t="shared" si="29"/>
        <v>0.66666666666666663</v>
      </c>
      <c r="FQ20" s="79"/>
      <c r="FR20" s="167">
        <f>FC20+EZ20</f>
        <v>2</v>
      </c>
      <c r="FS20" s="166">
        <f t="shared" si="4"/>
        <v>0.66666666666666663</v>
      </c>
      <c r="FT20" s="226" t="s">
        <v>1111</v>
      </c>
      <c r="FU20" s="226" t="s">
        <v>1112</v>
      </c>
      <c r="FV20" s="195"/>
      <c r="FW20" s="79">
        <v>1</v>
      </c>
      <c r="FX20" s="204" t="s">
        <v>1113</v>
      </c>
      <c r="FY20" s="204" t="s">
        <v>1114</v>
      </c>
      <c r="FZ20" s="79">
        <v>14</v>
      </c>
      <c r="GA20" s="204" t="s">
        <v>1115</v>
      </c>
      <c r="GB20" s="204" t="s">
        <v>1115</v>
      </c>
      <c r="GC20" s="204" t="s">
        <v>1116</v>
      </c>
      <c r="GD20" s="195">
        <v>1</v>
      </c>
      <c r="GE20" s="195">
        <v>1</v>
      </c>
      <c r="GF20" s="195">
        <v>1</v>
      </c>
      <c r="GG20" s="195"/>
      <c r="GH20" s="195"/>
      <c r="GI20" s="195" t="s">
        <v>938</v>
      </c>
      <c r="GJ20" s="166">
        <f t="shared" si="31"/>
        <v>1</v>
      </c>
      <c r="GK20" s="79"/>
      <c r="GL20" s="174">
        <f>FW20+FR20</f>
        <v>3</v>
      </c>
      <c r="GM20" s="166">
        <f t="shared" si="6"/>
        <v>1</v>
      </c>
      <c r="GN20" s="226" t="s">
        <v>1117</v>
      </c>
      <c r="GO20" s="226" t="s">
        <v>1118</v>
      </c>
      <c r="GP20" s="269" t="s">
        <v>1119</v>
      </c>
      <c r="GQ20" s="269">
        <v>3</v>
      </c>
      <c r="GR20" s="269" t="s">
        <v>1120</v>
      </c>
      <c r="GS20" s="195"/>
      <c r="GT20" s="195"/>
      <c r="GU20" s="195"/>
      <c r="GV20" s="195"/>
      <c r="GW20" s="79" t="s">
        <v>1099</v>
      </c>
      <c r="GX20" s="195"/>
      <c r="GY20" s="195"/>
      <c r="GZ20" s="195"/>
      <c r="HA20" s="195"/>
      <c r="HB20" s="195"/>
      <c r="HC20" s="195"/>
      <c r="HD20" s="166">
        <f t="shared" si="32"/>
        <v>2</v>
      </c>
      <c r="HE20" s="79"/>
      <c r="HF20" s="174">
        <f t="shared" si="33"/>
        <v>6</v>
      </c>
      <c r="HG20" s="166">
        <f t="shared" si="7"/>
        <v>2</v>
      </c>
      <c r="HH20" s="270" t="s">
        <v>1121</v>
      </c>
      <c r="HI20" s="165" t="s">
        <v>605</v>
      </c>
      <c r="HJ20" s="195"/>
      <c r="HK20" s="195"/>
      <c r="HL20" s="195"/>
      <c r="HM20" s="195"/>
      <c r="HN20" s="195"/>
      <c r="HO20" s="195"/>
      <c r="HP20" s="195"/>
      <c r="HQ20" s="195"/>
      <c r="HR20" s="195"/>
      <c r="HS20" s="195"/>
      <c r="HT20" s="195"/>
      <c r="HU20" s="195"/>
      <c r="HV20" s="195"/>
      <c r="HW20" s="195"/>
      <c r="HX20" s="166">
        <f t="shared" si="34"/>
        <v>2</v>
      </c>
      <c r="HY20" s="79"/>
      <c r="HZ20" s="174">
        <f t="shared" si="35"/>
        <v>6</v>
      </c>
      <c r="IA20" s="166">
        <f t="shared" si="8"/>
        <v>2</v>
      </c>
      <c r="IB20" s="270" t="s">
        <v>1121</v>
      </c>
      <c r="IC20" s="165" t="s">
        <v>605</v>
      </c>
      <c r="ID20" s="226" t="s">
        <v>1122</v>
      </c>
      <c r="IE20" s="226" t="s">
        <v>1123</v>
      </c>
      <c r="IF20" s="179" t="s">
        <v>7</v>
      </c>
    </row>
    <row r="21" spans="1:240" ht="234.75" customHeight="1" x14ac:dyDescent="0.25">
      <c r="A21" s="925">
        <v>17</v>
      </c>
      <c r="B21" s="271" t="s">
        <v>1124</v>
      </c>
      <c r="C21" s="46" t="s">
        <v>1125</v>
      </c>
      <c r="D21" s="46" t="s">
        <v>1090</v>
      </c>
      <c r="E21" s="46" t="s">
        <v>666</v>
      </c>
      <c r="F21" s="46" t="s">
        <v>611</v>
      </c>
      <c r="G21" s="46" t="s">
        <v>1126</v>
      </c>
      <c r="H21" s="46" t="s">
        <v>88</v>
      </c>
      <c r="I21" s="272" t="s">
        <v>1092</v>
      </c>
      <c r="J21" s="46" t="s">
        <v>1093</v>
      </c>
      <c r="K21" s="46">
        <v>1</v>
      </c>
      <c r="L21" s="46" t="s">
        <v>1127</v>
      </c>
      <c r="M21" s="46" t="s">
        <v>945</v>
      </c>
      <c r="N21" s="267" t="s">
        <v>1095</v>
      </c>
      <c r="O21" s="46" t="s">
        <v>707</v>
      </c>
      <c r="P21" s="934" t="s">
        <v>1096</v>
      </c>
      <c r="Q21" s="79">
        <v>0</v>
      </c>
      <c r="R21" s="195"/>
      <c r="S21" s="195"/>
      <c r="T21" s="195"/>
      <c r="U21" s="195"/>
      <c r="V21" s="195"/>
      <c r="W21" s="195"/>
      <c r="X21" s="185">
        <v>0</v>
      </c>
      <c r="Y21" s="185">
        <v>0</v>
      </c>
      <c r="Z21" s="185">
        <v>0</v>
      </c>
      <c r="AA21" s="195"/>
      <c r="AB21" s="185">
        <v>0</v>
      </c>
      <c r="AC21" s="185">
        <v>0</v>
      </c>
      <c r="AD21" s="919">
        <f t="shared" si="9"/>
        <v>0</v>
      </c>
      <c r="AE21" s="185">
        <v>0</v>
      </c>
      <c r="AF21" s="920">
        <f t="shared" si="10"/>
        <v>0</v>
      </c>
      <c r="AG21" s="919">
        <f t="shared" si="11"/>
        <v>0</v>
      </c>
      <c r="AH21" s="183" t="s">
        <v>1097</v>
      </c>
      <c r="AI21" s="79">
        <v>0</v>
      </c>
      <c r="AJ21" s="195"/>
      <c r="AK21" s="195"/>
      <c r="AL21" s="195"/>
      <c r="AM21" s="195"/>
      <c r="AN21" s="195"/>
      <c r="AO21" s="195"/>
      <c r="AP21" s="283">
        <v>0</v>
      </c>
      <c r="AQ21" s="941">
        <v>0</v>
      </c>
      <c r="AR21" s="941">
        <v>0</v>
      </c>
      <c r="AS21" s="283" t="s">
        <v>618</v>
      </c>
      <c r="AT21" s="941" t="s">
        <v>619</v>
      </c>
      <c r="AU21" s="921">
        <f t="shared" si="12"/>
        <v>0</v>
      </c>
      <c r="AV21" s="282" t="s">
        <v>568</v>
      </c>
      <c r="AW21" s="922">
        <f t="shared" si="13"/>
        <v>0</v>
      </c>
      <c r="AX21" s="921">
        <f t="shared" si="14"/>
        <v>0</v>
      </c>
      <c r="AY21" s="208" t="s">
        <v>1128</v>
      </c>
      <c r="AZ21" s="79">
        <v>0</v>
      </c>
      <c r="BA21" s="195"/>
      <c r="BB21" s="195"/>
      <c r="BC21" s="195"/>
      <c r="BD21" s="195"/>
      <c r="BE21" s="195"/>
      <c r="BF21" s="183" t="s">
        <v>1129</v>
      </c>
      <c r="BG21" s="79">
        <v>0</v>
      </c>
      <c r="BH21" s="79">
        <v>0</v>
      </c>
      <c r="BI21" s="79">
        <v>0</v>
      </c>
      <c r="BJ21" s="79">
        <v>0</v>
      </c>
      <c r="BK21" s="201" t="s">
        <v>619</v>
      </c>
      <c r="BL21" s="166">
        <f t="shared" si="15"/>
        <v>0</v>
      </c>
      <c r="BM21" s="195"/>
      <c r="BN21" s="924">
        <f t="shared" si="16"/>
        <v>0</v>
      </c>
      <c r="BO21" s="166">
        <f>BN21*100%/K21</f>
        <v>0</v>
      </c>
      <c r="BP21" s="948" t="s">
        <v>1130</v>
      </c>
      <c r="BQ21" s="195">
        <v>0</v>
      </c>
      <c r="BR21" s="208"/>
      <c r="BS21" s="195"/>
      <c r="BT21" s="195"/>
      <c r="BU21" s="195"/>
      <c r="BV21" s="195"/>
      <c r="BW21" s="204" t="s">
        <v>1131</v>
      </c>
      <c r="BX21" s="195">
        <v>0</v>
      </c>
      <c r="BY21" s="195">
        <v>0</v>
      </c>
      <c r="BZ21" s="195">
        <v>0</v>
      </c>
      <c r="CA21" s="195"/>
      <c r="CB21" s="195" t="s">
        <v>715</v>
      </c>
      <c r="CC21" s="195"/>
      <c r="CD21" s="166">
        <f t="shared" si="18"/>
        <v>0</v>
      </c>
      <c r="CE21" s="195"/>
      <c r="CF21" s="167">
        <f>BN21+BQ21</f>
        <v>0</v>
      </c>
      <c r="CG21" s="166">
        <f t="shared" si="20"/>
        <v>0</v>
      </c>
      <c r="CH21" s="183" t="s">
        <v>1132</v>
      </c>
      <c r="CI21" s="195">
        <v>0</v>
      </c>
      <c r="CJ21" s="195"/>
      <c r="CK21" s="195"/>
      <c r="CL21" s="195"/>
      <c r="CM21" s="195"/>
      <c r="CN21" s="195"/>
      <c r="CO21" s="183" t="s">
        <v>1133</v>
      </c>
      <c r="CP21" s="195">
        <v>1</v>
      </c>
      <c r="CQ21" s="195">
        <v>0</v>
      </c>
      <c r="CR21" s="195"/>
      <c r="CS21" s="195"/>
      <c r="CT21" s="195" t="s">
        <v>715</v>
      </c>
      <c r="CU21" s="195" t="s">
        <v>715</v>
      </c>
      <c r="CV21" s="166">
        <f t="shared" si="21"/>
        <v>0</v>
      </c>
      <c r="CW21" s="79"/>
      <c r="CX21" s="167">
        <f t="shared" si="22"/>
        <v>0</v>
      </c>
      <c r="CY21" s="166">
        <f t="shared" si="0"/>
        <v>0</v>
      </c>
      <c r="CZ21" s="273" t="s">
        <v>1134</v>
      </c>
      <c r="DA21" s="79">
        <v>1</v>
      </c>
      <c r="DB21" s="78" t="s">
        <v>1127</v>
      </c>
      <c r="DC21" s="210" t="s">
        <v>1135</v>
      </c>
      <c r="DD21" s="195"/>
      <c r="DE21" s="183" t="s">
        <v>1136</v>
      </c>
      <c r="DF21" s="195"/>
      <c r="DG21" s="183" t="s">
        <v>1137</v>
      </c>
      <c r="DH21" s="195">
        <v>1</v>
      </c>
      <c r="DI21" s="195">
        <v>1</v>
      </c>
      <c r="DJ21" s="195">
        <v>1</v>
      </c>
      <c r="DK21" s="195"/>
      <c r="DL21" s="195" t="s">
        <v>580</v>
      </c>
      <c r="DM21" s="195"/>
      <c r="DN21" s="166">
        <f t="shared" si="23"/>
        <v>1</v>
      </c>
      <c r="DO21" s="79"/>
      <c r="DP21" s="167">
        <f t="shared" si="24"/>
        <v>1</v>
      </c>
      <c r="DQ21" s="166">
        <f t="shared" si="1"/>
        <v>1</v>
      </c>
      <c r="DR21" s="195" t="s">
        <v>938</v>
      </c>
      <c r="DS21" s="79">
        <v>0</v>
      </c>
      <c r="DT21" s="195" t="s">
        <v>1138</v>
      </c>
      <c r="DU21" s="195"/>
      <c r="DV21" s="195"/>
      <c r="DW21" s="183"/>
      <c r="DX21" s="195"/>
      <c r="DY21" s="195" t="s">
        <v>1103</v>
      </c>
      <c r="DZ21" s="195">
        <v>0</v>
      </c>
      <c r="EA21" s="195">
        <v>0</v>
      </c>
      <c r="EB21" s="195"/>
      <c r="EC21" s="195"/>
      <c r="ED21" s="195" t="s">
        <v>1139</v>
      </c>
      <c r="EE21" s="195"/>
      <c r="EF21" s="166">
        <f t="shared" si="25"/>
        <v>1</v>
      </c>
      <c r="EG21" s="79"/>
      <c r="EH21" s="167">
        <f t="shared" si="26"/>
        <v>1</v>
      </c>
      <c r="EI21" s="166">
        <f t="shared" si="2"/>
        <v>1</v>
      </c>
      <c r="EJ21" s="183" t="s">
        <v>1138</v>
      </c>
      <c r="EK21" s="195">
        <v>0</v>
      </c>
      <c r="EL21" s="195"/>
      <c r="EM21" s="195"/>
      <c r="EN21" s="195"/>
      <c r="EO21" s="195"/>
      <c r="EP21" s="195"/>
      <c r="EQ21" s="195" t="s">
        <v>1099</v>
      </c>
      <c r="ER21" s="195">
        <v>0</v>
      </c>
      <c r="ES21" s="195">
        <v>0</v>
      </c>
      <c r="ET21" s="195"/>
      <c r="EU21" s="195"/>
      <c r="EV21" s="195" t="s">
        <v>591</v>
      </c>
      <c r="EW21" s="195"/>
      <c r="EX21" s="166">
        <f t="shared" si="27"/>
        <v>1</v>
      </c>
      <c r="EY21" s="79"/>
      <c r="EZ21" s="167">
        <f t="shared" si="28"/>
        <v>1</v>
      </c>
      <c r="FA21" s="166">
        <f t="shared" si="3"/>
        <v>1</v>
      </c>
      <c r="FB21" s="183" t="s">
        <v>1138</v>
      </c>
      <c r="FC21" s="195"/>
      <c r="FD21" s="195"/>
      <c r="FE21" s="183"/>
      <c r="FF21" s="195"/>
      <c r="FG21" s="195"/>
      <c r="FH21" s="195"/>
      <c r="FI21" s="195"/>
      <c r="FJ21" s="195"/>
      <c r="FK21" s="195"/>
      <c r="FL21" s="195"/>
      <c r="FM21" s="195"/>
      <c r="FN21" s="195"/>
      <c r="FO21" s="195"/>
      <c r="FP21" s="166">
        <f t="shared" si="29"/>
        <v>1</v>
      </c>
      <c r="FQ21" s="79"/>
      <c r="FR21" s="167">
        <f t="shared" si="30"/>
        <v>1</v>
      </c>
      <c r="FS21" s="166">
        <f t="shared" si="4"/>
        <v>1</v>
      </c>
      <c r="FT21" s="270" t="s">
        <v>1140</v>
      </c>
      <c r="FU21" s="165" t="s">
        <v>605</v>
      </c>
      <c r="FV21" s="78" t="s">
        <v>1138</v>
      </c>
      <c r="FW21" s="79">
        <v>1</v>
      </c>
      <c r="FX21" s="78" t="s">
        <v>1127</v>
      </c>
      <c r="FY21" s="78" t="s">
        <v>1135</v>
      </c>
      <c r="FZ21" s="195"/>
      <c r="GA21" s="195"/>
      <c r="GB21" s="195"/>
      <c r="GC21" s="183" t="s">
        <v>1141</v>
      </c>
      <c r="GD21" s="195"/>
      <c r="GE21" s="195"/>
      <c r="GF21" s="195"/>
      <c r="GG21" s="195"/>
      <c r="GH21" s="195"/>
      <c r="GI21" s="195"/>
      <c r="GJ21" s="166">
        <f t="shared" si="31"/>
        <v>2</v>
      </c>
      <c r="GK21" s="79"/>
      <c r="GL21" s="174">
        <f t="shared" si="5"/>
        <v>2</v>
      </c>
      <c r="GM21" s="166">
        <f t="shared" si="6"/>
        <v>2</v>
      </c>
      <c r="GN21" s="270" t="s">
        <v>1140</v>
      </c>
      <c r="GO21" s="165" t="s">
        <v>605</v>
      </c>
      <c r="GP21" s="269" t="s">
        <v>1138</v>
      </c>
      <c r="GQ21" s="269">
        <v>1</v>
      </c>
      <c r="GR21" s="269" t="s">
        <v>1127</v>
      </c>
      <c r="GS21" s="195"/>
      <c r="GT21" s="195"/>
      <c r="GU21" s="195"/>
      <c r="GV21" s="195"/>
      <c r="GW21" s="79" t="s">
        <v>1099</v>
      </c>
      <c r="GX21" s="195"/>
      <c r="GY21" s="195"/>
      <c r="GZ21" s="195"/>
      <c r="HA21" s="195"/>
      <c r="HB21" s="195"/>
      <c r="HC21" s="195"/>
      <c r="HD21" s="166">
        <f t="shared" si="32"/>
        <v>3</v>
      </c>
      <c r="HE21" s="79"/>
      <c r="HF21" s="174">
        <f t="shared" si="33"/>
        <v>3</v>
      </c>
      <c r="HG21" s="166">
        <f t="shared" si="7"/>
        <v>3</v>
      </c>
      <c r="HH21" s="270" t="s">
        <v>1140</v>
      </c>
      <c r="HI21" s="165" t="s">
        <v>605</v>
      </c>
      <c r="HJ21" s="195"/>
      <c r="HK21" s="195"/>
      <c r="HL21" s="195"/>
      <c r="HM21" s="195"/>
      <c r="HN21" s="195"/>
      <c r="HO21" s="195"/>
      <c r="HP21" s="195"/>
      <c r="HQ21" s="195"/>
      <c r="HR21" s="195"/>
      <c r="HS21" s="195"/>
      <c r="HT21" s="195"/>
      <c r="HU21" s="195"/>
      <c r="HV21" s="195"/>
      <c r="HW21" s="195"/>
      <c r="HX21" s="166">
        <f t="shared" si="34"/>
        <v>3</v>
      </c>
      <c r="HY21" s="79"/>
      <c r="HZ21" s="174">
        <f t="shared" si="35"/>
        <v>3</v>
      </c>
      <c r="IA21" s="166">
        <f t="shared" si="8"/>
        <v>3</v>
      </c>
      <c r="IB21" s="270" t="s">
        <v>1140</v>
      </c>
      <c r="IC21" s="165" t="s">
        <v>605</v>
      </c>
      <c r="ID21" s="199" t="s">
        <v>1142</v>
      </c>
      <c r="IE21" s="199" t="s">
        <v>605</v>
      </c>
      <c r="IF21" s="179" t="s">
        <v>7</v>
      </c>
    </row>
    <row r="22" spans="1:240" ht="409.6" customHeight="1" x14ac:dyDescent="0.25">
      <c r="A22" s="925">
        <v>18</v>
      </c>
      <c r="B22" s="271" t="s">
        <v>1143</v>
      </c>
      <c r="C22" s="46" t="s">
        <v>1144</v>
      </c>
      <c r="D22" s="46" t="s">
        <v>1145</v>
      </c>
      <c r="E22" s="46" t="s">
        <v>666</v>
      </c>
      <c r="F22" s="46" t="s">
        <v>725</v>
      </c>
      <c r="G22" s="46" t="s">
        <v>1146</v>
      </c>
      <c r="H22" s="46" t="s">
        <v>1147</v>
      </c>
      <c r="I22" s="272" t="s">
        <v>1148</v>
      </c>
      <c r="J22" s="46" t="s">
        <v>1149</v>
      </c>
      <c r="K22" s="46">
        <v>5</v>
      </c>
      <c r="L22" s="46" t="s">
        <v>1150</v>
      </c>
      <c r="M22" s="46" t="s">
        <v>945</v>
      </c>
      <c r="N22" s="46" t="s">
        <v>669</v>
      </c>
      <c r="O22" s="46" t="s">
        <v>1151</v>
      </c>
      <c r="P22" s="277" t="s">
        <v>946</v>
      </c>
      <c r="Q22" s="79">
        <v>0</v>
      </c>
      <c r="R22" s="195">
        <v>0</v>
      </c>
      <c r="S22" s="195">
        <v>0</v>
      </c>
      <c r="T22" s="195">
        <v>0</v>
      </c>
      <c r="U22" s="195">
        <v>0</v>
      </c>
      <c r="V22" s="195">
        <v>0</v>
      </c>
      <c r="W22" s="195">
        <v>0</v>
      </c>
      <c r="X22" s="185">
        <v>0</v>
      </c>
      <c r="Y22" s="185">
        <v>0</v>
      </c>
      <c r="Z22" s="185">
        <v>0</v>
      </c>
      <c r="AA22" s="195">
        <v>0</v>
      </c>
      <c r="AB22" s="185">
        <v>0</v>
      </c>
      <c r="AC22" s="185">
        <v>0</v>
      </c>
      <c r="AD22" s="919">
        <f t="shared" si="9"/>
        <v>0</v>
      </c>
      <c r="AE22" s="185">
        <v>0</v>
      </c>
      <c r="AF22" s="920">
        <f>Q22</f>
        <v>0</v>
      </c>
      <c r="AG22" s="919">
        <f>AF22*100%/K22</f>
        <v>0</v>
      </c>
      <c r="AH22" s="78">
        <v>0</v>
      </c>
      <c r="AI22" s="79">
        <v>0</v>
      </c>
      <c r="AJ22" s="79">
        <v>0</v>
      </c>
      <c r="AK22" s="79">
        <v>0</v>
      </c>
      <c r="AL22" s="79">
        <v>0</v>
      </c>
      <c r="AM22" s="79">
        <v>0</v>
      </c>
      <c r="AN22" s="195"/>
      <c r="AO22" s="79">
        <v>0</v>
      </c>
      <c r="AP22" s="283">
        <v>0</v>
      </c>
      <c r="AQ22" s="283">
        <v>0</v>
      </c>
      <c r="AR22" s="283">
        <v>0</v>
      </c>
      <c r="AS22" s="283" t="s">
        <v>618</v>
      </c>
      <c r="AT22" s="941" t="s">
        <v>619</v>
      </c>
      <c r="AU22" s="921">
        <f t="shared" si="12"/>
        <v>0</v>
      </c>
      <c r="AV22" s="282" t="s">
        <v>568</v>
      </c>
      <c r="AW22" s="922">
        <f>AI22+AF22</f>
        <v>0</v>
      </c>
      <c r="AX22" s="921">
        <f>AW22*100%/K22</f>
        <v>0</v>
      </c>
      <c r="AY22" s="183" t="s">
        <v>1152</v>
      </c>
      <c r="AZ22" s="79">
        <v>0</v>
      </c>
      <c r="BA22" s="183" t="s">
        <v>1153</v>
      </c>
      <c r="BB22" s="79" t="s">
        <v>783</v>
      </c>
      <c r="BC22" s="79" t="s">
        <v>783</v>
      </c>
      <c r="BD22" s="183" t="s">
        <v>1154</v>
      </c>
      <c r="BE22" s="183" t="s">
        <v>1155</v>
      </c>
      <c r="BF22" s="183" t="s">
        <v>1156</v>
      </c>
      <c r="BG22" s="79">
        <v>0</v>
      </c>
      <c r="BH22" s="79">
        <v>0</v>
      </c>
      <c r="BI22" s="79">
        <v>0</v>
      </c>
      <c r="BJ22" s="79">
        <v>0</v>
      </c>
      <c r="BK22" s="201" t="s">
        <v>1157</v>
      </c>
      <c r="BL22" s="166">
        <f t="shared" si="15"/>
        <v>0</v>
      </c>
      <c r="BM22" s="195"/>
      <c r="BN22" s="924">
        <v>0</v>
      </c>
      <c r="BO22" s="166">
        <f>BN22*100%/K22</f>
        <v>0</v>
      </c>
      <c r="BP22" s="208" t="s">
        <v>1158</v>
      </c>
      <c r="BQ22" s="195">
        <v>0</v>
      </c>
      <c r="BR22" s="183" t="s">
        <v>1159</v>
      </c>
      <c r="BS22" s="195">
        <v>0</v>
      </c>
      <c r="BT22" s="195">
        <v>0</v>
      </c>
      <c r="BU22" s="183" t="s">
        <v>1159</v>
      </c>
      <c r="BV22" s="183" t="s">
        <v>1160</v>
      </c>
      <c r="BW22" s="183" t="s">
        <v>1161</v>
      </c>
      <c r="BX22" s="195">
        <v>1</v>
      </c>
      <c r="BY22" s="195">
        <v>0</v>
      </c>
      <c r="BZ22" s="195">
        <v>0</v>
      </c>
      <c r="CA22" s="195"/>
      <c r="CB22" s="195" t="s">
        <v>516</v>
      </c>
      <c r="CC22" s="195"/>
      <c r="CD22" s="166">
        <f t="shared" si="18"/>
        <v>0</v>
      </c>
      <c r="CE22" s="195"/>
      <c r="CF22" s="167">
        <f>BN22+BQ22</f>
        <v>0</v>
      </c>
      <c r="CG22" s="166">
        <f>CF22*100%/K22</f>
        <v>0</v>
      </c>
      <c r="CH22" s="183" t="s">
        <v>1162</v>
      </c>
      <c r="CI22" s="78">
        <v>3</v>
      </c>
      <c r="CJ22" s="183" t="s">
        <v>1163</v>
      </c>
      <c r="CK22" s="183" t="s">
        <v>1164</v>
      </c>
      <c r="CL22" s="195"/>
      <c r="CM22" s="183" t="s">
        <v>1165</v>
      </c>
      <c r="CN22" s="183" t="s">
        <v>1166</v>
      </c>
      <c r="CO22" s="183" t="s">
        <v>1167</v>
      </c>
      <c r="CP22" s="195">
        <v>1</v>
      </c>
      <c r="CQ22" s="195">
        <v>1</v>
      </c>
      <c r="CR22" s="195">
        <v>1</v>
      </c>
      <c r="CS22" s="195"/>
      <c r="CT22" s="195" t="s">
        <v>567</v>
      </c>
      <c r="CU22" s="195" t="s">
        <v>762</v>
      </c>
      <c r="CV22" s="166">
        <f t="shared" si="21"/>
        <v>0.6</v>
      </c>
      <c r="CW22" s="79"/>
      <c r="CX22" s="167">
        <f>CF22+CI22</f>
        <v>3</v>
      </c>
      <c r="CY22" s="166">
        <f t="shared" si="0"/>
        <v>0.6</v>
      </c>
      <c r="CZ22" s="183" t="s">
        <v>1168</v>
      </c>
      <c r="DA22" s="78">
        <v>0</v>
      </c>
      <c r="DB22" s="183" t="s">
        <v>1169</v>
      </c>
      <c r="DC22" s="183" t="s">
        <v>1170</v>
      </c>
      <c r="DD22" s="79">
        <v>0</v>
      </c>
      <c r="DE22" s="183" t="s">
        <v>1170</v>
      </c>
      <c r="DF22" s="183" t="s">
        <v>1171</v>
      </c>
      <c r="DG22" s="78">
        <v>0</v>
      </c>
      <c r="DH22" s="195">
        <v>1</v>
      </c>
      <c r="DI22" s="195">
        <v>0</v>
      </c>
      <c r="DJ22" s="195">
        <v>0</v>
      </c>
      <c r="DK22" s="195"/>
      <c r="DL22" s="195" t="s">
        <v>567</v>
      </c>
      <c r="DM22" s="195"/>
      <c r="DN22" s="166">
        <f>DQ22</f>
        <v>0.6</v>
      </c>
      <c r="DO22" s="79"/>
      <c r="DP22" s="167">
        <f>CX22+DA22</f>
        <v>3</v>
      </c>
      <c r="DQ22" s="166">
        <f t="shared" si="1"/>
        <v>0.6</v>
      </c>
      <c r="DR22" s="183" t="s">
        <v>1172</v>
      </c>
      <c r="DS22" s="79">
        <v>0</v>
      </c>
      <c r="DT22" s="195"/>
      <c r="DU22" s="183" t="s">
        <v>1173</v>
      </c>
      <c r="DV22" s="195"/>
      <c r="DW22" s="183" t="s">
        <v>1173</v>
      </c>
      <c r="DX22" s="183" t="s">
        <v>1174</v>
      </c>
      <c r="DY22" s="183" t="s">
        <v>1175</v>
      </c>
      <c r="DZ22" s="195">
        <v>1</v>
      </c>
      <c r="EA22" s="195">
        <v>0</v>
      </c>
      <c r="EB22" s="195"/>
      <c r="EC22" s="195"/>
      <c r="ED22" s="195" t="s">
        <v>567</v>
      </c>
      <c r="EE22" s="195"/>
      <c r="EF22" s="166">
        <f>EI22</f>
        <v>0.6</v>
      </c>
      <c r="EG22" s="79"/>
      <c r="EH22" s="167">
        <f>DS22+DP22</f>
        <v>3</v>
      </c>
      <c r="EI22" s="166">
        <f t="shared" si="2"/>
        <v>0.6</v>
      </c>
      <c r="EJ22" s="183" t="s">
        <v>1176</v>
      </c>
      <c r="EK22" s="79">
        <v>0</v>
      </c>
      <c r="EL22" s="79">
        <v>0</v>
      </c>
      <c r="EM22" s="183" t="s">
        <v>1177</v>
      </c>
      <c r="EN22" s="79">
        <v>0</v>
      </c>
      <c r="EO22" s="183" t="s">
        <v>1178</v>
      </c>
      <c r="EP22" s="183" t="s">
        <v>1179</v>
      </c>
      <c r="EQ22" s="183" t="s">
        <v>1180</v>
      </c>
      <c r="ER22" s="195">
        <v>0</v>
      </c>
      <c r="ES22" s="195">
        <v>0</v>
      </c>
      <c r="ET22" s="195"/>
      <c r="EU22" s="195"/>
      <c r="EV22" s="195" t="s">
        <v>567</v>
      </c>
      <c r="EW22" s="195"/>
      <c r="EX22" s="166">
        <f>FA22</f>
        <v>0.6</v>
      </c>
      <c r="EY22" s="79"/>
      <c r="EZ22" s="167">
        <f>EH22+EK22</f>
        <v>3</v>
      </c>
      <c r="FA22" s="166">
        <f t="shared" si="3"/>
        <v>0.6</v>
      </c>
      <c r="FB22" s="183" t="s">
        <v>1181</v>
      </c>
      <c r="FC22" s="79">
        <v>0</v>
      </c>
      <c r="FD22" s="195"/>
      <c r="FE22" s="183" t="s">
        <v>1182</v>
      </c>
      <c r="FF22" s="183" t="s">
        <v>1183</v>
      </c>
      <c r="FG22" s="183" t="s">
        <v>1182</v>
      </c>
      <c r="FH22" s="183" t="s">
        <v>1179</v>
      </c>
      <c r="FI22" s="183" t="s">
        <v>1180</v>
      </c>
      <c r="FJ22" s="195">
        <v>1</v>
      </c>
      <c r="FK22" s="195">
        <v>0</v>
      </c>
      <c r="FL22" s="195">
        <v>0</v>
      </c>
      <c r="FM22" s="183" t="s">
        <v>1184</v>
      </c>
      <c r="FN22" s="195" t="s">
        <v>567</v>
      </c>
      <c r="FO22" s="195"/>
      <c r="FP22" s="166">
        <f>FS22</f>
        <v>0.6</v>
      </c>
      <c r="FQ22" s="79"/>
      <c r="FR22" s="167">
        <f>EZ22+FC22</f>
        <v>3</v>
      </c>
      <c r="FS22" s="166">
        <f t="shared" si="4"/>
        <v>0.6</v>
      </c>
      <c r="FT22" s="274" t="s">
        <v>1185</v>
      </c>
      <c r="FU22" s="165" t="s">
        <v>605</v>
      </c>
      <c r="FV22" s="78" t="s">
        <v>1186</v>
      </c>
      <c r="FW22" s="79">
        <v>2</v>
      </c>
      <c r="FX22" s="78" t="s">
        <v>1187</v>
      </c>
      <c r="FY22" s="78" t="s">
        <v>1188</v>
      </c>
      <c r="FZ22" s="78">
        <v>687</v>
      </c>
      <c r="GA22" s="78" t="s">
        <v>1189</v>
      </c>
      <c r="GB22" s="78" t="s">
        <v>1190</v>
      </c>
      <c r="GC22" s="78" t="s">
        <v>1191</v>
      </c>
      <c r="GD22" s="195">
        <v>1</v>
      </c>
      <c r="GE22" s="195">
        <v>1</v>
      </c>
      <c r="GF22" s="195">
        <v>1</v>
      </c>
      <c r="GG22" s="195"/>
      <c r="GH22" s="195"/>
      <c r="GI22" s="195" t="s">
        <v>938</v>
      </c>
      <c r="GJ22" s="166">
        <f>GM22</f>
        <v>1</v>
      </c>
      <c r="GK22" s="79"/>
      <c r="GL22" s="174">
        <f>FR22+FW22</f>
        <v>5</v>
      </c>
      <c r="GM22" s="166">
        <f t="shared" si="6"/>
        <v>1</v>
      </c>
      <c r="GN22" s="275" t="s">
        <v>1192</v>
      </c>
      <c r="GO22" s="275" t="s">
        <v>1193</v>
      </c>
      <c r="GP22" s="79">
        <v>0</v>
      </c>
      <c r="GQ22" s="79">
        <v>0</v>
      </c>
      <c r="GR22" s="79">
        <v>0</v>
      </c>
      <c r="GS22" s="79">
        <v>0</v>
      </c>
      <c r="GT22" s="79">
        <v>0</v>
      </c>
      <c r="GU22" s="79">
        <v>0</v>
      </c>
      <c r="GV22" s="79">
        <v>0</v>
      </c>
      <c r="GW22" s="79">
        <v>0</v>
      </c>
      <c r="GX22" s="195"/>
      <c r="GY22" s="195"/>
      <c r="GZ22" s="195"/>
      <c r="HA22" s="195"/>
      <c r="HB22" s="195"/>
      <c r="HC22" s="195"/>
      <c r="HD22" s="166">
        <f>HG22</f>
        <v>1</v>
      </c>
      <c r="HE22" s="79"/>
      <c r="HF22" s="174">
        <f>GL22+GQ22</f>
        <v>5</v>
      </c>
      <c r="HG22" s="166">
        <f t="shared" si="7"/>
        <v>1</v>
      </c>
      <c r="HH22" s="165" t="s">
        <v>1121</v>
      </c>
      <c r="HI22" s="165" t="s">
        <v>605</v>
      </c>
      <c r="HJ22" s="195"/>
      <c r="HK22" s="195"/>
      <c r="HL22" s="195"/>
      <c r="HM22" s="195"/>
      <c r="HN22" s="195"/>
      <c r="HO22" s="195"/>
      <c r="HP22" s="195"/>
      <c r="HQ22" s="195"/>
      <c r="HR22" s="195"/>
      <c r="HS22" s="195"/>
      <c r="HT22" s="195"/>
      <c r="HU22" s="195"/>
      <c r="HV22" s="195"/>
      <c r="HW22" s="195"/>
      <c r="HX22" s="166">
        <f>IA22</f>
        <v>1</v>
      </c>
      <c r="HY22" s="79"/>
      <c r="HZ22" s="174">
        <f>HF22+HK22</f>
        <v>5</v>
      </c>
      <c r="IA22" s="166">
        <f t="shared" si="8"/>
        <v>1</v>
      </c>
      <c r="IB22" s="165" t="s">
        <v>1121</v>
      </c>
      <c r="IC22" s="165" t="s">
        <v>605</v>
      </c>
      <c r="ID22" s="226" t="s">
        <v>1194</v>
      </c>
      <c r="IE22" s="16" t="s">
        <v>1195</v>
      </c>
      <c r="IF22" s="179" t="s">
        <v>7</v>
      </c>
    </row>
    <row r="23" spans="1:240" ht="258" customHeight="1" x14ac:dyDescent="0.25">
      <c r="A23" s="917">
        <v>19</v>
      </c>
      <c r="B23" s="271" t="s">
        <v>1196</v>
      </c>
      <c r="C23" s="46" t="s">
        <v>1197</v>
      </c>
      <c r="D23" s="46" t="s">
        <v>548</v>
      </c>
      <c r="E23" s="46" t="s">
        <v>701</v>
      </c>
      <c r="F23" s="46" t="s">
        <v>611</v>
      </c>
      <c r="G23" s="46" t="s">
        <v>1198</v>
      </c>
      <c r="H23" s="46" t="s">
        <v>1147</v>
      </c>
      <c r="I23" s="272" t="s">
        <v>1199</v>
      </c>
      <c r="J23" s="46" t="s">
        <v>1200</v>
      </c>
      <c r="K23" s="46">
        <v>7</v>
      </c>
      <c r="L23" s="46" t="s">
        <v>1201</v>
      </c>
      <c r="M23" s="48" t="s">
        <v>1202</v>
      </c>
      <c r="N23" s="46" t="s">
        <v>669</v>
      </c>
      <c r="O23" s="46" t="s">
        <v>1151</v>
      </c>
      <c r="P23" s="276" t="s">
        <v>1203</v>
      </c>
      <c r="Q23" s="277">
        <v>0</v>
      </c>
      <c r="R23" s="277">
        <v>0</v>
      </c>
      <c r="S23" s="277">
        <v>0</v>
      </c>
      <c r="T23" s="277">
        <v>0</v>
      </c>
      <c r="U23" s="277">
        <v>0</v>
      </c>
      <c r="V23" s="277">
        <v>0</v>
      </c>
      <c r="W23" s="277">
        <v>0</v>
      </c>
      <c r="X23" s="185">
        <v>0</v>
      </c>
      <c r="Y23" s="185">
        <v>0</v>
      </c>
      <c r="Z23" s="185">
        <v>0</v>
      </c>
      <c r="AA23" s="277"/>
      <c r="AB23" s="185">
        <v>0</v>
      </c>
      <c r="AC23" s="185">
        <v>0</v>
      </c>
      <c r="AD23" s="919">
        <f t="shared" si="9"/>
        <v>0</v>
      </c>
      <c r="AE23" s="185">
        <v>0</v>
      </c>
      <c r="AF23" s="920">
        <f t="shared" si="10"/>
        <v>0</v>
      </c>
      <c r="AG23" s="919">
        <f t="shared" si="11"/>
        <v>0</v>
      </c>
      <c r="AH23" s="79">
        <v>0</v>
      </c>
      <c r="AI23" s="79">
        <v>0</v>
      </c>
      <c r="AJ23" s="79">
        <v>0</v>
      </c>
      <c r="AK23" s="79">
        <v>0</v>
      </c>
      <c r="AL23" s="79">
        <v>0</v>
      </c>
      <c r="AM23" s="79">
        <v>0</v>
      </c>
      <c r="AN23" s="79">
        <v>0</v>
      </c>
      <c r="AO23" s="79">
        <v>0</v>
      </c>
      <c r="AP23" s="283">
        <v>0</v>
      </c>
      <c r="AQ23" s="283">
        <v>0</v>
      </c>
      <c r="AR23" s="283">
        <v>0</v>
      </c>
      <c r="AS23" s="283" t="s">
        <v>618</v>
      </c>
      <c r="AT23" s="941" t="s">
        <v>619</v>
      </c>
      <c r="AU23" s="921">
        <f t="shared" si="12"/>
        <v>0</v>
      </c>
      <c r="AV23" s="282" t="s">
        <v>568</v>
      </c>
      <c r="AW23" s="922">
        <f t="shared" si="13"/>
        <v>0</v>
      </c>
      <c r="AX23" s="921">
        <f t="shared" si="14"/>
        <v>0</v>
      </c>
      <c r="AY23" s="79">
        <v>0</v>
      </c>
      <c r="AZ23" s="79">
        <v>0</v>
      </c>
      <c r="BA23" s="79">
        <v>0</v>
      </c>
      <c r="BB23" s="79">
        <v>0</v>
      </c>
      <c r="BC23" s="79">
        <v>0</v>
      </c>
      <c r="BD23" s="79">
        <v>0</v>
      </c>
      <c r="BE23" s="79">
        <v>0</v>
      </c>
      <c r="BF23" s="79">
        <v>0</v>
      </c>
      <c r="BG23" s="79">
        <v>0</v>
      </c>
      <c r="BH23" s="79">
        <v>0</v>
      </c>
      <c r="BI23" s="79">
        <v>0</v>
      </c>
      <c r="BJ23" s="79">
        <v>0</v>
      </c>
      <c r="BK23" s="201" t="s">
        <v>619</v>
      </c>
      <c r="BL23" s="166">
        <f t="shared" si="15"/>
        <v>0</v>
      </c>
      <c r="BM23" s="195" t="s">
        <v>568</v>
      </c>
      <c r="BN23" s="924">
        <f t="shared" si="16"/>
        <v>0</v>
      </c>
      <c r="BO23" s="278">
        <v>0</v>
      </c>
      <c r="BP23" s="183" t="s">
        <v>1204</v>
      </c>
      <c r="BQ23" s="195">
        <v>0</v>
      </c>
      <c r="BR23" s="183" t="s">
        <v>1205</v>
      </c>
      <c r="BS23" s="195">
        <v>0</v>
      </c>
      <c r="BT23" s="183">
        <v>0</v>
      </c>
      <c r="BU23" s="183" t="s">
        <v>1206</v>
      </c>
      <c r="BV23" s="183"/>
      <c r="BW23" s="183" t="s">
        <v>1207</v>
      </c>
      <c r="BX23" s="195">
        <v>1</v>
      </c>
      <c r="BY23" s="195">
        <v>0</v>
      </c>
      <c r="BZ23" s="195">
        <v>0</v>
      </c>
      <c r="CA23" s="195"/>
      <c r="CB23" s="195" t="s">
        <v>516</v>
      </c>
      <c r="CC23" s="195"/>
      <c r="CD23" s="166">
        <f t="shared" si="18"/>
        <v>0</v>
      </c>
      <c r="CE23" s="195"/>
      <c r="CF23" s="167">
        <f t="shared" si="19"/>
        <v>0</v>
      </c>
      <c r="CG23" s="166">
        <f t="shared" si="20"/>
        <v>0</v>
      </c>
      <c r="CH23" s="183" t="s">
        <v>1208</v>
      </c>
      <c r="CI23" s="195">
        <v>0</v>
      </c>
      <c r="CJ23" s="195"/>
      <c r="CK23" s="183" t="s">
        <v>1209</v>
      </c>
      <c r="CL23" s="183" t="s">
        <v>1210</v>
      </c>
      <c r="CM23" s="183" t="s">
        <v>1211</v>
      </c>
      <c r="CN23" s="183" t="s">
        <v>1212</v>
      </c>
      <c r="CO23" s="183" t="s">
        <v>1213</v>
      </c>
      <c r="CP23" s="195">
        <v>1</v>
      </c>
      <c r="CQ23" s="195">
        <v>0</v>
      </c>
      <c r="CR23" s="195"/>
      <c r="CS23" s="195"/>
      <c r="CT23" s="195" t="s">
        <v>516</v>
      </c>
      <c r="CU23" s="195"/>
      <c r="CV23" s="166">
        <f t="shared" si="21"/>
        <v>0</v>
      </c>
      <c r="CW23" s="79"/>
      <c r="CX23" s="167">
        <f t="shared" si="22"/>
        <v>0</v>
      </c>
      <c r="CY23" s="166">
        <f t="shared" si="0"/>
        <v>0</v>
      </c>
      <c r="CZ23" s="183" t="s">
        <v>1214</v>
      </c>
      <c r="DA23" s="79">
        <v>0</v>
      </c>
      <c r="DB23" s="79">
        <v>0</v>
      </c>
      <c r="DC23" s="183" t="s">
        <v>1215</v>
      </c>
      <c r="DD23" s="183" t="s">
        <v>1216</v>
      </c>
      <c r="DE23" s="183" t="s">
        <v>1217</v>
      </c>
      <c r="DF23" s="183" t="s">
        <v>1218</v>
      </c>
      <c r="DG23" s="183" t="s">
        <v>1219</v>
      </c>
      <c r="DH23" s="195">
        <v>1</v>
      </c>
      <c r="DI23" s="195">
        <v>0</v>
      </c>
      <c r="DJ23" s="195">
        <v>0</v>
      </c>
      <c r="DK23" s="195"/>
      <c r="DL23" s="195" t="s">
        <v>516</v>
      </c>
      <c r="DM23" s="195"/>
      <c r="DN23" s="166">
        <f t="shared" si="23"/>
        <v>0</v>
      </c>
      <c r="DO23" s="79"/>
      <c r="DP23" s="167">
        <f t="shared" si="24"/>
        <v>0</v>
      </c>
      <c r="DQ23" s="166">
        <f t="shared" si="1"/>
        <v>0</v>
      </c>
      <c r="DR23" s="183" t="s">
        <v>1220</v>
      </c>
      <c r="DS23" s="78">
        <v>2</v>
      </c>
      <c r="DT23" s="183" t="s">
        <v>1221</v>
      </c>
      <c r="DU23" s="183" t="s">
        <v>1221</v>
      </c>
      <c r="DV23" s="183" t="s">
        <v>1222</v>
      </c>
      <c r="DW23" s="183" t="s">
        <v>1223</v>
      </c>
      <c r="DX23" s="183" t="s">
        <v>1224</v>
      </c>
      <c r="DY23" s="183" t="s">
        <v>1225</v>
      </c>
      <c r="DZ23" s="195">
        <v>1</v>
      </c>
      <c r="EA23" s="195">
        <v>1</v>
      </c>
      <c r="EB23" s="195">
        <v>1</v>
      </c>
      <c r="EC23" s="195"/>
      <c r="ED23" s="195" t="s">
        <v>567</v>
      </c>
      <c r="EE23" s="195"/>
      <c r="EF23" s="166">
        <f t="shared" si="25"/>
        <v>0.2857142857142857</v>
      </c>
      <c r="EG23" s="79"/>
      <c r="EH23" s="167">
        <f t="shared" si="26"/>
        <v>2</v>
      </c>
      <c r="EI23" s="166">
        <f t="shared" si="2"/>
        <v>0.2857142857142857</v>
      </c>
      <c r="EJ23" s="183" t="s">
        <v>1226</v>
      </c>
      <c r="EK23" s="79">
        <v>5</v>
      </c>
      <c r="EL23" s="195"/>
      <c r="EM23" s="183" t="s">
        <v>1227</v>
      </c>
      <c r="EN23" s="183" t="s">
        <v>1228</v>
      </c>
      <c r="EO23" s="183" t="s">
        <v>1229</v>
      </c>
      <c r="EP23" s="183" t="s">
        <v>1230</v>
      </c>
      <c r="EQ23" s="183" t="s">
        <v>1231</v>
      </c>
      <c r="ER23" s="195">
        <v>1</v>
      </c>
      <c r="ES23" s="195">
        <v>0</v>
      </c>
      <c r="ET23" s="195">
        <v>1</v>
      </c>
      <c r="EU23" s="195"/>
      <c r="EV23" s="195" t="s">
        <v>591</v>
      </c>
      <c r="EW23" s="195"/>
      <c r="EX23" s="166">
        <f t="shared" si="27"/>
        <v>1</v>
      </c>
      <c r="EY23" s="79"/>
      <c r="EZ23" s="167">
        <f>EK23+EH23</f>
        <v>7</v>
      </c>
      <c r="FA23" s="166">
        <f t="shared" si="3"/>
        <v>1</v>
      </c>
      <c r="FB23" s="183"/>
      <c r="FC23" s="79">
        <v>0</v>
      </c>
      <c r="FD23" s="195"/>
      <c r="FE23" s="183"/>
      <c r="FF23" s="183"/>
      <c r="FG23" s="183"/>
      <c r="FH23" s="183"/>
      <c r="FI23" s="183"/>
      <c r="FJ23" s="195">
        <v>0</v>
      </c>
      <c r="FK23" s="195">
        <v>0</v>
      </c>
      <c r="FL23" s="195"/>
      <c r="FM23" s="195"/>
      <c r="FN23" s="195" t="s">
        <v>591</v>
      </c>
      <c r="FO23" s="195"/>
      <c r="FP23" s="166">
        <f t="shared" si="29"/>
        <v>1</v>
      </c>
      <c r="FQ23" s="79"/>
      <c r="FR23" s="167">
        <f t="shared" si="30"/>
        <v>7</v>
      </c>
      <c r="FS23" s="166">
        <f t="shared" si="4"/>
        <v>1</v>
      </c>
      <c r="FT23" s="165" t="s">
        <v>1232</v>
      </c>
      <c r="FU23" s="165" t="s">
        <v>605</v>
      </c>
      <c r="FV23" s="79">
        <v>0</v>
      </c>
      <c r="FW23" s="79">
        <v>0</v>
      </c>
      <c r="FX23" s="79">
        <v>0</v>
      </c>
      <c r="FY23" s="79">
        <v>0</v>
      </c>
      <c r="FZ23" s="79">
        <v>0</v>
      </c>
      <c r="GA23" s="79">
        <v>0</v>
      </c>
      <c r="GB23" s="79">
        <v>0</v>
      </c>
      <c r="GC23" s="79">
        <v>0</v>
      </c>
      <c r="GD23" s="195"/>
      <c r="GE23" s="195"/>
      <c r="GF23" s="195"/>
      <c r="GG23" s="195"/>
      <c r="GH23" s="195"/>
      <c r="GI23" s="195"/>
      <c r="GJ23" s="166">
        <f t="shared" si="31"/>
        <v>1</v>
      </c>
      <c r="GK23" s="79"/>
      <c r="GL23" s="174">
        <f>FW23+FR23</f>
        <v>7</v>
      </c>
      <c r="GM23" s="166">
        <f t="shared" si="6"/>
        <v>1</v>
      </c>
      <c r="GN23" s="165" t="s">
        <v>1232</v>
      </c>
      <c r="GO23" s="165" t="s">
        <v>605</v>
      </c>
      <c r="GP23" s="79">
        <v>0</v>
      </c>
      <c r="GQ23" s="79">
        <v>0</v>
      </c>
      <c r="GR23" s="79">
        <v>0</v>
      </c>
      <c r="GS23" s="79">
        <v>0</v>
      </c>
      <c r="GT23" s="79">
        <v>0</v>
      </c>
      <c r="GU23" s="79">
        <v>0</v>
      </c>
      <c r="GV23" s="79">
        <v>0</v>
      </c>
      <c r="GW23" s="79">
        <v>0</v>
      </c>
      <c r="GX23" s="195"/>
      <c r="GY23" s="195"/>
      <c r="GZ23" s="195"/>
      <c r="HA23" s="195"/>
      <c r="HB23" s="195"/>
      <c r="HC23" s="195"/>
      <c r="HD23" s="166">
        <f t="shared" si="32"/>
        <v>1</v>
      </c>
      <c r="HE23" s="79"/>
      <c r="HF23" s="174">
        <f t="shared" si="33"/>
        <v>7</v>
      </c>
      <c r="HG23" s="166">
        <f t="shared" si="7"/>
        <v>1</v>
      </c>
      <c r="HH23" s="165" t="s">
        <v>1232</v>
      </c>
      <c r="HI23" s="165" t="s">
        <v>605</v>
      </c>
      <c r="HJ23" s="195"/>
      <c r="HK23" s="195"/>
      <c r="HL23" s="195"/>
      <c r="HM23" s="195"/>
      <c r="HN23" s="195"/>
      <c r="HO23" s="195"/>
      <c r="HP23" s="195"/>
      <c r="HQ23" s="195"/>
      <c r="HR23" s="195"/>
      <c r="HS23" s="195"/>
      <c r="HT23" s="195"/>
      <c r="HU23" s="195"/>
      <c r="HV23" s="195"/>
      <c r="HW23" s="195"/>
      <c r="HX23" s="166">
        <f t="shared" si="34"/>
        <v>1</v>
      </c>
      <c r="HY23" s="79"/>
      <c r="HZ23" s="174">
        <f t="shared" si="35"/>
        <v>7</v>
      </c>
      <c r="IA23" s="166">
        <f t="shared" si="8"/>
        <v>1</v>
      </c>
      <c r="IB23" s="165" t="s">
        <v>1232</v>
      </c>
      <c r="IC23" s="165" t="s">
        <v>605</v>
      </c>
      <c r="ID23" s="199" t="s">
        <v>1232</v>
      </c>
      <c r="IE23" s="199" t="s">
        <v>605</v>
      </c>
      <c r="IF23" s="179" t="s">
        <v>7</v>
      </c>
    </row>
    <row r="24" spans="1:240" ht="315.95" customHeight="1" x14ac:dyDescent="0.25">
      <c r="A24" s="925">
        <v>20</v>
      </c>
      <c r="B24" s="46" t="s">
        <v>1233</v>
      </c>
      <c r="C24" s="46" t="s">
        <v>1234</v>
      </c>
      <c r="D24" s="46" t="s">
        <v>548</v>
      </c>
      <c r="E24" s="46" t="s">
        <v>666</v>
      </c>
      <c r="F24" s="46" t="s">
        <v>611</v>
      </c>
      <c r="G24" s="46" t="s">
        <v>1235</v>
      </c>
      <c r="H24" s="46" t="s">
        <v>1236</v>
      </c>
      <c r="I24" s="233" t="s">
        <v>1237</v>
      </c>
      <c r="J24" s="46" t="s">
        <v>5</v>
      </c>
      <c r="K24" s="46">
        <v>33</v>
      </c>
      <c r="L24" s="46" t="s">
        <v>1238</v>
      </c>
      <c r="M24" s="46" t="s">
        <v>1239</v>
      </c>
      <c r="N24" s="277" t="s">
        <v>1240</v>
      </c>
      <c r="O24" s="46" t="s">
        <v>1151</v>
      </c>
      <c r="P24" s="279" t="s">
        <v>781</v>
      </c>
      <c r="Q24" s="185">
        <v>0</v>
      </c>
      <c r="R24" s="231">
        <v>0</v>
      </c>
      <c r="S24" s="231">
        <v>0</v>
      </c>
      <c r="T24" s="231">
        <v>0</v>
      </c>
      <c r="U24" s="231">
        <v>0</v>
      </c>
      <c r="V24" s="231"/>
      <c r="W24" s="231" t="s">
        <v>5</v>
      </c>
      <c r="X24" s="185">
        <v>0</v>
      </c>
      <c r="Y24" s="185">
        <v>0</v>
      </c>
      <c r="Z24" s="185">
        <v>0</v>
      </c>
      <c r="AA24" s="231"/>
      <c r="AB24" s="185">
        <v>0</v>
      </c>
      <c r="AC24" s="185">
        <v>0</v>
      </c>
      <c r="AD24" s="919">
        <f t="shared" si="9"/>
        <v>0</v>
      </c>
      <c r="AE24" s="185">
        <v>0</v>
      </c>
      <c r="AF24" s="920">
        <f t="shared" si="10"/>
        <v>0</v>
      </c>
      <c r="AG24" s="919">
        <f t="shared" si="11"/>
        <v>0</v>
      </c>
      <c r="AH24" s="183" t="s">
        <v>1241</v>
      </c>
      <c r="AI24" s="79">
        <v>2</v>
      </c>
      <c r="AJ24" s="183" t="s">
        <v>1242</v>
      </c>
      <c r="AK24" s="183" t="s">
        <v>1243</v>
      </c>
      <c r="AL24" s="195">
        <v>79</v>
      </c>
      <c r="AM24" s="195">
        <v>0</v>
      </c>
      <c r="AN24" s="195">
        <v>0</v>
      </c>
      <c r="AO24" s="183" t="s">
        <v>1244</v>
      </c>
      <c r="AP24" s="283">
        <v>1</v>
      </c>
      <c r="AQ24" s="283">
        <v>0</v>
      </c>
      <c r="AR24" s="283">
        <v>1</v>
      </c>
      <c r="AS24" s="941" t="s">
        <v>618</v>
      </c>
      <c r="AT24" s="941" t="s">
        <v>567</v>
      </c>
      <c r="AU24" s="921">
        <f t="shared" si="12"/>
        <v>6.0606060606060608E-2</v>
      </c>
      <c r="AV24" s="282" t="s">
        <v>568</v>
      </c>
      <c r="AW24" s="922">
        <f t="shared" si="13"/>
        <v>2</v>
      </c>
      <c r="AX24" s="921">
        <f t="shared" si="14"/>
        <v>6.0606060606060608E-2</v>
      </c>
      <c r="AY24" s="183" t="s">
        <v>1245</v>
      </c>
      <c r="AZ24" s="79">
        <v>11</v>
      </c>
      <c r="BA24" s="183" t="s">
        <v>1246</v>
      </c>
      <c r="BB24" s="183" t="s">
        <v>1247</v>
      </c>
      <c r="BC24" s="195">
        <v>248</v>
      </c>
      <c r="BD24" s="195">
        <v>0</v>
      </c>
      <c r="BE24" s="195">
        <v>0</v>
      </c>
      <c r="BF24" s="183" t="s">
        <v>1248</v>
      </c>
      <c r="BG24" s="79">
        <v>1</v>
      </c>
      <c r="BH24" s="79">
        <v>1</v>
      </c>
      <c r="BI24" s="79">
        <v>1</v>
      </c>
      <c r="BJ24" s="79">
        <v>0</v>
      </c>
      <c r="BK24" s="201" t="s">
        <v>567</v>
      </c>
      <c r="BL24" s="166">
        <f t="shared" si="15"/>
        <v>0.06</v>
      </c>
      <c r="BM24" s="195" t="s">
        <v>568</v>
      </c>
      <c r="BN24" s="924">
        <f t="shared" si="16"/>
        <v>13</v>
      </c>
      <c r="BO24" s="278">
        <v>0.06</v>
      </c>
      <c r="BP24" s="183" t="s">
        <v>1249</v>
      </c>
      <c r="BQ24" s="195">
        <v>6</v>
      </c>
      <c r="BR24" s="183" t="s">
        <v>1250</v>
      </c>
      <c r="BS24" s="183" t="s">
        <v>1251</v>
      </c>
      <c r="BT24" s="195">
        <v>106</v>
      </c>
      <c r="BU24" s="195">
        <v>0</v>
      </c>
      <c r="BV24" s="195">
        <v>0</v>
      </c>
      <c r="BW24" s="183" t="s">
        <v>1252</v>
      </c>
      <c r="BX24" s="195">
        <v>0</v>
      </c>
      <c r="BY24" s="195">
        <v>0</v>
      </c>
      <c r="BZ24" s="195">
        <v>0</v>
      </c>
      <c r="CA24" s="195"/>
      <c r="CB24" s="195" t="s">
        <v>567</v>
      </c>
      <c r="CC24" s="195"/>
      <c r="CD24" s="166">
        <f t="shared" si="18"/>
        <v>0.5757575757575758</v>
      </c>
      <c r="CE24" s="195"/>
      <c r="CF24" s="167">
        <f t="shared" si="19"/>
        <v>19</v>
      </c>
      <c r="CG24" s="166">
        <f t="shared" si="20"/>
        <v>0.5757575757575758</v>
      </c>
      <c r="CH24" s="183" t="s">
        <v>1253</v>
      </c>
      <c r="CI24" s="79">
        <v>7</v>
      </c>
      <c r="CJ24" s="183" t="s">
        <v>1254</v>
      </c>
      <c r="CK24" s="183" t="s">
        <v>1255</v>
      </c>
      <c r="CL24" s="195">
        <v>154</v>
      </c>
      <c r="CM24" s="195">
        <v>0</v>
      </c>
      <c r="CN24" s="195">
        <v>0</v>
      </c>
      <c r="CO24" s="183" t="s">
        <v>1256</v>
      </c>
      <c r="CP24" s="195">
        <v>1</v>
      </c>
      <c r="CQ24" s="195">
        <v>1</v>
      </c>
      <c r="CR24" s="195">
        <v>1</v>
      </c>
      <c r="CS24" s="195"/>
      <c r="CT24" s="195" t="s">
        <v>567</v>
      </c>
      <c r="CU24" s="195" t="s">
        <v>762</v>
      </c>
      <c r="CV24" s="166">
        <f t="shared" si="21"/>
        <v>0.78787878787878785</v>
      </c>
      <c r="CW24" s="79"/>
      <c r="CX24" s="167">
        <f t="shared" si="22"/>
        <v>26</v>
      </c>
      <c r="CY24" s="166">
        <f t="shared" si="0"/>
        <v>0.78787878787878785</v>
      </c>
      <c r="CZ24" s="183" t="s">
        <v>1257</v>
      </c>
      <c r="DA24" s="195">
        <v>3</v>
      </c>
      <c r="DB24" s="183" t="s">
        <v>1258</v>
      </c>
      <c r="DC24" s="183" t="s">
        <v>1259</v>
      </c>
      <c r="DD24" s="195">
        <v>46</v>
      </c>
      <c r="DE24" s="195">
        <v>0</v>
      </c>
      <c r="DF24" s="195">
        <v>0</v>
      </c>
      <c r="DG24" s="183" t="s">
        <v>1256</v>
      </c>
      <c r="DH24" s="195">
        <v>1</v>
      </c>
      <c r="DI24" s="195">
        <v>1</v>
      </c>
      <c r="DJ24" s="195">
        <v>1</v>
      </c>
      <c r="DK24" s="195"/>
      <c r="DL24" s="195" t="s">
        <v>567</v>
      </c>
      <c r="DM24" s="195"/>
      <c r="DN24" s="166">
        <f t="shared" si="23"/>
        <v>0.87878787878787878</v>
      </c>
      <c r="DO24" s="79"/>
      <c r="DP24" s="167">
        <f t="shared" si="24"/>
        <v>29</v>
      </c>
      <c r="DQ24" s="166">
        <f t="shared" si="1"/>
        <v>0.87878787878787878</v>
      </c>
      <c r="DR24" s="183" t="s">
        <v>1260</v>
      </c>
      <c r="DS24" s="79">
        <v>1</v>
      </c>
      <c r="DT24" s="183" t="s">
        <v>1261</v>
      </c>
      <c r="DU24" s="183" t="s">
        <v>1262</v>
      </c>
      <c r="DV24" s="79">
        <v>10</v>
      </c>
      <c r="DW24" s="195">
        <v>0</v>
      </c>
      <c r="DX24" s="195">
        <v>0</v>
      </c>
      <c r="DY24" s="183" t="s">
        <v>1256</v>
      </c>
      <c r="DZ24" s="195"/>
      <c r="EA24" s="195"/>
      <c r="EB24" s="195"/>
      <c r="EC24" s="195"/>
      <c r="ED24" s="195"/>
      <c r="EE24" s="195"/>
      <c r="EF24" s="166">
        <f t="shared" si="25"/>
        <v>0.90909090909090906</v>
      </c>
      <c r="EG24" s="79"/>
      <c r="EH24" s="167">
        <f t="shared" si="26"/>
        <v>30</v>
      </c>
      <c r="EI24" s="166">
        <f t="shared" si="2"/>
        <v>0.90909090909090906</v>
      </c>
      <c r="EJ24" s="183" t="s">
        <v>1263</v>
      </c>
      <c r="EK24" s="79">
        <v>1</v>
      </c>
      <c r="EL24" s="183" t="s">
        <v>1264</v>
      </c>
      <c r="EM24" s="183" t="s">
        <v>1265</v>
      </c>
      <c r="EN24" s="79">
        <v>49</v>
      </c>
      <c r="EO24" s="195">
        <v>0</v>
      </c>
      <c r="EP24" s="195">
        <v>0</v>
      </c>
      <c r="EQ24" s="183" t="s">
        <v>1256</v>
      </c>
      <c r="ER24" s="195">
        <v>0</v>
      </c>
      <c r="ES24" s="195">
        <v>1</v>
      </c>
      <c r="ET24" s="195"/>
      <c r="EU24" s="195"/>
      <c r="EV24" s="195" t="s">
        <v>567</v>
      </c>
      <c r="EW24" s="195"/>
      <c r="EX24" s="166">
        <f t="shared" si="27"/>
        <v>0.93939393939393945</v>
      </c>
      <c r="EY24" s="79"/>
      <c r="EZ24" s="167">
        <f t="shared" si="28"/>
        <v>31</v>
      </c>
      <c r="FA24" s="166">
        <f t="shared" si="3"/>
        <v>0.93939393939393945</v>
      </c>
      <c r="FB24" s="183" t="s">
        <v>1266</v>
      </c>
      <c r="FC24" s="79">
        <v>2</v>
      </c>
      <c r="FD24" s="183" t="s">
        <v>1267</v>
      </c>
      <c r="FE24" s="183" t="s">
        <v>1268</v>
      </c>
      <c r="FF24" s="79">
        <v>23</v>
      </c>
      <c r="FG24" s="195">
        <v>0</v>
      </c>
      <c r="FH24" s="195">
        <v>0</v>
      </c>
      <c r="FI24" s="183" t="s">
        <v>1269</v>
      </c>
      <c r="FJ24" s="195">
        <v>1</v>
      </c>
      <c r="FK24" s="195">
        <v>1</v>
      </c>
      <c r="FL24" s="195">
        <v>1</v>
      </c>
      <c r="FM24" s="183" t="s">
        <v>1270</v>
      </c>
      <c r="FN24" s="195"/>
      <c r="FO24" s="195"/>
      <c r="FP24" s="166">
        <f t="shared" si="29"/>
        <v>1</v>
      </c>
      <c r="FQ24" s="79"/>
      <c r="FR24" s="167">
        <f t="shared" si="30"/>
        <v>33</v>
      </c>
      <c r="FS24" s="166">
        <f>FR24*100%/K24</f>
        <v>1</v>
      </c>
      <c r="FT24" s="226" t="s">
        <v>1271</v>
      </c>
      <c r="FU24" s="226" t="s">
        <v>1272</v>
      </c>
      <c r="FV24" s="195"/>
      <c r="FW24" s="195"/>
      <c r="FX24" s="195"/>
      <c r="FY24" s="195"/>
      <c r="FZ24" s="195"/>
      <c r="GA24" s="195"/>
      <c r="GB24" s="195"/>
      <c r="GC24" s="195"/>
      <c r="GD24" s="195"/>
      <c r="GE24" s="195"/>
      <c r="GF24" s="195"/>
      <c r="GG24" s="195"/>
      <c r="GH24" s="195"/>
      <c r="GI24" s="195"/>
      <c r="GJ24" s="166">
        <f t="shared" si="31"/>
        <v>1</v>
      </c>
      <c r="GK24" s="78"/>
      <c r="GL24" s="281">
        <f>FR24+FW24</f>
        <v>33</v>
      </c>
      <c r="GM24" s="166">
        <f t="shared" si="6"/>
        <v>1</v>
      </c>
      <c r="GN24" s="165" t="s">
        <v>1273</v>
      </c>
      <c r="GO24" s="165" t="s">
        <v>605</v>
      </c>
      <c r="GP24" s="195"/>
      <c r="GQ24" s="195"/>
      <c r="GR24" s="195"/>
      <c r="GS24" s="195"/>
      <c r="GT24" s="195"/>
      <c r="GU24" s="195"/>
      <c r="GV24" s="195"/>
      <c r="GW24" s="195"/>
      <c r="GX24" s="195"/>
      <c r="GY24" s="195"/>
      <c r="GZ24" s="195"/>
      <c r="HA24" s="195"/>
      <c r="HB24" s="195"/>
      <c r="HC24" s="195"/>
      <c r="HD24" s="166">
        <f t="shared" si="32"/>
        <v>1</v>
      </c>
      <c r="HE24" s="79"/>
      <c r="HF24" s="174">
        <f t="shared" si="33"/>
        <v>33</v>
      </c>
      <c r="HG24" s="166">
        <f t="shared" si="7"/>
        <v>1</v>
      </c>
      <c r="HH24" s="165" t="s">
        <v>1273</v>
      </c>
      <c r="HI24" s="165" t="s">
        <v>605</v>
      </c>
      <c r="HJ24" s="195"/>
      <c r="HK24" s="195"/>
      <c r="HL24" s="195"/>
      <c r="HM24" s="195"/>
      <c r="HN24" s="195"/>
      <c r="HO24" s="195"/>
      <c r="HP24" s="195"/>
      <c r="HQ24" s="195"/>
      <c r="HR24" s="195"/>
      <c r="HS24" s="195"/>
      <c r="HT24" s="195"/>
      <c r="HU24" s="195"/>
      <c r="HV24" s="195"/>
      <c r="HW24" s="195"/>
      <c r="HX24" s="166">
        <f t="shared" si="34"/>
        <v>1</v>
      </c>
      <c r="HY24" s="79"/>
      <c r="HZ24" s="174">
        <f t="shared" si="35"/>
        <v>33</v>
      </c>
      <c r="IA24" s="166">
        <f t="shared" si="8"/>
        <v>1</v>
      </c>
      <c r="IB24" s="165" t="s">
        <v>1273</v>
      </c>
      <c r="IC24" s="165" t="s">
        <v>605</v>
      </c>
      <c r="ID24" s="226" t="s">
        <v>1274</v>
      </c>
      <c r="IE24" s="226" t="s">
        <v>1275</v>
      </c>
      <c r="IF24" s="179" t="s">
        <v>7</v>
      </c>
    </row>
    <row r="25" spans="1:240" ht="409.6" customHeight="1" x14ac:dyDescent="0.25">
      <c r="A25" s="925">
        <v>21</v>
      </c>
      <c r="B25" s="46" t="s">
        <v>1276</v>
      </c>
      <c r="C25" s="46" t="s">
        <v>1277</v>
      </c>
      <c r="D25" s="46" t="s">
        <v>548</v>
      </c>
      <c r="E25" s="46" t="s">
        <v>1278</v>
      </c>
      <c r="F25" s="46" t="s">
        <v>611</v>
      </c>
      <c r="G25" s="46" t="s">
        <v>1279</v>
      </c>
      <c r="H25" s="46" t="s">
        <v>1280</v>
      </c>
      <c r="I25" s="233" t="s">
        <v>1237</v>
      </c>
      <c r="J25" s="46" t="s">
        <v>5</v>
      </c>
      <c r="K25" s="46">
        <v>30</v>
      </c>
      <c r="L25" s="46" t="s">
        <v>1281</v>
      </c>
      <c r="M25" s="233" t="s">
        <v>1282</v>
      </c>
      <c r="N25" s="277" t="s">
        <v>1283</v>
      </c>
      <c r="O25" s="46" t="s">
        <v>616</v>
      </c>
      <c r="P25" s="185" t="s">
        <v>781</v>
      </c>
      <c r="Q25" s="185">
        <v>0</v>
      </c>
      <c r="R25" s="282">
        <v>0</v>
      </c>
      <c r="S25" s="282">
        <v>0</v>
      </c>
      <c r="T25" s="282">
        <v>0</v>
      </c>
      <c r="U25" s="282">
        <v>0</v>
      </c>
      <c r="V25" s="282"/>
      <c r="W25" s="231" t="s">
        <v>5</v>
      </c>
      <c r="X25" s="185">
        <v>0</v>
      </c>
      <c r="Y25" s="185">
        <v>0</v>
      </c>
      <c r="Z25" s="185">
        <v>0</v>
      </c>
      <c r="AA25" s="231"/>
      <c r="AB25" s="185">
        <v>0</v>
      </c>
      <c r="AC25" s="185">
        <v>0</v>
      </c>
      <c r="AD25" s="919">
        <f t="shared" si="9"/>
        <v>0</v>
      </c>
      <c r="AE25" s="185">
        <v>0</v>
      </c>
      <c r="AF25" s="920">
        <f t="shared" si="10"/>
        <v>0</v>
      </c>
      <c r="AG25" s="919">
        <f t="shared" si="11"/>
        <v>0</v>
      </c>
      <c r="AH25" s="169" t="s">
        <v>781</v>
      </c>
      <c r="AI25" s="160">
        <v>0</v>
      </c>
      <c r="AJ25" s="282">
        <v>0</v>
      </c>
      <c r="AK25" s="282">
        <v>0</v>
      </c>
      <c r="AL25" s="282">
        <v>0</v>
      </c>
      <c r="AM25" s="282"/>
      <c r="AN25" s="231" t="s">
        <v>5</v>
      </c>
      <c r="AO25" s="195"/>
      <c r="AP25" s="283">
        <v>0</v>
      </c>
      <c r="AQ25" s="283">
        <v>0</v>
      </c>
      <c r="AR25" s="283">
        <v>0</v>
      </c>
      <c r="AS25" s="941" t="s">
        <v>618</v>
      </c>
      <c r="AT25" s="941" t="s">
        <v>619</v>
      </c>
      <c r="AU25" s="921">
        <f t="shared" si="12"/>
        <v>0</v>
      </c>
      <c r="AV25" s="282" t="s">
        <v>568</v>
      </c>
      <c r="AW25" s="922">
        <f t="shared" si="13"/>
        <v>0</v>
      </c>
      <c r="AX25" s="921">
        <f t="shared" si="14"/>
        <v>0</v>
      </c>
      <c r="AY25" s="169" t="s">
        <v>781</v>
      </c>
      <c r="AZ25" s="160">
        <v>0</v>
      </c>
      <c r="BA25" s="282">
        <v>0</v>
      </c>
      <c r="BB25" s="282">
        <v>0</v>
      </c>
      <c r="BC25" s="282">
        <v>0</v>
      </c>
      <c r="BD25" s="282"/>
      <c r="BE25" s="231" t="s">
        <v>5</v>
      </c>
      <c r="BF25" s="170" t="s">
        <v>1284</v>
      </c>
      <c r="BG25" s="79">
        <v>0</v>
      </c>
      <c r="BH25" s="79">
        <v>0</v>
      </c>
      <c r="BI25" s="79">
        <v>0</v>
      </c>
      <c r="BJ25" s="79">
        <v>0</v>
      </c>
      <c r="BK25" s="201" t="s">
        <v>619</v>
      </c>
      <c r="BL25" s="166">
        <f t="shared" si="15"/>
        <v>0</v>
      </c>
      <c r="BM25" s="195" t="s">
        <v>568</v>
      </c>
      <c r="BN25" s="924">
        <f t="shared" si="16"/>
        <v>0</v>
      </c>
      <c r="BO25" s="278">
        <v>0</v>
      </c>
      <c r="BP25" s="169" t="s">
        <v>1285</v>
      </c>
      <c r="BQ25" s="160">
        <v>0</v>
      </c>
      <c r="BR25" s="282">
        <v>0</v>
      </c>
      <c r="BS25" s="282">
        <v>0</v>
      </c>
      <c r="BT25" s="282">
        <v>0</v>
      </c>
      <c r="BU25" s="282"/>
      <c r="BV25" s="231" t="s">
        <v>5</v>
      </c>
      <c r="BW25" s="195" t="s">
        <v>5</v>
      </c>
      <c r="BX25" s="195">
        <v>0</v>
      </c>
      <c r="BY25" s="195">
        <v>0</v>
      </c>
      <c r="BZ25" s="195">
        <v>0</v>
      </c>
      <c r="CA25" s="195"/>
      <c r="CB25" s="195" t="s">
        <v>715</v>
      </c>
      <c r="CC25" s="195"/>
      <c r="CD25" s="166">
        <f t="shared" si="18"/>
        <v>0</v>
      </c>
      <c r="CE25" s="195"/>
      <c r="CF25" s="167">
        <f t="shared" si="19"/>
        <v>0</v>
      </c>
      <c r="CG25" s="166">
        <f t="shared" si="20"/>
        <v>0</v>
      </c>
      <c r="CH25" s="210" t="s">
        <v>1286</v>
      </c>
      <c r="CI25" s="160">
        <v>0</v>
      </c>
      <c r="CJ25" s="282">
        <v>0</v>
      </c>
      <c r="CK25" s="282">
        <v>0</v>
      </c>
      <c r="CL25" s="282">
        <v>0</v>
      </c>
      <c r="CM25" s="282"/>
      <c r="CN25" s="231" t="s">
        <v>5</v>
      </c>
      <c r="CO25" s="195" t="s">
        <v>5</v>
      </c>
      <c r="CP25" s="195">
        <v>1</v>
      </c>
      <c r="CQ25" s="195">
        <v>0</v>
      </c>
      <c r="CR25" s="195"/>
      <c r="CS25" s="195"/>
      <c r="CT25" s="195" t="s">
        <v>715</v>
      </c>
      <c r="CU25" s="195" t="s">
        <v>715</v>
      </c>
      <c r="CV25" s="166">
        <f t="shared" si="21"/>
        <v>0</v>
      </c>
      <c r="CW25" s="79"/>
      <c r="CX25" s="167">
        <f t="shared" si="22"/>
        <v>0</v>
      </c>
      <c r="CY25" s="166">
        <f t="shared" si="0"/>
        <v>0</v>
      </c>
      <c r="CZ25" s="284" t="s">
        <v>1287</v>
      </c>
      <c r="DA25" s="197">
        <v>0</v>
      </c>
      <c r="DB25" s="284" t="s">
        <v>1288</v>
      </c>
      <c r="DC25" s="284" t="s">
        <v>1289</v>
      </c>
      <c r="DD25" s="197">
        <v>33</v>
      </c>
      <c r="DE25" s="195">
        <v>0</v>
      </c>
      <c r="DF25" s="195">
        <v>0</v>
      </c>
      <c r="DG25" s="183" t="s">
        <v>1290</v>
      </c>
      <c r="DH25" s="195">
        <v>1</v>
      </c>
      <c r="DI25" s="195">
        <v>1</v>
      </c>
      <c r="DJ25" s="195">
        <v>1</v>
      </c>
      <c r="DK25" s="195"/>
      <c r="DL25" s="195"/>
      <c r="DM25" s="195"/>
      <c r="DN25" s="166">
        <f t="shared" si="23"/>
        <v>0</v>
      </c>
      <c r="DO25" s="79"/>
      <c r="DP25" s="167">
        <f t="shared" si="24"/>
        <v>0</v>
      </c>
      <c r="DQ25" s="166">
        <f t="shared" si="1"/>
        <v>0</v>
      </c>
      <c r="DR25" s="183" t="s">
        <v>1291</v>
      </c>
      <c r="DS25" s="195">
        <v>4</v>
      </c>
      <c r="DT25" s="183" t="s">
        <v>1292</v>
      </c>
      <c r="DU25" s="183" t="s">
        <v>1293</v>
      </c>
      <c r="DV25" s="195" t="s">
        <v>568</v>
      </c>
      <c r="DW25" s="195">
        <v>0</v>
      </c>
      <c r="DX25" s="195">
        <v>0</v>
      </c>
      <c r="DY25" s="183" t="s">
        <v>1294</v>
      </c>
      <c r="DZ25" s="195">
        <v>1</v>
      </c>
      <c r="EA25" s="195">
        <v>1</v>
      </c>
      <c r="EB25" s="195">
        <v>1</v>
      </c>
      <c r="EC25" s="195"/>
      <c r="ED25" s="195" t="s">
        <v>567</v>
      </c>
      <c r="EE25" s="195"/>
      <c r="EF25" s="166">
        <f t="shared" si="25"/>
        <v>0.13333333333333333</v>
      </c>
      <c r="EG25" s="79"/>
      <c r="EH25" s="167">
        <f t="shared" si="26"/>
        <v>4</v>
      </c>
      <c r="EI25" s="166">
        <f t="shared" si="2"/>
        <v>0.13333333333333333</v>
      </c>
      <c r="EJ25" s="183" t="s">
        <v>1295</v>
      </c>
      <c r="EK25" s="195">
        <v>9</v>
      </c>
      <c r="EL25" s="183" t="s">
        <v>1296</v>
      </c>
      <c r="EM25" s="183" t="s">
        <v>1293</v>
      </c>
      <c r="EN25" s="195" t="s">
        <v>568</v>
      </c>
      <c r="EO25" s="195">
        <v>0</v>
      </c>
      <c r="EP25" s="195">
        <v>0</v>
      </c>
      <c r="EQ25" s="183" t="s">
        <v>1294</v>
      </c>
      <c r="ER25" s="195"/>
      <c r="ES25" s="195"/>
      <c r="ET25" s="195"/>
      <c r="EU25" s="195"/>
      <c r="EV25" s="195"/>
      <c r="EW25" s="195"/>
      <c r="EX25" s="166">
        <f t="shared" si="27"/>
        <v>0.43333333333333335</v>
      </c>
      <c r="EY25" s="79"/>
      <c r="EZ25" s="167">
        <f t="shared" si="28"/>
        <v>13</v>
      </c>
      <c r="FA25" s="166">
        <f t="shared" si="3"/>
        <v>0.43333333333333335</v>
      </c>
      <c r="FB25" s="183" t="s">
        <v>1297</v>
      </c>
      <c r="FC25" s="183">
        <v>5</v>
      </c>
      <c r="FD25" s="183" t="s">
        <v>1293</v>
      </c>
      <c r="FE25" s="195" t="s">
        <v>5</v>
      </c>
      <c r="FF25" s="195">
        <v>0</v>
      </c>
      <c r="FG25" s="183">
        <v>0</v>
      </c>
      <c r="FH25" s="195">
        <v>0</v>
      </c>
      <c r="FI25" s="183" t="s">
        <v>1298</v>
      </c>
      <c r="FJ25" s="195">
        <v>1</v>
      </c>
      <c r="FK25" s="195">
        <v>1</v>
      </c>
      <c r="FL25" s="195">
        <v>1</v>
      </c>
      <c r="FM25" s="183" t="s">
        <v>1299</v>
      </c>
      <c r="FN25" s="195"/>
      <c r="FO25" s="195"/>
      <c r="FP25" s="166">
        <f t="shared" si="29"/>
        <v>0.6</v>
      </c>
      <c r="FQ25" s="79"/>
      <c r="FR25" s="167">
        <f t="shared" si="30"/>
        <v>18</v>
      </c>
      <c r="FS25" s="166">
        <f t="shared" si="4"/>
        <v>0.6</v>
      </c>
      <c r="FT25" s="157" t="s">
        <v>1300</v>
      </c>
      <c r="FU25" s="285" t="s">
        <v>1301</v>
      </c>
      <c r="FV25" s="183" t="s">
        <v>1302</v>
      </c>
      <c r="FW25" s="195">
        <v>6</v>
      </c>
      <c r="FX25" s="183" t="s">
        <v>1303</v>
      </c>
      <c r="FY25" s="195" t="s">
        <v>5</v>
      </c>
      <c r="FZ25" s="195">
        <v>0</v>
      </c>
      <c r="GA25" s="195">
        <v>0</v>
      </c>
      <c r="GB25" s="195">
        <v>0</v>
      </c>
      <c r="GC25" s="183" t="s">
        <v>1304</v>
      </c>
      <c r="GD25" s="195">
        <v>1</v>
      </c>
      <c r="GE25" s="195">
        <v>1</v>
      </c>
      <c r="GF25" s="195">
        <v>1</v>
      </c>
      <c r="GG25" s="195"/>
      <c r="GH25" s="195" t="s">
        <v>567</v>
      </c>
      <c r="GI25" s="195"/>
      <c r="GJ25" s="166">
        <f t="shared" si="31"/>
        <v>0.8</v>
      </c>
      <c r="GK25" s="79"/>
      <c r="GL25" s="281">
        <f>FR25+FW25</f>
        <v>24</v>
      </c>
      <c r="GM25" s="166">
        <f t="shared" si="6"/>
        <v>0.8</v>
      </c>
      <c r="GN25" s="157" t="s">
        <v>1305</v>
      </c>
      <c r="GO25" s="285" t="s">
        <v>1306</v>
      </c>
      <c r="GP25" s="183" t="s">
        <v>1307</v>
      </c>
      <c r="GQ25" s="195">
        <v>7</v>
      </c>
      <c r="GR25" s="183" t="s">
        <v>1308</v>
      </c>
      <c r="GS25" s="183" t="s">
        <v>1293</v>
      </c>
      <c r="GT25" s="195" t="s">
        <v>568</v>
      </c>
      <c r="GU25" s="195">
        <v>0</v>
      </c>
      <c r="GV25" s="195">
        <v>0</v>
      </c>
      <c r="GW25" s="183" t="s">
        <v>1309</v>
      </c>
      <c r="GX25" s="195">
        <v>1</v>
      </c>
      <c r="GY25" s="195">
        <v>1</v>
      </c>
      <c r="GZ25" s="195">
        <v>1</v>
      </c>
      <c r="HA25" s="195"/>
      <c r="HB25" s="195" t="s">
        <v>591</v>
      </c>
      <c r="HC25" s="195"/>
      <c r="HD25" s="166">
        <f t="shared" si="32"/>
        <v>1.0333333333333334</v>
      </c>
      <c r="HE25" s="79"/>
      <c r="HF25" s="174">
        <f t="shared" si="33"/>
        <v>31</v>
      </c>
      <c r="HG25" s="166">
        <f t="shared" si="7"/>
        <v>1.0333333333333334</v>
      </c>
      <c r="HH25" s="157" t="s">
        <v>1310</v>
      </c>
      <c r="HI25" s="286" t="s">
        <v>1311</v>
      </c>
      <c r="HJ25" s="195"/>
      <c r="HK25" s="195"/>
      <c r="HL25" s="195"/>
      <c r="HM25" s="195"/>
      <c r="HN25" s="195"/>
      <c r="HO25" s="195"/>
      <c r="HP25" s="195"/>
      <c r="HQ25" s="195"/>
      <c r="HR25" s="195"/>
      <c r="HS25" s="195"/>
      <c r="HT25" s="195"/>
      <c r="HU25" s="195"/>
      <c r="HV25" s="195"/>
      <c r="HW25" s="195"/>
      <c r="HX25" s="166">
        <f t="shared" si="34"/>
        <v>1.0333333333333334</v>
      </c>
      <c r="HY25" s="79"/>
      <c r="HZ25" s="174">
        <f t="shared" si="35"/>
        <v>31</v>
      </c>
      <c r="IA25" s="166">
        <f t="shared" si="8"/>
        <v>1.0333333333333334</v>
      </c>
      <c r="IB25" s="165" t="s">
        <v>1017</v>
      </c>
      <c r="IC25" s="165" t="s">
        <v>605</v>
      </c>
      <c r="ID25" s="226" t="s">
        <v>1312</v>
      </c>
      <c r="IE25" s="287" t="s">
        <v>1313</v>
      </c>
      <c r="IF25" s="179" t="s">
        <v>7</v>
      </c>
    </row>
    <row r="26" spans="1:240" ht="393" customHeight="1" x14ac:dyDescent="0.25">
      <c r="A26" s="917">
        <v>22</v>
      </c>
      <c r="B26" s="46" t="s">
        <v>1314</v>
      </c>
      <c r="C26" s="46" t="s">
        <v>1315</v>
      </c>
      <c r="D26" s="46" t="s">
        <v>1316</v>
      </c>
      <c r="E26" s="46" t="s">
        <v>1317</v>
      </c>
      <c r="F26" s="46" t="s">
        <v>1318</v>
      </c>
      <c r="G26" s="46" t="s">
        <v>1319</v>
      </c>
      <c r="H26" s="46" t="s">
        <v>88</v>
      </c>
      <c r="I26" s="233" t="s">
        <v>1320</v>
      </c>
      <c r="J26" s="46" t="s">
        <v>783</v>
      </c>
      <c r="K26" s="46">
        <v>33</v>
      </c>
      <c r="L26" s="46" t="s">
        <v>1321</v>
      </c>
      <c r="M26" s="288">
        <v>44621</v>
      </c>
      <c r="N26" s="289">
        <v>44910</v>
      </c>
      <c r="O26" s="46" t="s">
        <v>1322</v>
      </c>
      <c r="P26" s="290" t="s">
        <v>781</v>
      </c>
      <c r="Q26" s="185">
        <v>0</v>
      </c>
      <c r="R26" s="195" t="s">
        <v>568</v>
      </c>
      <c r="S26" s="195">
        <v>0</v>
      </c>
      <c r="T26" s="195">
        <v>0</v>
      </c>
      <c r="U26" s="195" t="s">
        <v>568</v>
      </c>
      <c r="V26" s="195" t="s">
        <v>568</v>
      </c>
      <c r="W26" s="195" t="s">
        <v>568</v>
      </c>
      <c r="X26" s="195" t="s">
        <v>568</v>
      </c>
      <c r="Y26" s="195" t="s">
        <v>568</v>
      </c>
      <c r="Z26" s="195" t="s">
        <v>568</v>
      </c>
      <c r="AA26" s="195" t="s">
        <v>568</v>
      </c>
      <c r="AB26" s="195" t="s">
        <v>568</v>
      </c>
      <c r="AC26" s="185">
        <v>0</v>
      </c>
      <c r="AD26" s="919">
        <f t="shared" si="9"/>
        <v>0</v>
      </c>
      <c r="AE26" s="195">
        <v>0</v>
      </c>
      <c r="AF26" s="920">
        <f t="shared" si="10"/>
        <v>0</v>
      </c>
      <c r="AG26" s="919">
        <f t="shared" si="11"/>
        <v>0</v>
      </c>
      <c r="AH26" s="183" t="s">
        <v>1323</v>
      </c>
      <c r="AI26" s="79">
        <v>7</v>
      </c>
      <c r="AJ26" s="183" t="s">
        <v>1324</v>
      </c>
      <c r="AK26" s="183" t="s">
        <v>1325</v>
      </c>
      <c r="AL26" s="195">
        <v>62</v>
      </c>
      <c r="AM26" s="195"/>
      <c r="AN26" s="183" t="s">
        <v>1326</v>
      </c>
      <c r="AO26" s="170" t="s">
        <v>1327</v>
      </c>
      <c r="AP26" s="283">
        <v>1</v>
      </c>
      <c r="AQ26" s="283">
        <v>1</v>
      </c>
      <c r="AR26" s="283">
        <v>0</v>
      </c>
      <c r="AS26" s="941" t="s">
        <v>618</v>
      </c>
      <c r="AT26" s="941" t="s">
        <v>567</v>
      </c>
      <c r="AU26" s="921">
        <f t="shared" si="12"/>
        <v>0.21212121212121213</v>
      </c>
      <c r="AV26" s="282" t="s">
        <v>568</v>
      </c>
      <c r="AW26" s="922">
        <f t="shared" si="13"/>
        <v>7</v>
      </c>
      <c r="AX26" s="921">
        <f t="shared" si="14"/>
        <v>0.21212121212121213</v>
      </c>
      <c r="AY26" s="183" t="s">
        <v>1328</v>
      </c>
      <c r="AZ26" s="79">
        <v>2</v>
      </c>
      <c r="BA26" s="183" t="s">
        <v>1329</v>
      </c>
      <c r="BB26" s="183" t="s">
        <v>1330</v>
      </c>
      <c r="BC26" s="195">
        <v>35</v>
      </c>
      <c r="BD26" s="195" t="s">
        <v>618</v>
      </c>
      <c r="BE26" s="195" t="s">
        <v>618</v>
      </c>
      <c r="BF26" s="195"/>
      <c r="BG26" s="79">
        <v>1</v>
      </c>
      <c r="BH26" s="79">
        <v>1</v>
      </c>
      <c r="BI26" s="79">
        <v>1</v>
      </c>
      <c r="BJ26" s="79">
        <v>0</v>
      </c>
      <c r="BK26" s="201" t="s">
        <v>567</v>
      </c>
      <c r="BL26" s="166" t="str">
        <f t="shared" si="15"/>
        <v>14.2%</v>
      </c>
      <c r="BM26" s="195" t="s">
        <v>568</v>
      </c>
      <c r="BN26" s="924">
        <f t="shared" si="16"/>
        <v>9</v>
      </c>
      <c r="BO26" s="79" t="s">
        <v>1331</v>
      </c>
      <c r="BP26" s="183" t="s">
        <v>1332</v>
      </c>
      <c r="BQ26" s="79">
        <v>5</v>
      </c>
      <c r="BR26" s="183" t="s">
        <v>1333</v>
      </c>
      <c r="BS26" s="183" t="s">
        <v>1334</v>
      </c>
      <c r="BT26" s="195">
        <v>50</v>
      </c>
      <c r="BU26" s="195" t="s">
        <v>568</v>
      </c>
      <c r="BV26" s="195" t="s">
        <v>568</v>
      </c>
      <c r="BW26" s="170" t="s">
        <v>1335</v>
      </c>
      <c r="BX26" s="195">
        <v>1</v>
      </c>
      <c r="BY26" s="195">
        <v>1</v>
      </c>
      <c r="BZ26" s="195">
        <v>1</v>
      </c>
      <c r="CA26" s="195" t="s">
        <v>568</v>
      </c>
      <c r="CB26" s="195" t="s">
        <v>567</v>
      </c>
      <c r="CC26" s="195"/>
      <c r="CD26" s="166">
        <f t="shared" si="18"/>
        <v>0.42424242424242425</v>
      </c>
      <c r="CE26" s="195"/>
      <c r="CF26" s="167">
        <f t="shared" si="19"/>
        <v>14</v>
      </c>
      <c r="CG26" s="166">
        <f t="shared" si="20"/>
        <v>0.42424242424242425</v>
      </c>
      <c r="CH26" s="183" t="s">
        <v>1336</v>
      </c>
      <c r="CI26" s="79">
        <v>3</v>
      </c>
      <c r="CJ26" s="183" t="s">
        <v>1337</v>
      </c>
      <c r="CK26" s="183" t="s">
        <v>1338</v>
      </c>
      <c r="CL26" s="195">
        <v>23</v>
      </c>
      <c r="CM26" s="195" t="s">
        <v>568</v>
      </c>
      <c r="CN26" s="195" t="s">
        <v>568</v>
      </c>
      <c r="CO26" s="170" t="s">
        <v>1339</v>
      </c>
      <c r="CP26" s="195">
        <v>1</v>
      </c>
      <c r="CQ26" s="195">
        <v>1</v>
      </c>
      <c r="CR26" s="195">
        <v>1</v>
      </c>
      <c r="CS26" s="195"/>
      <c r="CT26" s="195" t="s">
        <v>567</v>
      </c>
      <c r="CU26" s="195" t="s">
        <v>762</v>
      </c>
      <c r="CV26" s="166">
        <f t="shared" si="21"/>
        <v>0.51515151515151514</v>
      </c>
      <c r="CW26" s="79"/>
      <c r="CX26" s="167">
        <f t="shared" si="22"/>
        <v>17</v>
      </c>
      <c r="CY26" s="166">
        <f t="shared" si="0"/>
        <v>0.51515151515151514</v>
      </c>
      <c r="CZ26" s="183" t="s">
        <v>1340</v>
      </c>
      <c r="DA26" s="195">
        <v>0</v>
      </c>
      <c r="DB26" s="195" t="s">
        <v>568</v>
      </c>
      <c r="DC26" s="195" t="s">
        <v>568</v>
      </c>
      <c r="DD26" s="195" t="s">
        <v>568</v>
      </c>
      <c r="DE26" s="195" t="s">
        <v>568</v>
      </c>
      <c r="DF26" s="195" t="s">
        <v>568</v>
      </c>
      <c r="DG26" s="195" t="s">
        <v>568</v>
      </c>
      <c r="DH26" s="195">
        <v>0</v>
      </c>
      <c r="DI26" s="195">
        <v>0</v>
      </c>
      <c r="DJ26" s="195">
        <v>0</v>
      </c>
      <c r="DK26" s="195"/>
      <c r="DL26" s="195" t="s">
        <v>567</v>
      </c>
      <c r="DM26" s="195"/>
      <c r="DN26" s="166">
        <f t="shared" si="23"/>
        <v>0.51515151515151514</v>
      </c>
      <c r="DO26" s="79"/>
      <c r="DP26" s="167">
        <f t="shared" si="24"/>
        <v>17</v>
      </c>
      <c r="DQ26" s="166">
        <f t="shared" si="1"/>
        <v>0.51515151515151514</v>
      </c>
      <c r="DR26" s="183" t="s">
        <v>1341</v>
      </c>
      <c r="DS26" s="195">
        <v>1</v>
      </c>
      <c r="DT26" s="183" t="s">
        <v>1342</v>
      </c>
      <c r="DU26" s="183" t="s">
        <v>1343</v>
      </c>
      <c r="DV26" s="195">
        <v>8</v>
      </c>
      <c r="DW26" s="195" t="s">
        <v>568</v>
      </c>
      <c r="DX26" s="195" t="s">
        <v>568</v>
      </c>
      <c r="DY26" s="170" t="s">
        <v>1344</v>
      </c>
      <c r="DZ26" s="195">
        <v>0</v>
      </c>
      <c r="EA26" s="195">
        <v>0</v>
      </c>
      <c r="EB26" s="195"/>
      <c r="EC26" s="195"/>
      <c r="ED26" s="195" t="s">
        <v>567</v>
      </c>
      <c r="EE26" s="195"/>
      <c r="EF26" s="166">
        <f t="shared" si="25"/>
        <v>0.54545454545454541</v>
      </c>
      <c r="EG26" s="79"/>
      <c r="EH26" s="167">
        <f t="shared" si="26"/>
        <v>18</v>
      </c>
      <c r="EI26" s="166">
        <f t="shared" si="2"/>
        <v>0.54545454545454541</v>
      </c>
      <c r="EJ26" s="183" t="s">
        <v>1345</v>
      </c>
      <c r="EK26" s="195">
        <v>3</v>
      </c>
      <c r="EL26" s="183" t="s">
        <v>1346</v>
      </c>
      <c r="EM26" s="183" t="s">
        <v>1347</v>
      </c>
      <c r="EN26" s="195">
        <v>90</v>
      </c>
      <c r="EO26" s="195" t="s">
        <v>568</v>
      </c>
      <c r="EP26" s="195" t="s">
        <v>568</v>
      </c>
      <c r="EQ26" s="170" t="s">
        <v>1348</v>
      </c>
      <c r="ER26" s="195">
        <v>1</v>
      </c>
      <c r="ES26" s="195">
        <v>1</v>
      </c>
      <c r="ET26" s="195"/>
      <c r="EU26" s="195"/>
      <c r="EV26" s="195" t="s">
        <v>567</v>
      </c>
      <c r="EW26" s="195"/>
      <c r="EX26" s="166">
        <f t="shared" si="27"/>
        <v>0.63636363636363635</v>
      </c>
      <c r="EY26" s="79"/>
      <c r="EZ26" s="167">
        <f t="shared" si="28"/>
        <v>21</v>
      </c>
      <c r="FA26" s="166">
        <f t="shared" si="3"/>
        <v>0.63636363636363635</v>
      </c>
      <c r="FB26" s="195" t="s">
        <v>1349</v>
      </c>
      <c r="FC26" s="195">
        <v>0</v>
      </c>
      <c r="FD26" s="195" t="s">
        <v>1349</v>
      </c>
      <c r="FE26" s="195" t="s">
        <v>5</v>
      </c>
      <c r="FF26" s="195">
        <v>0</v>
      </c>
      <c r="FG26" s="195" t="s">
        <v>5</v>
      </c>
      <c r="FH26" s="195" t="s">
        <v>5</v>
      </c>
      <c r="FI26" s="195" t="s">
        <v>5</v>
      </c>
      <c r="FJ26" s="195">
        <v>0</v>
      </c>
      <c r="FK26" s="195">
        <v>0</v>
      </c>
      <c r="FL26" s="195">
        <v>0</v>
      </c>
      <c r="FM26" s="183" t="s">
        <v>1350</v>
      </c>
      <c r="FN26" s="195" t="s">
        <v>567</v>
      </c>
      <c r="FO26" s="195"/>
      <c r="FP26" s="166">
        <f t="shared" si="29"/>
        <v>0.63636363636363635</v>
      </c>
      <c r="FQ26" s="79"/>
      <c r="FR26" s="167">
        <f t="shared" si="30"/>
        <v>21</v>
      </c>
      <c r="FS26" s="166">
        <f t="shared" si="4"/>
        <v>0.63636363636363635</v>
      </c>
      <c r="FT26" s="274" t="s">
        <v>1185</v>
      </c>
      <c r="FU26" s="165" t="s">
        <v>605</v>
      </c>
      <c r="FV26" s="183" t="s">
        <v>1351</v>
      </c>
      <c r="FW26" s="195">
        <v>11</v>
      </c>
      <c r="FX26" s="183" t="s">
        <v>1352</v>
      </c>
      <c r="FY26" s="183" t="s">
        <v>1347</v>
      </c>
      <c r="FZ26" s="195">
        <v>101</v>
      </c>
      <c r="GA26" s="195" t="s">
        <v>5</v>
      </c>
      <c r="GB26" s="195" t="s">
        <v>5</v>
      </c>
      <c r="GC26" s="195" t="s">
        <v>5</v>
      </c>
      <c r="GD26" s="195">
        <v>0</v>
      </c>
      <c r="GE26" s="195">
        <v>0</v>
      </c>
      <c r="GF26" s="195">
        <v>0</v>
      </c>
      <c r="GG26" s="195"/>
      <c r="GH26" s="195" t="s">
        <v>567</v>
      </c>
      <c r="GI26" s="195"/>
      <c r="GJ26" s="166">
        <f t="shared" si="31"/>
        <v>0.96969696969696972</v>
      </c>
      <c r="GK26" s="79"/>
      <c r="GL26" s="281">
        <f>FR26+FW26</f>
        <v>32</v>
      </c>
      <c r="GM26" s="166">
        <f t="shared" si="6"/>
        <v>0.96969696969696972</v>
      </c>
      <c r="GN26" s="274" t="s">
        <v>1185</v>
      </c>
      <c r="GO26" s="165" t="s">
        <v>605</v>
      </c>
      <c r="GP26" s="183" t="s">
        <v>1353</v>
      </c>
      <c r="GQ26" s="195">
        <v>1</v>
      </c>
      <c r="GR26" s="183" t="s">
        <v>1354</v>
      </c>
      <c r="GS26" s="183" t="s">
        <v>1355</v>
      </c>
      <c r="GT26" s="183">
        <v>18</v>
      </c>
      <c r="GU26" s="195" t="s">
        <v>1356</v>
      </c>
      <c r="GV26" s="195" t="s">
        <v>1356</v>
      </c>
      <c r="GW26" s="195"/>
      <c r="GX26" s="195"/>
      <c r="GY26" s="195"/>
      <c r="GZ26" s="195"/>
      <c r="HA26" s="195"/>
      <c r="HB26" s="195"/>
      <c r="HC26" s="195"/>
      <c r="HD26" s="166">
        <f t="shared" si="32"/>
        <v>1</v>
      </c>
      <c r="HE26" s="79"/>
      <c r="HF26" s="174">
        <f t="shared" si="33"/>
        <v>33</v>
      </c>
      <c r="HG26" s="166">
        <f t="shared" si="7"/>
        <v>1</v>
      </c>
      <c r="HH26" s="226" t="s">
        <v>1357</v>
      </c>
      <c r="HI26" s="241" t="s">
        <v>1358</v>
      </c>
      <c r="HJ26" s="195"/>
      <c r="HK26" s="195"/>
      <c r="HL26" s="195"/>
      <c r="HM26" s="195"/>
      <c r="HN26" s="195"/>
      <c r="HO26" s="195"/>
      <c r="HP26" s="195"/>
      <c r="HQ26" s="195"/>
      <c r="HR26" s="195"/>
      <c r="HS26" s="195"/>
      <c r="HT26" s="195"/>
      <c r="HU26" s="195"/>
      <c r="HV26" s="195"/>
      <c r="HW26" s="195"/>
      <c r="HX26" s="166">
        <f t="shared" si="34"/>
        <v>1</v>
      </c>
      <c r="HY26" s="79"/>
      <c r="HZ26" s="174">
        <f t="shared" si="35"/>
        <v>33</v>
      </c>
      <c r="IA26" s="166">
        <f>HZ26*100%/K26</f>
        <v>1</v>
      </c>
      <c r="IB26" s="226" t="s">
        <v>1359</v>
      </c>
      <c r="IC26" s="226" t="s">
        <v>1360</v>
      </c>
      <c r="ID26" s="226" t="s">
        <v>1361</v>
      </c>
      <c r="IE26" s="157" t="s">
        <v>1362</v>
      </c>
      <c r="IF26" s="179" t="s">
        <v>7</v>
      </c>
    </row>
    <row r="27" spans="1:240" ht="140.25" customHeight="1" x14ac:dyDescent="0.25">
      <c r="A27" s="925">
        <v>23</v>
      </c>
      <c r="B27" s="46" t="s">
        <v>1363</v>
      </c>
      <c r="C27" s="46" t="s">
        <v>1364</v>
      </c>
      <c r="D27" s="46" t="s">
        <v>942</v>
      </c>
      <c r="E27" s="46" t="s">
        <v>1365</v>
      </c>
      <c r="F27" s="46" t="s">
        <v>1318</v>
      </c>
      <c r="G27" s="46" t="s">
        <v>1366</v>
      </c>
      <c r="H27" s="46" t="s">
        <v>88</v>
      </c>
      <c r="I27" s="233" t="s">
        <v>1320</v>
      </c>
      <c r="J27" s="46" t="s">
        <v>783</v>
      </c>
      <c r="K27" s="46">
        <v>150</v>
      </c>
      <c r="L27" s="46" t="s">
        <v>1367</v>
      </c>
      <c r="M27" s="288">
        <v>44743</v>
      </c>
      <c r="N27" s="289">
        <v>44910</v>
      </c>
      <c r="O27" s="46" t="s">
        <v>1368</v>
      </c>
      <c r="P27" s="292" t="s">
        <v>1369</v>
      </c>
      <c r="Q27" s="79">
        <v>0</v>
      </c>
      <c r="R27" s="195" t="s">
        <v>568</v>
      </c>
      <c r="S27" s="195">
        <v>0</v>
      </c>
      <c r="T27" s="195">
        <v>0</v>
      </c>
      <c r="U27" s="195" t="s">
        <v>568</v>
      </c>
      <c r="V27" s="195" t="s">
        <v>568</v>
      </c>
      <c r="W27" s="195" t="s">
        <v>568</v>
      </c>
      <c r="X27" s="195" t="s">
        <v>568</v>
      </c>
      <c r="Y27" s="195" t="s">
        <v>568</v>
      </c>
      <c r="Z27" s="195" t="s">
        <v>568</v>
      </c>
      <c r="AA27" s="195" t="s">
        <v>568</v>
      </c>
      <c r="AB27" s="195" t="s">
        <v>568</v>
      </c>
      <c r="AC27" s="185">
        <v>0</v>
      </c>
      <c r="AD27" s="919">
        <f t="shared" si="9"/>
        <v>0</v>
      </c>
      <c r="AE27" s="195">
        <v>0</v>
      </c>
      <c r="AF27" s="920">
        <f t="shared" si="10"/>
        <v>0</v>
      </c>
      <c r="AG27" s="919">
        <f t="shared" si="11"/>
        <v>0</v>
      </c>
      <c r="AH27" s="292" t="s">
        <v>1369</v>
      </c>
      <c r="AI27" s="79">
        <v>0</v>
      </c>
      <c r="AJ27" s="195" t="s">
        <v>568</v>
      </c>
      <c r="AK27" s="195">
        <v>0</v>
      </c>
      <c r="AL27" s="195">
        <v>0</v>
      </c>
      <c r="AM27" s="195">
        <v>0</v>
      </c>
      <c r="AN27" s="195" t="s">
        <v>568</v>
      </c>
      <c r="AO27" s="195" t="s">
        <v>1370</v>
      </c>
      <c r="AP27" s="195" t="s">
        <v>568</v>
      </c>
      <c r="AQ27" s="195" t="s">
        <v>568</v>
      </c>
      <c r="AR27" s="195" t="s">
        <v>568</v>
      </c>
      <c r="AS27" s="195" t="s">
        <v>568</v>
      </c>
      <c r="AT27" s="195" t="s">
        <v>568</v>
      </c>
      <c r="AU27" s="921">
        <f t="shared" si="12"/>
        <v>0</v>
      </c>
      <c r="AV27" s="282" t="s">
        <v>568</v>
      </c>
      <c r="AW27" s="922">
        <f t="shared" si="13"/>
        <v>0</v>
      </c>
      <c r="AX27" s="921">
        <f t="shared" si="14"/>
        <v>0</v>
      </c>
      <c r="AY27" s="292" t="s">
        <v>1369</v>
      </c>
      <c r="AZ27" s="79">
        <v>0</v>
      </c>
      <c r="BA27" s="195" t="s">
        <v>568</v>
      </c>
      <c r="BB27" s="195">
        <v>0</v>
      </c>
      <c r="BC27" s="195">
        <v>0</v>
      </c>
      <c r="BD27" s="195" t="s">
        <v>568</v>
      </c>
      <c r="BE27" s="195" t="s">
        <v>568</v>
      </c>
      <c r="BF27" s="195" t="s">
        <v>568</v>
      </c>
      <c r="BG27" s="195">
        <v>0</v>
      </c>
      <c r="BH27" s="195">
        <v>0</v>
      </c>
      <c r="BI27" s="195">
        <v>0</v>
      </c>
      <c r="BJ27" s="195" t="s">
        <v>568</v>
      </c>
      <c r="BK27" s="195" t="s">
        <v>568</v>
      </c>
      <c r="BL27" s="166">
        <f t="shared" si="15"/>
        <v>0</v>
      </c>
      <c r="BM27" s="195" t="s">
        <v>568</v>
      </c>
      <c r="BN27" s="924">
        <f t="shared" si="16"/>
        <v>0</v>
      </c>
      <c r="BO27" s="278">
        <v>0</v>
      </c>
      <c r="BP27" s="195" t="s">
        <v>1371</v>
      </c>
      <c r="BQ27" s="195">
        <v>0</v>
      </c>
      <c r="BR27" s="183" t="s">
        <v>1372</v>
      </c>
      <c r="BS27" s="195" t="s">
        <v>568</v>
      </c>
      <c r="BT27" s="195">
        <v>0</v>
      </c>
      <c r="BU27" s="195" t="s">
        <v>568</v>
      </c>
      <c r="BV27" s="195" t="s">
        <v>568</v>
      </c>
      <c r="BW27" s="195" t="s">
        <v>568</v>
      </c>
      <c r="BX27" s="195">
        <v>0</v>
      </c>
      <c r="BY27" s="195">
        <v>0</v>
      </c>
      <c r="BZ27" s="195">
        <v>0</v>
      </c>
      <c r="CA27" s="195"/>
      <c r="CB27" s="195" t="s">
        <v>715</v>
      </c>
      <c r="CC27" s="195"/>
      <c r="CD27" s="166">
        <f t="shared" si="18"/>
        <v>0</v>
      </c>
      <c r="CE27" s="195"/>
      <c r="CF27" s="167">
        <f t="shared" si="19"/>
        <v>0</v>
      </c>
      <c r="CG27" s="166">
        <f t="shared" si="20"/>
        <v>0</v>
      </c>
      <c r="CH27" s="183" t="s">
        <v>1373</v>
      </c>
      <c r="CI27" s="195">
        <v>41</v>
      </c>
      <c r="CJ27" s="183" t="s">
        <v>1374</v>
      </c>
      <c r="CK27" s="183" t="s">
        <v>1375</v>
      </c>
      <c r="CL27" s="195">
        <v>718</v>
      </c>
      <c r="CM27" s="195" t="s">
        <v>1356</v>
      </c>
      <c r="CN27" s="195" t="s">
        <v>1356</v>
      </c>
      <c r="CO27" s="170" t="s">
        <v>1376</v>
      </c>
      <c r="CP27" s="195">
        <v>1</v>
      </c>
      <c r="CQ27" s="195">
        <v>1</v>
      </c>
      <c r="CR27" s="195">
        <v>1</v>
      </c>
      <c r="CS27" s="78" t="s">
        <v>1377</v>
      </c>
      <c r="CT27" s="195" t="s">
        <v>567</v>
      </c>
      <c r="CU27" s="195" t="s">
        <v>762</v>
      </c>
      <c r="CV27" s="166">
        <f t="shared" si="21"/>
        <v>0.27333333333333332</v>
      </c>
      <c r="CW27" s="79"/>
      <c r="CX27" s="167">
        <f t="shared" si="22"/>
        <v>41</v>
      </c>
      <c r="CY27" s="166">
        <f t="shared" si="0"/>
        <v>0.27333333333333332</v>
      </c>
      <c r="CZ27" s="183" t="s">
        <v>1378</v>
      </c>
      <c r="DA27" s="195">
        <v>32</v>
      </c>
      <c r="DB27" s="183" t="s">
        <v>1379</v>
      </c>
      <c r="DC27" s="183" t="s">
        <v>1375</v>
      </c>
      <c r="DD27" s="195"/>
      <c r="DE27" s="195" t="s">
        <v>1356</v>
      </c>
      <c r="DF27" s="195" t="s">
        <v>1356</v>
      </c>
      <c r="DG27" s="170" t="s">
        <v>1380</v>
      </c>
      <c r="DH27" s="195">
        <v>0</v>
      </c>
      <c r="DI27" s="195">
        <v>0</v>
      </c>
      <c r="DJ27" s="195">
        <v>0</v>
      </c>
      <c r="DK27" s="195"/>
      <c r="DL27" s="195" t="s">
        <v>567</v>
      </c>
      <c r="DM27" s="195"/>
      <c r="DN27" s="166">
        <f t="shared" si="23"/>
        <v>0.48666666666666669</v>
      </c>
      <c r="DO27" s="79"/>
      <c r="DP27" s="167">
        <f t="shared" si="24"/>
        <v>73</v>
      </c>
      <c r="DQ27" s="166">
        <f t="shared" si="1"/>
        <v>0.48666666666666669</v>
      </c>
      <c r="DR27" s="183" t="s">
        <v>1381</v>
      </c>
      <c r="DS27" s="195">
        <v>58</v>
      </c>
      <c r="DT27" s="183" t="s">
        <v>1382</v>
      </c>
      <c r="DU27" s="183" t="s">
        <v>1375</v>
      </c>
      <c r="DV27" s="195"/>
      <c r="DW27" s="195" t="s">
        <v>1356</v>
      </c>
      <c r="DX27" s="195" t="s">
        <v>1356</v>
      </c>
      <c r="DY27" s="170" t="s">
        <v>1383</v>
      </c>
      <c r="DZ27" s="195">
        <v>0</v>
      </c>
      <c r="EA27" s="195">
        <v>0</v>
      </c>
      <c r="EB27" s="195"/>
      <c r="EC27" s="195"/>
      <c r="ED27" s="195" t="s">
        <v>567</v>
      </c>
      <c r="EE27" s="195"/>
      <c r="EF27" s="166">
        <f t="shared" si="25"/>
        <v>0.87333333333333329</v>
      </c>
      <c r="EG27" s="79"/>
      <c r="EH27" s="167">
        <f t="shared" si="26"/>
        <v>131</v>
      </c>
      <c r="EI27" s="166">
        <f t="shared" si="2"/>
        <v>0.87333333333333329</v>
      </c>
      <c r="EJ27" s="183" t="s">
        <v>1384</v>
      </c>
      <c r="EK27" s="195">
        <v>19</v>
      </c>
      <c r="EL27" s="183" t="s">
        <v>1385</v>
      </c>
      <c r="EM27" s="183" t="s">
        <v>1375</v>
      </c>
      <c r="EN27" s="195"/>
      <c r="EO27" s="195" t="s">
        <v>1356</v>
      </c>
      <c r="EP27" s="195" t="s">
        <v>1356</v>
      </c>
      <c r="EQ27" s="170" t="s">
        <v>1386</v>
      </c>
      <c r="ER27" s="195">
        <v>1</v>
      </c>
      <c r="ES27" s="195">
        <v>1</v>
      </c>
      <c r="ET27" s="195"/>
      <c r="EU27" s="195"/>
      <c r="EV27" s="195" t="s">
        <v>591</v>
      </c>
      <c r="EW27" s="195"/>
      <c r="EX27" s="166">
        <f t="shared" si="27"/>
        <v>1</v>
      </c>
      <c r="EY27" s="79"/>
      <c r="EZ27" s="167">
        <f t="shared" si="28"/>
        <v>150</v>
      </c>
      <c r="FA27" s="166">
        <f t="shared" si="3"/>
        <v>1</v>
      </c>
      <c r="FB27" s="195"/>
      <c r="FC27" s="195"/>
      <c r="FD27" s="195"/>
      <c r="FE27" s="195"/>
      <c r="FF27" s="195"/>
      <c r="FG27" s="195"/>
      <c r="FH27" s="195"/>
      <c r="FI27" s="195"/>
      <c r="FJ27" s="195"/>
      <c r="FK27" s="195"/>
      <c r="FL27" s="195"/>
      <c r="FM27" s="195"/>
      <c r="FN27" s="195"/>
      <c r="FO27" s="195"/>
      <c r="FP27" s="166">
        <f t="shared" si="29"/>
        <v>1</v>
      </c>
      <c r="FQ27" s="79"/>
      <c r="FR27" s="167">
        <f t="shared" si="30"/>
        <v>150</v>
      </c>
      <c r="FS27" s="166">
        <f t="shared" si="4"/>
        <v>1</v>
      </c>
      <c r="FT27" s="294" t="s">
        <v>1232</v>
      </c>
      <c r="FU27" s="294" t="s">
        <v>605</v>
      </c>
      <c r="FV27" s="195"/>
      <c r="FW27" s="195"/>
      <c r="FX27" s="195"/>
      <c r="FY27" s="195"/>
      <c r="FZ27" s="195">
        <v>0</v>
      </c>
      <c r="GA27" s="195"/>
      <c r="GB27" s="195"/>
      <c r="GC27" s="195"/>
      <c r="GD27" s="195"/>
      <c r="GE27" s="195"/>
      <c r="GF27" s="195"/>
      <c r="GG27" s="195"/>
      <c r="GH27" s="195" t="s">
        <v>591</v>
      </c>
      <c r="GI27" s="195"/>
      <c r="GJ27" s="166">
        <f t="shared" si="31"/>
        <v>1</v>
      </c>
      <c r="GK27" s="79"/>
      <c r="GL27" s="281">
        <f>FR27+FW27</f>
        <v>150</v>
      </c>
      <c r="GM27" s="166">
        <f t="shared" si="6"/>
        <v>1</v>
      </c>
      <c r="GN27" s="294" t="s">
        <v>1232</v>
      </c>
      <c r="GO27" s="294" t="s">
        <v>605</v>
      </c>
      <c r="GP27" s="195"/>
      <c r="GQ27" s="195"/>
      <c r="GR27" s="195"/>
      <c r="GS27" s="195"/>
      <c r="GT27" s="195"/>
      <c r="GU27" s="195"/>
      <c r="GV27" s="195"/>
      <c r="GW27" s="195"/>
      <c r="GX27" s="195"/>
      <c r="GY27" s="195"/>
      <c r="GZ27" s="195"/>
      <c r="HA27" s="195"/>
      <c r="HB27" s="195"/>
      <c r="HC27" s="195"/>
      <c r="HD27" s="166">
        <f t="shared" si="32"/>
        <v>1</v>
      </c>
      <c r="HE27" s="79"/>
      <c r="HF27" s="174">
        <f t="shared" si="33"/>
        <v>150</v>
      </c>
      <c r="HG27" s="166">
        <f t="shared" si="7"/>
        <v>1</v>
      </c>
      <c r="HH27" s="294" t="s">
        <v>1232</v>
      </c>
      <c r="HI27" s="294" t="s">
        <v>605</v>
      </c>
      <c r="HJ27" s="195"/>
      <c r="HK27" s="195"/>
      <c r="HL27" s="195"/>
      <c r="HM27" s="195"/>
      <c r="HN27" s="195"/>
      <c r="HO27" s="195"/>
      <c r="HP27" s="195"/>
      <c r="HQ27" s="195"/>
      <c r="HR27" s="195"/>
      <c r="HS27" s="195"/>
      <c r="HT27" s="195"/>
      <c r="HU27" s="195"/>
      <c r="HV27" s="195"/>
      <c r="HW27" s="195"/>
      <c r="HX27" s="166">
        <f t="shared" si="34"/>
        <v>1</v>
      </c>
      <c r="HY27" s="79"/>
      <c r="HZ27" s="174">
        <f t="shared" si="35"/>
        <v>150</v>
      </c>
      <c r="IA27" s="166">
        <f t="shared" si="8"/>
        <v>1</v>
      </c>
      <c r="IB27" s="294" t="s">
        <v>1232</v>
      </c>
      <c r="IC27" s="294" t="s">
        <v>605</v>
      </c>
      <c r="ID27" s="295" t="s">
        <v>1232</v>
      </c>
      <c r="IE27" s="295" t="s">
        <v>605</v>
      </c>
      <c r="IF27" s="179" t="s">
        <v>7</v>
      </c>
    </row>
    <row r="28" spans="1:240" ht="310.5" customHeight="1" x14ac:dyDescent="0.25">
      <c r="A28" s="925">
        <v>24</v>
      </c>
      <c r="B28" s="46" t="s">
        <v>1387</v>
      </c>
      <c r="C28" s="46" t="s">
        <v>1388</v>
      </c>
      <c r="D28" s="46" t="s">
        <v>1389</v>
      </c>
      <c r="E28" s="46" t="s">
        <v>1390</v>
      </c>
      <c r="F28" s="46" t="s">
        <v>1391</v>
      </c>
      <c r="G28" s="46" t="s">
        <v>1392</v>
      </c>
      <c r="H28" s="46" t="s">
        <v>88</v>
      </c>
      <c r="I28" s="233" t="s">
        <v>1320</v>
      </c>
      <c r="J28" s="46" t="s">
        <v>783</v>
      </c>
      <c r="K28" s="46">
        <v>5</v>
      </c>
      <c r="L28" s="46" t="s">
        <v>1393</v>
      </c>
      <c r="M28" s="288">
        <v>44562</v>
      </c>
      <c r="N28" s="288">
        <v>44805</v>
      </c>
      <c r="O28" s="46" t="s">
        <v>1394</v>
      </c>
      <c r="P28" s="290" t="s">
        <v>1395</v>
      </c>
      <c r="Q28" s="79">
        <v>0</v>
      </c>
      <c r="R28" s="195" t="s">
        <v>568</v>
      </c>
      <c r="S28" s="195">
        <v>0</v>
      </c>
      <c r="T28" s="195">
        <v>0</v>
      </c>
      <c r="U28" s="195" t="s">
        <v>568</v>
      </c>
      <c r="V28" s="195" t="s">
        <v>568</v>
      </c>
      <c r="W28" s="195" t="s">
        <v>568</v>
      </c>
      <c r="X28" s="195" t="s">
        <v>568</v>
      </c>
      <c r="Y28" s="195" t="s">
        <v>568</v>
      </c>
      <c r="Z28" s="195" t="s">
        <v>568</v>
      </c>
      <c r="AA28" s="195" t="s">
        <v>568</v>
      </c>
      <c r="AB28" s="195" t="s">
        <v>568</v>
      </c>
      <c r="AC28" s="185">
        <v>0</v>
      </c>
      <c r="AD28" s="919">
        <f t="shared" si="9"/>
        <v>0</v>
      </c>
      <c r="AE28" s="195">
        <v>0</v>
      </c>
      <c r="AF28" s="920">
        <f t="shared" si="10"/>
        <v>0</v>
      </c>
      <c r="AG28" s="919">
        <f t="shared" si="11"/>
        <v>0</v>
      </c>
      <c r="AH28" s="290" t="s">
        <v>1395</v>
      </c>
      <c r="AI28" s="79">
        <v>0</v>
      </c>
      <c r="AJ28" s="195" t="s">
        <v>568</v>
      </c>
      <c r="AK28" s="195">
        <v>0</v>
      </c>
      <c r="AL28" s="195">
        <v>0</v>
      </c>
      <c r="AM28" s="195" t="s">
        <v>568</v>
      </c>
      <c r="AN28" s="195" t="s">
        <v>568</v>
      </c>
      <c r="AO28" s="195" t="s">
        <v>568</v>
      </c>
      <c r="AP28" s="283">
        <v>0</v>
      </c>
      <c r="AQ28" s="283">
        <v>0</v>
      </c>
      <c r="AR28" s="283">
        <v>0</v>
      </c>
      <c r="AS28" s="283" t="s">
        <v>618</v>
      </c>
      <c r="AT28" s="283" t="s">
        <v>619</v>
      </c>
      <c r="AU28" s="921">
        <f t="shared" si="12"/>
        <v>0</v>
      </c>
      <c r="AV28" s="160" t="s">
        <v>568</v>
      </c>
      <c r="AW28" s="922">
        <f t="shared" si="13"/>
        <v>0</v>
      </c>
      <c r="AX28" s="921">
        <f t="shared" si="14"/>
        <v>0</v>
      </c>
      <c r="AY28" s="290" t="s">
        <v>1395</v>
      </c>
      <c r="AZ28" s="79">
        <v>0</v>
      </c>
      <c r="BA28" s="195" t="s">
        <v>568</v>
      </c>
      <c r="BB28" s="195">
        <v>0</v>
      </c>
      <c r="BC28" s="195">
        <v>0</v>
      </c>
      <c r="BD28" s="195" t="s">
        <v>568</v>
      </c>
      <c r="BE28" s="195" t="s">
        <v>568</v>
      </c>
      <c r="BF28" s="195" t="s">
        <v>568</v>
      </c>
      <c r="BG28" s="79">
        <v>0</v>
      </c>
      <c r="BH28" s="79">
        <v>0</v>
      </c>
      <c r="BI28" s="79">
        <v>0</v>
      </c>
      <c r="BJ28" s="79">
        <v>0</v>
      </c>
      <c r="BK28" s="201" t="s">
        <v>619</v>
      </c>
      <c r="BL28" s="166">
        <f t="shared" si="15"/>
        <v>0</v>
      </c>
      <c r="BM28" s="195" t="s">
        <v>568</v>
      </c>
      <c r="BN28" s="924">
        <f t="shared" si="16"/>
        <v>0</v>
      </c>
      <c r="BO28" s="278">
        <v>0</v>
      </c>
      <c r="BP28" s="290" t="s">
        <v>1395</v>
      </c>
      <c r="BQ28" s="79">
        <v>0</v>
      </c>
      <c r="BR28" s="195" t="s">
        <v>568</v>
      </c>
      <c r="BS28" s="195">
        <v>0</v>
      </c>
      <c r="BT28" s="195">
        <v>0</v>
      </c>
      <c r="BU28" s="195" t="s">
        <v>568</v>
      </c>
      <c r="BV28" s="195" t="s">
        <v>568</v>
      </c>
      <c r="BW28" s="195" t="s">
        <v>568</v>
      </c>
      <c r="BX28" s="195">
        <v>0</v>
      </c>
      <c r="BY28" s="195">
        <v>0</v>
      </c>
      <c r="BZ28" s="195">
        <v>0</v>
      </c>
      <c r="CA28" s="195"/>
      <c r="CB28" s="195" t="s">
        <v>715</v>
      </c>
      <c r="CC28" s="195"/>
      <c r="CD28" s="166">
        <f t="shared" si="18"/>
        <v>0</v>
      </c>
      <c r="CE28" s="195"/>
      <c r="CF28" s="167">
        <f t="shared" si="19"/>
        <v>0</v>
      </c>
      <c r="CG28" s="166">
        <f t="shared" si="20"/>
        <v>0</v>
      </c>
      <c r="CH28" s="290" t="s">
        <v>1395</v>
      </c>
      <c r="CI28" s="79">
        <v>0</v>
      </c>
      <c r="CJ28" s="195" t="s">
        <v>568</v>
      </c>
      <c r="CK28" s="195" t="s">
        <v>568</v>
      </c>
      <c r="CL28" s="195">
        <v>0</v>
      </c>
      <c r="CM28" s="195" t="s">
        <v>568</v>
      </c>
      <c r="CN28" s="195" t="s">
        <v>568</v>
      </c>
      <c r="CO28" s="195" t="s">
        <v>568</v>
      </c>
      <c r="CP28" s="195">
        <v>0</v>
      </c>
      <c r="CQ28" s="195">
        <v>0</v>
      </c>
      <c r="CR28" s="195"/>
      <c r="CS28" s="195"/>
      <c r="CT28" s="195" t="s">
        <v>715</v>
      </c>
      <c r="CU28" s="195" t="s">
        <v>715</v>
      </c>
      <c r="CV28" s="166">
        <f t="shared" si="21"/>
        <v>0</v>
      </c>
      <c r="CW28" s="79"/>
      <c r="CX28" s="167">
        <f t="shared" si="22"/>
        <v>0</v>
      </c>
      <c r="CY28" s="166">
        <f t="shared" si="0"/>
        <v>0</v>
      </c>
      <c r="CZ28" s="290" t="s">
        <v>1395</v>
      </c>
      <c r="DA28" s="79">
        <v>0</v>
      </c>
      <c r="DB28" s="195" t="s">
        <v>568</v>
      </c>
      <c r="DC28" s="195" t="s">
        <v>568</v>
      </c>
      <c r="DD28" s="195">
        <v>0</v>
      </c>
      <c r="DE28" s="195" t="s">
        <v>568</v>
      </c>
      <c r="DF28" s="195" t="s">
        <v>568</v>
      </c>
      <c r="DG28" s="195" t="s">
        <v>568</v>
      </c>
      <c r="DH28" s="195">
        <v>0</v>
      </c>
      <c r="DI28" s="195">
        <v>0</v>
      </c>
      <c r="DJ28" s="195">
        <v>0</v>
      </c>
      <c r="DK28" s="195"/>
      <c r="DL28" s="195" t="s">
        <v>715</v>
      </c>
      <c r="DM28" s="195"/>
      <c r="DN28" s="166">
        <f t="shared" si="23"/>
        <v>0</v>
      </c>
      <c r="DO28" s="79"/>
      <c r="DP28" s="167">
        <f t="shared" si="24"/>
        <v>0</v>
      </c>
      <c r="DQ28" s="166">
        <f t="shared" si="1"/>
        <v>0</v>
      </c>
      <c r="DR28" s="290" t="s">
        <v>1395</v>
      </c>
      <c r="DS28" s="79">
        <v>0</v>
      </c>
      <c r="DT28" s="195" t="s">
        <v>568</v>
      </c>
      <c r="DU28" s="195">
        <v>0</v>
      </c>
      <c r="DV28" s="195">
        <v>0</v>
      </c>
      <c r="DW28" s="195" t="s">
        <v>568</v>
      </c>
      <c r="DX28" s="195" t="s">
        <v>568</v>
      </c>
      <c r="DY28" s="195" t="s">
        <v>568</v>
      </c>
      <c r="DZ28" s="195">
        <v>0</v>
      </c>
      <c r="EA28" s="195">
        <v>0</v>
      </c>
      <c r="EB28" s="195"/>
      <c r="EC28" s="195"/>
      <c r="ED28" s="195" t="s">
        <v>715</v>
      </c>
      <c r="EE28" s="195"/>
      <c r="EF28" s="166">
        <f t="shared" si="25"/>
        <v>0</v>
      </c>
      <c r="EG28" s="79"/>
      <c r="EH28" s="167">
        <f t="shared" si="26"/>
        <v>0</v>
      </c>
      <c r="EI28" s="166">
        <f t="shared" si="2"/>
        <v>0</v>
      </c>
      <c r="EJ28" s="183" t="s">
        <v>1396</v>
      </c>
      <c r="EK28" s="46">
        <v>1</v>
      </c>
      <c r="EL28" s="46" t="s">
        <v>1397</v>
      </c>
      <c r="EM28" s="183" t="s">
        <v>1398</v>
      </c>
      <c r="EN28" s="195">
        <v>4</v>
      </c>
      <c r="EO28" s="195" t="s">
        <v>568</v>
      </c>
      <c r="EP28" s="195" t="s">
        <v>568</v>
      </c>
      <c r="EQ28" s="170" t="s">
        <v>1399</v>
      </c>
      <c r="ER28" s="195">
        <v>1</v>
      </c>
      <c r="ES28" s="195">
        <v>1</v>
      </c>
      <c r="ET28" s="195"/>
      <c r="EU28" s="195"/>
      <c r="EV28" s="195" t="s">
        <v>567</v>
      </c>
      <c r="EW28" s="195"/>
      <c r="EX28" s="166">
        <f t="shared" si="27"/>
        <v>0.2</v>
      </c>
      <c r="EY28" s="79"/>
      <c r="EZ28" s="167">
        <f t="shared" si="28"/>
        <v>1</v>
      </c>
      <c r="FA28" s="166">
        <f t="shared" si="3"/>
        <v>0.2</v>
      </c>
      <c r="FB28" s="183" t="s">
        <v>1400</v>
      </c>
      <c r="FC28" s="195">
        <v>4</v>
      </c>
      <c r="FD28" s="46" t="s">
        <v>1388</v>
      </c>
      <c r="FE28" s="183">
        <v>4</v>
      </c>
      <c r="FF28" s="195">
        <v>23</v>
      </c>
      <c r="FG28" s="195" t="s">
        <v>568</v>
      </c>
      <c r="FH28" s="195" t="s">
        <v>568</v>
      </c>
      <c r="FI28" s="949" t="s">
        <v>1401</v>
      </c>
      <c r="FJ28" s="195">
        <v>0</v>
      </c>
      <c r="FK28" s="195">
        <v>0</v>
      </c>
      <c r="FL28" s="195">
        <v>0</v>
      </c>
      <c r="FM28" s="273" t="s">
        <v>1402</v>
      </c>
      <c r="FN28" s="195" t="s">
        <v>1403</v>
      </c>
      <c r="FO28" s="195"/>
      <c r="FP28" s="166">
        <f t="shared" si="29"/>
        <v>1</v>
      </c>
      <c r="FQ28" s="79"/>
      <c r="FR28" s="167">
        <f t="shared" si="30"/>
        <v>5</v>
      </c>
      <c r="FS28" s="166">
        <f t="shared" si="4"/>
        <v>1</v>
      </c>
      <c r="FT28" s="226" t="s">
        <v>1404</v>
      </c>
      <c r="FU28" s="226" t="s">
        <v>1405</v>
      </c>
      <c r="FV28" s="195"/>
      <c r="FW28" s="195"/>
      <c r="FX28" s="195"/>
      <c r="FY28" s="195"/>
      <c r="FZ28" s="195">
        <v>0</v>
      </c>
      <c r="GA28" s="195"/>
      <c r="GB28" s="195"/>
      <c r="GC28" s="195"/>
      <c r="GD28" s="195"/>
      <c r="GE28" s="195"/>
      <c r="GF28" s="195"/>
      <c r="GG28" s="195"/>
      <c r="GH28" s="195" t="s">
        <v>591</v>
      </c>
      <c r="GI28" s="195"/>
      <c r="GJ28" s="166">
        <f t="shared" si="31"/>
        <v>1</v>
      </c>
      <c r="GK28" s="79"/>
      <c r="GL28" s="281">
        <f>FR28+FW28</f>
        <v>5</v>
      </c>
      <c r="GM28" s="166">
        <f t="shared" si="6"/>
        <v>1</v>
      </c>
      <c r="GN28" s="165" t="s">
        <v>1273</v>
      </c>
      <c r="GO28" s="294" t="s">
        <v>605</v>
      </c>
      <c r="GP28" s="195"/>
      <c r="GQ28" s="195"/>
      <c r="GR28" s="195"/>
      <c r="GS28" s="195"/>
      <c r="GT28" s="195"/>
      <c r="GU28" s="195"/>
      <c r="GV28" s="195"/>
      <c r="GW28" s="195"/>
      <c r="GX28" s="195"/>
      <c r="GY28" s="195"/>
      <c r="GZ28" s="195"/>
      <c r="HA28" s="195"/>
      <c r="HB28" s="195"/>
      <c r="HC28" s="195"/>
      <c r="HD28" s="166">
        <f t="shared" si="32"/>
        <v>1</v>
      </c>
      <c r="HE28" s="79"/>
      <c r="HF28" s="174">
        <f t="shared" si="33"/>
        <v>5</v>
      </c>
      <c r="HG28" s="166">
        <f t="shared" si="7"/>
        <v>1</v>
      </c>
      <c r="HH28" s="165" t="s">
        <v>1273</v>
      </c>
      <c r="HI28" s="294" t="s">
        <v>605</v>
      </c>
      <c r="HJ28" s="195"/>
      <c r="HK28" s="195"/>
      <c r="HL28" s="195"/>
      <c r="HM28" s="195"/>
      <c r="HN28" s="195"/>
      <c r="HO28" s="195"/>
      <c r="HP28" s="195"/>
      <c r="HQ28" s="195"/>
      <c r="HR28" s="195"/>
      <c r="HS28" s="195"/>
      <c r="HT28" s="195"/>
      <c r="HU28" s="195"/>
      <c r="HV28" s="195"/>
      <c r="HW28" s="195"/>
      <c r="HX28" s="166">
        <f t="shared" si="34"/>
        <v>1</v>
      </c>
      <c r="HY28" s="79"/>
      <c r="HZ28" s="174">
        <f t="shared" si="35"/>
        <v>5</v>
      </c>
      <c r="IA28" s="166">
        <f t="shared" si="8"/>
        <v>1</v>
      </c>
      <c r="IB28" s="165" t="s">
        <v>1273</v>
      </c>
      <c r="IC28" s="294" t="s">
        <v>605</v>
      </c>
      <c r="ID28" s="226" t="s">
        <v>1406</v>
      </c>
      <c r="IE28" s="226" t="s">
        <v>1407</v>
      </c>
      <c r="IF28" s="179" t="s">
        <v>7</v>
      </c>
    </row>
    <row r="29" spans="1:240" x14ac:dyDescent="0.25">
      <c r="A29" s="296"/>
      <c r="B29" s="297"/>
      <c r="C29" s="298"/>
      <c r="D29" s="297"/>
      <c r="E29" s="298"/>
      <c r="F29" s="296"/>
      <c r="G29" s="298"/>
      <c r="H29" s="298"/>
      <c r="I29" s="296"/>
      <c r="J29" s="298"/>
      <c r="K29" s="298"/>
      <c r="L29" s="298"/>
      <c r="M29" s="298"/>
      <c r="N29" s="298"/>
      <c r="O29" s="298"/>
      <c r="P29" s="298"/>
      <c r="CF29" s="268"/>
      <c r="CG29" s="268"/>
    </row>
    <row r="30" spans="1:240" x14ac:dyDescent="0.25">
      <c r="A30" s="296"/>
      <c r="B30" s="297"/>
      <c r="C30" s="298"/>
      <c r="D30" s="297"/>
      <c r="E30" s="298"/>
      <c r="F30" s="296"/>
      <c r="G30" s="298"/>
      <c r="H30" s="298"/>
      <c r="I30" s="296"/>
      <c r="J30" s="298"/>
      <c r="K30" s="298"/>
      <c r="L30" s="298"/>
      <c r="M30" s="298"/>
      <c r="N30" s="298"/>
      <c r="O30" s="298"/>
      <c r="P30" s="298"/>
    </row>
    <row r="31" spans="1:240" x14ac:dyDescent="0.25">
      <c r="A31" s="296"/>
      <c r="B31" s="297"/>
      <c r="C31" s="298"/>
      <c r="D31" s="297"/>
      <c r="E31" s="298"/>
      <c r="F31" s="296"/>
      <c r="G31" s="298"/>
      <c r="H31" s="298"/>
      <c r="I31" s="296"/>
      <c r="J31" s="298"/>
      <c r="K31" s="298"/>
      <c r="L31" s="298"/>
      <c r="M31" s="298"/>
      <c r="N31" s="298"/>
      <c r="O31" s="298"/>
      <c r="P31" s="298"/>
    </row>
    <row r="32" spans="1:240" x14ac:dyDescent="0.25">
      <c r="A32" s="296"/>
      <c r="B32" s="297"/>
      <c r="C32" s="298"/>
      <c r="D32" s="297"/>
      <c r="E32" s="298"/>
      <c r="F32" s="296"/>
      <c r="G32" s="298"/>
      <c r="H32" s="298"/>
      <c r="I32" s="296"/>
      <c r="J32" s="298"/>
      <c r="K32" s="298"/>
      <c r="L32" s="298"/>
      <c r="M32" s="298"/>
      <c r="N32" s="298"/>
      <c r="O32" s="298"/>
      <c r="P32" s="298"/>
    </row>
    <row r="33" spans="1:16" x14ac:dyDescent="0.25">
      <c r="A33" s="296"/>
      <c r="B33" s="297"/>
      <c r="C33" s="298"/>
      <c r="D33" s="297"/>
      <c r="E33" s="298"/>
      <c r="F33" s="296"/>
      <c r="G33" s="298"/>
      <c r="H33" s="298"/>
      <c r="I33" s="296"/>
      <c r="J33" s="298"/>
      <c r="K33" s="298"/>
      <c r="L33" s="298"/>
      <c r="M33" s="298"/>
      <c r="N33" s="298"/>
      <c r="O33" s="298"/>
      <c r="P33" s="298"/>
    </row>
    <row r="1048576" ht="15" customHeight="1" x14ac:dyDescent="0.25"/>
  </sheetData>
  <autoFilter ref="A4:IF4" xr:uid="{00000000-0001-0000-0000-000000000000}"/>
  <mergeCells count="272">
    <mergeCell ref="HX3:HX4"/>
    <mergeCell ref="HY3:HY4"/>
    <mergeCell ref="HZ3:HZ4"/>
    <mergeCell ref="IA3:IA4"/>
    <mergeCell ref="HR3:HR4"/>
    <mergeCell ref="HS3:HS4"/>
    <mergeCell ref="HT3:HT4"/>
    <mergeCell ref="HU3:HU4"/>
    <mergeCell ref="HV3:HV4"/>
    <mergeCell ref="HW3:HW4"/>
    <mergeCell ref="HG3:HG4"/>
    <mergeCell ref="HK3:HK4"/>
    <mergeCell ref="HL3:HL4"/>
    <mergeCell ref="HM3:HN3"/>
    <mergeCell ref="HO3:HO4"/>
    <mergeCell ref="GZ3:GZ4"/>
    <mergeCell ref="HA3:HA4"/>
    <mergeCell ref="HB3:HB4"/>
    <mergeCell ref="HC3:HC4"/>
    <mergeCell ref="HD3:HD4"/>
    <mergeCell ref="HE3:HE4"/>
    <mergeCell ref="FR3:FR4"/>
    <mergeCell ref="FS3:FS4"/>
    <mergeCell ref="FV3:FV4"/>
    <mergeCell ref="FW3:FW4"/>
    <mergeCell ref="GS3:GT3"/>
    <mergeCell ref="GU3:GU4"/>
    <mergeCell ref="GV3:GV4"/>
    <mergeCell ref="GW3:GW4"/>
    <mergeCell ref="GX3:GX4"/>
    <mergeCell ref="GH3:GH4"/>
    <mergeCell ref="GI3:GI4"/>
    <mergeCell ref="GJ3:GJ4"/>
    <mergeCell ref="GK3:GK4"/>
    <mergeCell ref="GL3:GL4"/>
    <mergeCell ref="GM3:GM4"/>
    <mergeCell ref="ET3:ET4"/>
    <mergeCell ref="EU3:EU4"/>
    <mergeCell ref="EV3:EV4"/>
    <mergeCell ref="EW3:EW4"/>
    <mergeCell ref="EX3:EX4"/>
    <mergeCell ref="EY3:EY4"/>
    <mergeCell ref="EM3:EN3"/>
    <mergeCell ref="EO3:EO4"/>
    <mergeCell ref="EP3:EP4"/>
    <mergeCell ref="EQ3:EQ4"/>
    <mergeCell ref="ER3:ER4"/>
    <mergeCell ref="ES3:ES4"/>
    <mergeCell ref="EG3:EG4"/>
    <mergeCell ref="EH3:EH4"/>
    <mergeCell ref="EI3:EI4"/>
    <mergeCell ref="EJ3:EJ4"/>
    <mergeCell ref="EK3:EK4"/>
    <mergeCell ref="EL3:EL4"/>
    <mergeCell ref="EA3:EA4"/>
    <mergeCell ref="EB3:EB4"/>
    <mergeCell ref="EC3:EC4"/>
    <mergeCell ref="ED3:ED4"/>
    <mergeCell ref="EE3:EE4"/>
    <mergeCell ref="EF3:EF4"/>
    <mergeCell ref="DT3:DT4"/>
    <mergeCell ref="DU3:DV3"/>
    <mergeCell ref="DW3:DW4"/>
    <mergeCell ref="DX3:DX4"/>
    <mergeCell ref="DY3:DY4"/>
    <mergeCell ref="DZ3:DZ4"/>
    <mergeCell ref="DN3:DN4"/>
    <mergeCell ref="DO3:DO4"/>
    <mergeCell ref="DP3:DP4"/>
    <mergeCell ref="DQ3:DQ4"/>
    <mergeCell ref="DR3:DR4"/>
    <mergeCell ref="DS3:DS4"/>
    <mergeCell ref="DH3:DH4"/>
    <mergeCell ref="DI3:DI4"/>
    <mergeCell ref="DJ3:DJ4"/>
    <mergeCell ref="DK3:DK4"/>
    <mergeCell ref="DL3:DL4"/>
    <mergeCell ref="DM3:DM4"/>
    <mergeCell ref="DA3:DA4"/>
    <mergeCell ref="DB3:DB4"/>
    <mergeCell ref="DC3:DD3"/>
    <mergeCell ref="DE3:DE4"/>
    <mergeCell ref="DF3:DF4"/>
    <mergeCell ref="DG3:DG4"/>
    <mergeCell ref="CU3:CU4"/>
    <mergeCell ref="CV3:CV4"/>
    <mergeCell ref="CW3:CW4"/>
    <mergeCell ref="CX3:CX4"/>
    <mergeCell ref="CY3:CY4"/>
    <mergeCell ref="CZ3:CZ4"/>
    <mergeCell ref="CO3:CO4"/>
    <mergeCell ref="CP3:CP4"/>
    <mergeCell ref="CQ3:CQ4"/>
    <mergeCell ref="CR3:CR4"/>
    <mergeCell ref="CS3:CS4"/>
    <mergeCell ref="CT3:CT4"/>
    <mergeCell ref="CH3:CH4"/>
    <mergeCell ref="CI3:CI4"/>
    <mergeCell ref="CJ3:CJ4"/>
    <mergeCell ref="CK3:CL3"/>
    <mergeCell ref="CM3:CM4"/>
    <mergeCell ref="CN3:CN4"/>
    <mergeCell ref="CB3:CB4"/>
    <mergeCell ref="CC3:CC4"/>
    <mergeCell ref="CD3:CD4"/>
    <mergeCell ref="CE3:CE4"/>
    <mergeCell ref="CF3:CF4"/>
    <mergeCell ref="CG3:CG4"/>
    <mergeCell ref="BV3:BV4"/>
    <mergeCell ref="BW3:BW4"/>
    <mergeCell ref="BX3:BX4"/>
    <mergeCell ref="BY3:BY4"/>
    <mergeCell ref="BZ3:BZ4"/>
    <mergeCell ref="CA3:CA4"/>
    <mergeCell ref="BO3:BO4"/>
    <mergeCell ref="BP3:BP4"/>
    <mergeCell ref="BQ3:BQ4"/>
    <mergeCell ref="BR3:BR4"/>
    <mergeCell ref="BS3:BT3"/>
    <mergeCell ref="BU3:BU4"/>
    <mergeCell ref="BI3:BI4"/>
    <mergeCell ref="BJ3:BJ4"/>
    <mergeCell ref="BK3:BK4"/>
    <mergeCell ref="BL3:BL4"/>
    <mergeCell ref="BM3:BM4"/>
    <mergeCell ref="BN3:BN4"/>
    <mergeCell ref="BB3:BC3"/>
    <mergeCell ref="BD3:BD4"/>
    <mergeCell ref="BE3:BE4"/>
    <mergeCell ref="BF3:BF4"/>
    <mergeCell ref="BG3:BG4"/>
    <mergeCell ref="BH3:BH4"/>
    <mergeCell ref="AV3:AV4"/>
    <mergeCell ref="AW3:AW4"/>
    <mergeCell ref="AX3:AX4"/>
    <mergeCell ref="AY3:AY4"/>
    <mergeCell ref="AZ3:AZ4"/>
    <mergeCell ref="BA3:BA4"/>
    <mergeCell ref="AP3:AP4"/>
    <mergeCell ref="AQ3:AQ4"/>
    <mergeCell ref="AR3:AR4"/>
    <mergeCell ref="AS3:AS4"/>
    <mergeCell ref="AT3:AT4"/>
    <mergeCell ref="AU3:AU4"/>
    <mergeCell ref="AI3:AI4"/>
    <mergeCell ref="AJ3:AJ4"/>
    <mergeCell ref="AK3:AL3"/>
    <mergeCell ref="AM3:AM4"/>
    <mergeCell ref="AN3:AN4"/>
    <mergeCell ref="AO3:AO4"/>
    <mergeCell ref="AC3:AC4"/>
    <mergeCell ref="AD3:AD4"/>
    <mergeCell ref="AE3:AE4"/>
    <mergeCell ref="AF3:AF4"/>
    <mergeCell ref="AG3:AG4"/>
    <mergeCell ref="AH3:AH4"/>
    <mergeCell ref="W3:W4"/>
    <mergeCell ref="X3:X4"/>
    <mergeCell ref="Y3:Y4"/>
    <mergeCell ref="Z3:Z4"/>
    <mergeCell ref="AA3:AA4"/>
    <mergeCell ref="AB3:AB4"/>
    <mergeCell ref="P3:P4"/>
    <mergeCell ref="Q3:Q4"/>
    <mergeCell ref="R3:R4"/>
    <mergeCell ref="S3:T3"/>
    <mergeCell ref="U3:U4"/>
    <mergeCell ref="V3:V4"/>
    <mergeCell ref="IC1:IC4"/>
    <mergeCell ref="ID1:ID4"/>
    <mergeCell ref="IE1:IE4"/>
    <mergeCell ref="IF1:IF4"/>
    <mergeCell ref="P2:W2"/>
    <mergeCell ref="AI2:AO2"/>
    <mergeCell ref="AZ2:BF2"/>
    <mergeCell ref="BQ2:BW2"/>
    <mergeCell ref="CI2:CO2"/>
    <mergeCell ref="DA2:DG2"/>
    <mergeCell ref="HI1:HI4"/>
    <mergeCell ref="HJ1:HQ1"/>
    <mergeCell ref="HR1:HV2"/>
    <mergeCell ref="HW1:HW2"/>
    <mergeCell ref="HX1:IA2"/>
    <mergeCell ref="IB1:IB4"/>
    <mergeCell ref="HJ2:HJ4"/>
    <mergeCell ref="HK2:HQ2"/>
    <mergeCell ref="HP3:HP4"/>
    <mergeCell ref="HQ3:HQ4"/>
    <mergeCell ref="GO1:GO4"/>
    <mergeCell ref="GP1:GW1"/>
    <mergeCell ref="GX1:HB2"/>
    <mergeCell ref="HC1:HC2"/>
    <mergeCell ref="HD1:HG2"/>
    <mergeCell ref="HH1:HH4"/>
    <mergeCell ref="GP2:GP4"/>
    <mergeCell ref="GQ2:GW2"/>
    <mergeCell ref="GQ3:GQ4"/>
    <mergeCell ref="GR3:GR4"/>
    <mergeCell ref="FU1:FU4"/>
    <mergeCell ref="FV1:GC1"/>
    <mergeCell ref="GD1:GH2"/>
    <mergeCell ref="GI1:GI2"/>
    <mergeCell ref="GJ1:GM2"/>
    <mergeCell ref="GN1:GN4"/>
    <mergeCell ref="FW2:GC2"/>
    <mergeCell ref="FX3:FX4"/>
    <mergeCell ref="FY3:FZ3"/>
    <mergeCell ref="GA3:GA4"/>
    <mergeCell ref="GB3:GB4"/>
    <mergeCell ref="GC3:GC4"/>
    <mergeCell ref="GD3:GD4"/>
    <mergeCell ref="GE3:GE4"/>
    <mergeCell ref="GF3:GF4"/>
    <mergeCell ref="GG3:GG4"/>
    <mergeCell ref="GY3:GY4"/>
    <mergeCell ref="HF3:HF4"/>
    <mergeCell ref="EX1:FA2"/>
    <mergeCell ref="FB1:FI1"/>
    <mergeCell ref="FJ1:FN2"/>
    <mergeCell ref="FO1:FO2"/>
    <mergeCell ref="FP1:FS2"/>
    <mergeCell ref="FT1:FT4"/>
    <mergeCell ref="FC2:FI2"/>
    <mergeCell ref="EZ3:EZ4"/>
    <mergeCell ref="FA3:FA4"/>
    <mergeCell ref="FB3:FB4"/>
    <mergeCell ref="FJ3:FJ4"/>
    <mergeCell ref="FK3:FK4"/>
    <mergeCell ref="FL3:FL4"/>
    <mergeCell ref="FM3:FM4"/>
    <mergeCell ref="FN3:FN4"/>
    <mergeCell ref="FO3:FO4"/>
    <mergeCell ref="FC3:FC4"/>
    <mergeCell ref="FD3:FD4"/>
    <mergeCell ref="FE3:FF3"/>
    <mergeCell ref="FG3:FG4"/>
    <mergeCell ref="FH3:FH4"/>
    <mergeCell ref="FI3:FI4"/>
    <mergeCell ref="FP3:FP4"/>
    <mergeCell ref="FQ3:FQ4"/>
    <mergeCell ref="DZ1:ED2"/>
    <mergeCell ref="EE1:EE2"/>
    <mergeCell ref="EF1:EI2"/>
    <mergeCell ref="EJ1:EQ1"/>
    <mergeCell ref="ER1:EV2"/>
    <mergeCell ref="EW1:EW2"/>
    <mergeCell ref="EK2:EQ2"/>
    <mergeCell ref="CV1:CY2"/>
    <mergeCell ref="CZ1:DG1"/>
    <mergeCell ref="DH1:DL2"/>
    <mergeCell ref="DM1:DM2"/>
    <mergeCell ref="DN1:DQ2"/>
    <mergeCell ref="DR1:DY1"/>
    <mergeCell ref="DS2:DY2"/>
    <mergeCell ref="CH1:CO1"/>
    <mergeCell ref="CP1:CT2"/>
    <mergeCell ref="CU1:CU2"/>
    <mergeCell ref="AP1:AT2"/>
    <mergeCell ref="AU1:AX2"/>
    <mergeCell ref="AY1:BF1"/>
    <mergeCell ref="BG1:BK2"/>
    <mergeCell ref="BL1:BO2"/>
    <mergeCell ref="BP1:BW1"/>
    <mergeCell ref="A1:O2"/>
    <mergeCell ref="P1:W1"/>
    <mergeCell ref="X1:AB2"/>
    <mergeCell ref="AC1:AC2"/>
    <mergeCell ref="AD1:AG2"/>
    <mergeCell ref="AH1:AO1"/>
    <mergeCell ref="BX1:CB2"/>
    <mergeCell ref="CC1:CC2"/>
    <mergeCell ref="CD1:CG2"/>
  </mergeCells>
  <hyperlinks>
    <hyperlink ref="AO5" r:id="rId1" display="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1%20de%20la%20Matriz%2F02%2EFebrero%20evidencias&amp;viewid=848cd329%2D4628%2D438a%2Db7b1%2D175890936859" xr:uid="{99FE08D3-B824-41BF-9326-B81BE3AF4DBC}"/>
    <hyperlink ref="AO7" r:id="rId2" display="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3%20de%20la%20Matriz%2F02%2EFebrero%20evidencias&amp;viewid=848cd329%2D4628%2D438a%2Db7b1%2D175890936859" xr:uid="{56B778AA-AF21-4B55-8E31-4EBE0351FCAA}"/>
    <hyperlink ref="AO26" r:id="rId3" xr:uid="{B732877F-3EEF-43F9-BB2A-ABDFCF926E15}"/>
    <hyperlink ref="BF7" r:id="rId4" display="https://icbfgob.sharepoint.com/:f:/r/sites/MICROSITIOPLANANTICORRUPCINYDEATENCINALCIUDADANO2021/Documentos%20compartidos/PAAC%202022/COMPONENTE%206%20PLAN%20DE%20PARTICIPACI%C3%93N%20CIUDADANA%202022/Dependencias%20a%20Nivel%20Nacional/Direcci%C3%B3n%20de%20Primera%20Infancia/Actividad%203%20de%20la%20Matriz/03.Marzo%20evidencias?csf=1&amp;web=1&amp;e=aMBoJK" xr:uid="{5BCE9897-D522-45BA-8854-D665B7B4CA02}"/>
    <hyperlink ref="BF14" r:id="rId5" display="https://icbfgob.sharepoint.com/:f:/s/DirecciondeInfancia/Eqst2bid1jRKmr3keOMI1A0BVyTeHUeJBdTFyVQX89wjHg?e=hKEVcD" xr:uid="{DB47E064-F1AC-4A40-B37E-8C6568BF8913}"/>
    <hyperlink ref="BF25" r:id="rId6" xr:uid="{690B7D52-786A-4B56-9492-479CCE970968}"/>
    <hyperlink ref="AO11" r:id="rId7" xr:uid="{11247A0B-8F05-472E-A48B-B5C5A53401D5}"/>
    <hyperlink ref="BF11" r:id="rId8" xr:uid="{91E6C70C-F896-46D7-A64D-E623E1A7D0E2}"/>
    <hyperlink ref="BW26" r:id="rId9" display="https://icbfgob.sharepoint.com/sites/MICROSITIOPLANANTICORRUPCINYDEATENCINALCIUDADANO2021/Documentos%20compartidos/Forms/AllItems.aspx?OR=OWA%2DNT&amp;CT=1651867799493&amp;params=%7B%22AppName%22%3A%22Teams%2DDesktop%22%2C%22AppVersion%22%3A%221415%2F22010300409%22%7D&amp;CID=cdca56f4%2D496b%2Dec25%2D0399%2D2c857083cfa2&amp;id=%2Fsites%2FMICROSITIOPLANANTICORRUPCINYDEATENCINALCIUDADANO2021%2FDocumentos%20compartidos%2FPAAC%202022%2FCOMPONENTE%206%20PLAN%20DE%20PARTICIPACI%C3%93N%20CIUDADANA%202022%2FDependencias%20a%20Nivel%20Nacional%2FDirecci%C3%B3n%20de%20Adolescencia%20y%20Juventud%2FActividad%2022%20en%20la%20Matriz%2F04%2EAbril%20evidencias" xr:uid="{9D2C2A2E-6DEE-498F-B961-A05163AF07B3}"/>
    <hyperlink ref="BW11" r:id="rId10" xr:uid="{7F1C991D-B2D1-4372-A561-67202C781E6D}"/>
    <hyperlink ref="CO11" r:id="rId11" xr:uid="{250750ED-9D72-4FB8-9102-30D79AAE3A23}"/>
    <hyperlink ref="BW7" r:id="rId12"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4%2EAbril%20evidencias&amp;viewid=848cd329%2D4628%2D438a%2Db7b1%2D175890936859" xr:uid="{3DC43897-F25C-4A40-A528-391380179E42}"/>
    <hyperlink ref="BW6" r:id="rId13"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4%2EAbril%20evidencias&amp;viewid=848cd329%2D4628%2D438a%2Db7b1%2D175890936859" xr:uid="{9B32CCE9-D3DB-4B00-B96E-C244348558AF}"/>
    <hyperlink ref="BW5" r:id="rId14" display="https://icbfgob.sharepoint.com/sites/MICROSITIOPLANANTICORRUPCINYDEATENCINALCIUDADANO2021/Documentos%20compartidos/Forms/AllItems.aspx?OR=OWA%2DNT&amp;CT=1654614433103&amp;sourceId=&amp;params=%7B%22AppName%22%3A%22Teams%2DDesktop%22%2C%22AppVersion%22%3A%221415%2F22010300409%22%7D&amp;CID=aec41bca%2D1092%2D44a1%2D68f0%2D4f5e07734ce2&amp;id=%2Fsites%2FMICROSITIOPLANANTICORRUPCINYDEATENCINALCIUDADANO2021%2FDocumentos%20compartidos%2FPAAC%202022%2FCOMPONENTE%206%20PLAN%20DE%20PARTICIPACI%C3%93N%20CIUDADANA%202022%2FDependencias%20a%20Nivel%20Nacional%2FDirecci%C3%B3n%20de%20Primera%20Infancia%2FActividad%201%20de%20la%20Matriz%2F04%2EAbril%20evidencias&amp;viewid=848cd329%2D4628%2D438a%2Db7b1%2D175890936859" xr:uid="{7C43FA47-2A5B-403A-B0D9-0F1122D92602}"/>
    <hyperlink ref="CO5" r:id="rId15"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1%20de%20la%20Matriz%2F05%2EMayo%20evidencias&amp;viewid=848cd329%2D4628%2D438a%2Db7b1%2D175890936859" xr:uid="{A74C214D-80BA-47B0-A27A-5E647E963391}"/>
    <hyperlink ref="CO6" r:id="rId16"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5%2EMayo%20evidencias&amp;viewid=848cd329%2D4628%2D438a%2Db7b1%2D175890936859" xr:uid="{F87F3324-8900-40B6-8566-6500DFBAB74D}"/>
    <hyperlink ref="CO7" r:id="rId17"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5%2EMayo%20evidencias&amp;viewid=848cd329%2D4628%2D438a%2Db7b1%2D175890936859" xr:uid="{E89FF4C6-1018-48F5-8728-F115993490D0}"/>
    <hyperlink ref="CO26" r:id="rId18" xr:uid="{ED07B4B0-DCD3-46BB-8826-C2B81F40CC30}"/>
    <hyperlink ref="CO27" r:id="rId19" xr:uid="{453DD7A2-EBD6-4FC7-8079-99FA5D90ECAC}"/>
    <hyperlink ref="DG11" r:id="rId20" xr:uid="{D0BF34CA-9077-43B9-B95C-20E33AB59C6F}"/>
    <hyperlink ref="DG5" r:id="rId21" display="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1%20de%20la%20Matriz%2F06%2EJunio%20evidencias&amp;viewid=848cd329%2D4628%2D438a%2Db7b1%2D175890936859" xr:uid="{7CE685BD-BE83-4515-8DF5-A2163E19A182}"/>
    <hyperlink ref="DG6" r:id="rId22" display="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2%20de%20la%20Matriz%2F06%2EJunio%20evidencias&amp;viewid=848cd329%2D4628%2D438a%2Db7b1%2D175890936859" xr:uid="{7CCC7154-5EAE-42BD-B0AA-F10A218D366D}"/>
    <hyperlink ref="DG7" r:id="rId23" display="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3%20de%20la%20Matriz%2F06%2EJunio%20evidencias&amp;viewid=848cd329%2D4628%2D438a%2Db7b1%2D175890936859" xr:uid="{0F50021A-9A22-4EBF-9AAA-9B6E6701CA32}"/>
    <hyperlink ref="DG27" r:id="rId24" xr:uid="{BADE5D4E-4FA0-4D76-8245-BBF42807F318}"/>
    <hyperlink ref="DY11" r:id="rId25" xr:uid="{EE06F06D-F0CE-4564-A67C-50486547AE3F}"/>
    <hyperlink ref="DY5" r:id="rId26" display="https://icbfgob.sharepoint.com/sites/MICROSITIOPLANANTICORRUPCINYDEATENCINALCIUDADANO2021/Documentos%20compartidos/Forms/AllItems.aspx?OR=OWA%2DNT&amp;CT=1659720561614&amp;sourceId=&amp;params=%7B%22AppName%22%3A%22Teams%2DDesktop%22%2C%22AppVersion%22%3A%221415%2F22010300409%22%7D&amp;CID=4bb9ad35%2D0ca5%2Dbf36%2D5ea2%2D16c21c83312f&amp;id=%2Fsites%2FMICROSITIOPLANANTICORRUPCINYDEATENCINALCIUDADANO2021%2FDocumentos%20compartidos%2FPAAC%202022%2FCOMPONENTE%206%20PLAN%20DE%20PARTICIPACI%C3%93N%20CIUDADANA%202022%2FDependencias%20a%20Nivel%20Nacional%2FDirecci%C3%B3n%20de%20Primera%20Infancia%2FActividad%201%20de%20la%20Matriz%2F07%2EJulio%20evidencias&amp;viewid=848cd329%2D4628%2D438a%2Db7b1%2D175890936859" xr:uid="{4E4FA831-22C8-4A96-BD40-7B088D2A0E42}"/>
    <hyperlink ref="DY6" r:id="rId27" display="https://icbfgob.sharepoint.com/sites/MICROSITIOPLANANTICORRUPCINYDEATENCINALCIUDADANO2021/Documentos%20compartidos/Forms/AllItems.aspx?OR=OWA%2DNT&amp;CT=1659720371415&amp;sourceId=&amp;params=%7B%22AppName%22%3A%22Teams%2DDesktop%22%2C%22AppVersion%22%3A%221415%2F22010300409%22%7D&amp;CID=1b03e064%2D9eed%2D5b81%2D8cc3%2Dc20ce2bf90d8&amp;id=%2Fsites%2FMICROSITIOPLANANTICORRUPCINYDEATENCINALCIUDADANO2021%2FDocumentos%20compartidos%2FPAAC%202022%2FCOMPONENTE%206%20PLAN%20DE%20PARTICIPACI%C3%93N%20CIUDADANA%202022%2FDependencias%20a%20Nivel%20Nacional%2FDirecci%C3%B3n%20de%20Primera%20Infancia%2FActividad%202%20de%20la%20Matriz%2F07%2EJulio%20evidencias&amp;viewid=848cd329%2D4628%2D438a%2Db7b1%2D175890936859" xr:uid="{888A9802-1292-4DCF-91A9-B6DDFFDE2D4F}"/>
    <hyperlink ref="EQ5" r:id="rId28" display="https://icbfgob.sharepoint.com/:f:/r/sites/MICROSITIOPLANANTICORRUPCINYDEATENCINALCIUDADANO2021/Documentos%20compartidos/PAAC%202022/COMPONENTE%206%20PLAN%20DE%20PARTICIPACI%C3%93N%20CIUDADANA%202022/Dependencias%20a%20Nivel%20Nacional/Direcci%C3%B3n%20de%20Primera%20Infancia/Actividad%201%20de%20la%20Matriz/08.Agosto%20evidencias?csf=1&amp;web=1&amp;e=HHvMwh" xr:uid="{357BCD64-FA49-4A3A-8A03-14F52E02D515}"/>
    <hyperlink ref="EQ6" r:id="rId29" display="https://icbfgob.sharepoint.com/:f:/r/sites/MICROSITIOPLANANTICORRUPCINYDEATENCINALCIUDADANO2021/Documentos%20compartidos/PAAC%202022/COMPONENTE%206%20PLAN%20DE%20PARTICIPACI%C3%93N%20CIUDADANA%202022/Dependencias%20a%20Nivel%20Nacional/Direcci%C3%B3n%20de%20Primera%20Infancia/Actividad%202%20de%20la%20Matriz?csf=1&amp;web=1&amp;e=QAFvso" xr:uid="{0BB0BCE9-7991-486B-A706-89626F633B1B}"/>
    <hyperlink ref="DY26" r:id="rId30" xr:uid="{6154BC16-1345-4899-A0EF-85C0F22F18B8}"/>
    <hyperlink ref="EQ26" r:id="rId31" xr:uid="{DC7B9343-264F-4585-BA6C-7D12250282A6}"/>
    <hyperlink ref="EQ28" r:id="rId32" xr:uid="{471C308B-3C2E-46C0-AF54-D278ABB07C1A}"/>
    <hyperlink ref="DY27" r:id="rId33" xr:uid="{9CB3DA04-B679-4DF4-9669-BF1F0134E455}"/>
    <hyperlink ref="EQ27" r:id="rId34" xr:uid="{2A989984-A4D2-427E-AEBE-7B4956A8493A}"/>
    <hyperlink ref="EQ11" r:id="rId35" xr:uid="{785D4B2E-D96A-4C8D-A8CC-4998ACE33018}"/>
    <hyperlink ref="FI11" r:id="rId36" xr:uid="{12242ADB-26DC-4903-8BBF-C9547708F69E}"/>
    <hyperlink ref="FI5" r:id="rId37" display="https://icbfgob.sharepoint.com/:f:/r/sites/MICROSITIOPLANANTICORRUPCINYDEATENCINALCIUDADANO2021/Documentos%20compartidos/PAAC%202022/COMPONENTE%206%20PLAN%20DE%20PARTICIPACI%C3%93N%20CIUDADANA%202022/Dependencias%20a%20Nivel%20Nacional/Direcci%C3%B3n%20de%20Primera%20Infancia/Actividad%201%20de%20la%20Matriz/09.Septiembre%20evidencias?csf=1&amp;web=1&amp;e=aTYCxL" xr:uid="{4DD78E28-D259-41E7-B244-7042B7F4719C}"/>
    <hyperlink ref="FI6" r:id="rId38" display="https://icbfgob.sharepoint.com/:f:/r/sites/MICROSITIOPLANANTICORRUPCINYDEATENCINALCIUDADANO2021/Documentos%20compartidos/PAAC%202022/COMPONENTE%206%20PLAN%20DE%20PARTICIPACI%C3%93N%20CIUDADANA%202022/Dependencias%20a%20Nivel%20Nacional/Direcci%C3%B3n%20de%20Primera%20Infancia/Actividad%202%20de%20la%20Matriz/09.Septiembre%20evidencias?csf=1&amp;web=1&amp;e=69vdso" xr:uid="{1FD4BD00-689E-40E2-9431-BC0E4BEF9ECD}"/>
    <hyperlink ref="FI28" r:id="rId39" xr:uid="{FDD23BB2-B050-48D5-BFC1-80BC3FEAF188}"/>
    <hyperlink ref="GC11" r:id="rId40" xr:uid="{9A7E900D-8ED9-435B-8109-5DF251203ABC}"/>
    <hyperlink ref="GC5" r:id="rId41" display="https://icbfgob.sharepoint.com/:f:/r/sites/MICROSITIOPLANANTICORRUPCINYDEATENCINALCIUDADANO2021/Documentos%20compartidos/PAAC%202022/COMPONENTE%206%20PLAN%20DE%20PARTICIPACI%C3%93N%20CIUDADANA%202022/Dependencias%20a%20Nivel%20Nacional/Direcci%C3%B3n%20de%20Primera%20Infancia/Actividad%201%20de%20la%20Matriz/10.Octubre%20evidencias?csf=1&amp;web=1&amp;e=arKMbZ" xr:uid="{8FB80755-6DDE-43A1-9414-9B5CD39E9B91}"/>
    <hyperlink ref="GW11" r:id="rId42" xr:uid="{80E12525-1BC1-440A-9B02-EB71659E2137}"/>
  </hyperlinks>
  <pageMargins left="0.70866141732283472" right="0.70866141732283472" top="0.74803149606299213" bottom="0.74803149606299213" header="0.31496062992125984" footer="0.31496062992125984"/>
  <pageSetup scale="21" orientation="landscape" r:id="rId43"/>
  <headerFooter>
    <oddHeader>&amp;L&amp;G&amp;RCLASIFICACIÓN DE LA INFORMACIÓN
PÚBLICA</oddHeader>
    <oddFooter>&amp;LRevisó: Yanira Villamil
Realizó: Elizabeth Castillo/Adriana Ocampo/Iván Lerma&amp;C&amp;G</oddFooter>
  </headerFooter>
  <legacyDrawing r:id="rId44"/>
  <legacyDrawingHF r:id="rId4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4F43-AE7B-41AA-BAA5-D540039345AF}">
  <sheetPr>
    <tabColor rgb="FF00B050"/>
    <pageSetUpPr fitToPage="1"/>
  </sheetPr>
  <dimension ref="A1:IJ36"/>
  <sheetViews>
    <sheetView view="pageBreakPreview" topLeftCell="H3" zoomScale="40" zoomScaleNormal="60" zoomScaleSheetLayoutView="40" zoomScalePageLayoutView="80" workbookViewId="0">
      <pane ySplit="2" topLeftCell="A5" activePane="bottomLeft" state="frozen"/>
      <selection activeCell="U12" sqref="U12"/>
      <selection pane="bottomLeft" activeCell="U12" sqref="U12"/>
    </sheetView>
  </sheetViews>
  <sheetFormatPr baseColWidth="10" defaultColWidth="16.28515625" defaultRowHeight="15.75" x14ac:dyDescent="0.25"/>
  <cols>
    <col min="1" max="1" width="6.42578125" style="301" customWidth="1"/>
    <col min="2" max="2" width="20.42578125" style="378" customWidth="1"/>
    <col min="3" max="3" width="40.28515625" style="379" customWidth="1"/>
    <col min="4" max="4" width="22" style="378" customWidth="1"/>
    <col min="5" max="5" width="14.28515625" style="368" customWidth="1"/>
    <col min="6" max="6" width="13.42578125" style="367" customWidth="1"/>
    <col min="7" max="7" width="35.5703125" style="368" customWidth="1"/>
    <col min="8" max="8" width="20.28515625" style="368" customWidth="1"/>
    <col min="9" max="9" width="15.5703125" style="301" customWidth="1"/>
    <col min="10" max="10" width="16.42578125" style="368" customWidth="1"/>
    <col min="11" max="11" width="16.28515625" style="368" customWidth="1"/>
    <col min="12" max="12" width="19.7109375" style="368" customWidth="1"/>
    <col min="13" max="15" width="24.140625" style="368" customWidth="1"/>
    <col min="16" max="20" width="16.28515625" style="304" hidden="1" customWidth="1"/>
    <col min="21" max="21" width="18.42578125" style="304" hidden="1" customWidth="1"/>
    <col min="22" max="23" width="16.28515625" style="304" hidden="1" customWidth="1"/>
    <col min="24" max="40" width="10.7109375" style="304" hidden="1" customWidth="1"/>
    <col min="41" max="41" width="12.28515625" style="304" hidden="1" customWidth="1"/>
    <col min="42" max="42" width="12.140625" style="304" hidden="1" customWidth="1"/>
    <col min="43" max="43" width="10.7109375" style="304" hidden="1" customWidth="1"/>
    <col min="44" max="44" width="12.140625" style="304" hidden="1" customWidth="1"/>
    <col min="45" max="45" width="9.42578125" style="304" hidden="1" customWidth="1"/>
    <col min="46" max="47" width="16.28515625" style="304" hidden="1" customWidth="1"/>
    <col min="48" max="48" width="12" style="304" hidden="1" customWidth="1"/>
    <col min="49" max="59" width="10.7109375" style="304" hidden="1" customWidth="1"/>
    <col min="60" max="60" width="16.140625" style="304" hidden="1" customWidth="1"/>
    <col min="61" max="62" width="10.7109375" style="304" hidden="1" customWidth="1"/>
    <col min="63" max="63" width="14.85546875" style="304" hidden="1" customWidth="1"/>
    <col min="64" max="176" width="10.7109375" style="304" hidden="1" customWidth="1"/>
    <col min="177" max="177" width="83.5703125" hidden="1" customWidth="1"/>
    <col min="178" max="178" width="61.28515625" hidden="1" customWidth="1"/>
    <col min="179" max="179" width="12.5703125" style="304" hidden="1" customWidth="1"/>
    <col min="180" max="195" width="10.7109375" style="304" hidden="1" customWidth="1"/>
    <col min="196" max="196" width="50.85546875" hidden="1" customWidth="1"/>
    <col min="197" max="197" width="59.140625" hidden="1" customWidth="1"/>
    <col min="198" max="199" width="10.7109375" style="304" hidden="1" customWidth="1"/>
    <col min="200" max="200" width="14.85546875" style="304" hidden="1" customWidth="1"/>
    <col min="201" max="202" width="10.7109375" style="304" hidden="1" customWidth="1"/>
    <col min="203" max="203" width="12.42578125" style="304" hidden="1" customWidth="1"/>
    <col min="204" max="204" width="10.7109375" style="304" hidden="1" customWidth="1"/>
    <col min="205" max="205" width="12.5703125" style="304" hidden="1" customWidth="1"/>
    <col min="206" max="214" width="10.7109375" style="304" hidden="1" customWidth="1"/>
    <col min="215" max="215" width="65.140625" hidden="1" customWidth="1"/>
    <col min="216" max="216" width="42.140625" hidden="1" customWidth="1"/>
    <col min="217" max="231" width="10.7109375" style="304" hidden="1" customWidth="1"/>
    <col min="232" max="233" width="10.7109375" style="304" customWidth="1"/>
    <col min="234" max="234" width="34" hidden="1" customWidth="1"/>
    <col min="235" max="235" width="21.5703125" hidden="1" customWidth="1"/>
    <col min="236" max="236" width="99.140625" customWidth="1"/>
    <col min="237" max="237" width="87.85546875" customWidth="1"/>
    <col min="238" max="238" width="27.42578125" customWidth="1"/>
    <col min="239" max="257" width="10.7109375" style="304" customWidth="1"/>
    <col min="258" max="16384" width="16.28515625" style="304"/>
  </cols>
  <sheetData>
    <row r="1" spans="1:244" ht="23.25" customHeight="1" x14ac:dyDescent="0.25">
      <c r="A1" s="1096" t="s">
        <v>1408</v>
      </c>
      <c r="B1" s="1097"/>
      <c r="C1" s="1097"/>
      <c r="D1" s="1097"/>
      <c r="E1" s="1097"/>
      <c r="F1" s="1097"/>
      <c r="G1" s="1097"/>
      <c r="H1" s="1097"/>
      <c r="I1" s="1098"/>
      <c r="J1" s="1096"/>
      <c r="K1" s="1097"/>
      <c r="L1" s="1097"/>
      <c r="M1" s="1097"/>
      <c r="N1" s="1097"/>
      <c r="O1" s="1098"/>
      <c r="P1" s="1083" t="s">
        <v>1409</v>
      </c>
      <c r="Q1" s="1083"/>
      <c r="R1" s="1083"/>
      <c r="S1" s="1083"/>
      <c r="T1" s="1083"/>
      <c r="U1" s="1083"/>
      <c r="V1" s="1083"/>
      <c r="W1" s="1083"/>
      <c r="X1" s="1099" t="s">
        <v>1410</v>
      </c>
      <c r="Y1" s="1099"/>
      <c r="Z1" s="1099"/>
      <c r="AA1" s="1099"/>
      <c r="AB1" s="1099"/>
      <c r="AC1" s="1099"/>
      <c r="AD1" s="1099"/>
      <c r="AE1" s="1099"/>
      <c r="AF1" s="1100" t="s">
        <v>491</v>
      </c>
      <c r="AG1" s="1100"/>
      <c r="AH1" s="1100"/>
      <c r="AI1" s="1100"/>
      <c r="AJ1" s="1100"/>
      <c r="AK1" s="1101" t="s">
        <v>492</v>
      </c>
      <c r="AL1" s="1101"/>
      <c r="AM1" s="1101"/>
      <c r="AN1" s="1101"/>
      <c r="AO1" s="1099" t="s">
        <v>493</v>
      </c>
      <c r="AP1" s="1099"/>
      <c r="AQ1" s="1099"/>
      <c r="AR1" s="1099"/>
      <c r="AS1" s="1099"/>
      <c r="AT1" s="1099"/>
      <c r="AU1" s="1099"/>
      <c r="AV1" s="1099"/>
      <c r="AW1" s="1100" t="s">
        <v>491</v>
      </c>
      <c r="AX1" s="1100"/>
      <c r="AY1" s="1100"/>
      <c r="AZ1" s="1100"/>
      <c r="BA1" s="1100"/>
      <c r="BB1" s="1101" t="s">
        <v>492</v>
      </c>
      <c r="BC1" s="1101"/>
      <c r="BD1" s="1101"/>
      <c r="BE1" s="1101"/>
      <c r="BF1" s="1099" t="s">
        <v>494</v>
      </c>
      <c r="BG1" s="1099"/>
      <c r="BH1" s="1099"/>
      <c r="BI1" s="1099"/>
      <c r="BJ1" s="1099"/>
      <c r="BK1" s="1099"/>
      <c r="BL1" s="1099"/>
      <c r="BM1" s="1099"/>
      <c r="BN1" s="1100" t="s">
        <v>491</v>
      </c>
      <c r="BO1" s="1100"/>
      <c r="BP1" s="1100"/>
      <c r="BQ1" s="1100"/>
      <c r="BR1" s="1100"/>
      <c r="BS1" s="1101" t="s">
        <v>492</v>
      </c>
      <c r="BT1" s="1101"/>
      <c r="BU1" s="1101"/>
      <c r="BV1" s="1101"/>
      <c r="BW1" s="1099" t="s">
        <v>495</v>
      </c>
      <c r="BX1" s="1099"/>
      <c r="BY1" s="1099"/>
      <c r="BZ1" s="1099"/>
      <c r="CA1" s="1099"/>
      <c r="CB1" s="1099"/>
      <c r="CC1" s="1099"/>
      <c r="CD1" s="1099"/>
      <c r="CE1" s="1100" t="s">
        <v>491</v>
      </c>
      <c r="CF1" s="1100"/>
      <c r="CG1" s="1100"/>
      <c r="CH1" s="1100"/>
      <c r="CI1" s="1100"/>
      <c r="CJ1" s="1101" t="s">
        <v>492</v>
      </c>
      <c r="CK1" s="1101"/>
      <c r="CL1" s="1101"/>
      <c r="CM1" s="1101"/>
      <c r="CN1" s="1099" t="s">
        <v>496</v>
      </c>
      <c r="CO1" s="1099"/>
      <c r="CP1" s="1099"/>
      <c r="CQ1" s="1099"/>
      <c r="CR1" s="1099"/>
      <c r="CS1" s="1099"/>
      <c r="CT1" s="1099"/>
      <c r="CU1" s="1099"/>
      <c r="CV1" s="1100" t="s">
        <v>491</v>
      </c>
      <c r="CW1" s="1100"/>
      <c r="CX1" s="1100"/>
      <c r="CY1" s="1100"/>
      <c r="CZ1" s="1100"/>
      <c r="DA1" s="1101" t="s">
        <v>492</v>
      </c>
      <c r="DB1" s="1101"/>
      <c r="DC1" s="1101"/>
      <c r="DD1" s="1101"/>
      <c r="DE1" s="1099" t="s">
        <v>497</v>
      </c>
      <c r="DF1" s="1099"/>
      <c r="DG1" s="1099"/>
      <c r="DH1" s="1099"/>
      <c r="DI1" s="1099"/>
      <c r="DJ1" s="1099"/>
      <c r="DK1" s="1099"/>
      <c r="DL1" s="1099"/>
      <c r="DM1" s="1100" t="s">
        <v>491</v>
      </c>
      <c r="DN1" s="1100"/>
      <c r="DO1" s="1100"/>
      <c r="DP1" s="1100"/>
      <c r="DQ1" s="1100"/>
      <c r="DR1" s="1101" t="s">
        <v>492</v>
      </c>
      <c r="DS1" s="1101"/>
      <c r="DT1" s="1101"/>
      <c r="DU1" s="1101"/>
      <c r="DV1" s="1099" t="s">
        <v>498</v>
      </c>
      <c r="DW1" s="1099"/>
      <c r="DX1" s="1099"/>
      <c r="DY1" s="1099"/>
      <c r="DZ1" s="1099"/>
      <c r="EA1" s="1099"/>
      <c r="EB1" s="1099"/>
      <c r="EC1" s="1099"/>
      <c r="ED1" s="1100" t="s">
        <v>491</v>
      </c>
      <c r="EE1" s="1100"/>
      <c r="EF1" s="1100"/>
      <c r="EG1" s="1100"/>
      <c r="EH1" s="1100"/>
      <c r="EI1" s="1101" t="s">
        <v>492</v>
      </c>
      <c r="EJ1" s="1101"/>
      <c r="EK1" s="1101"/>
      <c r="EL1" s="1101"/>
      <c r="EM1" s="1099" t="s">
        <v>499</v>
      </c>
      <c r="EN1" s="1099"/>
      <c r="EO1" s="1099"/>
      <c r="EP1" s="1099"/>
      <c r="EQ1" s="1099"/>
      <c r="ER1" s="1099"/>
      <c r="ES1" s="1099"/>
      <c r="ET1" s="1099"/>
      <c r="EU1" s="1100" t="s">
        <v>491</v>
      </c>
      <c r="EV1" s="1100"/>
      <c r="EW1" s="1100"/>
      <c r="EX1" s="1100"/>
      <c r="EY1" s="1100"/>
      <c r="EZ1" s="1101" t="s">
        <v>492</v>
      </c>
      <c r="FA1" s="1101"/>
      <c r="FB1" s="1101"/>
      <c r="FC1" s="1101"/>
      <c r="FD1" s="1099" t="s">
        <v>500</v>
      </c>
      <c r="FE1" s="1099"/>
      <c r="FF1" s="1099"/>
      <c r="FG1" s="1099"/>
      <c r="FH1" s="1099"/>
      <c r="FI1" s="1099"/>
      <c r="FJ1" s="1099"/>
      <c r="FK1" s="1099"/>
      <c r="FL1" s="1100" t="s">
        <v>491</v>
      </c>
      <c r="FM1" s="1100"/>
      <c r="FN1" s="1100"/>
      <c r="FO1" s="1100"/>
      <c r="FP1" s="1100"/>
      <c r="FQ1" s="1101" t="s">
        <v>492</v>
      </c>
      <c r="FR1" s="1101"/>
      <c r="FS1" s="1101"/>
      <c r="FT1" s="1101"/>
      <c r="FU1" s="1113" t="s">
        <v>501</v>
      </c>
      <c r="FV1" s="1113" t="s">
        <v>502</v>
      </c>
      <c r="FW1" s="1099" t="s">
        <v>503</v>
      </c>
      <c r="FX1" s="1099"/>
      <c r="FY1" s="1099"/>
      <c r="FZ1" s="1099"/>
      <c r="GA1" s="1099"/>
      <c r="GB1" s="1099"/>
      <c r="GC1" s="1099"/>
      <c r="GD1" s="1099"/>
      <c r="GE1" s="1100" t="s">
        <v>491</v>
      </c>
      <c r="GF1" s="1100"/>
      <c r="GG1" s="1100"/>
      <c r="GH1" s="1100"/>
      <c r="GI1" s="1100"/>
      <c r="GJ1" s="1101" t="s">
        <v>492</v>
      </c>
      <c r="GK1" s="1101"/>
      <c r="GL1" s="1101"/>
      <c r="GM1" s="1101"/>
      <c r="GN1" s="1113" t="s">
        <v>504</v>
      </c>
      <c r="GO1" s="1113" t="s">
        <v>505</v>
      </c>
      <c r="GP1" s="1099" t="s">
        <v>1411</v>
      </c>
      <c r="GQ1" s="1099"/>
      <c r="GR1" s="1099"/>
      <c r="GS1" s="1099"/>
      <c r="GT1" s="1099"/>
      <c r="GU1" s="1099"/>
      <c r="GV1" s="1099"/>
      <c r="GW1" s="1099"/>
      <c r="GX1" s="1100" t="s">
        <v>491</v>
      </c>
      <c r="GY1" s="1100"/>
      <c r="GZ1" s="1100"/>
      <c r="HA1" s="1100"/>
      <c r="HB1" s="1100"/>
      <c r="HC1" s="1101" t="s">
        <v>492</v>
      </c>
      <c r="HD1" s="1101"/>
      <c r="HE1" s="1101"/>
      <c r="HF1" s="1101"/>
      <c r="HG1" s="1113" t="s">
        <v>1412</v>
      </c>
      <c r="HH1" s="1113" t="s">
        <v>1413</v>
      </c>
      <c r="HI1" s="1099" t="s">
        <v>1414</v>
      </c>
      <c r="HJ1" s="1099"/>
      <c r="HK1" s="1099"/>
      <c r="HL1" s="1099"/>
      <c r="HM1" s="1099"/>
      <c r="HN1" s="1099"/>
      <c r="HO1" s="1099"/>
      <c r="HP1" s="1099"/>
      <c r="HQ1" s="1100" t="s">
        <v>491</v>
      </c>
      <c r="HR1" s="1100"/>
      <c r="HS1" s="1100"/>
      <c r="HT1" s="1100"/>
      <c r="HU1" s="1100"/>
      <c r="HV1" s="1101" t="s">
        <v>492</v>
      </c>
      <c r="HW1" s="1101"/>
      <c r="HX1" s="1101"/>
      <c r="HY1" s="1101"/>
      <c r="HZ1" s="1113" t="s">
        <v>510</v>
      </c>
      <c r="IA1" s="1113" t="s">
        <v>1415</v>
      </c>
      <c r="IB1" s="1116" t="s">
        <v>1416</v>
      </c>
      <c r="IC1" s="1105" t="s">
        <v>513</v>
      </c>
      <c r="ID1" s="1108" t="s">
        <v>514</v>
      </c>
    </row>
    <row r="2" spans="1:244" ht="15.75" customHeight="1" x14ac:dyDescent="0.25">
      <c r="A2" s="1103" t="s">
        <v>517</v>
      </c>
      <c r="B2" s="1103" t="s">
        <v>518</v>
      </c>
      <c r="C2" s="1110" t="s">
        <v>1417</v>
      </c>
      <c r="D2" s="1103" t="s">
        <v>520</v>
      </c>
      <c r="E2" s="1103" t="s">
        <v>1418</v>
      </c>
      <c r="F2" s="1103" t="s">
        <v>522</v>
      </c>
      <c r="G2" s="1103" t="s">
        <v>523</v>
      </c>
      <c r="H2" s="1103" t="s">
        <v>524</v>
      </c>
      <c r="I2" s="1102" t="s">
        <v>525</v>
      </c>
      <c r="J2" s="1103" t="s">
        <v>526</v>
      </c>
      <c r="K2" s="1103" t="s">
        <v>281</v>
      </c>
      <c r="L2" s="1103" t="s">
        <v>527</v>
      </c>
      <c r="M2" s="308"/>
      <c r="N2" s="308"/>
      <c r="O2" s="308"/>
      <c r="P2" s="1083" t="s">
        <v>516</v>
      </c>
      <c r="Q2" s="1083" t="s">
        <v>515</v>
      </c>
      <c r="R2" s="1083"/>
      <c r="S2" s="1083"/>
      <c r="T2" s="1083"/>
      <c r="U2" s="1083"/>
      <c r="V2" s="1083"/>
      <c r="W2" s="1083"/>
      <c r="X2" s="1099" t="s">
        <v>516</v>
      </c>
      <c r="Y2" s="1099" t="s">
        <v>515</v>
      </c>
      <c r="Z2" s="1099"/>
      <c r="AA2" s="1099"/>
      <c r="AB2" s="1099"/>
      <c r="AC2" s="1099"/>
      <c r="AD2" s="1099"/>
      <c r="AE2" s="1099"/>
      <c r="AF2" s="1100"/>
      <c r="AG2" s="1100"/>
      <c r="AH2" s="1100"/>
      <c r="AI2" s="1100"/>
      <c r="AJ2" s="1100"/>
      <c r="AK2" s="1101"/>
      <c r="AL2" s="1101"/>
      <c r="AM2" s="1101"/>
      <c r="AN2" s="1101"/>
      <c r="AO2" s="1099" t="s">
        <v>516</v>
      </c>
      <c r="AP2" s="1099" t="s">
        <v>515</v>
      </c>
      <c r="AQ2" s="1099"/>
      <c r="AR2" s="1099"/>
      <c r="AS2" s="1099"/>
      <c r="AT2" s="1099"/>
      <c r="AU2" s="1099"/>
      <c r="AV2" s="1099"/>
      <c r="AW2" s="1100"/>
      <c r="AX2" s="1100"/>
      <c r="AY2" s="1100"/>
      <c r="AZ2" s="1100"/>
      <c r="BA2" s="1100"/>
      <c r="BB2" s="1101"/>
      <c r="BC2" s="1101"/>
      <c r="BD2" s="1101"/>
      <c r="BE2" s="1101"/>
      <c r="BF2" s="1099" t="s">
        <v>516</v>
      </c>
      <c r="BG2" s="1099" t="s">
        <v>515</v>
      </c>
      <c r="BH2" s="1099"/>
      <c r="BI2" s="1099"/>
      <c r="BJ2" s="1099"/>
      <c r="BK2" s="1099"/>
      <c r="BL2" s="1099"/>
      <c r="BM2" s="1099"/>
      <c r="BN2" s="1100"/>
      <c r="BO2" s="1100"/>
      <c r="BP2" s="1100"/>
      <c r="BQ2" s="1100"/>
      <c r="BR2" s="1100"/>
      <c r="BS2" s="1101"/>
      <c r="BT2" s="1101"/>
      <c r="BU2" s="1101"/>
      <c r="BV2" s="1101"/>
      <c r="BW2" s="1099" t="s">
        <v>516</v>
      </c>
      <c r="BX2" s="1099" t="s">
        <v>515</v>
      </c>
      <c r="BY2" s="1099"/>
      <c r="BZ2" s="1099"/>
      <c r="CA2" s="1099"/>
      <c r="CB2" s="1099"/>
      <c r="CC2" s="1099"/>
      <c r="CD2" s="1099"/>
      <c r="CE2" s="1100"/>
      <c r="CF2" s="1100"/>
      <c r="CG2" s="1100"/>
      <c r="CH2" s="1100"/>
      <c r="CI2" s="1100"/>
      <c r="CJ2" s="1104"/>
      <c r="CK2" s="1104"/>
      <c r="CL2" s="1104"/>
      <c r="CM2" s="1104"/>
      <c r="CN2" s="1099" t="s">
        <v>516</v>
      </c>
      <c r="CO2" s="1099" t="s">
        <v>515</v>
      </c>
      <c r="CP2" s="1099"/>
      <c r="CQ2" s="1099"/>
      <c r="CR2" s="1099"/>
      <c r="CS2" s="1099"/>
      <c r="CT2" s="1099"/>
      <c r="CU2" s="1099"/>
      <c r="CV2" s="1100"/>
      <c r="CW2" s="1100"/>
      <c r="CX2" s="1100"/>
      <c r="CY2" s="1100"/>
      <c r="CZ2" s="1100"/>
      <c r="DA2" s="1101"/>
      <c r="DB2" s="1101"/>
      <c r="DC2" s="1101"/>
      <c r="DD2" s="1101"/>
      <c r="DE2" s="1099" t="s">
        <v>516</v>
      </c>
      <c r="DF2" s="1099" t="s">
        <v>515</v>
      </c>
      <c r="DG2" s="1099"/>
      <c r="DH2" s="1099"/>
      <c r="DI2" s="1099"/>
      <c r="DJ2" s="1099"/>
      <c r="DK2" s="1099"/>
      <c r="DL2" s="1099"/>
      <c r="DM2" s="1100"/>
      <c r="DN2" s="1100"/>
      <c r="DO2" s="1100"/>
      <c r="DP2" s="1100"/>
      <c r="DQ2" s="1100"/>
      <c r="DR2" s="1101"/>
      <c r="DS2" s="1101"/>
      <c r="DT2" s="1101"/>
      <c r="DU2" s="1101"/>
      <c r="DV2" s="1099" t="s">
        <v>516</v>
      </c>
      <c r="DW2" s="1099" t="s">
        <v>515</v>
      </c>
      <c r="DX2" s="1099"/>
      <c r="DY2" s="1099"/>
      <c r="DZ2" s="1099"/>
      <c r="EA2" s="1099"/>
      <c r="EB2" s="1099"/>
      <c r="EC2" s="1099"/>
      <c r="ED2" s="1100"/>
      <c r="EE2" s="1100"/>
      <c r="EF2" s="1100"/>
      <c r="EG2" s="1100"/>
      <c r="EH2" s="1100"/>
      <c r="EI2" s="1101"/>
      <c r="EJ2" s="1101"/>
      <c r="EK2" s="1101"/>
      <c r="EL2" s="1101"/>
      <c r="EM2" s="1099" t="s">
        <v>516</v>
      </c>
      <c r="EN2" s="1099" t="s">
        <v>515</v>
      </c>
      <c r="EO2" s="1099"/>
      <c r="EP2" s="1099"/>
      <c r="EQ2" s="1099"/>
      <c r="ER2" s="1099"/>
      <c r="ES2" s="1099"/>
      <c r="ET2" s="1099"/>
      <c r="EU2" s="1100"/>
      <c r="EV2" s="1100"/>
      <c r="EW2" s="1100"/>
      <c r="EX2" s="1100"/>
      <c r="EY2" s="1100"/>
      <c r="EZ2" s="1101"/>
      <c r="FA2" s="1101"/>
      <c r="FB2" s="1101"/>
      <c r="FC2" s="1101"/>
      <c r="FD2" s="1099" t="s">
        <v>516</v>
      </c>
      <c r="FE2" s="1099" t="s">
        <v>515</v>
      </c>
      <c r="FF2" s="1099"/>
      <c r="FG2" s="1099"/>
      <c r="FH2" s="1099"/>
      <c r="FI2" s="1099"/>
      <c r="FJ2" s="1099"/>
      <c r="FK2" s="1099"/>
      <c r="FL2" s="1100"/>
      <c r="FM2" s="1100"/>
      <c r="FN2" s="1100"/>
      <c r="FO2" s="1100"/>
      <c r="FP2" s="1100"/>
      <c r="FQ2" s="1101"/>
      <c r="FR2" s="1101"/>
      <c r="FS2" s="1101"/>
      <c r="FT2" s="1101"/>
      <c r="FU2" s="1114"/>
      <c r="FV2" s="1114"/>
      <c r="FW2" s="1099" t="s">
        <v>516</v>
      </c>
      <c r="FX2" s="1099" t="s">
        <v>515</v>
      </c>
      <c r="FY2" s="1099"/>
      <c r="FZ2" s="1099"/>
      <c r="GA2" s="1099"/>
      <c r="GB2" s="1099"/>
      <c r="GC2" s="1099"/>
      <c r="GD2" s="1099"/>
      <c r="GE2" s="1100"/>
      <c r="GF2" s="1100"/>
      <c r="GG2" s="1100"/>
      <c r="GH2" s="1100"/>
      <c r="GI2" s="1100"/>
      <c r="GJ2" s="1101"/>
      <c r="GK2" s="1101"/>
      <c r="GL2" s="1101"/>
      <c r="GM2" s="1101"/>
      <c r="GN2" s="1114"/>
      <c r="GO2" s="1114"/>
      <c r="GP2" s="1099" t="s">
        <v>516</v>
      </c>
      <c r="GQ2" s="1099" t="s">
        <v>515</v>
      </c>
      <c r="GR2" s="1099"/>
      <c r="GS2" s="1099"/>
      <c r="GT2" s="1099"/>
      <c r="GU2" s="1099"/>
      <c r="GV2" s="1099"/>
      <c r="GW2" s="1099"/>
      <c r="GX2" s="1100"/>
      <c r="GY2" s="1100"/>
      <c r="GZ2" s="1100"/>
      <c r="HA2" s="1100"/>
      <c r="HB2" s="1100"/>
      <c r="HC2" s="1101"/>
      <c r="HD2" s="1101"/>
      <c r="HE2" s="1101"/>
      <c r="HF2" s="1101"/>
      <c r="HG2" s="1114"/>
      <c r="HH2" s="1114"/>
      <c r="HI2" s="1099" t="s">
        <v>516</v>
      </c>
      <c r="HJ2" s="1099" t="s">
        <v>515</v>
      </c>
      <c r="HK2" s="1099"/>
      <c r="HL2" s="1099"/>
      <c r="HM2" s="1099"/>
      <c r="HN2" s="1099"/>
      <c r="HO2" s="1099"/>
      <c r="HP2" s="1099"/>
      <c r="HQ2" s="1100"/>
      <c r="HR2" s="1100"/>
      <c r="HS2" s="1100"/>
      <c r="HT2" s="1100"/>
      <c r="HU2" s="1100"/>
      <c r="HV2" s="1101"/>
      <c r="HW2" s="1101"/>
      <c r="HX2" s="1101"/>
      <c r="HY2" s="1101"/>
      <c r="HZ2" s="1114"/>
      <c r="IA2" s="1114"/>
      <c r="IB2" s="1117"/>
      <c r="IC2" s="1106"/>
      <c r="ID2" s="1108"/>
    </row>
    <row r="3" spans="1:244" ht="52.5" customHeight="1" x14ac:dyDescent="0.25">
      <c r="A3" s="1103"/>
      <c r="B3" s="1103"/>
      <c r="C3" s="1111"/>
      <c r="D3" s="1103"/>
      <c r="E3" s="1103"/>
      <c r="F3" s="1103"/>
      <c r="G3" s="1103"/>
      <c r="H3" s="1103"/>
      <c r="I3" s="1102"/>
      <c r="J3" s="1103"/>
      <c r="K3" s="1103"/>
      <c r="L3" s="1103"/>
      <c r="M3" s="309" t="s">
        <v>1419</v>
      </c>
      <c r="N3" s="309" t="s">
        <v>1420</v>
      </c>
      <c r="O3" s="309" t="s">
        <v>1421</v>
      </c>
      <c r="P3" s="1083"/>
      <c r="Q3" s="1083" t="s">
        <v>531</v>
      </c>
      <c r="R3" s="1083" t="s">
        <v>532</v>
      </c>
      <c r="S3" s="1083" t="s">
        <v>533</v>
      </c>
      <c r="T3" s="1083"/>
      <c r="U3" s="1083" t="s">
        <v>534</v>
      </c>
      <c r="V3" s="1083" t="s">
        <v>535</v>
      </c>
      <c r="W3" s="1083" t="s">
        <v>536</v>
      </c>
      <c r="X3" s="1099"/>
      <c r="Y3" s="1099" t="s">
        <v>531</v>
      </c>
      <c r="Z3" s="1099" t="s">
        <v>532</v>
      </c>
      <c r="AA3" s="1099" t="s">
        <v>533</v>
      </c>
      <c r="AB3" s="1099"/>
      <c r="AC3" s="1099" t="s">
        <v>534</v>
      </c>
      <c r="AD3" s="1099" t="s">
        <v>535</v>
      </c>
      <c r="AE3" s="1099" t="s">
        <v>536</v>
      </c>
      <c r="AF3" s="1100" t="s">
        <v>516</v>
      </c>
      <c r="AG3" s="1100" t="s">
        <v>537</v>
      </c>
      <c r="AH3" s="1100" t="s">
        <v>538</v>
      </c>
      <c r="AI3" s="1100" t="s">
        <v>539</v>
      </c>
      <c r="AJ3" s="1100" t="s">
        <v>540</v>
      </c>
      <c r="AK3" s="1120" t="s">
        <v>541</v>
      </c>
      <c r="AL3" s="1121" t="s">
        <v>542</v>
      </c>
      <c r="AM3" s="1121" t="s">
        <v>543</v>
      </c>
      <c r="AN3" s="1122" t="s">
        <v>544</v>
      </c>
      <c r="AO3" s="1099"/>
      <c r="AP3" s="1099" t="s">
        <v>531</v>
      </c>
      <c r="AQ3" s="1099" t="s">
        <v>532</v>
      </c>
      <c r="AR3" s="1099" t="s">
        <v>533</v>
      </c>
      <c r="AS3" s="1099"/>
      <c r="AT3" s="1099" t="s">
        <v>534</v>
      </c>
      <c r="AU3" s="1099" t="s">
        <v>535</v>
      </c>
      <c r="AV3" s="1099" t="s">
        <v>536</v>
      </c>
      <c r="AW3" s="1100" t="s">
        <v>516</v>
      </c>
      <c r="AX3" s="1100" t="s">
        <v>537</v>
      </c>
      <c r="AY3" s="1100" t="s">
        <v>538</v>
      </c>
      <c r="AZ3" s="1100" t="s">
        <v>539</v>
      </c>
      <c r="BA3" s="1100" t="s">
        <v>540</v>
      </c>
      <c r="BB3" s="1120" t="s">
        <v>541</v>
      </c>
      <c r="BC3" s="1121" t="s">
        <v>542</v>
      </c>
      <c r="BD3" s="1121" t="s">
        <v>543</v>
      </c>
      <c r="BE3" s="1122" t="s">
        <v>544</v>
      </c>
      <c r="BF3" s="1099"/>
      <c r="BG3" s="1099" t="s">
        <v>531</v>
      </c>
      <c r="BH3" s="1099" t="s">
        <v>532</v>
      </c>
      <c r="BI3" s="1099" t="s">
        <v>533</v>
      </c>
      <c r="BJ3" s="1099"/>
      <c r="BK3" s="1099" t="s">
        <v>534</v>
      </c>
      <c r="BL3" s="1099" t="s">
        <v>535</v>
      </c>
      <c r="BM3" s="1099" t="s">
        <v>536</v>
      </c>
      <c r="BN3" s="1100" t="s">
        <v>516</v>
      </c>
      <c r="BO3" s="1100" t="s">
        <v>537</v>
      </c>
      <c r="BP3" s="1100" t="s">
        <v>538</v>
      </c>
      <c r="BQ3" s="1100" t="s">
        <v>539</v>
      </c>
      <c r="BR3" s="1100" t="s">
        <v>540</v>
      </c>
      <c r="BS3" s="1120" t="s">
        <v>541</v>
      </c>
      <c r="BT3" s="1121" t="s">
        <v>542</v>
      </c>
      <c r="BU3" s="1121" t="s">
        <v>543</v>
      </c>
      <c r="BV3" s="1122" t="s">
        <v>544</v>
      </c>
      <c r="BW3" s="1099"/>
      <c r="BX3" s="1099" t="s">
        <v>531</v>
      </c>
      <c r="BY3" s="1099" t="s">
        <v>532</v>
      </c>
      <c r="BZ3" s="1099" t="s">
        <v>533</v>
      </c>
      <c r="CA3" s="1099"/>
      <c r="CB3" s="1099" t="s">
        <v>534</v>
      </c>
      <c r="CC3" s="1099" t="s">
        <v>535</v>
      </c>
      <c r="CD3" s="1099" t="s">
        <v>536</v>
      </c>
      <c r="CE3" s="1100" t="s">
        <v>516</v>
      </c>
      <c r="CF3" s="1100" t="s">
        <v>537</v>
      </c>
      <c r="CG3" s="1100" t="s">
        <v>538</v>
      </c>
      <c r="CH3" s="1100" t="s">
        <v>539</v>
      </c>
      <c r="CI3" s="1100" t="s">
        <v>540</v>
      </c>
      <c r="CJ3" s="1124" t="s">
        <v>541</v>
      </c>
      <c r="CK3" s="1125" t="s">
        <v>542</v>
      </c>
      <c r="CL3" s="1125" t="s">
        <v>543</v>
      </c>
      <c r="CM3" s="1126" t="s">
        <v>544</v>
      </c>
      <c r="CN3" s="1099"/>
      <c r="CO3" s="1099" t="s">
        <v>531</v>
      </c>
      <c r="CP3" s="1099" t="s">
        <v>532</v>
      </c>
      <c r="CQ3" s="1099" t="s">
        <v>533</v>
      </c>
      <c r="CR3" s="1099"/>
      <c r="CS3" s="1099" t="s">
        <v>534</v>
      </c>
      <c r="CT3" s="1099" t="s">
        <v>535</v>
      </c>
      <c r="CU3" s="1099" t="s">
        <v>536</v>
      </c>
      <c r="CV3" s="1100" t="s">
        <v>516</v>
      </c>
      <c r="CW3" s="1100" t="s">
        <v>537</v>
      </c>
      <c r="CX3" s="1100" t="s">
        <v>538</v>
      </c>
      <c r="CY3" s="1100" t="s">
        <v>539</v>
      </c>
      <c r="CZ3" s="1100" t="s">
        <v>540</v>
      </c>
      <c r="DA3" s="1120" t="s">
        <v>541</v>
      </c>
      <c r="DB3" s="1121" t="s">
        <v>542</v>
      </c>
      <c r="DC3" s="1121" t="s">
        <v>543</v>
      </c>
      <c r="DD3" s="1122" t="s">
        <v>544</v>
      </c>
      <c r="DE3" s="1099"/>
      <c r="DF3" s="1099" t="s">
        <v>531</v>
      </c>
      <c r="DG3" s="1099" t="s">
        <v>532</v>
      </c>
      <c r="DH3" s="1099" t="s">
        <v>533</v>
      </c>
      <c r="DI3" s="1099"/>
      <c r="DJ3" s="1099" t="s">
        <v>534</v>
      </c>
      <c r="DK3" s="1099" t="s">
        <v>535</v>
      </c>
      <c r="DL3" s="1099" t="s">
        <v>536</v>
      </c>
      <c r="DM3" s="1100" t="s">
        <v>516</v>
      </c>
      <c r="DN3" s="1100" t="s">
        <v>537</v>
      </c>
      <c r="DO3" s="1100" t="s">
        <v>538</v>
      </c>
      <c r="DP3" s="1100" t="s">
        <v>539</v>
      </c>
      <c r="DQ3" s="1100" t="s">
        <v>540</v>
      </c>
      <c r="DR3" s="1120" t="s">
        <v>541</v>
      </c>
      <c r="DS3" s="1121" t="s">
        <v>542</v>
      </c>
      <c r="DT3" s="1121" t="s">
        <v>543</v>
      </c>
      <c r="DU3" s="1122" t="s">
        <v>544</v>
      </c>
      <c r="DV3" s="1099"/>
      <c r="DW3" s="1099" t="s">
        <v>531</v>
      </c>
      <c r="DX3" s="1099" t="s">
        <v>532</v>
      </c>
      <c r="DY3" s="1099" t="s">
        <v>533</v>
      </c>
      <c r="DZ3" s="1099"/>
      <c r="EA3" s="1099" t="s">
        <v>534</v>
      </c>
      <c r="EB3" s="1099" t="s">
        <v>535</v>
      </c>
      <c r="EC3" s="1099" t="s">
        <v>536</v>
      </c>
      <c r="ED3" s="1100" t="s">
        <v>516</v>
      </c>
      <c r="EE3" s="1100" t="s">
        <v>537</v>
      </c>
      <c r="EF3" s="1100" t="s">
        <v>538</v>
      </c>
      <c r="EG3" s="1100" t="s">
        <v>539</v>
      </c>
      <c r="EH3" s="1100" t="s">
        <v>540</v>
      </c>
      <c r="EI3" s="1120" t="s">
        <v>541</v>
      </c>
      <c r="EJ3" s="1121" t="s">
        <v>542</v>
      </c>
      <c r="EK3" s="1121" t="s">
        <v>543</v>
      </c>
      <c r="EL3" s="1122" t="s">
        <v>544</v>
      </c>
      <c r="EM3" s="1099"/>
      <c r="EN3" s="1099" t="s">
        <v>531</v>
      </c>
      <c r="EO3" s="1099" t="s">
        <v>532</v>
      </c>
      <c r="EP3" s="1099" t="s">
        <v>533</v>
      </c>
      <c r="EQ3" s="1099"/>
      <c r="ER3" s="1099" t="s">
        <v>534</v>
      </c>
      <c r="ES3" s="1099" t="s">
        <v>535</v>
      </c>
      <c r="ET3" s="1099" t="s">
        <v>536</v>
      </c>
      <c r="EU3" s="1100" t="s">
        <v>516</v>
      </c>
      <c r="EV3" s="1100" t="s">
        <v>537</v>
      </c>
      <c r="EW3" s="1100" t="s">
        <v>538</v>
      </c>
      <c r="EX3" s="1100" t="s">
        <v>539</v>
      </c>
      <c r="EY3" s="1100" t="s">
        <v>540</v>
      </c>
      <c r="EZ3" s="1120" t="s">
        <v>541</v>
      </c>
      <c r="FA3" s="1121" t="s">
        <v>542</v>
      </c>
      <c r="FB3" s="1121" t="s">
        <v>543</v>
      </c>
      <c r="FC3" s="1122" t="s">
        <v>544</v>
      </c>
      <c r="FD3" s="1099"/>
      <c r="FE3" s="1099" t="s">
        <v>531</v>
      </c>
      <c r="FF3" s="1099" t="s">
        <v>532</v>
      </c>
      <c r="FG3" s="1099" t="s">
        <v>533</v>
      </c>
      <c r="FH3" s="1099"/>
      <c r="FI3" s="1099" t="s">
        <v>534</v>
      </c>
      <c r="FJ3" s="1099" t="s">
        <v>535</v>
      </c>
      <c r="FK3" s="1099" t="s">
        <v>536</v>
      </c>
      <c r="FL3" s="1100" t="s">
        <v>516</v>
      </c>
      <c r="FM3" s="1100" t="s">
        <v>537</v>
      </c>
      <c r="FN3" s="1100" t="s">
        <v>538</v>
      </c>
      <c r="FO3" s="1100" t="s">
        <v>539</v>
      </c>
      <c r="FP3" s="1100" t="s">
        <v>540</v>
      </c>
      <c r="FQ3" s="1120" t="s">
        <v>541</v>
      </c>
      <c r="FR3" s="1121" t="s">
        <v>542</v>
      </c>
      <c r="FS3" s="1121" t="s">
        <v>543</v>
      </c>
      <c r="FT3" s="1122" t="s">
        <v>544</v>
      </c>
      <c r="FU3" s="1114"/>
      <c r="FV3" s="1114"/>
      <c r="FW3" s="1099"/>
      <c r="FX3" s="1099" t="s">
        <v>531</v>
      </c>
      <c r="FY3" s="1099" t="s">
        <v>532</v>
      </c>
      <c r="FZ3" s="1099" t="s">
        <v>533</v>
      </c>
      <c r="GA3" s="1099"/>
      <c r="GB3" s="1099" t="s">
        <v>534</v>
      </c>
      <c r="GC3" s="1099" t="s">
        <v>535</v>
      </c>
      <c r="GD3" s="1099" t="s">
        <v>536</v>
      </c>
      <c r="GE3" s="1100" t="s">
        <v>516</v>
      </c>
      <c r="GF3" s="1100" t="s">
        <v>537</v>
      </c>
      <c r="GG3" s="1100" t="s">
        <v>538</v>
      </c>
      <c r="GH3" s="1100" t="s">
        <v>539</v>
      </c>
      <c r="GI3" s="1100" t="s">
        <v>540</v>
      </c>
      <c r="GJ3" s="1120" t="s">
        <v>541</v>
      </c>
      <c r="GK3" s="1121" t="s">
        <v>542</v>
      </c>
      <c r="GL3" s="1121" t="s">
        <v>543</v>
      </c>
      <c r="GM3" s="1122" t="s">
        <v>544</v>
      </c>
      <c r="GN3" s="1114"/>
      <c r="GO3" s="1114"/>
      <c r="GP3" s="1099"/>
      <c r="GQ3" s="1099" t="s">
        <v>531</v>
      </c>
      <c r="GR3" s="1099" t="s">
        <v>532</v>
      </c>
      <c r="GS3" s="1099" t="s">
        <v>533</v>
      </c>
      <c r="GT3" s="1099"/>
      <c r="GU3" s="1099" t="s">
        <v>534</v>
      </c>
      <c r="GV3" s="1099" t="s">
        <v>535</v>
      </c>
      <c r="GW3" s="1099" t="s">
        <v>536</v>
      </c>
      <c r="GX3" s="1100" t="s">
        <v>516</v>
      </c>
      <c r="GY3" s="1100" t="s">
        <v>537</v>
      </c>
      <c r="GZ3" s="1100" t="s">
        <v>538</v>
      </c>
      <c r="HA3" s="1100" t="s">
        <v>539</v>
      </c>
      <c r="HB3" s="1100" t="s">
        <v>540</v>
      </c>
      <c r="HC3" s="1120" t="s">
        <v>541</v>
      </c>
      <c r="HD3" s="1121" t="s">
        <v>542</v>
      </c>
      <c r="HE3" s="1121" t="s">
        <v>543</v>
      </c>
      <c r="HF3" s="1122" t="s">
        <v>544</v>
      </c>
      <c r="HG3" s="1114"/>
      <c r="HH3" s="1114"/>
      <c r="HI3" s="1099"/>
      <c r="HJ3" s="1099" t="s">
        <v>531</v>
      </c>
      <c r="HK3" s="1099" t="s">
        <v>532</v>
      </c>
      <c r="HL3" s="1099" t="s">
        <v>533</v>
      </c>
      <c r="HM3" s="1099"/>
      <c r="HN3" s="1099" t="s">
        <v>534</v>
      </c>
      <c r="HO3" s="1099" t="s">
        <v>535</v>
      </c>
      <c r="HP3" s="1099" t="s">
        <v>536</v>
      </c>
      <c r="HQ3" s="1100" t="s">
        <v>516</v>
      </c>
      <c r="HR3" s="1100" t="s">
        <v>537</v>
      </c>
      <c r="HS3" s="1100" t="s">
        <v>538</v>
      </c>
      <c r="HT3" s="1100" t="s">
        <v>539</v>
      </c>
      <c r="HU3" s="1100" t="s">
        <v>540</v>
      </c>
      <c r="HV3" s="1120" t="s">
        <v>541</v>
      </c>
      <c r="HW3" s="1121" t="s">
        <v>542</v>
      </c>
      <c r="HX3" s="1121" t="s">
        <v>543</v>
      </c>
      <c r="HY3" s="1122" t="s">
        <v>544</v>
      </c>
      <c r="HZ3" s="1114"/>
      <c r="IA3" s="1114"/>
      <c r="IB3" s="1117"/>
      <c r="IC3" s="1106"/>
      <c r="ID3" s="1108"/>
    </row>
    <row r="4" spans="1:244" ht="52.5" customHeight="1" x14ac:dyDescent="0.25">
      <c r="A4" s="1103"/>
      <c r="B4" s="1103"/>
      <c r="C4" s="1112"/>
      <c r="D4" s="1103"/>
      <c r="E4" s="1103"/>
      <c r="F4" s="1103"/>
      <c r="G4" s="1103"/>
      <c r="H4" s="1103"/>
      <c r="I4" s="1102"/>
      <c r="J4" s="1103"/>
      <c r="K4" s="1103"/>
      <c r="L4" s="1103"/>
      <c r="M4" s="310" t="s">
        <v>528</v>
      </c>
      <c r="N4" s="311" t="s">
        <v>529</v>
      </c>
      <c r="O4" s="312" t="s">
        <v>530</v>
      </c>
      <c r="P4" s="1119"/>
      <c r="Q4" s="1119"/>
      <c r="R4" s="1119"/>
      <c r="S4" s="313" t="s">
        <v>532</v>
      </c>
      <c r="T4" s="313" t="s">
        <v>545</v>
      </c>
      <c r="U4" s="1119"/>
      <c r="V4" s="1119"/>
      <c r="W4" s="1119"/>
      <c r="X4" s="1099"/>
      <c r="Y4" s="1099"/>
      <c r="Z4" s="1099"/>
      <c r="AA4" s="303" t="s">
        <v>532</v>
      </c>
      <c r="AB4" s="303" t="s">
        <v>545</v>
      </c>
      <c r="AC4" s="1099"/>
      <c r="AD4" s="1099"/>
      <c r="AE4" s="1099"/>
      <c r="AF4" s="1100"/>
      <c r="AG4" s="1100"/>
      <c r="AH4" s="1100"/>
      <c r="AI4" s="1100"/>
      <c r="AJ4" s="1100"/>
      <c r="AK4" s="1120"/>
      <c r="AL4" s="1121"/>
      <c r="AM4" s="1121"/>
      <c r="AN4" s="1122"/>
      <c r="AO4" s="1099"/>
      <c r="AP4" s="1099"/>
      <c r="AQ4" s="1099"/>
      <c r="AR4" s="303" t="s">
        <v>532</v>
      </c>
      <c r="AS4" s="303" t="s">
        <v>545</v>
      </c>
      <c r="AT4" s="1099"/>
      <c r="AU4" s="1099"/>
      <c r="AV4" s="1099"/>
      <c r="AW4" s="1100"/>
      <c r="AX4" s="1100"/>
      <c r="AY4" s="1123"/>
      <c r="AZ4" s="1123"/>
      <c r="BA4" s="1123"/>
      <c r="BB4" s="1120"/>
      <c r="BC4" s="1121"/>
      <c r="BD4" s="1121"/>
      <c r="BE4" s="1122"/>
      <c r="BF4" s="1099"/>
      <c r="BG4" s="1099"/>
      <c r="BH4" s="1099"/>
      <c r="BI4" s="303" t="s">
        <v>532</v>
      </c>
      <c r="BJ4" s="303" t="s">
        <v>545</v>
      </c>
      <c r="BK4" s="1099"/>
      <c r="BL4" s="1099"/>
      <c r="BM4" s="1099"/>
      <c r="BN4" s="1100"/>
      <c r="BO4" s="1100"/>
      <c r="BP4" s="1100"/>
      <c r="BQ4" s="1100"/>
      <c r="BR4" s="1100"/>
      <c r="BS4" s="1120"/>
      <c r="BT4" s="1121"/>
      <c r="BU4" s="1121"/>
      <c r="BV4" s="1122"/>
      <c r="BW4" s="1099"/>
      <c r="BX4" s="1099"/>
      <c r="BY4" s="1099"/>
      <c r="BZ4" s="303" t="s">
        <v>532</v>
      </c>
      <c r="CA4" s="303" t="s">
        <v>545</v>
      </c>
      <c r="CB4" s="1099"/>
      <c r="CC4" s="1099"/>
      <c r="CD4" s="1099"/>
      <c r="CE4" s="1100"/>
      <c r="CF4" s="1100"/>
      <c r="CG4" s="1100"/>
      <c r="CH4" s="1100"/>
      <c r="CI4" s="1100"/>
      <c r="CJ4" s="1120"/>
      <c r="CK4" s="1121"/>
      <c r="CL4" s="1121"/>
      <c r="CM4" s="1122"/>
      <c r="CN4" s="1099"/>
      <c r="CO4" s="1099"/>
      <c r="CP4" s="1099"/>
      <c r="CQ4" s="303" t="s">
        <v>532</v>
      </c>
      <c r="CR4" s="303" t="s">
        <v>545</v>
      </c>
      <c r="CS4" s="1099"/>
      <c r="CT4" s="1099"/>
      <c r="CU4" s="1099"/>
      <c r="CV4" s="1100"/>
      <c r="CW4" s="1100"/>
      <c r="CX4" s="1100"/>
      <c r="CY4" s="1100"/>
      <c r="CZ4" s="1100"/>
      <c r="DA4" s="1120"/>
      <c r="DB4" s="1121"/>
      <c r="DC4" s="1121"/>
      <c r="DD4" s="1122"/>
      <c r="DE4" s="1099"/>
      <c r="DF4" s="1099"/>
      <c r="DG4" s="1099"/>
      <c r="DH4" s="303" t="s">
        <v>532</v>
      </c>
      <c r="DI4" s="303" t="s">
        <v>545</v>
      </c>
      <c r="DJ4" s="1099"/>
      <c r="DK4" s="1099"/>
      <c r="DL4" s="1099"/>
      <c r="DM4" s="1100"/>
      <c r="DN4" s="1100"/>
      <c r="DO4" s="1100"/>
      <c r="DP4" s="1100"/>
      <c r="DQ4" s="1100"/>
      <c r="DR4" s="1120"/>
      <c r="DS4" s="1121"/>
      <c r="DT4" s="1121"/>
      <c r="DU4" s="1122"/>
      <c r="DV4" s="1099"/>
      <c r="DW4" s="1099"/>
      <c r="DX4" s="1099"/>
      <c r="DY4" s="303" t="s">
        <v>532</v>
      </c>
      <c r="DZ4" s="303" t="s">
        <v>545</v>
      </c>
      <c r="EA4" s="1099"/>
      <c r="EB4" s="1099"/>
      <c r="EC4" s="1099"/>
      <c r="ED4" s="1100"/>
      <c r="EE4" s="1100"/>
      <c r="EF4" s="1100"/>
      <c r="EG4" s="1100"/>
      <c r="EH4" s="1100"/>
      <c r="EI4" s="1120"/>
      <c r="EJ4" s="1121"/>
      <c r="EK4" s="1121"/>
      <c r="EL4" s="1122"/>
      <c r="EM4" s="1099"/>
      <c r="EN4" s="1099"/>
      <c r="EO4" s="1099"/>
      <c r="EP4" s="303" t="s">
        <v>532</v>
      </c>
      <c r="EQ4" s="303" t="s">
        <v>545</v>
      </c>
      <c r="ER4" s="1099"/>
      <c r="ES4" s="1099"/>
      <c r="ET4" s="1099"/>
      <c r="EU4" s="1100"/>
      <c r="EV4" s="1100"/>
      <c r="EW4" s="1100"/>
      <c r="EX4" s="1100"/>
      <c r="EY4" s="1100"/>
      <c r="EZ4" s="1120"/>
      <c r="FA4" s="1121"/>
      <c r="FB4" s="1121"/>
      <c r="FC4" s="1122"/>
      <c r="FD4" s="1099"/>
      <c r="FE4" s="1099"/>
      <c r="FF4" s="1099"/>
      <c r="FG4" s="303" t="s">
        <v>532</v>
      </c>
      <c r="FH4" s="303" t="s">
        <v>545</v>
      </c>
      <c r="FI4" s="1099"/>
      <c r="FJ4" s="1099"/>
      <c r="FK4" s="1099"/>
      <c r="FL4" s="1100"/>
      <c r="FM4" s="1100"/>
      <c r="FN4" s="1100"/>
      <c r="FO4" s="1100"/>
      <c r="FP4" s="1100"/>
      <c r="FQ4" s="1120"/>
      <c r="FR4" s="1121"/>
      <c r="FS4" s="1121"/>
      <c r="FT4" s="1122"/>
      <c r="FU4" s="1115"/>
      <c r="FV4" s="1115"/>
      <c r="FW4" s="1099"/>
      <c r="FX4" s="1099"/>
      <c r="FY4" s="1099"/>
      <c r="FZ4" s="303" t="s">
        <v>532</v>
      </c>
      <c r="GA4" s="303" t="s">
        <v>545</v>
      </c>
      <c r="GB4" s="1099"/>
      <c r="GC4" s="1099"/>
      <c r="GD4" s="1099"/>
      <c r="GE4" s="1100"/>
      <c r="GF4" s="1100"/>
      <c r="GG4" s="1100"/>
      <c r="GH4" s="1100"/>
      <c r="GI4" s="1100"/>
      <c r="GJ4" s="1120"/>
      <c r="GK4" s="1121"/>
      <c r="GL4" s="1121"/>
      <c r="GM4" s="1122"/>
      <c r="GN4" s="1115"/>
      <c r="GO4" s="1115"/>
      <c r="GP4" s="1099"/>
      <c r="GQ4" s="1099"/>
      <c r="GR4" s="1099"/>
      <c r="GS4" s="303" t="s">
        <v>532</v>
      </c>
      <c r="GT4" s="303" t="s">
        <v>545</v>
      </c>
      <c r="GU4" s="1099"/>
      <c r="GV4" s="1099"/>
      <c r="GW4" s="1099"/>
      <c r="GX4" s="1100"/>
      <c r="GY4" s="1100"/>
      <c r="GZ4" s="1100"/>
      <c r="HA4" s="1100"/>
      <c r="HB4" s="1100"/>
      <c r="HC4" s="1120"/>
      <c r="HD4" s="1121"/>
      <c r="HE4" s="1121"/>
      <c r="HF4" s="1122"/>
      <c r="HG4" s="1115"/>
      <c r="HH4" s="1115"/>
      <c r="HI4" s="1099"/>
      <c r="HJ4" s="1099"/>
      <c r="HK4" s="1099"/>
      <c r="HL4" s="303" t="s">
        <v>532</v>
      </c>
      <c r="HM4" s="303" t="s">
        <v>545</v>
      </c>
      <c r="HN4" s="1099"/>
      <c r="HO4" s="1099"/>
      <c r="HP4" s="1099"/>
      <c r="HQ4" s="1100"/>
      <c r="HR4" s="1100"/>
      <c r="HS4" s="1100"/>
      <c r="HT4" s="1100"/>
      <c r="HU4" s="1100"/>
      <c r="HV4" s="1120"/>
      <c r="HW4" s="1121"/>
      <c r="HX4" s="1121"/>
      <c r="HY4" s="1122"/>
      <c r="HZ4" s="1115"/>
      <c r="IA4" s="1115"/>
      <c r="IB4" s="1118"/>
      <c r="IC4" s="1107"/>
      <c r="ID4" s="1109"/>
    </row>
    <row r="5" spans="1:244" ht="123" customHeight="1" x14ac:dyDescent="0.25">
      <c r="A5" s="314">
        <v>1</v>
      </c>
      <c r="B5" s="315" t="s">
        <v>1422</v>
      </c>
      <c r="C5" s="78" t="s">
        <v>1423</v>
      </c>
      <c r="D5" s="206" t="s">
        <v>1424</v>
      </c>
      <c r="E5" s="233" t="s">
        <v>747</v>
      </c>
      <c r="F5" s="233" t="s">
        <v>747</v>
      </c>
      <c r="G5" s="233" t="s">
        <v>1425</v>
      </c>
      <c r="H5" s="233" t="s">
        <v>1426</v>
      </c>
      <c r="I5" s="316" t="s">
        <v>1427</v>
      </c>
      <c r="J5" s="317" t="s">
        <v>1428</v>
      </c>
      <c r="K5" s="318">
        <v>2</v>
      </c>
      <c r="L5" s="233" t="s">
        <v>1429</v>
      </c>
      <c r="M5" s="319" t="s">
        <v>1430</v>
      </c>
      <c r="N5" s="320">
        <v>44895</v>
      </c>
      <c r="O5" s="321" t="s">
        <v>1431</v>
      </c>
      <c r="P5" s="322"/>
      <c r="Q5" s="322"/>
      <c r="R5" s="322"/>
      <c r="S5" s="322"/>
      <c r="T5" s="322"/>
      <c r="U5" s="322"/>
      <c r="V5" s="322"/>
      <c r="W5" s="322"/>
      <c r="X5" s="323"/>
      <c r="Y5" s="323"/>
      <c r="Z5" s="323"/>
      <c r="AA5" s="323"/>
      <c r="AB5" s="323"/>
      <c r="AC5" s="323"/>
      <c r="AD5" s="323"/>
      <c r="AE5" s="323"/>
      <c r="AF5" s="323">
        <v>1</v>
      </c>
      <c r="AG5" s="323">
        <v>1</v>
      </c>
      <c r="AH5" s="323">
        <v>1</v>
      </c>
      <c r="AI5" s="323" t="s">
        <v>1432</v>
      </c>
      <c r="AJ5" s="323" t="s">
        <v>1433</v>
      </c>
      <c r="AK5" s="324" t="str">
        <f>AN5</f>
        <v>0%</v>
      </c>
      <c r="AL5" s="325" t="s">
        <v>967</v>
      </c>
      <c r="AM5" s="326">
        <v>0</v>
      </c>
      <c r="AN5" s="327" t="str">
        <f>IF(AM5=0,"0%",IF(AM5=1,"50%",IF(AM5=2,"100%")))</f>
        <v>0%</v>
      </c>
      <c r="AO5" s="328"/>
      <c r="AP5" s="328"/>
      <c r="AQ5" s="328"/>
      <c r="AR5" s="328"/>
      <c r="AS5" s="328"/>
      <c r="AT5" s="328"/>
      <c r="AU5" s="328"/>
      <c r="AV5" s="328"/>
      <c r="AW5" s="329">
        <v>1</v>
      </c>
      <c r="AX5" s="329">
        <v>1</v>
      </c>
      <c r="AY5" s="329">
        <v>1</v>
      </c>
      <c r="AZ5" s="330" t="s">
        <v>566</v>
      </c>
      <c r="BA5" s="155" t="s">
        <v>762</v>
      </c>
      <c r="BB5" s="324" t="str">
        <f>BE5</f>
        <v>0%</v>
      </c>
      <c r="BC5" s="325" t="s">
        <v>967</v>
      </c>
      <c r="BD5" s="326">
        <v>0</v>
      </c>
      <c r="BE5" s="327" t="str">
        <f>IF(BD5=0,"0%",IF(BD5=1,"50%",IF(BD5=2,"100%")))</f>
        <v>0%</v>
      </c>
      <c r="BF5" s="323">
        <v>1</v>
      </c>
      <c r="BG5" s="331">
        <v>0</v>
      </c>
      <c r="BH5" s="332" t="s">
        <v>1434</v>
      </c>
      <c r="BI5" s="323" t="s">
        <v>5</v>
      </c>
      <c r="BJ5" s="323">
        <v>2</v>
      </c>
      <c r="BK5" s="323">
        <v>0</v>
      </c>
      <c r="BL5" s="323">
        <v>0</v>
      </c>
      <c r="BM5" s="323" t="s">
        <v>1435</v>
      </c>
      <c r="BN5" s="323">
        <v>1</v>
      </c>
      <c r="BO5" s="323">
        <v>0</v>
      </c>
      <c r="BP5" s="323">
        <v>1</v>
      </c>
      <c r="BQ5" s="323" t="s">
        <v>566</v>
      </c>
      <c r="BR5" s="323" t="s">
        <v>762</v>
      </c>
      <c r="BS5" s="324" t="str">
        <f>BV5</f>
        <v>0%</v>
      </c>
      <c r="BT5" s="325" t="s">
        <v>967</v>
      </c>
      <c r="BU5" s="326">
        <v>0</v>
      </c>
      <c r="BV5" s="327" t="str">
        <f>IF(BU5=0,"0%",IF(BU5=1,"50%",IF(BU5=2,"100%")))</f>
        <v>0%</v>
      </c>
      <c r="BW5" s="333" t="s">
        <v>1436</v>
      </c>
      <c r="BX5" s="331">
        <v>0</v>
      </c>
      <c r="BY5" s="333" t="s">
        <v>1436</v>
      </c>
      <c r="BZ5" s="323" t="s">
        <v>5</v>
      </c>
      <c r="CA5" s="323">
        <v>0</v>
      </c>
      <c r="CB5" s="323">
        <v>0</v>
      </c>
      <c r="CC5" s="323">
        <v>0</v>
      </c>
      <c r="CD5" s="323" t="s">
        <v>1437</v>
      </c>
      <c r="CE5" s="323">
        <v>1</v>
      </c>
      <c r="CF5" s="323">
        <v>0</v>
      </c>
      <c r="CG5" s="323">
        <v>1</v>
      </c>
      <c r="CH5" s="323"/>
      <c r="CI5" s="323" t="s">
        <v>1080</v>
      </c>
      <c r="CJ5" s="334" t="str">
        <f>CM5</f>
        <v>0%</v>
      </c>
      <c r="CK5" s="335"/>
      <c r="CL5" s="336">
        <f>BU5+BX5</f>
        <v>0</v>
      </c>
      <c r="CM5" s="337" t="str">
        <f>IF(CL5=0,"0%",IF(CL5=1,"50%",IF(CL5=2,"100%")))</f>
        <v>0%</v>
      </c>
      <c r="CN5" s="332" t="s">
        <v>1438</v>
      </c>
      <c r="CO5" s="323">
        <v>1</v>
      </c>
      <c r="CP5" s="323" t="s">
        <v>1439</v>
      </c>
      <c r="CQ5" s="323" t="s">
        <v>1440</v>
      </c>
      <c r="CR5" s="323">
        <v>24</v>
      </c>
      <c r="CS5" s="323" t="s">
        <v>1441</v>
      </c>
      <c r="CT5" s="323" t="s">
        <v>1442</v>
      </c>
      <c r="CU5" s="323" t="s">
        <v>1443</v>
      </c>
      <c r="CV5" s="323">
        <v>0</v>
      </c>
      <c r="CW5" s="323">
        <v>1</v>
      </c>
      <c r="CX5" s="323">
        <v>1</v>
      </c>
      <c r="CY5" s="323" t="s">
        <v>1444</v>
      </c>
      <c r="CZ5" s="323" t="s">
        <v>567</v>
      </c>
      <c r="DA5" s="334" t="str">
        <f>DD5</f>
        <v>50%</v>
      </c>
      <c r="DB5" s="335"/>
      <c r="DC5" s="338">
        <f>CL5+CO5</f>
        <v>1</v>
      </c>
      <c r="DD5" s="337" t="str">
        <f>IF(DC5=0,"0%",IF(DC5=1,"50%",IF(DC5=2,"100%")))</f>
        <v>50%</v>
      </c>
      <c r="DE5" s="332" t="s">
        <v>1445</v>
      </c>
      <c r="DF5" s="323">
        <v>1</v>
      </c>
      <c r="DG5" s="323" t="s">
        <v>1446</v>
      </c>
      <c r="DH5" s="323" t="s">
        <v>5</v>
      </c>
      <c r="DI5" s="323" t="s">
        <v>5</v>
      </c>
      <c r="DJ5" s="323"/>
      <c r="DK5" s="323"/>
      <c r="DL5" s="323" t="s">
        <v>1447</v>
      </c>
      <c r="DM5" s="323">
        <v>0</v>
      </c>
      <c r="DN5" s="323">
        <v>1</v>
      </c>
      <c r="DO5" s="323">
        <v>0</v>
      </c>
      <c r="DP5" s="323" t="s">
        <v>1448</v>
      </c>
      <c r="DQ5" s="323" t="s">
        <v>580</v>
      </c>
      <c r="DR5" s="323" t="str">
        <f>DU5</f>
        <v>100%</v>
      </c>
      <c r="DS5" s="323"/>
      <c r="DT5" s="339">
        <f>DC5+DF5</f>
        <v>2</v>
      </c>
      <c r="DU5" s="323" t="str">
        <f>IF(DT5=0,"0%",IF(DT5=1,"50%",IF(DT5=2,"100%")))</f>
        <v>100%</v>
      </c>
      <c r="DV5" s="323" t="s">
        <v>1449</v>
      </c>
      <c r="DW5" s="323">
        <v>0</v>
      </c>
      <c r="DX5" s="323" t="s">
        <v>1450</v>
      </c>
      <c r="DY5" s="323" t="s">
        <v>5</v>
      </c>
      <c r="DZ5" s="323" t="s">
        <v>5</v>
      </c>
      <c r="EA5" s="323"/>
      <c r="EB5" s="323"/>
      <c r="EC5" s="332" t="s">
        <v>1451</v>
      </c>
      <c r="ED5" s="323">
        <v>1</v>
      </c>
      <c r="EE5" s="323">
        <v>0</v>
      </c>
      <c r="EF5" s="323">
        <v>1</v>
      </c>
      <c r="EG5" s="323" t="s">
        <v>1452</v>
      </c>
      <c r="EH5" s="323" t="s">
        <v>580</v>
      </c>
      <c r="EI5" s="340">
        <f>EL5</f>
        <v>1</v>
      </c>
      <c r="EJ5" s="323"/>
      <c r="EK5" s="341">
        <f>DT5+DW5</f>
        <v>2</v>
      </c>
      <c r="EL5" s="278">
        <f>EK5*100%/K5</f>
        <v>1</v>
      </c>
      <c r="EM5" s="342"/>
      <c r="EN5" s="322"/>
      <c r="EO5" s="322"/>
      <c r="EP5" s="322"/>
      <c r="EQ5" s="322"/>
      <c r="ER5" s="322"/>
      <c r="ES5" s="322"/>
      <c r="ET5" s="322"/>
      <c r="EU5" s="79"/>
      <c r="EV5" s="79"/>
      <c r="EW5" s="79"/>
      <c r="EX5" s="79"/>
      <c r="EY5" s="79" t="s">
        <v>580</v>
      </c>
      <c r="EZ5" s="79" t="str">
        <f>FC5</f>
        <v>100%</v>
      </c>
      <c r="FA5" s="79"/>
      <c r="FB5" s="281">
        <f>EK5+EN5</f>
        <v>2</v>
      </c>
      <c r="FC5" s="79" t="str">
        <f>IF(FB5=0,"0%",IF(FB5=1,"50%",IF(FB5=2,"100%")))</f>
        <v>100%</v>
      </c>
      <c r="FD5" s="322"/>
      <c r="FE5" s="322"/>
      <c r="FF5" s="322"/>
      <c r="FG5" s="322"/>
      <c r="FH5" s="322"/>
      <c r="FI5" s="322"/>
      <c r="FJ5" s="322"/>
      <c r="FK5" s="322"/>
      <c r="FL5" s="322"/>
      <c r="FM5" s="322"/>
      <c r="FN5" s="322"/>
      <c r="FO5" s="322"/>
      <c r="FP5" s="195" t="s">
        <v>580</v>
      </c>
      <c r="FQ5" s="79" t="str">
        <f>FT5</f>
        <v>100%</v>
      </c>
      <c r="FR5" s="79"/>
      <c r="FS5" s="343">
        <f>FB5+FE5</f>
        <v>2</v>
      </c>
      <c r="FT5" s="79" t="str">
        <f>IF(FS5=0,"0%",IF(FS5=1,"50%",IF(FS5=2,"100%")))</f>
        <v>100%</v>
      </c>
      <c r="FU5" s="344" t="s">
        <v>1453</v>
      </c>
      <c r="FV5" s="344" t="s">
        <v>1454</v>
      </c>
      <c r="FW5" s="322"/>
      <c r="FX5" s="322"/>
      <c r="FY5" s="322"/>
      <c r="FZ5" s="322"/>
      <c r="GA5" s="322"/>
      <c r="GB5" s="322"/>
      <c r="GC5" s="322"/>
      <c r="GD5" s="322"/>
      <c r="GE5" s="322"/>
      <c r="GF5" s="322"/>
      <c r="GG5" s="322"/>
      <c r="GH5" s="322"/>
      <c r="GI5" s="322"/>
      <c r="GJ5" s="79" t="str">
        <f>GM5</f>
        <v>100%</v>
      </c>
      <c r="GK5" s="79"/>
      <c r="GL5" s="343">
        <f>FS5+FX5</f>
        <v>2</v>
      </c>
      <c r="GM5" s="79" t="str">
        <f>IF(GL5=0,"0%",IF(GL5=1,"50%",IF(GL5=2,"100%")))</f>
        <v>100%</v>
      </c>
      <c r="GN5" s="344" t="s">
        <v>1455</v>
      </c>
      <c r="GO5" s="344" t="s">
        <v>1456</v>
      </c>
      <c r="GP5" s="322"/>
      <c r="GQ5" s="322"/>
      <c r="GR5" s="322"/>
      <c r="GS5" s="322"/>
      <c r="GT5" s="322"/>
      <c r="GU5" s="322"/>
      <c r="GV5" s="322"/>
      <c r="GW5" s="322"/>
      <c r="GX5" s="322"/>
      <c r="GY5" s="322"/>
      <c r="GZ5" s="322"/>
      <c r="HA5" s="322"/>
      <c r="HB5" s="79" t="s">
        <v>580</v>
      </c>
      <c r="HC5" s="79" t="str">
        <f>HF5</f>
        <v>100%</v>
      </c>
      <c r="HD5" s="79"/>
      <c r="HE5" s="343">
        <f>GL5+GQ5</f>
        <v>2</v>
      </c>
      <c r="HF5" s="79" t="str">
        <f>IF(HE5=0,"0%",IF(HE5=1,"50%",IF(HE5=2,"100%")))</f>
        <v>100%</v>
      </c>
      <c r="HG5" s="344" t="s">
        <v>1457</v>
      </c>
      <c r="HH5" s="344" t="s">
        <v>1454</v>
      </c>
      <c r="HI5" s="322"/>
      <c r="HJ5" s="322"/>
      <c r="HK5" s="322"/>
      <c r="HL5" s="322"/>
      <c r="HM5" s="322"/>
      <c r="HN5" s="322"/>
      <c r="HO5" s="322"/>
      <c r="HP5" s="322"/>
      <c r="HQ5" s="322"/>
      <c r="HR5" s="322"/>
      <c r="HS5" s="322"/>
      <c r="HT5" s="322"/>
      <c r="HU5" s="322"/>
      <c r="HV5" s="79" t="str">
        <f>HY5</f>
        <v>100%</v>
      </c>
      <c r="HW5" s="79"/>
      <c r="HX5" s="345">
        <f>HE5+HJ5</f>
        <v>2</v>
      </c>
      <c r="HY5" s="79" t="str">
        <f>IF(HX5=0,"0%",IF(HX5=1,"50%",IF(HX5=2,"100%")))</f>
        <v>100%</v>
      </c>
      <c r="HZ5" s="344" t="s">
        <v>1458</v>
      </c>
      <c r="IA5" s="344" t="s">
        <v>1454</v>
      </c>
      <c r="IB5" s="346" t="s">
        <v>1459</v>
      </c>
      <c r="IC5" s="346" t="s">
        <v>568</v>
      </c>
      <c r="ID5" s="179" t="s">
        <v>7</v>
      </c>
    </row>
    <row r="6" spans="1:244" ht="146.25" customHeight="1" x14ac:dyDescent="0.25">
      <c r="A6" s="314">
        <v>2</v>
      </c>
      <c r="B6" s="315" t="s">
        <v>1460</v>
      </c>
      <c r="C6" s="78" t="s">
        <v>1461</v>
      </c>
      <c r="D6" s="206" t="s">
        <v>548</v>
      </c>
      <c r="E6" s="206" t="s">
        <v>1074</v>
      </c>
      <c r="F6" s="206" t="s">
        <v>702</v>
      </c>
      <c r="G6" s="233" t="s">
        <v>1425</v>
      </c>
      <c r="H6" s="233" t="s">
        <v>1426</v>
      </c>
      <c r="I6" s="316" t="s">
        <v>1462</v>
      </c>
      <c r="J6" s="317" t="s">
        <v>1428</v>
      </c>
      <c r="K6" s="347">
        <v>5</v>
      </c>
      <c r="L6" s="206" t="s">
        <v>1463</v>
      </c>
      <c r="M6" s="78" t="s">
        <v>668</v>
      </c>
      <c r="N6" s="320">
        <v>44895</v>
      </c>
      <c r="O6" s="321" t="s">
        <v>1431</v>
      </c>
      <c r="P6" s="322"/>
      <c r="Q6" s="322"/>
      <c r="R6" s="322"/>
      <c r="S6" s="322"/>
      <c r="T6" s="322"/>
      <c r="U6" s="322"/>
      <c r="V6" s="322"/>
      <c r="W6" s="322"/>
      <c r="X6" s="323"/>
      <c r="Y6" s="323"/>
      <c r="Z6" s="323"/>
      <c r="AA6" s="323"/>
      <c r="AB6" s="323"/>
      <c r="AC6" s="323"/>
      <c r="AD6" s="323"/>
      <c r="AE6" s="323"/>
      <c r="AF6" s="323">
        <v>0</v>
      </c>
      <c r="AG6" s="323">
        <v>0</v>
      </c>
      <c r="AH6" s="323">
        <v>0</v>
      </c>
      <c r="AI6" s="323" t="s">
        <v>967</v>
      </c>
      <c r="AJ6" s="323" t="s">
        <v>1433</v>
      </c>
      <c r="AK6" s="324" t="str">
        <f>AN6</f>
        <v>0%</v>
      </c>
      <c r="AL6" s="325" t="s">
        <v>967</v>
      </c>
      <c r="AM6" s="326">
        <v>0</v>
      </c>
      <c r="AN6" s="327" t="str">
        <f>IF(AM6=0,"0%",IF(AM6=1,"20%",IF(AM6=2,"40%",IF(AM6=3,"60%",IF(AM6=4,"80"%,IF(AM6=5,"100%"))))))</f>
        <v>0%</v>
      </c>
      <c r="AO6" s="328"/>
      <c r="AP6" s="328"/>
      <c r="AQ6" s="328"/>
      <c r="AR6" s="328"/>
      <c r="AS6" s="328"/>
      <c r="AT6" s="328"/>
      <c r="AU6" s="328"/>
      <c r="AV6" s="328"/>
      <c r="AW6" s="329">
        <v>0</v>
      </c>
      <c r="AX6" s="329">
        <v>0</v>
      </c>
      <c r="AY6" s="329">
        <v>0</v>
      </c>
      <c r="AZ6" s="330" t="s">
        <v>967</v>
      </c>
      <c r="BA6" s="155" t="s">
        <v>1464</v>
      </c>
      <c r="BB6" s="324" t="str">
        <f>BE6</f>
        <v>0%</v>
      </c>
      <c r="BC6" s="325" t="s">
        <v>967</v>
      </c>
      <c r="BD6" s="326">
        <v>0</v>
      </c>
      <c r="BE6" s="327" t="str">
        <f>IF(BD6=0,"0%",IF(BD6=1,"20%",IF(BD6=2,"40%",IF(BD6=3,"60%",IF(BD6=4,"80"%,IF(BD6=5,"100%"))))))</f>
        <v>0%</v>
      </c>
      <c r="BF6" s="323"/>
      <c r="BG6" s="340"/>
      <c r="BH6" s="323"/>
      <c r="BI6" s="323"/>
      <c r="BJ6" s="323"/>
      <c r="BK6" s="323"/>
      <c r="BL6" s="323"/>
      <c r="BM6" s="323"/>
      <c r="BN6" s="323">
        <v>1</v>
      </c>
      <c r="BO6" s="323">
        <v>0</v>
      </c>
      <c r="BP6" s="323">
        <v>1</v>
      </c>
      <c r="BQ6" s="323" t="s">
        <v>967</v>
      </c>
      <c r="BR6" s="323" t="s">
        <v>1465</v>
      </c>
      <c r="BS6" s="324" t="str">
        <f>BV6</f>
        <v>0%</v>
      </c>
      <c r="BT6" s="325" t="s">
        <v>967</v>
      </c>
      <c r="BU6" s="326">
        <v>0</v>
      </c>
      <c r="BV6" s="327" t="str">
        <f>IF(BU6=0,"0%",IF(BU6=1,"20%",IF(BU6=2,"40%",IF(BU6=3,"60%",IF(BU6=4,"80"%,IF(BU6=5,"100%"))))))</f>
        <v>0%</v>
      </c>
      <c r="BW6" s="323"/>
      <c r="BX6" s="323"/>
      <c r="BY6" s="323"/>
      <c r="BZ6" s="323"/>
      <c r="CA6" s="323"/>
      <c r="CB6" s="323"/>
      <c r="CC6" s="323"/>
      <c r="CD6" s="323"/>
      <c r="CE6" s="323">
        <v>0</v>
      </c>
      <c r="CF6" s="323">
        <v>0</v>
      </c>
      <c r="CG6" s="323">
        <v>0</v>
      </c>
      <c r="CH6" s="323"/>
      <c r="CI6" s="323" t="s">
        <v>715</v>
      </c>
      <c r="CJ6" s="334" t="str">
        <f>CM6</f>
        <v>0%</v>
      </c>
      <c r="CK6" s="335"/>
      <c r="CL6" s="336">
        <f t="shared" ref="CL6:CL8" si="0">BU6+BX6</f>
        <v>0</v>
      </c>
      <c r="CM6" s="337" t="str">
        <f>IF(CL6=0,"0%",IF(CL6=1,"20%",IF(CL6=2,"40%",IF(CL6=3,"60%",IF(CL6=4,"80"%,IF(CL6=5,"100%"))))))</f>
        <v>0%</v>
      </c>
      <c r="CN6" s="323"/>
      <c r="CO6" s="323"/>
      <c r="CP6" s="323"/>
      <c r="CQ6" s="323"/>
      <c r="CR6" s="323"/>
      <c r="CS6" s="323"/>
      <c r="CT6" s="323"/>
      <c r="CU6" s="323"/>
      <c r="CV6" s="323">
        <v>0</v>
      </c>
      <c r="CW6" s="323">
        <v>0</v>
      </c>
      <c r="CX6" s="323">
        <v>0</v>
      </c>
      <c r="CY6" s="323"/>
      <c r="CZ6" s="323" t="s">
        <v>715</v>
      </c>
      <c r="DA6" s="334" t="str">
        <f>DD6</f>
        <v>0%</v>
      </c>
      <c r="DB6" s="335"/>
      <c r="DC6" s="348">
        <f t="shared" ref="DC6:DC8" si="1">CL6+CO6</f>
        <v>0</v>
      </c>
      <c r="DD6" s="337" t="str">
        <f>IF(DC6=0,"0%",IF(DC6=1,"20%",IF(DC6=2,"40%",IF(DC6=3,"60%",IF(DC6=4,"80"%,IF(DC6=5,"100%"))))))</f>
        <v>0%</v>
      </c>
      <c r="DE6" s="323"/>
      <c r="DF6" s="323"/>
      <c r="DG6" s="323"/>
      <c r="DH6" s="323"/>
      <c r="DI6" s="323"/>
      <c r="DJ6" s="323"/>
      <c r="DK6" s="323"/>
      <c r="DL6" s="323"/>
      <c r="DM6" s="323">
        <v>0</v>
      </c>
      <c r="DN6" s="323">
        <v>0</v>
      </c>
      <c r="DO6" s="323">
        <v>0</v>
      </c>
      <c r="DP6" s="323"/>
      <c r="DQ6" s="323" t="s">
        <v>715</v>
      </c>
      <c r="DR6" s="323" t="str">
        <f>DU6</f>
        <v>0%</v>
      </c>
      <c r="DS6" s="323"/>
      <c r="DT6" s="349">
        <f t="shared" ref="DT6:DT8" si="2">DC6+DF6</f>
        <v>0</v>
      </c>
      <c r="DU6" s="323" t="str">
        <f>IF(DT6=0,"0%",IF(DT6=1,"20%",IF(DT6=2,"40%",IF(DT6=3,"60%",IF(DT6=4,"80"%,IF(DT6=5,"100%"))))))</f>
        <v>0%</v>
      </c>
      <c r="DV6" s="323"/>
      <c r="DW6" s="323"/>
      <c r="DX6" s="323"/>
      <c r="DY6" s="323"/>
      <c r="DZ6" s="323"/>
      <c r="EA6" s="323"/>
      <c r="EB6" s="323"/>
      <c r="EC6" s="323"/>
      <c r="ED6" s="323"/>
      <c r="EE6" s="323"/>
      <c r="EF6" s="323"/>
      <c r="EG6" s="323"/>
      <c r="EH6" s="323" t="s">
        <v>715</v>
      </c>
      <c r="EI6" s="323" t="str">
        <f>EL6</f>
        <v>0%</v>
      </c>
      <c r="EJ6" s="323"/>
      <c r="EK6" s="349">
        <f t="shared" ref="EK6:EK8" si="3">DT6+DW6</f>
        <v>0</v>
      </c>
      <c r="EL6" s="200" t="str">
        <f>IF(EK6=0,"0%",IF(EK6=1,"20%",IF(EK6=2,"40%",IF(EK6=3,"60%",IF(EK6=4,"80"%,IF(EK6=5,"100%"))))))</f>
        <v>0%</v>
      </c>
      <c r="EM6" s="350" t="s">
        <v>1466</v>
      </c>
      <c r="EN6" s="188">
        <v>5</v>
      </c>
      <c r="EO6" s="351" t="s">
        <v>1467</v>
      </c>
      <c r="EP6" s="351" t="s">
        <v>1468</v>
      </c>
      <c r="EQ6" s="79">
        <v>7</v>
      </c>
      <c r="ER6" s="78" t="s">
        <v>1469</v>
      </c>
      <c r="ES6" s="351" t="s">
        <v>1470</v>
      </c>
      <c r="ET6" s="78" t="s">
        <v>1471</v>
      </c>
      <c r="EU6" s="79">
        <v>0</v>
      </c>
      <c r="EV6" s="79">
        <v>1</v>
      </c>
      <c r="EW6" s="79">
        <v>1</v>
      </c>
      <c r="EX6" s="79"/>
      <c r="EY6" s="79" t="s">
        <v>580</v>
      </c>
      <c r="EZ6" s="79" t="str">
        <f>FC6</f>
        <v>100%</v>
      </c>
      <c r="FA6" s="79"/>
      <c r="FB6" s="281">
        <f t="shared" ref="FB6:FB8" si="4">EK6+EN6</f>
        <v>5</v>
      </c>
      <c r="FC6" s="79" t="str">
        <f>IF(FB6=0,"0%",IF(FB6=1,"20%",IF(FB6=2,"40%",IF(FB6=3,"60%",IF(FB6=4,"80"%,IF(FB6=5,"100%"))))))</f>
        <v>100%</v>
      </c>
      <c r="FD6" s="322"/>
      <c r="FE6" s="322"/>
      <c r="FF6" s="322"/>
      <c r="FG6" s="322"/>
      <c r="FH6" s="322"/>
      <c r="FI6" s="322"/>
      <c r="FJ6" s="322"/>
      <c r="FK6" s="322"/>
      <c r="FL6" s="322"/>
      <c r="FM6" s="322"/>
      <c r="FN6" s="322"/>
      <c r="FO6" s="322"/>
      <c r="FP6" s="195" t="s">
        <v>580</v>
      </c>
      <c r="FQ6" s="79" t="str">
        <f>FT6</f>
        <v>100%</v>
      </c>
      <c r="FR6" s="79"/>
      <c r="FS6" s="343">
        <f t="shared" ref="FS6:FS8" si="5">FB6+FE6</f>
        <v>5</v>
      </c>
      <c r="FT6" s="79" t="str">
        <f>IF(FS6=0,"0%",IF(FS6=1,"20%",IF(FS6=2,"40%",IF(FS6=3,"60%",IF(FS6=4,"80"%,IF(FS6=5,"100%"))))))</f>
        <v>100%</v>
      </c>
      <c r="FU6" s="352" t="s">
        <v>1472</v>
      </c>
      <c r="FV6" s="352" t="s">
        <v>1454</v>
      </c>
      <c r="FW6" s="322"/>
      <c r="FX6" s="322"/>
      <c r="FY6" s="322"/>
      <c r="FZ6" s="322"/>
      <c r="GA6" s="322"/>
      <c r="GB6" s="322"/>
      <c r="GC6" s="322"/>
      <c r="GD6" s="322"/>
      <c r="GE6" s="322"/>
      <c r="GF6" s="322"/>
      <c r="GG6" s="322"/>
      <c r="GH6" s="322"/>
      <c r="GI6" s="322"/>
      <c r="GJ6" s="79" t="str">
        <f>GM6</f>
        <v>100%</v>
      </c>
      <c r="GK6" s="79"/>
      <c r="GL6" s="343">
        <f t="shared" ref="GL6:GL8" si="6">FS6+FX6</f>
        <v>5</v>
      </c>
      <c r="GM6" s="79" t="str">
        <f>IF(GL6=0,"0%",IF(GL6=1,"20%",IF(GL6=2,"40%",IF(GL6=3,"60%",IF(GL6=4,"80"%,IF(GL6=5,"100%"))))))</f>
        <v>100%</v>
      </c>
      <c r="GN6" s="352" t="s">
        <v>1473</v>
      </c>
      <c r="GO6" s="162" t="s">
        <v>1474</v>
      </c>
      <c r="GP6" s="322"/>
      <c r="GQ6" s="322"/>
      <c r="GR6" s="322"/>
      <c r="GS6" s="322"/>
      <c r="GT6" s="322"/>
      <c r="GU6" s="322"/>
      <c r="GV6" s="322"/>
      <c r="GW6" s="322"/>
      <c r="GX6" s="322"/>
      <c r="GY6" s="322"/>
      <c r="GZ6" s="322"/>
      <c r="HA6" s="322"/>
      <c r="HB6" s="79" t="s">
        <v>580</v>
      </c>
      <c r="HC6" s="79" t="str">
        <f>HF6</f>
        <v>100%</v>
      </c>
      <c r="HD6" s="79"/>
      <c r="HE6" s="343">
        <f>GL6+GQ6</f>
        <v>5</v>
      </c>
      <c r="HF6" s="79" t="str">
        <f>IF(HE6=0,"0%",IF(HE6=1,"20%",IF(HE6=2,"40%",IF(HE6=3,"60%",IF(HE6=4,"80"%,IF(HE6=5,"100%"))))))</f>
        <v>100%</v>
      </c>
      <c r="HG6" s="352" t="s">
        <v>1475</v>
      </c>
      <c r="HH6" s="352" t="s">
        <v>1454</v>
      </c>
      <c r="HI6" s="322"/>
      <c r="HJ6" s="322"/>
      <c r="HK6" s="322"/>
      <c r="HL6" s="322"/>
      <c r="HM6" s="322"/>
      <c r="HN6" s="322"/>
      <c r="HO6" s="322"/>
      <c r="HP6" s="322"/>
      <c r="HQ6" s="322"/>
      <c r="HR6" s="322"/>
      <c r="HS6" s="322"/>
      <c r="HT6" s="322"/>
      <c r="HU6" s="322"/>
      <c r="HV6" s="79" t="str">
        <f>HY6</f>
        <v>100%</v>
      </c>
      <c r="HW6" s="79"/>
      <c r="HX6" s="345">
        <f t="shared" ref="HX6:HX8" si="7">HE6+HJ6</f>
        <v>5</v>
      </c>
      <c r="HY6" s="79" t="str">
        <f>IF(HX6=0,"0%",IF(HX6=1,"20%",IF(HX6=2,"40%",IF(HX6=3,"60%",IF(HX6=4,"80"%,IF(HX6=5,"100%"))))))</f>
        <v>100%</v>
      </c>
      <c r="HZ6" s="352" t="s">
        <v>1476</v>
      </c>
      <c r="IA6" s="352" t="s">
        <v>1454</v>
      </c>
      <c r="IB6" s="353" t="s">
        <v>2844</v>
      </c>
      <c r="IC6" s="346" t="s">
        <v>568</v>
      </c>
      <c r="ID6" s="179" t="s">
        <v>7</v>
      </c>
    </row>
    <row r="7" spans="1:244" ht="205.5" customHeight="1" x14ac:dyDescent="0.25">
      <c r="A7" s="314">
        <v>3</v>
      </c>
      <c r="B7" s="315" t="s">
        <v>1477</v>
      </c>
      <c r="C7" s="78" t="s">
        <v>1478</v>
      </c>
      <c r="D7" s="206" t="s">
        <v>548</v>
      </c>
      <c r="E7" s="206" t="s">
        <v>774</v>
      </c>
      <c r="F7" s="206" t="s">
        <v>550</v>
      </c>
      <c r="G7" s="233" t="s">
        <v>1425</v>
      </c>
      <c r="H7" s="233" t="s">
        <v>1426</v>
      </c>
      <c r="I7" s="316" t="s">
        <v>1479</v>
      </c>
      <c r="J7" s="354" t="s">
        <v>1480</v>
      </c>
      <c r="K7" s="347">
        <v>5</v>
      </c>
      <c r="L7" s="206" t="s">
        <v>1481</v>
      </c>
      <c r="M7" s="78" t="s">
        <v>668</v>
      </c>
      <c r="N7" s="320">
        <v>44866</v>
      </c>
      <c r="O7" s="321" t="s">
        <v>1431</v>
      </c>
      <c r="P7" s="322"/>
      <c r="Q7" s="322"/>
      <c r="R7" s="322"/>
      <c r="S7" s="322"/>
      <c r="T7" s="322"/>
      <c r="U7" s="322"/>
      <c r="V7" s="322"/>
      <c r="W7" s="322"/>
      <c r="X7" s="323"/>
      <c r="Y7" s="323"/>
      <c r="Z7" s="323"/>
      <c r="AA7" s="323"/>
      <c r="AB7" s="323"/>
      <c r="AC7" s="323"/>
      <c r="AD7" s="323"/>
      <c r="AE7" s="323"/>
      <c r="AF7" s="323">
        <v>0</v>
      </c>
      <c r="AG7" s="323">
        <v>0</v>
      </c>
      <c r="AH7" s="323">
        <v>0</v>
      </c>
      <c r="AI7" s="323" t="s">
        <v>967</v>
      </c>
      <c r="AJ7" s="323" t="s">
        <v>1433</v>
      </c>
      <c r="AK7" s="324" t="str">
        <f>AN7</f>
        <v>0%</v>
      </c>
      <c r="AL7" s="325" t="s">
        <v>967</v>
      </c>
      <c r="AM7" s="326">
        <v>0</v>
      </c>
      <c r="AN7" s="327" t="str">
        <f>IF(AM7=0,"0%",IF(AM7=1,"20%",IF(AM7=2,"40%",IF(AM7=3,"60%",IF(AM7=4,"80"%,IF(AM7=5,"100%"))))))</f>
        <v>0%</v>
      </c>
      <c r="AO7" s="328"/>
      <c r="AP7" s="328"/>
      <c r="AQ7" s="328"/>
      <c r="AR7" s="328"/>
      <c r="AS7" s="328"/>
      <c r="AT7" s="328"/>
      <c r="AU7" s="328"/>
      <c r="AV7" s="328"/>
      <c r="AW7" s="329">
        <v>0</v>
      </c>
      <c r="AX7" s="329">
        <v>0</v>
      </c>
      <c r="AY7" s="329">
        <v>0</v>
      </c>
      <c r="AZ7" s="330" t="s">
        <v>967</v>
      </c>
      <c r="BA7" s="155" t="s">
        <v>1464</v>
      </c>
      <c r="BB7" s="324" t="str">
        <f>BE7</f>
        <v>0%</v>
      </c>
      <c r="BC7" s="325" t="s">
        <v>967</v>
      </c>
      <c r="BD7" s="326">
        <v>0</v>
      </c>
      <c r="BE7" s="327" t="str">
        <f>IF(BD7=0,"0%",IF(BD7=1,"20%",IF(BD7=2,"40%",IF(BD7=3,"60%",IF(BD7=4,"80"%,IF(BD7=5,"100%"))))))</f>
        <v>0%</v>
      </c>
      <c r="BF7" s="323"/>
      <c r="BG7" s="323">
        <v>0</v>
      </c>
      <c r="BH7" s="323"/>
      <c r="BI7" s="323"/>
      <c r="BJ7" s="323"/>
      <c r="BK7" s="323"/>
      <c r="BL7" s="323"/>
      <c r="BM7" s="323"/>
      <c r="BN7" s="323">
        <v>0</v>
      </c>
      <c r="BO7" s="323">
        <v>0</v>
      </c>
      <c r="BP7" s="323">
        <v>0</v>
      </c>
      <c r="BQ7" s="323" t="s">
        <v>967</v>
      </c>
      <c r="BR7" s="323" t="s">
        <v>1464</v>
      </c>
      <c r="BS7" s="324" t="str">
        <f>BV7</f>
        <v>0%</v>
      </c>
      <c r="BT7" s="325" t="s">
        <v>967</v>
      </c>
      <c r="BU7" s="326">
        <v>0</v>
      </c>
      <c r="BV7" s="327" t="str">
        <f>IF(BU7=0,"0%",IF(BU7=1,"20%",IF(BU7=2,"40%",IF(BU7=3,"60%",IF(BU7=4,"80"%,IF(BU7=5,"100%"))))))</f>
        <v>0%</v>
      </c>
      <c r="BW7" s="323"/>
      <c r="BX7" s="323"/>
      <c r="BY7" s="323"/>
      <c r="BZ7" s="323"/>
      <c r="CA7" s="323"/>
      <c r="CB7" s="323"/>
      <c r="CC7" s="323"/>
      <c r="CD7" s="323"/>
      <c r="CE7" s="323">
        <v>0</v>
      </c>
      <c r="CF7" s="323">
        <v>0</v>
      </c>
      <c r="CG7" s="323">
        <v>0</v>
      </c>
      <c r="CH7" s="323"/>
      <c r="CI7" s="323" t="s">
        <v>715</v>
      </c>
      <c r="CJ7" s="334" t="str">
        <f>CM7</f>
        <v>0%</v>
      </c>
      <c r="CK7" s="335"/>
      <c r="CL7" s="336">
        <f t="shared" si="0"/>
        <v>0</v>
      </c>
      <c r="CM7" s="337" t="str">
        <f>IF(CL7=0,"0%",IF(CL7=1,"20%",IF(CL7=2,"40%",IF(CL7=3,"60%",IF(CL7=4,"80"%,IF(CL7=5,"100%"))))))</f>
        <v>0%</v>
      </c>
      <c r="CN7" s="323"/>
      <c r="CO7" s="323"/>
      <c r="CP7" s="323"/>
      <c r="CQ7" s="323"/>
      <c r="CR7" s="323"/>
      <c r="CS7" s="323"/>
      <c r="CT7" s="323"/>
      <c r="CU7" s="323"/>
      <c r="CV7" s="323">
        <v>0</v>
      </c>
      <c r="CW7" s="323">
        <v>0</v>
      </c>
      <c r="CX7" s="323">
        <v>0</v>
      </c>
      <c r="CY7" s="323"/>
      <c r="CZ7" s="323" t="s">
        <v>715</v>
      </c>
      <c r="DA7" s="334" t="str">
        <f>DD7</f>
        <v>0%</v>
      </c>
      <c r="DB7" s="335"/>
      <c r="DC7" s="348">
        <f t="shared" si="1"/>
        <v>0</v>
      </c>
      <c r="DD7" s="337" t="str">
        <f>IF(DC7=0,"0%",IF(DC7=1,"20%",IF(DC7=2,"40%",IF(DC7=3,"60%",IF(DC7=4,"80"%,IF(DC7=5,"100%"))))))</f>
        <v>0%</v>
      </c>
      <c r="DE7" s="323"/>
      <c r="DF7" s="323"/>
      <c r="DG7" s="323"/>
      <c r="DH7" s="323"/>
      <c r="DI7" s="323"/>
      <c r="DJ7" s="323"/>
      <c r="DK7" s="323"/>
      <c r="DL7" s="323"/>
      <c r="DM7" s="323">
        <v>0</v>
      </c>
      <c r="DN7" s="323">
        <v>0</v>
      </c>
      <c r="DO7" s="323">
        <v>0</v>
      </c>
      <c r="DP7" s="323"/>
      <c r="DQ7" s="323" t="s">
        <v>715</v>
      </c>
      <c r="DR7" s="323" t="str">
        <f>DU7</f>
        <v>0%</v>
      </c>
      <c r="DS7" s="323"/>
      <c r="DT7" s="349">
        <f t="shared" si="2"/>
        <v>0</v>
      </c>
      <c r="DU7" s="323" t="str">
        <f>IF(DT7=0,"0%",IF(DT7=1,"20%",IF(DT7=2,"40%",IF(DT7=3,"60%",IF(DT7=4,"80"%,IF(DT7=5,"100%"))))))</f>
        <v>0%</v>
      </c>
      <c r="DV7" s="323"/>
      <c r="DW7" s="323"/>
      <c r="DX7" s="323"/>
      <c r="DY7" s="323"/>
      <c r="DZ7" s="323"/>
      <c r="EA7" s="323"/>
      <c r="EB7" s="323"/>
      <c r="EC7" s="323"/>
      <c r="ED7" s="323"/>
      <c r="EE7" s="323"/>
      <c r="EF7" s="323"/>
      <c r="EG7" s="323"/>
      <c r="EH7" s="323" t="s">
        <v>715</v>
      </c>
      <c r="EI7" s="323" t="str">
        <f>EL7</f>
        <v>0%</v>
      </c>
      <c r="EJ7" s="323"/>
      <c r="EK7" s="349">
        <f t="shared" si="3"/>
        <v>0</v>
      </c>
      <c r="EL7" s="79" t="str">
        <f>IF(EK7=0,"0%",IF(EK7=1,"20%",IF(EK7=2,"40%",IF(EK7=3,"60%",IF(EK7=4,"80"%,IF(EK7=5,"100%"))))))</f>
        <v>0%</v>
      </c>
      <c r="EM7" s="355"/>
      <c r="EN7" s="322"/>
      <c r="EO7" s="322"/>
      <c r="EP7" s="322"/>
      <c r="EQ7" s="322"/>
      <c r="ER7" s="322"/>
      <c r="ES7" s="322"/>
      <c r="ET7" s="322"/>
      <c r="EU7" s="79">
        <v>0</v>
      </c>
      <c r="EV7" s="79">
        <v>0</v>
      </c>
      <c r="EW7" s="79">
        <v>0</v>
      </c>
      <c r="EX7" s="322"/>
      <c r="EY7" s="79" t="s">
        <v>715</v>
      </c>
      <c r="EZ7" s="79">
        <f>FC7</f>
        <v>0</v>
      </c>
      <c r="FA7" s="79"/>
      <c r="FB7" s="345">
        <f t="shared" si="4"/>
        <v>0</v>
      </c>
      <c r="FC7" s="278">
        <f>FB7*100%/K7</f>
        <v>0</v>
      </c>
      <c r="FD7" s="356"/>
      <c r="FE7" s="79">
        <v>0</v>
      </c>
      <c r="FF7" s="78"/>
      <c r="FG7" s="183"/>
      <c r="FH7" s="79"/>
      <c r="FI7" s="351"/>
      <c r="FJ7" s="351"/>
      <c r="FK7" s="351"/>
      <c r="FL7" s="78">
        <v>0</v>
      </c>
      <c r="FM7" s="79">
        <v>1</v>
      </c>
      <c r="FN7" s="79">
        <v>1</v>
      </c>
      <c r="FO7" s="78"/>
      <c r="FP7" s="195" t="s">
        <v>715</v>
      </c>
      <c r="FQ7" s="79" t="str">
        <f>FT7</f>
        <v>0%</v>
      </c>
      <c r="FR7" s="79"/>
      <c r="FS7" s="345">
        <f t="shared" si="5"/>
        <v>0</v>
      </c>
      <c r="FT7" s="79" t="str">
        <f>IF(FS7=0,"0%",IF(FS7=1,"20%",IF(FS7=2,"40%",IF(FS7=3,"60%",IF(FS7=4,"80"%,IF(FS7=5,"100%"))))))</f>
        <v>0%</v>
      </c>
      <c r="FU7" s="352" t="s">
        <v>1482</v>
      </c>
      <c r="FV7" s="352" t="s">
        <v>1454</v>
      </c>
      <c r="FW7" s="357" t="s">
        <v>1483</v>
      </c>
      <c r="FX7" s="79">
        <v>5</v>
      </c>
      <c r="FY7" s="357" t="s">
        <v>1484</v>
      </c>
      <c r="FZ7" s="357" t="s">
        <v>1485</v>
      </c>
      <c r="GA7" s="79">
        <v>5</v>
      </c>
      <c r="GB7" s="357" t="s">
        <v>1486</v>
      </c>
      <c r="GC7" s="357" t="s">
        <v>1487</v>
      </c>
      <c r="GD7" s="357" t="s">
        <v>1488</v>
      </c>
      <c r="GE7" s="79">
        <v>0</v>
      </c>
      <c r="GF7" s="79">
        <v>1</v>
      </c>
      <c r="GG7" s="79">
        <v>1</v>
      </c>
      <c r="GH7" s="79"/>
      <c r="GI7" s="79" t="s">
        <v>580</v>
      </c>
      <c r="GJ7" s="79" t="str">
        <f>GM7</f>
        <v>100%</v>
      </c>
      <c r="GK7" s="79"/>
      <c r="GL7" s="343">
        <f t="shared" si="6"/>
        <v>5</v>
      </c>
      <c r="GM7" s="79" t="str">
        <f>IF(GL7=0,"0%",IF(GL7=1,"20%",IF(GL7=2,"40%",IF(GL7=3,"60%",IF(GL7=4,"80"%,IF(GL7=5,"100%"))))))</f>
        <v>100%</v>
      </c>
      <c r="GN7" s="352" t="s">
        <v>1489</v>
      </c>
      <c r="GO7" s="352" t="s">
        <v>1490</v>
      </c>
      <c r="GP7" s="322"/>
      <c r="GQ7" s="322"/>
      <c r="GR7" s="322"/>
      <c r="GS7" s="322"/>
      <c r="GT7" s="322"/>
      <c r="GU7" s="322"/>
      <c r="GV7" s="322"/>
      <c r="GW7" s="322"/>
      <c r="GX7" s="322"/>
      <c r="GY7" s="322"/>
      <c r="GZ7" s="322"/>
      <c r="HA7" s="322"/>
      <c r="HB7" s="79" t="s">
        <v>580</v>
      </c>
      <c r="HC7" s="79" t="str">
        <f>HF7</f>
        <v>100%</v>
      </c>
      <c r="HD7" s="79"/>
      <c r="HE7" s="343">
        <f t="shared" ref="HE7" si="8">GL7+GQ7</f>
        <v>5</v>
      </c>
      <c r="HF7" s="79" t="str">
        <f>IF(HE7=0,"0%",IF(HE7=1,"20%",IF(HE7=2,"40%",IF(HE7=3,"60%",IF(HE7=4,"80"%,IF(HE7=5,"100%"))))))</f>
        <v>100%</v>
      </c>
      <c r="HG7" s="352" t="s">
        <v>1491</v>
      </c>
      <c r="HH7" s="352" t="s">
        <v>1454</v>
      </c>
      <c r="HI7" s="322"/>
      <c r="HJ7" s="322"/>
      <c r="HK7" s="322"/>
      <c r="HL7" s="322"/>
      <c r="HM7" s="322"/>
      <c r="HN7" s="322"/>
      <c r="HO7" s="322"/>
      <c r="HP7" s="322"/>
      <c r="HQ7" s="322"/>
      <c r="HR7" s="322"/>
      <c r="HS7" s="322"/>
      <c r="HT7" s="322"/>
      <c r="HU7" s="322"/>
      <c r="HV7" s="79" t="str">
        <f>HY7</f>
        <v>100%</v>
      </c>
      <c r="HW7" s="79"/>
      <c r="HX7" s="345">
        <f t="shared" si="7"/>
        <v>5</v>
      </c>
      <c r="HY7" s="79" t="str">
        <f>IF(HX7=0,"0%",IF(HX7=1,"20%",IF(HX7=2,"40%",IF(HX7=3,"60%",IF(HX7=4,"80"%,IF(HX7=5,"100%"))))))</f>
        <v>100%</v>
      </c>
      <c r="HZ7" s="352" t="s">
        <v>1492</v>
      </c>
      <c r="IA7" s="352" t="s">
        <v>1454</v>
      </c>
      <c r="IB7" s="358" t="s">
        <v>1493</v>
      </c>
      <c r="IC7" s="359" t="s">
        <v>1494</v>
      </c>
      <c r="ID7" s="179" t="s">
        <v>7</v>
      </c>
    </row>
    <row r="8" spans="1:244" ht="350.25" customHeight="1" thickBot="1" x14ac:dyDescent="0.3">
      <c r="A8" s="314">
        <v>4</v>
      </c>
      <c r="B8" s="315" t="s">
        <v>1495</v>
      </c>
      <c r="C8" s="360" t="s">
        <v>1496</v>
      </c>
      <c r="D8" s="151" t="s">
        <v>548</v>
      </c>
      <c r="E8" s="361" t="s">
        <v>701</v>
      </c>
      <c r="F8" s="151" t="s">
        <v>725</v>
      </c>
      <c r="G8" s="233" t="s">
        <v>1425</v>
      </c>
      <c r="H8" s="233" t="s">
        <v>1426</v>
      </c>
      <c r="I8" s="316" t="s">
        <v>1479</v>
      </c>
      <c r="J8" s="317" t="s">
        <v>1428</v>
      </c>
      <c r="K8" s="347">
        <v>5</v>
      </c>
      <c r="L8" s="151" t="s">
        <v>1497</v>
      </c>
      <c r="M8" s="78" t="s">
        <v>668</v>
      </c>
      <c r="N8" s="320">
        <v>44895</v>
      </c>
      <c r="O8" s="321" t="s">
        <v>1431</v>
      </c>
      <c r="P8" s="322"/>
      <c r="Q8" s="322"/>
      <c r="R8" s="322"/>
      <c r="S8" s="322"/>
      <c r="T8" s="322"/>
      <c r="U8" s="322"/>
      <c r="V8" s="322"/>
      <c r="W8" s="322"/>
      <c r="X8" s="323"/>
      <c r="Y8" s="323"/>
      <c r="Z8" s="323"/>
      <c r="AA8" s="323"/>
      <c r="AB8" s="323"/>
      <c r="AC8" s="323"/>
      <c r="AD8" s="323"/>
      <c r="AE8" s="323"/>
      <c r="AF8" s="323">
        <v>0</v>
      </c>
      <c r="AG8" s="323">
        <v>0</v>
      </c>
      <c r="AH8" s="323">
        <v>0</v>
      </c>
      <c r="AI8" s="323" t="s">
        <v>967</v>
      </c>
      <c r="AJ8" s="323" t="s">
        <v>1433</v>
      </c>
      <c r="AK8" s="324" t="str">
        <f>AN8</f>
        <v>0%</v>
      </c>
      <c r="AL8" s="325" t="s">
        <v>967</v>
      </c>
      <c r="AM8" s="326">
        <v>0</v>
      </c>
      <c r="AN8" s="327" t="str">
        <f>IF(AM8=0,"0%",IF(AM8=1,"20%",IF(AM8=2,"40%",IF(AM8=3,"60%",IF(AM8=4,"80"%,IF(AM8=5,"100%"))))))</f>
        <v>0%</v>
      </c>
      <c r="AO8" s="328"/>
      <c r="AP8" s="328"/>
      <c r="AQ8" s="328"/>
      <c r="AR8" s="328"/>
      <c r="AS8" s="328"/>
      <c r="AT8" s="328"/>
      <c r="AU8" s="328"/>
      <c r="AV8" s="328"/>
      <c r="AW8" s="329">
        <v>0</v>
      </c>
      <c r="AX8" s="329">
        <v>0</v>
      </c>
      <c r="AY8" s="329">
        <v>0</v>
      </c>
      <c r="AZ8" s="330" t="s">
        <v>967</v>
      </c>
      <c r="BA8" s="155" t="s">
        <v>1464</v>
      </c>
      <c r="BB8" s="324" t="str">
        <f>BE8</f>
        <v>0%</v>
      </c>
      <c r="BC8" s="325" t="s">
        <v>967</v>
      </c>
      <c r="BD8" s="326">
        <v>0</v>
      </c>
      <c r="BE8" s="327" t="str">
        <f>IF(BD8=0,"0%",IF(BD8=1,"20%",IF(BD8=2,"40%",IF(BD8=3,"60%",IF(BD8=4,"80"%,IF(BD8=5,"100%"))))))</f>
        <v>0%</v>
      </c>
      <c r="BF8" s="323"/>
      <c r="BG8" s="323">
        <v>0</v>
      </c>
      <c r="BH8" s="323"/>
      <c r="BI8" s="323"/>
      <c r="BJ8" s="323"/>
      <c r="BK8" s="323"/>
      <c r="BL8" s="323"/>
      <c r="BM8" s="323"/>
      <c r="BN8" s="323">
        <v>0</v>
      </c>
      <c r="BO8" s="323">
        <v>0</v>
      </c>
      <c r="BP8" s="323">
        <v>0</v>
      </c>
      <c r="BQ8" s="323" t="s">
        <v>967</v>
      </c>
      <c r="BR8" s="323" t="s">
        <v>1464</v>
      </c>
      <c r="BS8" s="324" t="str">
        <f>BV8</f>
        <v>0%</v>
      </c>
      <c r="BT8" s="325" t="s">
        <v>967</v>
      </c>
      <c r="BU8" s="326">
        <v>0</v>
      </c>
      <c r="BV8" s="327" t="str">
        <f>IF(BU8=0,"0%",IF(BU8=1,"20%",IF(BU8=2,"40%",IF(BU8=3,"60%",IF(BU8=4,"80"%,IF(BU8=5,"100%"))))))</f>
        <v>0%</v>
      </c>
      <c r="BW8" s="323"/>
      <c r="BX8" s="323"/>
      <c r="BY8" s="323"/>
      <c r="BZ8" s="323"/>
      <c r="CA8" s="323"/>
      <c r="CB8" s="323"/>
      <c r="CC8" s="323"/>
      <c r="CD8" s="323"/>
      <c r="CE8" s="323">
        <v>0</v>
      </c>
      <c r="CF8" s="323">
        <v>0</v>
      </c>
      <c r="CG8" s="323">
        <v>0</v>
      </c>
      <c r="CH8" s="323"/>
      <c r="CI8" s="323" t="s">
        <v>715</v>
      </c>
      <c r="CJ8" s="334" t="str">
        <f>CM8</f>
        <v>0%</v>
      </c>
      <c r="CK8" s="335"/>
      <c r="CL8" s="336">
        <f t="shared" si="0"/>
        <v>0</v>
      </c>
      <c r="CM8" s="337" t="str">
        <f>IF(CL8=0,"0%",IF(CL8=1,"20%",IF(CL8=2,"40%",IF(CL8=3,"60%",IF(CL8=4,"80"%,IF(CL8=5,"100%"))))))</f>
        <v>0%</v>
      </c>
      <c r="CN8" s="323"/>
      <c r="CO8" s="323"/>
      <c r="CP8" s="323"/>
      <c r="CQ8" s="323"/>
      <c r="CR8" s="323"/>
      <c r="CS8" s="323"/>
      <c r="CT8" s="323"/>
      <c r="CU8" s="323"/>
      <c r="CV8" s="323">
        <v>0</v>
      </c>
      <c r="CW8" s="323">
        <v>0</v>
      </c>
      <c r="CX8" s="323">
        <v>0</v>
      </c>
      <c r="CY8" s="323"/>
      <c r="CZ8" s="323" t="s">
        <v>715</v>
      </c>
      <c r="DA8" s="334" t="str">
        <f>DD8</f>
        <v>0%</v>
      </c>
      <c r="DB8" s="335"/>
      <c r="DC8" s="348">
        <f t="shared" si="1"/>
        <v>0</v>
      </c>
      <c r="DD8" s="337" t="str">
        <f>IF(DC8=0,"0%",IF(DC8=1,"20%",IF(DC8=2,"40%",IF(DC8=3,"60%",IF(DC8=4,"80"%,IF(DC8=5,"100%"))))))</f>
        <v>0%</v>
      </c>
      <c r="DE8" s="323"/>
      <c r="DF8" s="323"/>
      <c r="DG8" s="323"/>
      <c r="DH8" s="323"/>
      <c r="DI8" s="323"/>
      <c r="DJ8" s="323"/>
      <c r="DK8" s="323"/>
      <c r="DL8" s="323"/>
      <c r="DM8" s="323">
        <v>0</v>
      </c>
      <c r="DN8" s="323">
        <v>0</v>
      </c>
      <c r="DO8" s="323">
        <v>0</v>
      </c>
      <c r="DP8" s="323"/>
      <c r="DQ8" s="323" t="s">
        <v>715</v>
      </c>
      <c r="DR8" s="323" t="str">
        <f>DU8</f>
        <v>0%</v>
      </c>
      <c r="DS8" s="323"/>
      <c r="DT8" s="349">
        <f t="shared" si="2"/>
        <v>0</v>
      </c>
      <c r="DU8" s="323" t="str">
        <f>IF(DT8=0,"0%",IF(DT8=1,"20%",IF(DT8=2,"40%",IF(DT8=3,"60%",IF(DT8=4,"80"%,IF(DT8=5,"100%"))))))</f>
        <v>0%</v>
      </c>
      <c r="DV8" s="323"/>
      <c r="DW8" s="323"/>
      <c r="DX8" s="323"/>
      <c r="DY8" s="323"/>
      <c r="DZ8" s="323"/>
      <c r="EA8" s="323"/>
      <c r="EB8" s="323"/>
      <c r="EC8" s="323"/>
      <c r="ED8" s="323"/>
      <c r="EE8" s="323"/>
      <c r="EF8" s="323"/>
      <c r="EG8" s="323"/>
      <c r="EH8" s="323" t="s">
        <v>715</v>
      </c>
      <c r="EI8" s="323" t="str">
        <f>EL8</f>
        <v>0%</v>
      </c>
      <c r="EJ8" s="323"/>
      <c r="EK8" s="349">
        <f t="shared" si="3"/>
        <v>0</v>
      </c>
      <c r="EL8" s="79" t="str">
        <f>IF(EK8=0,"0%",IF(EK8=1,"20%",IF(EK8=2,"40%",IF(EK8=3,"60%",IF(EK8=4,"80"%,IF(EK8=5,"100%"))))))</f>
        <v>0%</v>
      </c>
      <c r="EM8" s="322"/>
      <c r="EN8" s="322"/>
      <c r="EO8" s="322"/>
      <c r="EP8" s="322"/>
      <c r="EQ8" s="322"/>
      <c r="ER8" s="322"/>
      <c r="ES8" s="322"/>
      <c r="ET8" s="322"/>
      <c r="EU8" s="79">
        <v>0</v>
      </c>
      <c r="EV8" s="79">
        <v>0</v>
      </c>
      <c r="EW8" s="79">
        <v>0</v>
      </c>
      <c r="EX8" s="322"/>
      <c r="EY8" s="79" t="s">
        <v>715</v>
      </c>
      <c r="EZ8" s="79" t="str">
        <f>FC8</f>
        <v>0%</v>
      </c>
      <c r="FA8" s="79"/>
      <c r="FB8" s="345">
        <f t="shared" si="4"/>
        <v>0</v>
      </c>
      <c r="FC8" s="79" t="str">
        <f>IF(FB8=0,"0%",IF(FB8=1,"20%",IF(FB8=2,"40%",IF(FB8=3,"60%",IF(FB8=4,"80"%,IF(FB8=5,"100%"))))))</f>
        <v>0%</v>
      </c>
      <c r="FD8" s="322"/>
      <c r="FE8" s="322"/>
      <c r="FF8" s="322"/>
      <c r="FG8" s="322"/>
      <c r="FH8" s="322"/>
      <c r="FI8" s="322"/>
      <c r="FJ8" s="322"/>
      <c r="FK8" s="322"/>
      <c r="FL8" s="322"/>
      <c r="FM8" s="322"/>
      <c r="FN8" s="322"/>
      <c r="FO8" s="322"/>
      <c r="FP8" s="195" t="s">
        <v>715</v>
      </c>
      <c r="FQ8" s="79" t="str">
        <f>FT8</f>
        <v>0%</v>
      </c>
      <c r="FR8" s="79"/>
      <c r="FS8" s="345">
        <f t="shared" si="5"/>
        <v>0</v>
      </c>
      <c r="FT8" s="79" t="str">
        <f>IF(FS8=0,"0%",IF(FS8=1,"20%",IF(FS8=2,"40%",IF(FS8=3,"60%",IF(FS8=4,"80"%,IF(FS8=5,"100%"))))))</f>
        <v>0%</v>
      </c>
      <c r="FU8" s="352" t="s">
        <v>1498</v>
      </c>
      <c r="FV8" s="352" t="s">
        <v>1499</v>
      </c>
      <c r="FW8" s="322"/>
      <c r="FX8" s="322"/>
      <c r="FY8" s="322"/>
      <c r="FZ8" s="322"/>
      <c r="GA8" s="322"/>
      <c r="GB8" s="322"/>
      <c r="GC8" s="322"/>
      <c r="GD8" s="322"/>
      <c r="GE8" s="322"/>
      <c r="GF8" s="322"/>
      <c r="GG8" s="322"/>
      <c r="GH8" s="322"/>
      <c r="GI8" s="322"/>
      <c r="GJ8" s="79" t="str">
        <f>GM8</f>
        <v>0%</v>
      </c>
      <c r="GK8" s="79"/>
      <c r="GL8" s="345">
        <f t="shared" si="6"/>
        <v>0</v>
      </c>
      <c r="GM8" s="79" t="str">
        <f>IF(GL8=0,"0%",IF(GL8=1,"20%",IF(GL8=2,"40%",IF(GL8=3,"60%",IF(GL8=4,"80"%,IF(GL8=5,"100%"))))))</f>
        <v>0%</v>
      </c>
      <c r="GN8" s="352" t="s">
        <v>1500</v>
      </c>
      <c r="GO8" s="162" t="s">
        <v>1454</v>
      </c>
      <c r="GP8" s="362" t="s">
        <v>1501</v>
      </c>
      <c r="GQ8" s="363">
        <v>5</v>
      </c>
      <c r="GR8" s="362" t="s">
        <v>1502</v>
      </c>
      <c r="GS8" s="362" t="s">
        <v>1503</v>
      </c>
      <c r="GT8" s="363">
        <v>14</v>
      </c>
      <c r="GU8" s="362" t="s">
        <v>1504</v>
      </c>
      <c r="GV8" s="363"/>
      <c r="GW8" s="362" t="s">
        <v>1505</v>
      </c>
      <c r="GX8" s="322">
        <v>0</v>
      </c>
      <c r="GY8" s="322">
        <v>1</v>
      </c>
      <c r="GZ8" s="322">
        <v>1</v>
      </c>
      <c r="HA8" s="322" t="s">
        <v>759</v>
      </c>
      <c r="HB8" s="79" t="s">
        <v>580</v>
      </c>
      <c r="HC8" s="79" t="str">
        <f>HF8</f>
        <v>100%</v>
      </c>
      <c r="HD8" s="79"/>
      <c r="HE8" s="343">
        <v>5</v>
      </c>
      <c r="HF8" s="79" t="str">
        <f>IF(HE8=0,"0%",IF(HE8=1,"20%",IF(HE8=2,"40%",IF(HE8=3,"60%",IF(HE8=4,"80"%,IF(HE8=5,"100%"))))))</f>
        <v>100%</v>
      </c>
      <c r="HG8" s="352" t="s">
        <v>1506</v>
      </c>
      <c r="HH8" s="352" t="s">
        <v>1507</v>
      </c>
      <c r="HI8" s="322"/>
      <c r="HJ8" s="322"/>
      <c r="HK8" s="322"/>
      <c r="HL8" s="322"/>
      <c r="HM8" s="322"/>
      <c r="HN8" s="322"/>
      <c r="HO8" s="322"/>
      <c r="HP8" s="322"/>
      <c r="HQ8" s="322"/>
      <c r="HR8" s="322"/>
      <c r="HS8" s="322"/>
      <c r="HT8" s="322"/>
      <c r="HU8" s="322"/>
      <c r="HV8" s="79" t="str">
        <f>HY8</f>
        <v>100%</v>
      </c>
      <c r="HW8" s="79"/>
      <c r="HX8" s="345">
        <f t="shared" si="7"/>
        <v>5</v>
      </c>
      <c r="HY8" s="79" t="str">
        <f>IF(HX8=0,"0%",IF(HX8=1,"20%",IF(HX8=2,"40%",IF(HX8=3,"60%",IF(HX8=4,"80"%,IF(HX8=5,"100%"))))))</f>
        <v>100%</v>
      </c>
      <c r="HZ8" s="352" t="s">
        <v>1508</v>
      </c>
      <c r="IA8" s="352" t="s">
        <v>1454</v>
      </c>
      <c r="IB8" s="358" t="s">
        <v>1509</v>
      </c>
      <c r="IC8" s="358" t="s">
        <v>1510</v>
      </c>
      <c r="ID8" s="179" t="s">
        <v>7</v>
      </c>
      <c r="IJ8" s="304" t="s">
        <v>1511</v>
      </c>
    </row>
    <row r="9" spans="1:244" ht="16.5" thickBot="1" x14ac:dyDescent="0.3">
      <c r="B9" s="364"/>
      <c r="C9" s="365"/>
      <c r="D9" s="366"/>
      <c r="E9" s="365"/>
      <c r="K9" s="369">
        <f>SUM(K5:K8)</f>
        <v>17</v>
      </c>
      <c r="BD9" s="370">
        <f>SUM(BD5:BD8)</f>
        <v>0</v>
      </c>
      <c r="BN9" s="371"/>
      <c r="BO9" s="371"/>
      <c r="BP9" s="371"/>
      <c r="BQ9" s="371"/>
      <c r="BR9" s="371"/>
      <c r="BS9" s="371"/>
      <c r="BT9" s="371"/>
      <c r="BU9" s="372">
        <v>0</v>
      </c>
      <c r="BV9" s="371"/>
      <c r="CL9" s="373">
        <f>SUM(CL5:CL8)</f>
        <v>0</v>
      </c>
      <c r="CM9" s="374">
        <f>CL9*100%/K9</f>
        <v>0</v>
      </c>
      <c r="DC9" s="375">
        <f>SUM(DC5:DC8)</f>
        <v>1</v>
      </c>
      <c r="DD9" s="374">
        <f>DC9*100%/K9</f>
        <v>5.8823529411764705E-2</v>
      </c>
      <c r="DT9" s="376">
        <f>SUM(DT5:DT8)</f>
        <v>2</v>
      </c>
      <c r="DU9" s="374">
        <f>DT9*100%/K9</f>
        <v>0.11764705882352941</v>
      </c>
      <c r="EK9" s="373">
        <f>SUM(EK5:EK8)</f>
        <v>2</v>
      </c>
      <c r="EL9" s="374">
        <f>EK9*100%/K9</f>
        <v>0.11764705882352941</v>
      </c>
      <c r="FB9" s="373">
        <f>SUM(FB5:FB8)</f>
        <v>7</v>
      </c>
      <c r="FC9" s="374">
        <f>FB9*100%/K9</f>
        <v>0.41176470588235292</v>
      </c>
      <c r="FS9" s="373">
        <f>SUM(FS5:FS8)</f>
        <v>7</v>
      </c>
      <c r="FT9" s="374">
        <f>FS9*100%/K9</f>
        <v>0.41176470588235292</v>
      </c>
      <c r="FU9" s="162"/>
      <c r="FV9" s="162"/>
      <c r="GL9" s="373">
        <f>SUM(GL5:GL8)</f>
        <v>12</v>
      </c>
      <c r="GM9" s="374">
        <f>GL9*100%/K9</f>
        <v>0.70588235294117652</v>
      </c>
      <c r="GN9" s="162"/>
      <c r="GO9" s="162"/>
      <c r="GS9" s="377"/>
      <c r="HE9" s="373">
        <f>SUM(HE5:HE8)</f>
        <v>17</v>
      </c>
      <c r="HF9" s="374">
        <f>HE9*100%/K9</f>
        <v>1</v>
      </c>
      <c r="HG9" s="162"/>
      <c r="HH9" s="162"/>
      <c r="HX9" s="373">
        <f>SUM(HX5:HX8)</f>
        <v>17</v>
      </c>
      <c r="HY9" s="374">
        <f>HX9*100%/$K$9</f>
        <v>1</v>
      </c>
      <c r="HZ9" s="162"/>
      <c r="IA9" s="162"/>
    </row>
    <row r="10" spans="1:244" x14ac:dyDescent="0.25">
      <c r="FU10" s="380"/>
      <c r="FV10" s="380"/>
      <c r="GN10" s="380"/>
      <c r="GO10" s="380"/>
      <c r="HG10" s="380"/>
      <c r="HH10" s="380"/>
      <c r="HZ10" s="380"/>
      <c r="IA10" s="380"/>
      <c r="IB10" s="380"/>
      <c r="IC10" s="380"/>
      <c r="ID10" s="93"/>
    </row>
    <row r="11" spans="1:244" x14ac:dyDescent="0.25">
      <c r="A11" s="368"/>
      <c r="B11" s="381">
        <v>100</v>
      </c>
      <c r="C11" s="304"/>
      <c r="D11" s="304"/>
      <c r="E11" s="304"/>
      <c r="F11" s="304"/>
      <c r="G11" s="304"/>
      <c r="H11" s="304"/>
      <c r="I11" s="304"/>
      <c r="J11" s="304"/>
      <c r="K11" s="304"/>
      <c r="L11" s="304"/>
      <c r="M11" s="304"/>
      <c r="N11" s="304"/>
      <c r="O11" s="304"/>
      <c r="FU11" s="93"/>
      <c r="FV11" s="93"/>
      <c r="GN11" s="93"/>
      <c r="GO11" s="93"/>
      <c r="HG11" s="93"/>
      <c r="HH11" s="93"/>
      <c r="HZ11" s="93"/>
      <c r="IA11" s="93"/>
      <c r="IB11" s="93"/>
      <c r="IC11" s="93"/>
      <c r="ID11" s="93"/>
    </row>
    <row r="12" spans="1:244" x14ac:dyDescent="0.25">
      <c r="A12" s="368"/>
      <c r="B12" s="304"/>
      <c r="C12" s="304"/>
      <c r="D12" s="304"/>
      <c r="E12" s="304"/>
      <c r="F12" s="304"/>
      <c r="G12" s="304"/>
      <c r="H12" s="304"/>
      <c r="I12" s="304"/>
      <c r="J12" s="304"/>
      <c r="K12" s="304"/>
      <c r="L12" s="304"/>
      <c r="M12" s="304"/>
      <c r="N12" s="304"/>
      <c r="O12" s="304"/>
      <c r="FU12" s="93"/>
      <c r="FV12" s="93"/>
      <c r="GN12" s="93"/>
      <c r="GO12" s="93"/>
      <c r="HG12" s="93"/>
      <c r="HH12" s="93"/>
      <c r="HZ12" s="93"/>
      <c r="IA12" s="93"/>
      <c r="IB12" s="93"/>
      <c r="IC12" s="93"/>
      <c r="ID12" s="93"/>
    </row>
    <row r="13" spans="1:244" x14ac:dyDescent="0.25">
      <c r="A13" s="368"/>
      <c r="B13" s="304"/>
      <c r="C13" s="304"/>
      <c r="D13" s="304"/>
      <c r="E13" s="304"/>
      <c r="F13" s="304"/>
      <c r="G13" s="304"/>
      <c r="H13" s="304"/>
      <c r="I13" s="304"/>
      <c r="J13" s="304"/>
      <c r="K13" s="304"/>
      <c r="L13" s="304"/>
      <c r="M13" s="304"/>
      <c r="N13" s="304"/>
      <c r="O13" s="304"/>
      <c r="FU13" s="93"/>
      <c r="FV13" s="93"/>
      <c r="GN13" s="93"/>
      <c r="GO13" s="93"/>
      <c r="HG13" s="93"/>
      <c r="HH13" s="93"/>
      <c r="HZ13" s="93"/>
      <c r="IA13" s="93"/>
      <c r="IB13" s="93"/>
      <c r="IC13" s="93"/>
      <c r="ID13" s="93"/>
    </row>
    <row r="14" spans="1:244" x14ac:dyDescent="0.25">
      <c r="A14" s="368"/>
      <c r="B14" s="304"/>
      <c r="C14" s="304"/>
      <c r="D14" s="304"/>
      <c r="E14" s="304"/>
      <c r="F14" s="304"/>
      <c r="G14" s="304"/>
      <c r="H14" s="304"/>
      <c r="I14" s="304"/>
      <c r="J14" s="304"/>
      <c r="K14" s="304"/>
      <c r="L14" s="304"/>
      <c r="M14" s="304"/>
      <c r="N14" s="304"/>
      <c r="O14" s="304"/>
      <c r="FU14" s="93"/>
      <c r="FV14" s="93"/>
      <c r="GN14" s="93"/>
      <c r="GO14" s="93"/>
      <c r="HG14" s="93"/>
      <c r="HH14" s="93"/>
      <c r="HZ14" s="93"/>
      <c r="IA14" s="93"/>
      <c r="IB14" s="93"/>
      <c r="IC14" s="93"/>
      <c r="ID14" s="93"/>
    </row>
    <row r="15" spans="1:244" x14ac:dyDescent="0.25">
      <c r="A15" s="368"/>
      <c r="B15" s="304"/>
      <c r="C15" s="304"/>
      <c r="D15" s="304"/>
      <c r="E15" s="304"/>
      <c r="F15" s="304"/>
      <c r="G15" s="304"/>
      <c r="H15" s="304"/>
      <c r="I15" s="304"/>
      <c r="J15" s="304"/>
      <c r="K15" s="304"/>
      <c r="L15" s="304"/>
      <c r="M15" s="304"/>
      <c r="N15" s="304"/>
      <c r="O15" s="304"/>
      <c r="FU15" s="93"/>
      <c r="FV15" s="93"/>
      <c r="GN15" s="93"/>
      <c r="GO15" s="93"/>
      <c r="HG15" s="93"/>
      <c r="HH15" s="93"/>
      <c r="HZ15" s="93"/>
      <c r="IA15" s="93"/>
      <c r="IB15" s="93"/>
      <c r="IC15" s="93"/>
      <c r="ID15" s="93"/>
    </row>
    <row r="16" spans="1:244" x14ac:dyDescent="0.25">
      <c r="A16" s="368"/>
      <c r="B16" s="368"/>
      <c r="C16" s="368"/>
      <c r="D16" s="304"/>
      <c r="E16" s="304"/>
      <c r="F16" s="304"/>
      <c r="G16" s="304"/>
      <c r="H16" s="304"/>
      <c r="I16" s="304"/>
      <c r="J16" s="304"/>
      <c r="K16" s="304"/>
      <c r="L16" s="304"/>
      <c r="M16" s="304"/>
      <c r="N16" s="304"/>
      <c r="O16" s="304"/>
      <c r="FU16" s="93"/>
      <c r="FV16" s="93"/>
      <c r="GN16" s="93"/>
      <c r="GO16" s="93"/>
      <c r="HG16" s="93"/>
      <c r="HH16" s="93"/>
      <c r="HZ16" s="93"/>
      <c r="IA16" s="93"/>
      <c r="IB16" s="93"/>
      <c r="IC16" s="93"/>
      <c r="ID16" s="93"/>
    </row>
    <row r="17" spans="1:238" x14ac:dyDescent="0.25">
      <c r="A17" s="368"/>
      <c r="B17" s="368"/>
      <c r="C17" s="368"/>
      <c r="D17" s="304"/>
      <c r="E17" s="304"/>
      <c r="F17" s="304"/>
      <c r="G17" s="304"/>
      <c r="H17" s="304"/>
      <c r="I17" s="304"/>
      <c r="J17" s="304"/>
      <c r="K17" s="304"/>
      <c r="L17" s="304"/>
      <c r="M17" s="304"/>
      <c r="N17" s="304"/>
      <c r="O17" s="304"/>
      <c r="FU17" s="93"/>
      <c r="FV17" s="93"/>
      <c r="GN17" s="93"/>
      <c r="GO17" s="93"/>
      <c r="HG17" s="93"/>
      <c r="HH17" s="93"/>
      <c r="HZ17" s="93"/>
      <c r="IA17" s="93"/>
      <c r="IB17" s="93"/>
      <c r="IC17" s="93"/>
      <c r="ID17" s="93"/>
    </row>
    <row r="18" spans="1:238" x14ac:dyDescent="0.25">
      <c r="G18" s="382"/>
      <c r="H18" s="382"/>
      <c r="FU18" s="93"/>
      <c r="FV18" s="93"/>
      <c r="GN18" s="93"/>
      <c r="GO18" s="93"/>
      <c r="HG18" s="93"/>
      <c r="HH18" s="93"/>
      <c r="HZ18" s="93"/>
      <c r="IA18" s="93"/>
      <c r="IB18" s="93"/>
      <c r="IC18" s="93"/>
      <c r="ID18" s="93"/>
    </row>
    <row r="19" spans="1:238" x14ac:dyDescent="0.25">
      <c r="H19" s="383"/>
      <c r="FU19" s="93"/>
      <c r="FV19" s="93"/>
      <c r="GN19" s="93"/>
      <c r="GO19" s="93"/>
      <c r="HG19" s="93"/>
      <c r="HH19" s="93"/>
      <c r="HZ19" s="93"/>
      <c r="IA19" s="93"/>
      <c r="IB19" s="93"/>
      <c r="IC19" s="93"/>
      <c r="ID19" s="93"/>
    </row>
    <row r="20" spans="1:238" x14ac:dyDescent="0.25">
      <c r="G20" s="383"/>
      <c r="H20" s="383"/>
      <c r="FU20" s="93"/>
      <c r="FV20" s="93"/>
      <c r="GN20" s="93"/>
      <c r="GO20" s="93"/>
      <c r="HG20" s="93"/>
      <c r="HH20" s="93"/>
      <c r="HZ20" s="93"/>
      <c r="IA20" s="93"/>
      <c r="IB20" s="93"/>
      <c r="IC20" s="93"/>
      <c r="ID20" s="93"/>
    </row>
    <row r="21" spans="1:238" x14ac:dyDescent="0.25">
      <c r="G21" s="383"/>
      <c r="H21" s="383"/>
      <c r="FU21" s="93"/>
      <c r="FV21" s="93"/>
      <c r="GN21" s="93"/>
      <c r="GO21" s="93"/>
      <c r="HG21" s="93"/>
      <c r="HH21" s="93"/>
      <c r="HZ21" s="93"/>
      <c r="IA21" s="93"/>
      <c r="IB21" s="93"/>
      <c r="IC21" s="93"/>
      <c r="ID21" s="93"/>
    </row>
    <row r="22" spans="1:238" x14ac:dyDescent="0.25">
      <c r="G22" s="383"/>
      <c r="H22" s="383"/>
      <c r="FU22" s="93"/>
      <c r="FV22" s="93"/>
      <c r="GN22" s="93"/>
      <c r="GO22" s="93"/>
      <c r="HG22" s="93"/>
      <c r="HH22" s="93"/>
      <c r="HZ22" s="93"/>
      <c r="IA22" s="93"/>
      <c r="IB22" s="93"/>
      <c r="IC22" s="93"/>
      <c r="ID22" s="93"/>
    </row>
    <row r="23" spans="1:238" x14ac:dyDescent="0.25">
      <c r="H23" s="298"/>
      <c r="FU23" s="93"/>
      <c r="FV23" s="93"/>
      <c r="GN23" s="93"/>
      <c r="GO23" s="93"/>
      <c r="HG23" s="93"/>
      <c r="HH23" s="93"/>
      <c r="HZ23" s="93"/>
      <c r="IA23" s="93"/>
      <c r="IB23" s="93"/>
      <c r="IC23" s="93"/>
      <c r="ID23" s="93"/>
    </row>
    <row r="24" spans="1:238" x14ac:dyDescent="0.25">
      <c r="G24" s="298"/>
      <c r="H24" s="298"/>
      <c r="FU24" s="93"/>
      <c r="FV24" s="93"/>
      <c r="GN24" s="93"/>
      <c r="GO24" s="93"/>
      <c r="HG24" s="93"/>
      <c r="HH24" s="93"/>
      <c r="HZ24" s="93"/>
      <c r="IA24" s="93"/>
      <c r="IB24" s="93"/>
      <c r="IC24" s="93"/>
      <c r="ID24" s="93"/>
    </row>
    <row r="25" spans="1:238" s="301" customFormat="1" x14ac:dyDescent="0.25">
      <c r="B25" s="378"/>
      <c r="C25" s="379"/>
      <c r="D25" s="378"/>
      <c r="E25" s="368"/>
      <c r="F25" s="367"/>
      <c r="G25" s="302"/>
      <c r="H25" s="383"/>
      <c r="J25" s="368"/>
      <c r="K25" s="368"/>
      <c r="L25" s="368"/>
      <c r="M25" s="368"/>
      <c r="N25" s="368"/>
      <c r="O25" s="368"/>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FU25" s="93"/>
      <c r="FV25" s="93"/>
      <c r="GN25" s="93"/>
      <c r="GO25" s="93"/>
      <c r="HG25" s="93"/>
      <c r="HH25" s="93"/>
      <c r="HZ25" s="93"/>
      <c r="IA25" s="93"/>
      <c r="IB25" s="93"/>
      <c r="IC25" s="93"/>
      <c r="ID25" s="93"/>
    </row>
    <row r="26" spans="1:238" s="301" customFormat="1" x14ac:dyDescent="0.25">
      <c r="B26" s="378"/>
      <c r="C26" s="379"/>
      <c r="D26" s="378"/>
      <c r="E26" s="368"/>
      <c r="F26" s="367"/>
      <c r="G26" s="384"/>
      <c r="H26" s="385"/>
      <c r="J26" s="368"/>
      <c r="K26" s="368"/>
      <c r="L26" s="368"/>
      <c r="M26" s="368"/>
      <c r="N26" s="368"/>
      <c r="O26" s="368"/>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FU26" s="93"/>
      <c r="FV26" s="93"/>
      <c r="GN26" s="93"/>
      <c r="GO26" s="93"/>
      <c r="HG26" s="93"/>
      <c r="HH26" s="93"/>
      <c r="HZ26" s="93"/>
      <c r="IA26" s="93"/>
      <c r="IB26" s="93"/>
      <c r="IC26" s="93"/>
      <c r="ID26" s="93"/>
    </row>
    <row r="32" spans="1:238" x14ac:dyDescent="0.25">
      <c r="S32" s="386">
        <f>R32*$Q$32</f>
        <v>0</v>
      </c>
    </row>
    <row r="33" spans="19:19" x14ac:dyDescent="0.25">
      <c r="S33" s="386">
        <f>R33*$Q$32</f>
        <v>0</v>
      </c>
    </row>
    <row r="34" spans="19:19" x14ac:dyDescent="0.25">
      <c r="S34" s="386">
        <f>R34*$Q$32</f>
        <v>0</v>
      </c>
    </row>
    <row r="35" spans="19:19" x14ac:dyDescent="0.25">
      <c r="S35" s="386">
        <f>R35*$Q$32</f>
        <v>0</v>
      </c>
    </row>
    <row r="36" spans="19:19" x14ac:dyDescent="0.25">
      <c r="S36" s="386">
        <f>R36*$Q$32</f>
        <v>0</v>
      </c>
    </row>
  </sheetData>
  <mergeCells count="274">
    <mergeCell ref="HT3:HT4"/>
    <mergeCell ref="HU3:HU4"/>
    <mergeCell ref="HV3:HV4"/>
    <mergeCell ref="HW3:HW4"/>
    <mergeCell ref="HX3:HX4"/>
    <mergeCell ref="HY3:HY4"/>
    <mergeCell ref="HN3:HN4"/>
    <mergeCell ref="HO3:HO4"/>
    <mergeCell ref="HP3:HP4"/>
    <mergeCell ref="HQ3:HQ4"/>
    <mergeCell ref="HR3:HR4"/>
    <mergeCell ref="HS3:HS4"/>
    <mergeCell ref="HB3:HB4"/>
    <mergeCell ref="HC3:HC4"/>
    <mergeCell ref="HD3:HD4"/>
    <mergeCell ref="HE3:HE4"/>
    <mergeCell ref="HF3:HF4"/>
    <mergeCell ref="HJ3:HJ4"/>
    <mergeCell ref="GV3:GV4"/>
    <mergeCell ref="GW3:GW4"/>
    <mergeCell ref="GX3:GX4"/>
    <mergeCell ref="GY3:GY4"/>
    <mergeCell ref="GZ3:GZ4"/>
    <mergeCell ref="HA3:HA4"/>
    <mergeCell ref="HG1:HG4"/>
    <mergeCell ref="HH1:HH4"/>
    <mergeCell ref="GJ3:GJ4"/>
    <mergeCell ref="GK3:GK4"/>
    <mergeCell ref="GL3:GL4"/>
    <mergeCell ref="GM3:GM4"/>
    <mergeCell ref="GQ3:GQ4"/>
    <mergeCell ref="GR3:GR4"/>
    <mergeCell ref="GD3:GD4"/>
    <mergeCell ref="GE3:GE4"/>
    <mergeCell ref="GF3:GF4"/>
    <mergeCell ref="GG3:GG4"/>
    <mergeCell ref="GH3:GH4"/>
    <mergeCell ref="GI3:GI4"/>
    <mergeCell ref="GP2:GP4"/>
    <mergeCell ref="GQ2:GW2"/>
    <mergeCell ref="GS3:GT3"/>
    <mergeCell ref="GU3:GU4"/>
    <mergeCell ref="GE1:GI2"/>
    <mergeCell ref="GJ1:GM2"/>
    <mergeCell ref="GN1:GN4"/>
    <mergeCell ref="FX3:FX4"/>
    <mergeCell ref="FY3:FY4"/>
    <mergeCell ref="FZ3:GA3"/>
    <mergeCell ref="FL3:FL4"/>
    <mergeCell ref="FM3:FM4"/>
    <mergeCell ref="FN3:FN4"/>
    <mergeCell ref="FO3:FO4"/>
    <mergeCell ref="FP3:FP4"/>
    <mergeCell ref="FQ3:FQ4"/>
    <mergeCell ref="FU1:FU4"/>
    <mergeCell ref="FV1:FV4"/>
    <mergeCell ref="FW1:GD1"/>
    <mergeCell ref="FW2:FW4"/>
    <mergeCell ref="FX2:GD2"/>
    <mergeCell ref="GB3:GB4"/>
    <mergeCell ref="GC3:GC4"/>
    <mergeCell ref="EJ3:EJ4"/>
    <mergeCell ref="EK3:EK4"/>
    <mergeCell ref="EL3:EL4"/>
    <mergeCell ref="EN3:EN4"/>
    <mergeCell ref="EO3:EO4"/>
    <mergeCell ref="EP3:EQ3"/>
    <mergeCell ref="FE3:FE4"/>
    <mergeCell ref="FF3:FF4"/>
    <mergeCell ref="FG3:FH3"/>
    <mergeCell ref="EX3:EX4"/>
    <mergeCell ref="EY3:EY4"/>
    <mergeCell ref="EZ3:EZ4"/>
    <mergeCell ref="FA3:FA4"/>
    <mergeCell ref="FB3:FB4"/>
    <mergeCell ref="FC3:FC4"/>
    <mergeCell ref="EF3:EF4"/>
    <mergeCell ref="EG3:EG4"/>
    <mergeCell ref="EH3:EH4"/>
    <mergeCell ref="EI3:EI4"/>
    <mergeCell ref="DW3:DW4"/>
    <mergeCell ref="DX3:DX4"/>
    <mergeCell ref="DY3:DZ3"/>
    <mergeCell ref="EA3:EA4"/>
    <mergeCell ref="EB3:EB4"/>
    <mergeCell ref="EC3:EC4"/>
    <mergeCell ref="CL3:CL4"/>
    <mergeCell ref="CM3:CM4"/>
    <mergeCell ref="DB3:DB4"/>
    <mergeCell ref="DC3:DC4"/>
    <mergeCell ref="DD3:DD4"/>
    <mergeCell ref="DF3:DF4"/>
    <mergeCell ref="DG3:DG4"/>
    <mergeCell ref="DH3:DI3"/>
    <mergeCell ref="CV3:CV4"/>
    <mergeCell ref="CW3:CW4"/>
    <mergeCell ref="CX3:CX4"/>
    <mergeCell ref="CY3:CY4"/>
    <mergeCell ref="CZ3:CZ4"/>
    <mergeCell ref="DA3:DA4"/>
    <mergeCell ref="BS3:BS4"/>
    <mergeCell ref="BG3:BG4"/>
    <mergeCell ref="BH3:BH4"/>
    <mergeCell ref="BI3:BJ3"/>
    <mergeCell ref="BK3:BK4"/>
    <mergeCell ref="BL3:BL4"/>
    <mergeCell ref="BM3:BM4"/>
    <mergeCell ref="CB3:CB4"/>
    <mergeCell ref="CC3:CC4"/>
    <mergeCell ref="BT3:BT4"/>
    <mergeCell ref="BU3:BU4"/>
    <mergeCell ref="BV3:BV4"/>
    <mergeCell ref="BX3:BX4"/>
    <mergeCell ref="BY3:BY4"/>
    <mergeCell ref="BZ3:CA3"/>
    <mergeCell ref="AJ3:AJ4"/>
    <mergeCell ref="AK3:AK4"/>
    <mergeCell ref="AL3:AL4"/>
    <mergeCell ref="AM3:AM4"/>
    <mergeCell ref="AN3:AN4"/>
    <mergeCell ref="AP3:AP4"/>
    <mergeCell ref="AD3:AD4"/>
    <mergeCell ref="AE3:AE4"/>
    <mergeCell ref="AF3:AF4"/>
    <mergeCell ref="AG3:AG4"/>
    <mergeCell ref="AH3:AH4"/>
    <mergeCell ref="AI3:AI4"/>
    <mergeCell ref="AO2:AO4"/>
    <mergeCell ref="AP2:AV2"/>
    <mergeCell ref="AT3:AT4"/>
    <mergeCell ref="AU3:AU4"/>
    <mergeCell ref="AV3:AV4"/>
    <mergeCell ref="IC1:IC4"/>
    <mergeCell ref="ID1:ID4"/>
    <mergeCell ref="A2:A4"/>
    <mergeCell ref="B2:B4"/>
    <mergeCell ref="C2:C4"/>
    <mergeCell ref="D2:D4"/>
    <mergeCell ref="E2:E4"/>
    <mergeCell ref="F2:F4"/>
    <mergeCell ref="G2:G4"/>
    <mergeCell ref="H2:H4"/>
    <mergeCell ref="HI1:HP1"/>
    <mergeCell ref="HQ1:HU2"/>
    <mergeCell ref="HV1:HY2"/>
    <mergeCell ref="HZ1:HZ4"/>
    <mergeCell ref="IA1:IA4"/>
    <mergeCell ref="IB1:IB4"/>
    <mergeCell ref="HI2:HI4"/>
    <mergeCell ref="HJ2:HP2"/>
    <mergeCell ref="HK3:HK4"/>
    <mergeCell ref="HL3:HM3"/>
    <mergeCell ref="GO1:GO4"/>
    <mergeCell ref="GP1:GW1"/>
    <mergeCell ref="GX1:HB2"/>
    <mergeCell ref="HC1:HF2"/>
    <mergeCell ref="EM1:ET1"/>
    <mergeCell ref="EU1:EY2"/>
    <mergeCell ref="EZ1:FC2"/>
    <mergeCell ref="FD1:FK1"/>
    <mergeCell ref="FL1:FP2"/>
    <mergeCell ref="FQ1:FT2"/>
    <mergeCell ref="EM2:EM4"/>
    <mergeCell ref="EN2:ET2"/>
    <mergeCell ref="FD2:FD4"/>
    <mergeCell ref="FE2:FK2"/>
    <mergeCell ref="ER3:ER4"/>
    <mergeCell ref="ES3:ES4"/>
    <mergeCell ref="ET3:ET4"/>
    <mergeCell ref="EU3:EU4"/>
    <mergeCell ref="EV3:EV4"/>
    <mergeCell ref="EW3:EW4"/>
    <mergeCell ref="FI3:FI4"/>
    <mergeCell ref="FJ3:FJ4"/>
    <mergeCell ref="FK3:FK4"/>
    <mergeCell ref="FR3:FR4"/>
    <mergeCell ref="FS3:FS4"/>
    <mergeCell ref="FT3:FT4"/>
    <mergeCell ref="DE1:DL1"/>
    <mergeCell ref="DM1:DQ2"/>
    <mergeCell ref="DR1:DU2"/>
    <mergeCell ref="DV1:EC1"/>
    <mergeCell ref="ED1:EH2"/>
    <mergeCell ref="EI1:EL2"/>
    <mergeCell ref="DE2:DE4"/>
    <mergeCell ref="DF2:DL2"/>
    <mergeCell ref="DV2:DV4"/>
    <mergeCell ref="DW2:EC2"/>
    <mergeCell ref="DP3:DP4"/>
    <mergeCell ref="DQ3:DQ4"/>
    <mergeCell ref="DR3:DR4"/>
    <mergeCell ref="DS3:DS4"/>
    <mergeCell ref="DT3:DT4"/>
    <mergeCell ref="DU3:DU4"/>
    <mergeCell ref="DJ3:DJ4"/>
    <mergeCell ref="DK3:DK4"/>
    <mergeCell ref="DL3:DL4"/>
    <mergeCell ref="DM3:DM4"/>
    <mergeCell ref="DN3:DN4"/>
    <mergeCell ref="DO3:DO4"/>
    <mergeCell ref="ED3:ED4"/>
    <mergeCell ref="EE3:EE4"/>
    <mergeCell ref="BW1:CD1"/>
    <mergeCell ref="CE1:CI2"/>
    <mergeCell ref="CJ1:CM2"/>
    <mergeCell ref="CN1:CU1"/>
    <mergeCell ref="CV1:CZ2"/>
    <mergeCell ref="DA1:DD2"/>
    <mergeCell ref="BW2:BW4"/>
    <mergeCell ref="BX2:CD2"/>
    <mergeCell ref="CN2:CN4"/>
    <mergeCell ref="CO2:CU2"/>
    <mergeCell ref="CD3:CD4"/>
    <mergeCell ref="CE3:CE4"/>
    <mergeCell ref="CF3:CF4"/>
    <mergeCell ref="CG3:CG4"/>
    <mergeCell ref="CO3:CO4"/>
    <mergeCell ref="CP3:CP4"/>
    <mergeCell ref="CQ3:CR3"/>
    <mergeCell ref="CS3:CS4"/>
    <mergeCell ref="CT3:CT4"/>
    <mergeCell ref="CU3:CU4"/>
    <mergeCell ref="CH3:CH4"/>
    <mergeCell ref="CI3:CI4"/>
    <mergeCell ref="CJ3:CJ4"/>
    <mergeCell ref="CK3:CK4"/>
    <mergeCell ref="AO1:AV1"/>
    <mergeCell ref="AW1:BA2"/>
    <mergeCell ref="BB1:BE2"/>
    <mergeCell ref="BF1:BM1"/>
    <mergeCell ref="BN1:BR2"/>
    <mergeCell ref="BS1:BV2"/>
    <mergeCell ref="BF2:BF4"/>
    <mergeCell ref="BG2:BM2"/>
    <mergeCell ref="AQ3:AQ4"/>
    <mergeCell ref="AR3:AS3"/>
    <mergeCell ref="AZ3:AZ4"/>
    <mergeCell ref="BA3:BA4"/>
    <mergeCell ref="BB3:BB4"/>
    <mergeCell ref="BC3:BC4"/>
    <mergeCell ref="BD3:BD4"/>
    <mergeCell ref="BE3:BE4"/>
    <mergeCell ref="AW3:AW4"/>
    <mergeCell ref="AX3:AX4"/>
    <mergeCell ref="AY3:AY4"/>
    <mergeCell ref="BN3:BN4"/>
    <mergeCell ref="BO3:BO4"/>
    <mergeCell ref="BP3:BP4"/>
    <mergeCell ref="BQ3:BQ4"/>
    <mergeCell ref="BR3:BR4"/>
    <mergeCell ref="A1:I1"/>
    <mergeCell ref="J1:O1"/>
    <mergeCell ref="P1:W1"/>
    <mergeCell ref="X1:AE1"/>
    <mergeCell ref="AF1:AJ2"/>
    <mergeCell ref="AK1:AN2"/>
    <mergeCell ref="I2:I4"/>
    <mergeCell ref="J2:J4"/>
    <mergeCell ref="K2:K4"/>
    <mergeCell ref="L2:L4"/>
    <mergeCell ref="V3:V4"/>
    <mergeCell ref="W3:W4"/>
    <mergeCell ref="Y3:Y4"/>
    <mergeCell ref="Z3:Z4"/>
    <mergeCell ref="AA3:AB3"/>
    <mergeCell ref="AC3:AC4"/>
    <mergeCell ref="P2:P4"/>
    <mergeCell ref="Q2:W2"/>
    <mergeCell ref="X2:X4"/>
    <mergeCell ref="Y2:AE2"/>
    <mergeCell ref="Q3:Q4"/>
    <mergeCell ref="R3:R4"/>
    <mergeCell ref="S3:T3"/>
    <mergeCell ref="U3:U4"/>
  </mergeCells>
  <dataValidations count="2">
    <dataValidation type="list" allowBlank="1" showInputMessage="1" showErrorMessage="1" sqref="F5:F8" xr:uid="{2BEB4733-A9C2-42ED-AC6A-097BD84647E2}">
      <formula1>MOMENTO</formula1>
    </dataValidation>
    <dataValidation type="list" allowBlank="1" showInputMessage="1" showErrorMessage="1" sqref="E5:E8" xr:uid="{765BAE75-00B3-4C7C-B4AD-6D7C3AB4391B}">
      <formula1>nivel</formula1>
    </dataValidation>
  </dataValidations>
  <printOptions horizontalCentered="1" verticalCentered="1"/>
  <pageMargins left="0.70866141732283472" right="0.70866141732283472" top="0.74803149606299213" bottom="0.74803149606299213" header="0.31496062992125984" footer="0.31496062992125984"/>
  <pageSetup paperSize="5" scale="28" orientation="landscape" r:id="rId1"/>
  <headerFooter>
    <oddHeader xml:space="preserve">&amp;L&amp;G&amp;RCLASIFICACIÓN DE LA INFORMACIÓN
PÚBLICA
</oddHeader>
    <oddFooter>&amp;LRevisó: Yanira Villamil
Realizó: Elizabeth Castillo/Adriana Ocampo/Iván Lerma
&amp;C&amp;G</oddFoot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c9256d021bdf610f04279ddd0eee317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d3e0bb16763cfc0173cb4293253533f9"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BFC115-A25F-41CA-AC4B-42E1857BEFC5}">
  <ds:schemaRefs>
    <ds:schemaRef ds:uri="http://purl.org/dc/elements/1.1/"/>
    <ds:schemaRef ds:uri="http://schemas.microsoft.com/office/2006/metadata/properties"/>
    <ds:schemaRef ds:uri="356bbcdc-10e5-4ba0-9c2f-0848e6eba7c0"/>
    <ds:schemaRef ds:uri="http://purl.org/dc/terms/"/>
    <ds:schemaRef ds:uri="b1b5a5b6-0840-4c7e-a10d-280026b3afe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55BEC7B-4582-4FD1-815B-5D3B3ECDCBAE}">
  <ds:schemaRefs>
    <ds:schemaRef ds:uri="http://schemas.microsoft.com/sharepoint/v3/contenttype/forms"/>
  </ds:schemaRefs>
</ds:datastoreItem>
</file>

<file path=customXml/itemProps3.xml><?xml version="1.0" encoding="utf-8"?>
<ds:datastoreItem xmlns:ds="http://schemas.openxmlformats.org/officeDocument/2006/customXml" ds:itemID="{A37F268E-86CE-489E-9211-2427C2310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12</vt:i4>
      </vt:variant>
    </vt:vector>
  </HeadingPairs>
  <TitlesOfParts>
    <vt:vector size="33" baseType="lpstr">
      <vt:lpstr>ESTADOS</vt:lpstr>
      <vt:lpstr>Comp_1</vt:lpstr>
      <vt:lpstr>PT RIESGOS CORRUPCIÓN_ F</vt:lpstr>
      <vt:lpstr>Comp_2</vt:lpstr>
      <vt:lpstr>Comp_3</vt:lpstr>
      <vt:lpstr>Comp_4</vt:lpstr>
      <vt:lpstr>Comp_5</vt:lpstr>
      <vt:lpstr>PPC Dirección General 2022</vt:lpstr>
      <vt:lpstr>Amazonas </vt:lpstr>
      <vt:lpstr>Bolivar </vt:lpstr>
      <vt:lpstr>Caldas </vt:lpstr>
      <vt:lpstr>Cauca </vt:lpstr>
      <vt:lpstr>Cundinamarca </vt:lpstr>
      <vt:lpstr>Guanía </vt:lpstr>
      <vt:lpstr>Guajira </vt:lpstr>
      <vt:lpstr>Nte Santander </vt:lpstr>
      <vt:lpstr>Quindío</vt:lpstr>
      <vt:lpstr>Sucre </vt:lpstr>
      <vt:lpstr>Vaupes </vt:lpstr>
      <vt:lpstr>Hoja1</vt:lpstr>
      <vt:lpstr>Hoja2</vt:lpstr>
      <vt:lpstr>'Amazonas '!Área_de_impresión</vt:lpstr>
      <vt:lpstr>'Cauca '!Área_de_impresión</vt:lpstr>
      <vt:lpstr>'Cundinamarca '!Área_de_impresión</vt:lpstr>
      <vt:lpstr>'PT RIESGOS CORRUPCIÓN_ F'!Área_de_impresión</vt:lpstr>
      <vt:lpstr>'Sucre '!Área_de_impresión</vt:lpstr>
      <vt:lpstr>'Vaupes '!Área_de_impresión</vt:lpstr>
      <vt:lpstr>Comp_1!Títulos_a_imprimir</vt:lpstr>
      <vt:lpstr>Comp_3!Títulos_a_imprimir</vt:lpstr>
      <vt:lpstr>Comp_4!Títulos_a_imprimir</vt:lpstr>
      <vt:lpstr>Comp_5!Títulos_a_imprimir</vt:lpstr>
      <vt:lpstr>'PPC Dirección General 2022'!Títulos_a_imprimir</vt:lpstr>
      <vt:lpstr>'PT RIESGOS CORRUPCIÓN_ F'!Títulos_a_imprimir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Liliana Beltran Albadan</dc:creator>
  <cp:keywords/>
  <dc:description/>
  <cp:lastModifiedBy>Maritza Liliana Beltran Albadan</cp:lastModifiedBy>
  <cp:revision/>
  <cp:lastPrinted>2023-01-17T02:42:44Z</cp:lastPrinted>
  <dcterms:created xsi:type="dcterms:W3CDTF">2020-04-18T03:06:54Z</dcterms:created>
  <dcterms:modified xsi:type="dcterms:W3CDTF">2023-01-17T02:45:06Z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